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trlProps/ctrlProp6.xml" ContentType="application/vnd.ms-excel.controlproperti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7.xml" ContentType="application/vnd.ms-excel.controlproperti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hidePivotFieldList="1" defaultThemeVersion="124226"/>
  <workbookProtection workbookPassword="C3EC" lockStructure="1"/>
  <bookViews>
    <workbookView showSheetTabs="0" xWindow="3372" yWindow="732" windowWidth="20112" windowHeight="5472" tabRatio="876"/>
  </bookViews>
  <sheets>
    <sheet name="Introduction" sheetId="91" r:id="rId1"/>
    <sheet name="Output_trend_RH" sheetId="53" r:id="rId2"/>
    <sheet name="Output RH" sheetId="93" r:id="rId3"/>
    <sheet name="Pyramid trend 2005-2014" sheetId="69" r:id="rId4"/>
    <sheet name="Snap shot Pyramid 2014" sheetId="70" r:id="rId5"/>
    <sheet name="Technical guide (4)" sheetId="90" r:id="rId6"/>
    <sheet name="Interpretation guide merged" sheetId="85" r:id="rId7"/>
    <sheet name="Copy tables and charts (2)" sheetId="58" r:id="rId8"/>
    <sheet name="ALL CONTROLS" sheetId="24" state="hidden" r:id="rId9"/>
    <sheet name="Data for interactive" sheetId="18" state="hidden" r:id="rId10"/>
    <sheet name="Male data" sheetId="19" state="hidden" r:id="rId11"/>
    <sheet name="Female data" sheetId="21" state="hidden" r:id="rId12"/>
    <sheet name="ALL DATA" sheetId="46" state="hidden" r:id="rId13"/>
    <sheet name="data %" sheetId="47" state="hidden" r:id="rId14"/>
    <sheet name="data counts" sheetId="48" state="hidden" r:id="rId15"/>
    <sheet name="Data sheet" sheetId="49" state="hidden" r:id="rId16"/>
    <sheet name="LA-LACODE Lookup" sheetId="50" state="hidden" r:id="rId17"/>
    <sheet name="Interactive pyramid data" sheetId="75"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______MY01" localSheetId="6">#REF!</definedName>
    <definedName name="________MY01" localSheetId="0">#REF!</definedName>
    <definedName name="________MY01" localSheetId="2">#REF!</definedName>
    <definedName name="________MY01" localSheetId="1">#REF!</definedName>
    <definedName name="________MY01" localSheetId="4">#REF!</definedName>
    <definedName name="________MY01" localSheetId="5">#REF!</definedName>
    <definedName name="________MY01">#REF!</definedName>
    <definedName name="________RC05S1RD" localSheetId="6">#REF!</definedName>
    <definedName name="________RC05S1RD" localSheetId="0">#REF!</definedName>
    <definedName name="________RC05S1RD" localSheetId="2">#REF!</definedName>
    <definedName name="________RC05S1RD" localSheetId="1">#REF!</definedName>
    <definedName name="________RC05S1RD" localSheetId="4">#REF!</definedName>
    <definedName name="________RC05S1RD" localSheetId="5">#REF!</definedName>
    <definedName name="________RC05S1RD">#REF!</definedName>
    <definedName name="_______MY01" localSheetId="6">#REF!</definedName>
    <definedName name="_______MY01" localSheetId="0">#REF!</definedName>
    <definedName name="_______MY01" localSheetId="2">#REF!</definedName>
    <definedName name="_______MY01" localSheetId="1">#REF!</definedName>
    <definedName name="_______MY01" localSheetId="4">#REF!</definedName>
    <definedName name="_______MY01" localSheetId="5">#REF!</definedName>
    <definedName name="_______MY01">#REF!</definedName>
    <definedName name="_______RC05S1RD" localSheetId="6">#REF!</definedName>
    <definedName name="_______RC05S1RD" localSheetId="0">#REF!</definedName>
    <definedName name="_______RC05S1RD" localSheetId="2">#REF!</definedName>
    <definedName name="_______RC05S1RD" localSheetId="1">#REF!</definedName>
    <definedName name="_______RC05S1RD" localSheetId="4">#REF!</definedName>
    <definedName name="_______RC05S1RD" localSheetId="5">#REF!</definedName>
    <definedName name="_______RC05S1RD">#REF!</definedName>
    <definedName name="______MY01" localSheetId="6">#REF!</definedName>
    <definedName name="______MY01" localSheetId="0">#REF!</definedName>
    <definedName name="______MY01" localSheetId="2">#REF!</definedName>
    <definedName name="______MY01" localSheetId="1">#REF!</definedName>
    <definedName name="______MY01" localSheetId="4">#REF!</definedName>
    <definedName name="______MY01" localSheetId="5">#REF!</definedName>
    <definedName name="______MY01">#REF!</definedName>
    <definedName name="______RC05S1RD" localSheetId="6">#REF!</definedName>
    <definedName name="______RC05S1RD" localSheetId="0">#REF!</definedName>
    <definedName name="______RC05S1RD" localSheetId="2">#REF!</definedName>
    <definedName name="______RC05S1RD" localSheetId="1">#REF!</definedName>
    <definedName name="______RC05S1RD" localSheetId="4">#REF!</definedName>
    <definedName name="______RC05S1RD" localSheetId="5">#REF!</definedName>
    <definedName name="______RC05S1RD">#REF!</definedName>
    <definedName name="_____MY01" localSheetId="6">#REF!</definedName>
    <definedName name="_____MY01" localSheetId="0">#REF!</definedName>
    <definedName name="_____MY01" localSheetId="2">#REF!</definedName>
    <definedName name="_____MY01" localSheetId="1">#REF!</definedName>
    <definedName name="_____MY01" localSheetId="4">#REF!</definedName>
    <definedName name="_____MY01" localSheetId="5">#REF!</definedName>
    <definedName name="_____MY01">#REF!</definedName>
    <definedName name="_____RC05S1RD" localSheetId="6">#REF!</definedName>
    <definedName name="_____RC05S1RD" localSheetId="0">#REF!</definedName>
    <definedName name="_____RC05S1RD" localSheetId="2">#REF!</definedName>
    <definedName name="_____RC05S1RD" localSheetId="1">#REF!</definedName>
    <definedName name="_____RC05S1RD" localSheetId="4">#REF!</definedName>
    <definedName name="_____RC05S1RD" localSheetId="5">#REF!</definedName>
    <definedName name="_____RC05S1RD">#REF!</definedName>
    <definedName name="____MY01" localSheetId="6">#REF!</definedName>
    <definedName name="____MY01" localSheetId="0">#REF!</definedName>
    <definedName name="____MY01" localSheetId="2">#REF!</definedName>
    <definedName name="____MY01" localSheetId="1">#REF!</definedName>
    <definedName name="____MY01" localSheetId="4">#REF!</definedName>
    <definedName name="____MY01" localSheetId="5">#REF!</definedName>
    <definedName name="____MY01">#REF!</definedName>
    <definedName name="____RC05S1RD" localSheetId="6">#REF!</definedName>
    <definedName name="____RC05S1RD" localSheetId="0">#REF!</definedName>
    <definedName name="____RC05S1RD" localSheetId="2">#REF!</definedName>
    <definedName name="____RC05S1RD" localSheetId="1">#REF!</definedName>
    <definedName name="____RC05S1RD" localSheetId="4">#REF!</definedName>
    <definedName name="____RC05S1RD" localSheetId="5">#REF!</definedName>
    <definedName name="____RC05S1RD">#REF!</definedName>
    <definedName name="___MY01" localSheetId="6">#REF!</definedName>
    <definedName name="___MY01" localSheetId="0">#REF!</definedName>
    <definedName name="___MY01" localSheetId="2">#REF!</definedName>
    <definedName name="___MY01" localSheetId="1">#REF!</definedName>
    <definedName name="___MY01" localSheetId="3">#REF!</definedName>
    <definedName name="___MY01" localSheetId="4">#REF!</definedName>
    <definedName name="___MY01" localSheetId="5">#REF!</definedName>
    <definedName name="___MY01">#REF!</definedName>
    <definedName name="___RC05S1RD" localSheetId="6">#REF!</definedName>
    <definedName name="___RC05S1RD" localSheetId="0">#REF!</definedName>
    <definedName name="___RC05S1RD" localSheetId="2">#REF!</definedName>
    <definedName name="___RC05S1RD" localSheetId="1">#REF!</definedName>
    <definedName name="___RC05S1RD" localSheetId="3">#REF!</definedName>
    <definedName name="___RC05S1RD" localSheetId="4">#REF!</definedName>
    <definedName name="___RC05S1RD" localSheetId="5">#REF!</definedName>
    <definedName name="___RC05S1RD">#REF!</definedName>
    <definedName name="__MY01" localSheetId="6">#REF!</definedName>
    <definedName name="__MY01" localSheetId="0">#REF!</definedName>
    <definedName name="__MY01" localSheetId="2">#REF!</definedName>
    <definedName name="__MY01" localSheetId="1">#REF!</definedName>
    <definedName name="__MY01" localSheetId="3">#REF!</definedName>
    <definedName name="__MY01" localSheetId="4">#REF!</definedName>
    <definedName name="__MY01" localSheetId="5">#REF!</definedName>
    <definedName name="__MY01">#REF!</definedName>
    <definedName name="__RC05S1RD" localSheetId="6">#REF!</definedName>
    <definedName name="__RC05S1RD" localSheetId="0">#REF!</definedName>
    <definedName name="__RC05S1RD" localSheetId="2">#REF!</definedName>
    <definedName name="__RC05S1RD" localSheetId="1">#REF!</definedName>
    <definedName name="__RC05S1RD" localSheetId="3">#REF!</definedName>
    <definedName name="__RC05S1RD" localSheetId="4">#REF!</definedName>
    <definedName name="__RC05S1RD" localSheetId="5">#REF!</definedName>
    <definedName name="__RC05S1RD">#REF!</definedName>
    <definedName name="_998_2004_Registrars" localSheetId="6">#REF!</definedName>
    <definedName name="_998_2004_Registrars" localSheetId="0">#REF!</definedName>
    <definedName name="_998_2004_Registrars" localSheetId="2">#REF!</definedName>
    <definedName name="_998_2004_Registrars" localSheetId="1">#REF!</definedName>
    <definedName name="_998_2004_Registrars" localSheetId="4">#REF!</definedName>
    <definedName name="_998_2004_Registrars" localSheetId="5">#REF!</definedName>
    <definedName name="_998_2004_Registrars">#REF!</definedName>
    <definedName name="_999_2004_Retainers" localSheetId="6">#REF!</definedName>
    <definedName name="_999_2004_Retainers" localSheetId="0">#REF!</definedName>
    <definedName name="_999_2004_Retainers" localSheetId="2">#REF!</definedName>
    <definedName name="_999_2004_Retainers" localSheetId="1">#REF!</definedName>
    <definedName name="_999_2004_Retainers" localSheetId="4">#REF!</definedName>
    <definedName name="_999_2004_Retainers" localSheetId="5">#REF!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2" hidden="1">'ALL DATA'!$A$1:$H$7201</definedName>
    <definedName name="_xlnm._FilterDatabase" localSheetId="7" hidden="1">'[1]Raw Data Districts'!#REF!</definedName>
    <definedName name="_xlnm._FilterDatabase" localSheetId="9" hidden="1">'Data for interactive'!$A$5:$X$96</definedName>
    <definedName name="_xlnm._FilterDatabase" localSheetId="6" hidden="1">'[1]Raw Data Districts'!#REF!</definedName>
    <definedName name="_xlnm._FilterDatabase" localSheetId="0" hidden="1">'[1]Raw Data Districts'!#REF!</definedName>
    <definedName name="_xlnm._FilterDatabase" localSheetId="2" hidden="1">'[1]Raw Data Districts'!#REF!</definedName>
    <definedName name="_xlnm._FilterDatabase" localSheetId="1" hidden="1">'[1]Raw Data Districts'!#REF!</definedName>
    <definedName name="_xlnm._FilterDatabase" localSheetId="5" hidden="1">'[1]Raw Data Districts'!#REF!</definedName>
    <definedName name="_xlnm._FilterDatabase" hidden="1">'[1]Raw Data Districts'!#REF!</definedName>
    <definedName name="_MY01" localSheetId="6">#REF!</definedName>
    <definedName name="_MY01" localSheetId="0">#REF!</definedName>
    <definedName name="_MY01" localSheetId="2">#REF!</definedName>
    <definedName name="_MY01" localSheetId="1">#REF!</definedName>
    <definedName name="_MY01" localSheetId="3">#REF!</definedName>
    <definedName name="_MY01" localSheetId="4">#REF!</definedName>
    <definedName name="_MY01" localSheetId="5">#REF!</definedName>
    <definedName name="_MY01">#REF!</definedName>
    <definedName name="_Order1" hidden="1">255</definedName>
    <definedName name="_P02" localSheetId="6">#REF!</definedName>
    <definedName name="_P02" localSheetId="0">#REF!</definedName>
    <definedName name="_P02" localSheetId="2">#REF!</definedName>
    <definedName name="_P02" localSheetId="1">#REF!</definedName>
    <definedName name="_P02" localSheetId="3">#REF!</definedName>
    <definedName name="_P02" localSheetId="4">#REF!</definedName>
    <definedName name="_P02" localSheetId="5">#REF!</definedName>
    <definedName name="_P02">#REF!</definedName>
    <definedName name="_P03" localSheetId="6">#REF!</definedName>
    <definedName name="_P03" localSheetId="0">#REF!</definedName>
    <definedName name="_P03" localSheetId="2">#REF!</definedName>
    <definedName name="_P03" localSheetId="1">#REF!</definedName>
    <definedName name="_P03" localSheetId="3">#REF!</definedName>
    <definedName name="_P03" localSheetId="4">#REF!</definedName>
    <definedName name="_P03" localSheetId="5">#REF!</definedName>
    <definedName name="_P03">#REF!</definedName>
    <definedName name="_RC05S1RD" localSheetId="6">#REF!</definedName>
    <definedName name="_RC05S1RD" localSheetId="0">#REF!</definedName>
    <definedName name="_RC05S1RD" localSheetId="2">#REF!</definedName>
    <definedName name="_RC05S1RD" localSheetId="1">#REF!</definedName>
    <definedName name="_RC05S1RD" localSheetId="3">#REF!</definedName>
    <definedName name="_RC05S1RD" localSheetId="4">#REF!</definedName>
    <definedName name="_RC05S1RD" localSheetId="5">#REF!</definedName>
    <definedName name="_RC05S1RD">#REF!</definedName>
    <definedName name="_S02" localSheetId="6">#REF!</definedName>
    <definedName name="_S02" localSheetId="0">#REF!</definedName>
    <definedName name="_S02" localSheetId="2">#REF!</definedName>
    <definedName name="_S02" localSheetId="1">#REF!</definedName>
    <definedName name="_S02" localSheetId="3">#REF!</definedName>
    <definedName name="_S02" localSheetId="4">#REF!</definedName>
    <definedName name="_S02" localSheetId="5">#REF!</definedName>
    <definedName name="_S02">#REF!</definedName>
    <definedName name="_S03" localSheetId="6">#REF!</definedName>
    <definedName name="_S03" localSheetId="0">#REF!</definedName>
    <definedName name="_S03" localSheetId="2">#REF!</definedName>
    <definedName name="_S03" localSheetId="1">#REF!</definedName>
    <definedName name="_S03" localSheetId="3">#REF!</definedName>
    <definedName name="_S03" localSheetId="4">#REF!</definedName>
    <definedName name="_S03" localSheetId="5">#REF!</definedName>
    <definedName name="_S03">#REF!</definedName>
    <definedName name="_S04" localSheetId="6">#REF!</definedName>
    <definedName name="_S04" localSheetId="0">#REF!</definedName>
    <definedName name="_S04" localSheetId="2">#REF!</definedName>
    <definedName name="_S04" localSheetId="1">#REF!</definedName>
    <definedName name="_S04" localSheetId="3">#REF!</definedName>
    <definedName name="_S04" localSheetId="4">#REF!</definedName>
    <definedName name="_S04" localSheetId="5">#REF!</definedName>
    <definedName name="_S04">#REF!</definedName>
    <definedName name="_Sort" localSheetId="6" hidden="1">#REF!</definedName>
    <definedName name="_Sort" localSheetId="0" hidden="1">#REF!</definedName>
    <definedName name="_Sort" localSheetId="2" hidden="1">#REF!</definedName>
    <definedName name="_Sort" localSheetId="1" hidden="1">#REF!</definedName>
    <definedName name="_Sort" localSheetId="4" hidden="1">#REF!</definedName>
    <definedName name="_Sort" localSheetId="5" hidden="1">#REF!</definedName>
    <definedName name="_Sort" hidden="1">#REF!</definedName>
    <definedName name="a" localSheetId="6">#REF!</definedName>
    <definedName name="a" localSheetId="0">#REF!</definedName>
    <definedName name="a" localSheetId="2">#REF!</definedName>
    <definedName name="a" localSheetId="1">#REF!</definedName>
    <definedName name="a" localSheetId="4">#REF!</definedName>
    <definedName name="a" localSheetId="5">#REF!</definedName>
    <definedName name="a">#REF!</definedName>
    <definedName name="Adm_Trend_LAHB" localSheetId="7">OFFSET([2]Controls!$W$33,0,0,[2]Controls!$F$57,1)</definedName>
    <definedName name="Adm_Trend_LAHB" localSheetId="6">OFFSET([2]Controls!$W$33,0,0,[2]Controls!$F$57,1)</definedName>
    <definedName name="Adm_Trend_LAHB" localSheetId="0">OFFSET([2]Controls!$W$33,0,0,[2]Controls!$F$57,1)</definedName>
    <definedName name="Adm_Trend_LAHB" localSheetId="2">OFFSET(#REF!,0,0,#REF!,1)</definedName>
    <definedName name="Adm_Trend_LAHB" localSheetId="1">OFFSET(#REF!,0,0,#REF!,1)</definedName>
    <definedName name="Adm_Trend_LAHB" localSheetId="5">OFFSET([2]Controls!$W$33,0,0,[2]Controls!$F$57,1)</definedName>
    <definedName name="Adm_Trend_LAHB">OFFSET(#REF!,0,0,#REF!,1)</definedName>
    <definedName name="Adm_Trend_Wales" localSheetId="7">OFFSET([2]Controls!$W$45,0,0,[2]Controls!$F$57,1)</definedName>
    <definedName name="Adm_Trend_Wales" localSheetId="6">OFFSET([2]Controls!$W$45,0,0,[2]Controls!$F$57,1)</definedName>
    <definedName name="Adm_Trend_Wales" localSheetId="0">OFFSET([2]Controls!$W$45,0,0,[2]Controls!$F$57,1)</definedName>
    <definedName name="Adm_Trend_Wales" localSheetId="2">OFFSET(#REF!,0,0,#REF!,1)</definedName>
    <definedName name="Adm_Trend_Wales" localSheetId="1">OFFSET(#REF!,0,0,#REF!,1)</definedName>
    <definedName name="Adm_Trend_Wales" localSheetId="5">OFFSET([2]Controls!$W$45,0,0,[2]Controls!$F$57,1)</definedName>
    <definedName name="Adm_Trend_Wales">OFFSET(#REF!,0,0,#REF!,1)</definedName>
    <definedName name="AdmU18_Trend_Wales" localSheetId="7">OFFSET([2]Controls!$S$45,"AU",[2]Controls!$E$56,8,0)</definedName>
    <definedName name="AdmU18_Trend_Wales" localSheetId="6">OFFSET([2]Controls!$S$45,"AU",[2]Controls!$E$56,8,0)</definedName>
    <definedName name="AdmU18_Trend_Wales" localSheetId="0">OFFSET([2]Controls!$S$45,"AU",[2]Controls!$E$56,8,0)</definedName>
    <definedName name="AdmU18_Trend_Wales" localSheetId="2">OFFSET(#REF!,"AU",#REF!,8,0)</definedName>
    <definedName name="AdmU18_Trend_Wales" localSheetId="1">OFFSET(#REF!,"AU",#REF!,8,0)</definedName>
    <definedName name="AdmU18_Trend_Wales" localSheetId="5">OFFSET([2]Controls!$S$45,"AU",[2]Controls!$E$56,8,0)</definedName>
    <definedName name="AdmU18_Trend_Wales">OFFSET(#REF!,"AU",#REF!,8,0)</definedName>
    <definedName name="Age_and_sex" localSheetId="6">#REF!</definedName>
    <definedName name="Age_and_sex" localSheetId="0">#REF!</definedName>
    <definedName name="Age_and_sex" localSheetId="2">#REF!</definedName>
    <definedName name="Age_and_sex" localSheetId="1">#REF!</definedName>
    <definedName name="Age_and_sex" localSheetId="4">#REF!</definedName>
    <definedName name="Age_and_sex" localSheetId="5">#REF!</definedName>
    <definedName name="Age_and_sex">#REF!</definedName>
    <definedName name="AgeColumn" localSheetId="6">#REF!</definedName>
    <definedName name="AgeColumn" localSheetId="0">#REF!</definedName>
    <definedName name="AgeColumn" localSheetId="2">#REF!</definedName>
    <definedName name="AgeColumn" localSheetId="1">#REF!</definedName>
    <definedName name="AgeColumn" localSheetId="4">#REF!</definedName>
    <definedName name="AgeColumn" localSheetId="5">#REF!</definedName>
    <definedName name="AgeColumn">#REF!</definedName>
    <definedName name="AllAgeColumn" localSheetId="6">#REF!</definedName>
    <definedName name="AllAgeColumn" localSheetId="0">#REF!</definedName>
    <definedName name="AllAgeColumn" localSheetId="2">#REF!</definedName>
    <definedName name="AllAgeColumn" localSheetId="1">#REF!</definedName>
    <definedName name="AllAgeColumn" localSheetId="4">#REF!</definedName>
    <definedName name="AllAgeColumn" localSheetId="5">#REF!</definedName>
    <definedName name="AllAgeColumn">#REF!</definedName>
    <definedName name="Angio">'[3]Output for interactive sheet'!$A$2:$L$91</definedName>
    <definedName name="AngioF">'[4]Overview Mortality &amp; Admissions'!$AU$7:$AV$38</definedName>
    <definedName name="AngioM">'[4]Overview Mortality &amp; Admissions'!$AS$7:$AT$38</definedName>
    <definedName name="AngioP">'[4]Overview Mortality &amp; Admissions'!$AW$7:$AX$38</definedName>
    <definedName name="ANGL" localSheetId="6">#REF!</definedName>
    <definedName name="ANGL" localSheetId="0">#REF!</definedName>
    <definedName name="ANGL" localSheetId="2">#REF!</definedName>
    <definedName name="ANGL" localSheetId="1">#REF!</definedName>
    <definedName name="ANGL" localSheetId="3">#REF!</definedName>
    <definedName name="ANGL" localSheetId="4">#REF!</definedName>
    <definedName name="ANGL" localSheetId="5">#REF!</definedName>
    <definedName name="ANGL">#REF!</definedName>
    <definedName name="ANGL1" localSheetId="6">#REF!</definedName>
    <definedName name="ANGL1" localSheetId="0">#REF!</definedName>
    <definedName name="ANGL1" localSheetId="2">#REF!</definedName>
    <definedName name="ANGL1" localSheetId="1">#REF!</definedName>
    <definedName name="ANGL1" localSheetId="3">#REF!</definedName>
    <definedName name="ANGL1" localSheetId="4">#REF!</definedName>
    <definedName name="ANGL1" localSheetId="5">#REF!</definedName>
    <definedName name="ANGL1">#REF!</definedName>
    <definedName name="Asthma">'[5]Summary for LA profiles'!$A$5:$P$27</definedName>
    <definedName name="AVON" localSheetId="6">#REF!</definedName>
    <definedName name="AVON" localSheetId="0">#REF!</definedName>
    <definedName name="AVON" localSheetId="2">#REF!</definedName>
    <definedName name="AVON" localSheetId="1">#REF!</definedName>
    <definedName name="AVON" localSheetId="4">#REF!</definedName>
    <definedName name="AVON" localSheetId="5">#REF!</definedName>
    <definedName name="AVON">#REF!</definedName>
    <definedName name="BEDS" localSheetId="6">#REF!</definedName>
    <definedName name="BEDS" localSheetId="0">#REF!</definedName>
    <definedName name="BEDS" localSheetId="2">#REF!</definedName>
    <definedName name="BEDS" localSheetId="1">#REF!</definedName>
    <definedName name="BEDS" localSheetId="4">#REF!</definedName>
    <definedName name="BEDS" localSheetId="5">#REF!</definedName>
    <definedName name="BEDS">#REF!</definedName>
    <definedName name="BERKS" localSheetId="6">#REF!</definedName>
    <definedName name="BERKS" localSheetId="0">#REF!</definedName>
    <definedName name="BERKS" localSheetId="2">#REF!</definedName>
    <definedName name="BERKS" localSheetId="1">#REF!</definedName>
    <definedName name="BERKS" localSheetId="4">#REF!</definedName>
    <definedName name="BERKS" localSheetId="5">#REF!</definedName>
    <definedName name="BERKS">#REF!</definedName>
    <definedName name="BLAEN" localSheetId="6">#REF!</definedName>
    <definedName name="BLAEN" localSheetId="0">#REF!</definedName>
    <definedName name="BLAEN" localSheetId="2">#REF!</definedName>
    <definedName name="BLAEN" localSheetId="1">#REF!</definedName>
    <definedName name="BLAEN" localSheetId="3">#REF!</definedName>
    <definedName name="BLAEN" localSheetId="4">#REF!</definedName>
    <definedName name="BLAEN" localSheetId="5">#REF!</definedName>
    <definedName name="BLAEN">#REF!</definedName>
    <definedName name="bmiHB" localSheetId="6">#REF!</definedName>
    <definedName name="bmiHB" localSheetId="0">#REF!</definedName>
    <definedName name="bmiHB" localSheetId="2">#REF!</definedName>
    <definedName name="bmiHB" localSheetId="1">#REF!</definedName>
    <definedName name="bmiHB" localSheetId="3">#REF!</definedName>
    <definedName name="bmiHB" localSheetId="4">#REF!</definedName>
    <definedName name="bmiHB" localSheetId="5">#REF!</definedName>
    <definedName name="bmiHB">#REF!</definedName>
    <definedName name="bmiLA" localSheetId="6">#REF!</definedName>
    <definedName name="bmiLA" localSheetId="0">#REF!</definedName>
    <definedName name="bmiLA" localSheetId="2">#REF!</definedName>
    <definedName name="bmiLA" localSheetId="1">#REF!</definedName>
    <definedName name="bmiLA" localSheetId="3">#REF!</definedName>
    <definedName name="bmiLA" localSheetId="4">#REF!</definedName>
    <definedName name="bmiLA" localSheetId="5">#REF!</definedName>
    <definedName name="bmiLA">#REF!</definedName>
    <definedName name="Breastfed">'[6]Summary for LA profiles'!$A$5:$P$27</definedName>
    <definedName name="BRIDG" localSheetId="6">#REF!</definedName>
    <definedName name="BRIDG" localSheetId="0">#REF!</definedName>
    <definedName name="BRIDG" localSheetId="2">#REF!</definedName>
    <definedName name="BRIDG" localSheetId="1">#REF!</definedName>
    <definedName name="BRIDG" localSheetId="3">#REF!</definedName>
    <definedName name="BRIDG" localSheetId="4">#REF!</definedName>
    <definedName name="BRIDG" localSheetId="5">#REF!</definedName>
    <definedName name="BRIDG">#REF!</definedName>
    <definedName name="BUCKS" localSheetId="6">#REF!</definedName>
    <definedName name="BUCKS" localSheetId="0">#REF!</definedName>
    <definedName name="BUCKS" localSheetId="2">#REF!</definedName>
    <definedName name="BUCKS" localSheetId="1">#REF!</definedName>
    <definedName name="BUCKS" localSheetId="4">#REF!</definedName>
    <definedName name="BUCKS" localSheetId="5">#REF!</definedName>
    <definedName name="BUCKS">#REF!</definedName>
    <definedName name="CAERP" localSheetId="6">#REF!</definedName>
    <definedName name="CAERP" localSheetId="0">#REF!</definedName>
    <definedName name="CAERP" localSheetId="2">#REF!</definedName>
    <definedName name="CAERP" localSheetId="1">#REF!</definedName>
    <definedName name="CAERP" localSheetId="3">#REF!</definedName>
    <definedName name="CAERP" localSheetId="4">#REF!</definedName>
    <definedName name="CAERP" localSheetId="5">#REF!</definedName>
    <definedName name="CAERP">#REF!</definedName>
    <definedName name="CAMBS" localSheetId="6">#REF!</definedName>
    <definedName name="CAMBS" localSheetId="0">#REF!</definedName>
    <definedName name="CAMBS" localSheetId="2">#REF!</definedName>
    <definedName name="CAMBS" localSheetId="1">#REF!</definedName>
    <definedName name="CAMBS" localSheetId="4">#REF!</definedName>
    <definedName name="CAMBS" localSheetId="5">#REF!</definedName>
    <definedName name="CAMBS">#REF!</definedName>
    <definedName name="CARDF" localSheetId="6">#REF!</definedName>
    <definedName name="CARDF" localSheetId="0">#REF!</definedName>
    <definedName name="CARDF" localSheetId="2">#REF!</definedName>
    <definedName name="CARDF" localSheetId="1">#REF!</definedName>
    <definedName name="CARDF" localSheetId="3">#REF!</definedName>
    <definedName name="CARDF" localSheetId="4">#REF!</definedName>
    <definedName name="CARDF" localSheetId="5">#REF!</definedName>
    <definedName name="CARDF">#REF!</definedName>
    <definedName name="CARMS" localSheetId="6">#REF!</definedName>
    <definedName name="CARMS" localSheetId="0">#REF!</definedName>
    <definedName name="CARMS" localSheetId="2">#REF!</definedName>
    <definedName name="CARMS" localSheetId="1">#REF!</definedName>
    <definedName name="CARMS" localSheetId="3">#REF!</definedName>
    <definedName name="CARMS" localSheetId="4">#REF!</definedName>
    <definedName name="CARMS" localSheetId="5">#REF!</definedName>
    <definedName name="CARMS">#REF!</definedName>
    <definedName name="CERED" localSheetId="6">#REF!</definedName>
    <definedName name="CERED" localSheetId="0">#REF!</definedName>
    <definedName name="CERED" localSheetId="2">#REF!</definedName>
    <definedName name="CERED" localSheetId="1">#REF!</definedName>
    <definedName name="CERED" localSheetId="3">#REF!</definedName>
    <definedName name="CERED" localSheetId="4">#REF!</definedName>
    <definedName name="CERED" localSheetId="5">#REF!</definedName>
    <definedName name="CERED">#REF!</definedName>
    <definedName name="CHDAdF">'[4]Overview Mortality &amp; Admissions'!$AI$7:$AJ$38</definedName>
    <definedName name="CHDAdM">'[4]Overview Mortality &amp; Admissions'!$AG$7:$AH$38</definedName>
    <definedName name="CHDAdP">'[4]Overview Mortality &amp; Admissions'!$AK$7:$AL$38</definedName>
    <definedName name="CHESHIRE" localSheetId="6">#REF!</definedName>
    <definedName name="CHESHIRE" localSheetId="0">#REF!</definedName>
    <definedName name="CHESHIRE" localSheetId="2">#REF!</definedName>
    <definedName name="CHESHIRE" localSheetId="1">#REF!</definedName>
    <definedName name="CHESHIRE" localSheetId="4">#REF!</definedName>
    <definedName name="CHESHIRE" localSheetId="5">#REF!</definedName>
    <definedName name="CHESHIRE">#REF!</definedName>
    <definedName name="ChildMortality">'[7]Summary for LA profiles'!$A$5:$P$27</definedName>
    <definedName name="Childreninneed">'[8]Summary for LA profiles'!$A$5:$P$27</definedName>
    <definedName name="CLEVELAND" localSheetId="6">#REF!</definedName>
    <definedName name="CLEVELAND" localSheetId="0">#REF!</definedName>
    <definedName name="CLEVELAND" localSheetId="2">#REF!</definedName>
    <definedName name="CLEVELAND" localSheetId="1">#REF!</definedName>
    <definedName name="CLEVELAND" localSheetId="4">#REF!</definedName>
    <definedName name="CLEVELAND" localSheetId="5">#REF!</definedName>
    <definedName name="CLEVELAND">#REF!</definedName>
    <definedName name="CLWYD" localSheetId="6">#REF!</definedName>
    <definedName name="CLWYD" localSheetId="0">#REF!</definedName>
    <definedName name="CLWYD" localSheetId="2">#REF!</definedName>
    <definedName name="CLWYD" localSheetId="1">#REF!</definedName>
    <definedName name="CLWYD" localSheetId="4">#REF!</definedName>
    <definedName name="CLWYD" localSheetId="5">#REF!</definedName>
    <definedName name="CLWYD">#REF!</definedName>
    <definedName name="ConfidenceIntervalsLCL">OFFSET('[4]Interactive controls'!$V$10,'[4]Interactive controls'!$H$13,0,'[4]Interactive controls'!$G$13,1)</definedName>
    <definedName name="ConfidenceIntervalsUCL">OFFSET('[4]Interactive controls'!$U$10,'[4]Interactive controls'!$H$13,0,'[4]Interactive controls'!$G$13,1)</definedName>
    <definedName name="CONWY" localSheetId="6">#REF!</definedName>
    <definedName name="CONWY" localSheetId="0">#REF!</definedName>
    <definedName name="CONWY" localSheetId="2">#REF!</definedName>
    <definedName name="CONWY" localSheetId="1">#REF!</definedName>
    <definedName name="CONWY" localSheetId="3">#REF!</definedName>
    <definedName name="CONWY" localSheetId="4">#REF!</definedName>
    <definedName name="CONWY" localSheetId="5">#REF!</definedName>
    <definedName name="CONWY">#REF!</definedName>
    <definedName name="copyingchartsandtables" localSheetId="6">#REF!</definedName>
    <definedName name="copyingchartsandtables" localSheetId="0">#REF!</definedName>
    <definedName name="copyingchartsandtables" localSheetId="2">#REF!</definedName>
    <definedName name="copyingchartsandtables" localSheetId="1">#REF!</definedName>
    <definedName name="copyingchartsandtables" localSheetId="4">#REF!</definedName>
    <definedName name="copyingchartsandtables" localSheetId="5">#REF!</definedName>
    <definedName name="copyingchartsandtables">#REF!</definedName>
    <definedName name="CORNWALL" localSheetId="6">#REF!</definedName>
    <definedName name="CORNWALL" localSheetId="0">#REF!</definedName>
    <definedName name="CORNWALL" localSheetId="2">#REF!</definedName>
    <definedName name="CORNWALL" localSheetId="1">#REF!</definedName>
    <definedName name="CORNWALL" localSheetId="4">#REF!</definedName>
    <definedName name="CORNWALL" localSheetId="5">#REF!</definedName>
    <definedName name="CORNWALL">#REF!</definedName>
    <definedName name="CUMBRIA" localSheetId="6">#REF!</definedName>
    <definedName name="CUMBRIA" localSheetId="0">#REF!</definedName>
    <definedName name="CUMBRIA" localSheetId="2">#REF!</definedName>
    <definedName name="CUMBRIA" localSheetId="1">#REF!</definedName>
    <definedName name="CUMBRIA" localSheetId="4">#REF!</definedName>
    <definedName name="CUMBRIA" localSheetId="5">#REF!</definedName>
    <definedName name="CUMBRIA">#REF!</definedName>
    <definedName name="CVDMort">'[9]2009-11_Data_Interactive  '!$A$2:$L$91</definedName>
    <definedName name="CVMortF">'[4]Overview Mortality &amp; Admissions'!$BA$7:$BB$38</definedName>
    <definedName name="CVMortM">'[4]Overview Mortality &amp; Admissions'!$AY$7:$AZ$38</definedName>
    <definedName name="CVMortP">'[4]Overview Mortality &amp; Admissions'!$BC$7:$BD$38</definedName>
    <definedName name="_xlnm.Database">[10]CFDATA!$A$1:$L$952</definedName>
    <definedName name="DENBI" localSheetId="6">#REF!</definedName>
    <definedName name="DENBI" localSheetId="0">#REF!</definedName>
    <definedName name="DENBI" localSheetId="2">#REF!</definedName>
    <definedName name="DENBI" localSheetId="1">#REF!</definedName>
    <definedName name="DENBI" localSheetId="3">#REF!</definedName>
    <definedName name="DENBI" localSheetId="4">#REF!</definedName>
    <definedName name="DENBI" localSheetId="5">#REF!</definedName>
    <definedName name="DENBI">#REF!</definedName>
    <definedName name="DERBYSHIRE" localSheetId="6">#REF!</definedName>
    <definedName name="DERBYSHIRE" localSheetId="0">#REF!</definedName>
    <definedName name="DERBYSHIRE" localSheetId="2">#REF!</definedName>
    <definedName name="DERBYSHIRE" localSheetId="1">#REF!</definedName>
    <definedName name="DERBYSHIRE" localSheetId="4">#REF!</definedName>
    <definedName name="DERBYSHIRE" localSheetId="5">#REF!</definedName>
    <definedName name="DERBYSHIRE">#REF!</definedName>
    <definedName name="DEVON" localSheetId="6">#REF!</definedName>
    <definedName name="DEVON" localSheetId="0">#REF!</definedName>
    <definedName name="DEVON" localSheetId="2">#REF!</definedName>
    <definedName name="DEVON" localSheetId="1">#REF!</definedName>
    <definedName name="DEVON" localSheetId="4">#REF!</definedName>
    <definedName name="DEVON" localSheetId="5">#REF!</definedName>
    <definedName name="DEVON">#REF!</definedName>
    <definedName name="DMFT">'[11]Summary for LA profiles'!$A$5:$P$27</definedName>
    <definedName name="DORSET" localSheetId="6">#REF!</definedName>
    <definedName name="DORSET" localSheetId="0">#REF!</definedName>
    <definedName name="DORSET" localSheetId="2">#REF!</definedName>
    <definedName name="DORSET" localSheetId="1">#REF!</definedName>
    <definedName name="DORSET" localSheetId="4">#REF!</definedName>
    <definedName name="DORSET" localSheetId="5">#REF!</definedName>
    <definedName name="DORSET">#REF!</definedName>
    <definedName name="drinkingHB" localSheetId="6">#REF!</definedName>
    <definedName name="drinkingHB" localSheetId="0">#REF!</definedName>
    <definedName name="drinkingHB" localSheetId="2">#REF!</definedName>
    <definedName name="drinkingHB" localSheetId="1">#REF!</definedName>
    <definedName name="drinkingHB" localSheetId="3">#REF!</definedName>
    <definedName name="drinkingHB" localSheetId="4">#REF!</definedName>
    <definedName name="drinkingHB" localSheetId="5">#REF!</definedName>
    <definedName name="drinkingHB">#REF!</definedName>
    <definedName name="drinkingLA" localSheetId="6">#REF!</definedName>
    <definedName name="drinkingLA" localSheetId="0">#REF!</definedName>
    <definedName name="drinkingLA" localSheetId="2">#REF!</definedName>
    <definedName name="drinkingLA" localSheetId="1">#REF!</definedName>
    <definedName name="drinkingLA" localSheetId="3">#REF!</definedName>
    <definedName name="drinkingLA" localSheetId="4">#REF!</definedName>
    <definedName name="drinkingLA" localSheetId="5">#REF!</definedName>
    <definedName name="drinkingLA">#REF!</definedName>
    <definedName name="DURHAM" localSheetId="6">#REF!</definedName>
    <definedName name="DURHAM" localSheetId="0">#REF!</definedName>
    <definedName name="DURHAM" localSheetId="2">#REF!</definedName>
    <definedName name="DURHAM" localSheetId="1">#REF!</definedName>
    <definedName name="DURHAM" localSheetId="4">#REF!</definedName>
    <definedName name="DURHAM" localSheetId="5">#REF!</definedName>
    <definedName name="DURHAM">#REF!</definedName>
    <definedName name="DYFED" localSheetId="6">#REF!</definedName>
    <definedName name="DYFED" localSheetId="0">#REF!</definedName>
    <definedName name="DYFED" localSheetId="2">#REF!</definedName>
    <definedName name="DYFED" localSheetId="1">#REF!</definedName>
    <definedName name="DYFED" localSheetId="4">#REF!</definedName>
    <definedName name="DYFED" localSheetId="5">#REF!</definedName>
    <definedName name="DYFED">#REF!</definedName>
    <definedName name="E_SUSSEX" localSheetId="6">#REF!</definedName>
    <definedName name="E_SUSSEX" localSheetId="0">#REF!</definedName>
    <definedName name="E_SUSSEX" localSheetId="2">#REF!</definedName>
    <definedName name="E_SUSSEX" localSheetId="1">#REF!</definedName>
    <definedName name="E_SUSSEX" localSheetId="4">#REF!</definedName>
    <definedName name="E_SUSSEX" localSheetId="5">#REF!</definedName>
    <definedName name="E_SUSSEX">#REF!</definedName>
    <definedName name="EmergencyAdmissions">'[12]Stroke &amp; CHD admissions 2009-11'!$A$2:$L$181</definedName>
    <definedName name="ESSEX" localSheetId="6">#REF!</definedName>
    <definedName name="ESSEX" localSheetId="0">#REF!</definedName>
    <definedName name="ESSEX" localSheetId="2">#REF!</definedName>
    <definedName name="ESSEX" localSheetId="1">#REF!</definedName>
    <definedName name="ESSEX" localSheetId="4">#REF!</definedName>
    <definedName name="ESSEX" localSheetId="5">#REF!</definedName>
    <definedName name="ESSEX">#REF!</definedName>
    <definedName name="everypage" localSheetId="6">#REF!</definedName>
    <definedName name="everypage" localSheetId="0">#REF!</definedName>
    <definedName name="everypage" localSheetId="2">#REF!</definedName>
    <definedName name="everypage" localSheetId="1">#REF!</definedName>
    <definedName name="everypage" localSheetId="4">#REF!</definedName>
    <definedName name="everypage" localSheetId="5">#REF!</definedName>
    <definedName name="everypage">#REF!</definedName>
    <definedName name="exerciseHB" localSheetId="6">#REF!</definedName>
    <definedName name="exerciseHB" localSheetId="0">#REF!</definedName>
    <definedName name="exerciseHB" localSheetId="2">#REF!</definedName>
    <definedName name="exerciseHB" localSheetId="1">#REF!</definedName>
    <definedName name="exerciseHB" localSheetId="3">#REF!</definedName>
    <definedName name="exerciseHB" localSheetId="4">#REF!</definedName>
    <definedName name="exerciseHB" localSheetId="5">#REF!</definedName>
    <definedName name="exerciseHB">#REF!</definedName>
    <definedName name="exerciseLA" localSheetId="6">#REF!</definedName>
    <definedName name="exerciseLA" localSheetId="0">#REF!</definedName>
    <definedName name="exerciseLA" localSheetId="2">#REF!</definedName>
    <definedName name="exerciseLA" localSheetId="1">#REF!</definedName>
    <definedName name="exerciseLA" localSheetId="3">#REF!</definedName>
    <definedName name="exerciseLA" localSheetId="4">#REF!</definedName>
    <definedName name="exerciseLA" localSheetId="5">#REF!</definedName>
    <definedName name="exerciseLA">#REF!</definedName>
    <definedName name="Females" localSheetId="6">#REF!</definedName>
    <definedName name="Females" localSheetId="0">#REF!</definedName>
    <definedName name="Females" localSheetId="2">#REF!</definedName>
    <definedName name="Females" localSheetId="1">#REF!</definedName>
    <definedName name="Females" localSheetId="4">#REF!</definedName>
    <definedName name="Females" localSheetId="5">#REF!</definedName>
    <definedName name="Females">#REF!</definedName>
    <definedName name="Females2001">[13]Rate_Calc_Females!$DQ$10:$DW$17</definedName>
    <definedName name="Females2002">[13]Rate_Calc_Females!$DQ$18:$DW$25</definedName>
    <definedName name="Females2003">[13]Rate_Calc_Females!$DQ$26:$DW$33</definedName>
    <definedName name="Females2004">[13]Rate_Calc_Females!$DQ$34:$DW$41</definedName>
    <definedName name="Females2005">[13]Rate_Calc_Females!$DQ$42:$DW$49</definedName>
    <definedName name="Females2006">[13]Rate_Calc_Females!$DQ$50:$DW$57</definedName>
    <definedName name="Females2007">[13]Rate_Calc_Females!$DQ$58:$DW$65</definedName>
    <definedName name="Females2008">[13]Rate_Calc_Females!$DQ$66:$DW$73</definedName>
    <definedName name="Females2009">[13]Rate_Calc_Females!$DQ$74:$DW$81</definedName>
    <definedName name="Females2010">[13]Rate_Calc_Females!$DQ$82:$DW$89</definedName>
    <definedName name="FLINT" localSheetId="6">#REF!</definedName>
    <definedName name="FLINT" localSheetId="0">#REF!</definedName>
    <definedName name="FLINT" localSheetId="2">#REF!</definedName>
    <definedName name="FLINT" localSheetId="1">#REF!</definedName>
    <definedName name="FLINT" localSheetId="3">#REF!</definedName>
    <definedName name="FLINT" localSheetId="4">#REF!</definedName>
    <definedName name="FLINT" localSheetId="5">#REF!</definedName>
    <definedName name="FLINT">#REF!</definedName>
    <definedName name="For_WHS_HBchart" localSheetId="7">OFFSET([2]Controls!$L$119,0,[2]Controls!$F$59,7,1)</definedName>
    <definedName name="For_WHS_HBchart" localSheetId="6">OFFSET([2]Controls!$L$119,0,[2]Controls!$F$59,7,1)</definedName>
    <definedName name="For_WHS_HBchart" localSheetId="0">OFFSET([2]Controls!$L$119,0,[2]Controls!$F$59,7,1)</definedName>
    <definedName name="For_WHS_HBchart" localSheetId="2">OFFSET(#REF!,0,#REF!,7,1)</definedName>
    <definedName name="For_WHS_HBchart" localSheetId="1">OFFSET(#REF!,0,#REF!,7,1)</definedName>
    <definedName name="For_WHS_HBchart" localSheetId="5">OFFSET([2]Controls!$L$119,0,[2]Controls!$F$59,7,1)</definedName>
    <definedName name="For_WHS_HBchart">OFFSET(#REF!,0,#REF!,7,1)</definedName>
    <definedName name="For_WHS_HBWales" localSheetId="7">OFFSET([2]Controls!$S$118,0,[2]Controls!$F$59,33,1)</definedName>
    <definedName name="For_WHS_HBWales" localSheetId="6">OFFSET([2]Controls!$S$118,0,[2]Controls!$F$59,33,1)</definedName>
    <definedName name="For_WHS_HBWales" localSheetId="0">OFFSET([2]Controls!$S$118,0,[2]Controls!$F$59,33,1)</definedName>
    <definedName name="For_WHS_HBWales" localSheetId="2">OFFSET(#REF!,0,#REF!,33,1)</definedName>
    <definedName name="For_WHS_HBWales" localSheetId="1">OFFSET(#REF!,0,#REF!,33,1)</definedName>
    <definedName name="For_WHS_HBWales" localSheetId="5">OFFSET([2]Controls!$S$118,0,[2]Controls!$F$59,33,1)</definedName>
    <definedName name="For_WHS_HBWales">OFFSET(#REF!,0,#REF!,33,1)</definedName>
    <definedName name="For_WHS_LAchart" localSheetId="7">OFFSET([2]Controls!$L$95,0,[2]Controls!$F$59,22,1)</definedName>
    <definedName name="For_WHS_LAchart" localSheetId="6">OFFSET([2]Controls!$L$95,0,[2]Controls!$F$59,22,1)</definedName>
    <definedName name="For_WHS_LAchart" localSheetId="0">OFFSET([2]Controls!$L$95,0,[2]Controls!$F$59,22,1)</definedName>
    <definedName name="For_WHS_LAchart" localSheetId="2">OFFSET(#REF!,0,#REF!,22,1)</definedName>
    <definedName name="For_WHS_LAchart" localSheetId="1">OFFSET(#REF!,0,#REF!,22,1)</definedName>
    <definedName name="For_WHS_LAchart" localSheetId="5">OFFSET([2]Controls!$L$95,0,[2]Controls!$F$59,22,1)</definedName>
    <definedName name="For_WHS_LAchart">OFFSET(#REF!,0,#REF!,22,1)</definedName>
    <definedName name="For_WHS_LAWales" localSheetId="7">OFFSET([2]Controls!$S$94,0,[2]Controls!$F$59,33,1)</definedName>
    <definedName name="For_WHS_LAWales" localSheetId="6">OFFSET([2]Controls!$S$94,0,[2]Controls!$F$59,33,1)</definedName>
    <definedName name="For_WHS_LAWales" localSheetId="0">OFFSET([2]Controls!$S$94,0,[2]Controls!$F$59,33,1)</definedName>
    <definedName name="For_WHS_LAWales" localSheetId="2">OFFSET(#REF!,0,#REF!,33,1)</definedName>
    <definedName name="For_WHS_LAWales" localSheetId="1">OFFSET(#REF!,0,#REF!,33,1)</definedName>
    <definedName name="For_WHS_LAWales" localSheetId="5">OFFSET([2]Controls!$S$94,0,[2]Controls!$F$59,33,1)</definedName>
    <definedName name="For_WHS_LAWales">OFFSET(#REF!,0,#REF!,33,1)</definedName>
    <definedName name="FreeSchoolMeals">'[14]Summary for LA profiles'!$A$5:$P$27</definedName>
    <definedName name="fruitHB" localSheetId="6">#REF!</definedName>
    <definedName name="fruitHB" localSheetId="0">#REF!</definedName>
    <definedName name="fruitHB" localSheetId="2">#REF!</definedName>
    <definedName name="fruitHB" localSheetId="1">#REF!</definedName>
    <definedName name="fruitHB" localSheetId="3">#REF!</definedName>
    <definedName name="fruitHB" localSheetId="4">#REF!</definedName>
    <definedName name="fruitHB" localSheetId="5">#REF!</definedName>
    <definedName name="fruitHB">#REF!</definedName>
    <definedName name="fruitLA" localSheetId="6">#REF!</definedName>
    <definedName name="fruitLA" localSheetId="0">#REF!</definedName>
    <definedName name="fruitLA" localSheetId="2">#REF!</definedName>
    <definedName name="fruitLA" localSheetId="1">#REF!</definedName>
    <definedName name="fruitLA" localSheetId="3">#REF!</definedName>
    <definedName name="fruitLA" localSheetId="4">#REF!</definedName>
    <definedName name="fruitLA" localSheetId="5">#REF!</definedName>
    <definedName name="fruitLA">#REF!</definedName>
    <definedName name="G" localSheetId="6">#REF!</definedName>
    <definedName name="G" localSheetId="0">#REF!</definedName>
    <definedName name="G" localSheetId="2">#REF!</definedName>
    <definedName name="G" localSheetId="1">#REF!</definedName>
    <definedName name="G" localSheetId="3">#REF!</definedName>
    <definedName name="G" localSheetId="4">#REF!</definedName>
    <definedName name="G" localSheetId="5">#REF!</definedName>
    <definedName name="G">#REF!</definedName>
    <definedName name="GLOS" localSheetId="6">#REF!</definedName>
    <definedName name="GLOS" localSheetId="0">#REF!</definedName>
    <definedName name="GLOS" localSheetId="2">#REF!</definedName>
    <definedName name="GLOS" localSheetId="1">#REF!</definedName>
    <definedName name="GLOS" localSheetId="4">#REF!</definedName>
    <definedName name="GLOS" localSheetId="5">#REF!</definedName>
    <definedName name="GLOS">#REF!</definedName>
    <definedName name="GTR_MAN" localSheetId="6">#REF!</definedName>
    <definedName name="GTR_MAN" localSheetId="0">#REF!</definedName>
    <definedName name="GTR_MAN" localSheetId="2">#REF!</definedName>
    <definedName name="GTR_MAN" localSheetId="1">#REF!</definedName>
    <definedName name="GTR_MAN" localSheetId="4">#REF!</definedName>
    <definedName name="GTR_MAN" localSheetId="5">#REF!</definedName>
    <definedName name="GTR_MAN">#REF!</definedName>
    <definedName name="GWENT" localSheetId="6">#REF!</definedName>
    <definedName name="GWENT" localSheetId="0">#REF!</definedName>
    <definedName name="GWENT" localSheetId="2">#REF!</definedName>
    <definedName name="GWENT" localSheetId="1">#REF!</definedName>
    <definedName name="GWENT" localSheetId="4">#REF!</definedName>
    <definedName name="GWENT" localSheetId="5">#REF!</definedName>
    <definedName name="GWENT">#REF!</definedName>
    <definedName name="GWYN" localSheetId="6">#REF!</definedName>
    <definedName name="GWYN" localSheetId="0">#REF!</definedName>
    <definedName name="GWYN" localSheetId="2">#REF!</definedName>
    <definedName name="GWYN" localSheetId="1">#REF!</definedName>
    <definedName name="GWYN" localSheetId="3">#REF!</definedName>
    <definedName name="GWYN" localSheetId="4">#REF!</definedName>
    <definedName name="GWYN" localSheetId="5">#REF!</definedName>
    <definedName name="GWYN">#REF!</definedName>
    <definedName name="GWYNEDD" localSheetId="6">#REF!</definedName>
    <definedName name="GWYNEDD" localSheetId="0">#REF!</definedName>
    <definedName name="GWYNEDD" localSheetId="2">#REF!</definedName>
    <definedName name="GWYNEDD" localSheetId="1">#REF!</definedName>
    <definedName name="GWYNEDD" localSheetId="4">#REF!</definedName>
    <definedName name="GWYNEDD" localSheetId="5">#REF!</definedName>
    <definedName name="GWYNEDD">#REF!</definedName>
    <definedName name="H" localSheetId="6">#REF!</definedName>
    <definedName name="H" localSheetId="0">#REF!</definedName>
    <definedName name="H" localSheetId="2">#REF!</definedName>
    <definedName name="H" localSheetId="1">#REF!</definedName>
    <definedName name="H" localSheetId="3">#REF!</definedName>
    <definedName name="H" localSheetId="4">#REF!</definedName>
    <definedName name="H" localSheetId="5">#REF!</definedName>
    <definedName name="H">#REF!</definedName>
    <definedName name="HANTS" localSheetId="6">#REF!</definedName>
    <definedName name="HANTS" localSheetId="0">#REF!</definedName>
    <definedName name="HANTS" localSheetId="2">#REF!</definedName>
    <definedName name="HANTS" localSheetId="1">#REF!</definedName>
    <definedName name="HANTS" localSheetId="4">#REF!</definedName>
    <definedName name="HANTS" localSheetId="5">#REF!</definedName>
    <definedName name="HANTS">#REF!</definedName>
    <definedName name="HB">OFFSET('[4]Interactive controls'!$Q$34,'[4]Interactive controls'!$H$13,'[4]Interactive controls'!$I$20,'[4]Interactive controls'!$G$16,1)</definedName>
    <definedName name="HBData">'[15]Wales HB calcs'!$C$29:$P$35</definedName>
    <definedName name="HEREFORD_W" localSheetId="6">#REF!</definedName>
    <definedName name="HEREFORD_W" localSheetId="0">#REF!</definedName>
    <definedName name="HEREFORD_W" localSheetId="2">#REF!</definedName>
    <definedName name="HEREFORD_W" localSheetId="1">#REF!</definedName>
    <definedName name="HEREFORD_W" localSheetId="4">#REF!</definedName>
    <definedName name="HEREFORD_W" localSheetId="5">#REF!</definedName>
    <definedName name="HEREFORD_W">#REF!</definedName>
    <definedName name="HERTS" localSheetId="6">#REF!</definedName>
    <definedName name="HERTS" localSheetId="0">#REF!</definedName>
    <definedName name="HERTS" localSheetId="2">#REF!</definedName>
    <definedName name="HERTS" localSheetId="1">#REF!</definedName>
    <definedName name="HERTS" localSheetId="4">#REF!</definedName>
    <definedName name="HERTS" localSheetId="5">#REF!</definedName>
    <definedName name="HERTS">#REF!</definedName>
    <definedName name="hourscolumn" localSheetId="6">#REF!</definedName>
    <definedName name="hourscolumn" localSheetId="0">#REF!</definedName>
    <definedName name="hourscolumn" localSheetId="2">#REF!</definedName>
    <definedName name="hourscolumn" localSheetId="1">#REF!</definedName>
    <definedName name="hourscolumn" localSheetId="4">#REF!</definedName>
    <definedName name="hourscolumn" localSheetId="5">#REF!</definedName>
    <definedName name="hourscolumn">#REF!</definedName>
    <definedName name="HPV">'[16]Summary for LA profiles'!$A$5:$P$27</definedName>
    <definedName name="HUMBERSIDE" localSheetId="6">#REF!</definedName>
    <definedName name="HUMBERSIDE" localSheetId="0">#REF!</definedName>
    <definedName name="HUMBERSIDE" localSheetId="2">#REF!</definedName>
    <definedName name="HUMBERSIDE" localSheetId="1">#REF!</definedName>
    <definedName name="HUMBERSIDE" localSheetId="4">#REF!</definedName>
    <definedName name="HUMBERSIDE" localSheetId="5">#REF!</definedName>
    <definedName name="HUMBERSIDE">#REF!</definedName>
    <definedName name="I_OF_WIGHT" localSheetId="6">#REF!</definedName>
    <definedName name="I_OF_WIGHT" localSheetId="0">#REF!</definedName>
    <definedName name="I_OF_WIGHT" localSheetId="2">#REF!</definedName>
    <definedName name="I_OF_WIGHT" localSheetId="1">#REF!</definedName>
    <definedName name="I_OF_WIGHT" localSheetId="4">#REF!</definedName>
    <definedName name="I_OF_WIGHT" localSheetId="5">#REF!</definedName>
    <definedName name="I_OF_WIGHT">#REF!</definedName>
    <definedName name="Imms">'[17]Summary for LA profiles'!$A$5:$P$27</definedName>
    <definedName name="InfantMortality">'[18]Summary for LA profiles'!$A$5:$P$27</definedName>
    <definedName name="KENT" localSheetId="6">#REF!</definedName>
    <definedName name="KENT" localSheetId="0">#REF!</definedName>
    <definedName name="KENT" localSheetId="2">#REF!</definedName>
    <definedName name="KENT" localSheetId="1">#REF!</definedName>
    <definedName name="KENT" localSheetId="4">#REF!</definedName>
    <definedName name="KENT" localSheetId="5">#REF!</definedName>
    <definedName name="KENT">#REF!</definedName>
    <definedName name="KS4Edu">'[19]Summary for LA profiles'!$A$5:$P$27</definedName>
    <definedName name="LA_Standardised" localSheetId="0">OFFSET([20]Controls!$I$67,0,0,COUNTA(IF([20]Controls!$B$53&lt;7,[20]Controls!$I$67:$I$76,IF([20]Controls!$B$53&gt;6,[20]Controls!$I$67:$I$72,""))))</definedName>
    <definedName name="LA_Standardised" localSheetId="4">OFFSET([20]Controls!$I$67,0,0,COUNTA(IF([20]Controls!$B$53&lt;7,[20]Controls!$I$67:$I$76,IF([20]Controls!$B$53&gt;6,[20]Controls!$I$67:$I$72,""))))</definedName>
    <definedName name="LA_Standardised">OFFSET([20]Controls!$I$67,0,0,COUNTA(IF([20]Controls!$B$53&lt;7,[20]Controls!$I$67:$I$76,IF([20]Controls!$B$53&gt;6,[20]Controls!$I$67:$I$72,""))))</definedName>
    <definedName name="LAData">'[15]Wales HB calcs'!$C$3:$P$25</definedName>
    <definedName name="LAHB2">OFFSET('[4]Interactive controls'!$Q$10,'[4]Interactive controls'!$H$13,'[4]Interactive controls'!$I$20,'[4]Interactive controls'!$G$13,1)</definedName>
    <definedName name="LAHBNAMES">OFFSET('[4]Interactive controls'!$K$10,'[4]Interactive controls'!$H$13,0,'[4]Interactive controls'!$G$13,1)</definedName>
    <definedName name="LAnames" localSheetId="6">#REF!</definedName>
    <definedName name="LAnames" localSheetId="0">#REF!</definedName>
    <definedName name="LAnames" localSheetId="2">#REF!</definedName>
    <definedName name="LAnames" localSheetId="1">#REF!</definedName>
    <definedName name="LAnames" localSheetId="4">#REF!</definedName>
    <definedName name="LAnames" localSheetId="5">#REF!</definedName>
    <definedName name="LAnames">#REF!</definedName>
    <definedName name="LANCS" localSheetId="6">#REF!</definedName>
    <definedName name="LANCS" localSheetId="0">#REF!</definedName>
    <definedName name="LANCS" localSheetId="2">#REF!</definedName>
    <definedName name="LANCS" localSheetId="1">#REF!</definedName>
    <definedName name="LANCS" localSheetId="4">#REF!</definedName>
    <definedName name="LANCS" localSheetId="5">#REF!</definedName>
    <definedName name="LANCS">#REF!</definedName>
    <definedName name="LBW">'[21]Summary for LA profiles'!$A$5:$P$27</definedName>
    <definedName name="LEICS" localSheetId="6">#REF!</definedName>
    <definedName name="LEICS" localSheetId="0">#REF!</definedName>
    <definedName name="LEICS" localSheetId="2">#REF!</definedName>
    <definedName name="LEICS" localSheetId="1">#REF!</definedName>
    <definedName name="LEICS" localSheetId="4">#REF!</definedName>
    <definedName name="LEICS" localSheetId="5">#REF!</definedName>
    <definedName name="LEICS">#REF!</definedName>
    <definedName name="LINCS" localSheetId="6">#REF!</definedName>
    <definedName name="LINCS" localSheetId="0">#REF!</definedName>
    <definedName name="LINCS" localSheetId="2">#REF!</definedName>
    <definedName name="LINCS" localSheetId="1">#REF!</definedName>
    <definedName name="LINCS" localSheetId="4">#REF!</definedName>
    <definedName name="LINCS" localSheetId="5">#REF!</definedName>
    <definedName name="LINCS">#REF!</definedName>
    <definedName name="Links_for_list" localSheetId="4">'ALL CONTROLS'!$J$151:$J$178</definedName>
    <definedName name="Links_for_list">'ALL CONTROLS'!$B$153:$B$180</definedName>
    <definedName name="Links_for_list_pyramid">'[22]Main Pyramid Controls'!$C$3:$C$31</definedName>
    <definedName name="Links_for_list_trend" localSheetId="6">#REF!</definedName>
    <definedName name="Links_for_list_trend" localSheetId="0">#REF!</definedName>
    <definedName name="Links_for_list_trend" localSheetId="2">#REF!</definedName>
    <definedName name="Links_for_list_trend" localSheetId="1">#REF!</definedName>
    <definedName name="Links_for_list_trend" localSheetId="5">#REF!</definedName>
    <definedName name="Links_for_list_trend">#REF!</definedName>
    <definedName name="lltiHB" localSheetId="6">#REF!</definedName>
    <definedName name="lltiHB" localSheetId="0">#REF!</definedName>
    <definedName name="lltiHB" localSheetId="2">#REF!</definedName>
    <definedName name="lltiHB" localSheetId="1">#REF!</definedName>
    <definedName name="lltiHB" localSheetId="3">#REF!</definedName>
    <definedName name="lltiHB" localSheetId="4">#REF!</definedName>
    <definedName name="lltiHB" localSheetId="5">#REF!</definedName>
    <definedName name="lltiHB">#REF!</definedName>
    <definedName name="lltiLA" localSheetId="6">#REF!</definedName>
    <definedName name="lltiLA" localSheetId="0">#REF!</definedName>
    <definedName name="lltiLA" localSheetId="2">#REF!</definedName>
    <definedName name="lltiLA" localSheetId="1">#REF!</definedName>
    <definedName name="lltiLA" localSheetId="3">#REF!</definedName>
    <definedName name="lltiLA" localSheetId="4">#REF!</definedName>
    <definedName name="lltiLA" localSheetId="5">#REF!</definedName>
    <definedName name="lltiLA">#REF!</definedName>
    <definedName name="LONDON" localSheetId="6">#REF!</definedName>
    <definedName name="LONDON" localSheetId="0">#REF!</definedName>
    <definedName name="LONDON" localSheetId="2">#REF!</definedName>
    <definedName name="LONDON" localSheetId="1">#REF!</definedName>
    <definedName name="LONDON" localSheetId="4">#REF!</definedName>
    <definedName name="LONDON" localSheetId="5">#REF!</definedName>
    <definedName name="LONDON">#REF!</definedName>
    <definedName name="M_GLAM" localSheetId="6">#REF!</definedName>
    <definedName name="M_GLAM" localSheetId="0">#REF!</definedName>
    <definedName name="M_GLAM" localSheetId="2">#REF!</definedName>
    <definedName name="M_GLAM" localSheetId="1">#REF!</definedName>
    <definedName name="M_GLAM" localSheetId="4">#REF!</definedName>
    <definedName name="M_GLAM" localSheetId="5">#REF!</definedName>
    <definedName name="M_GLAM">#REF!</definedName>
    <definedName name="Males" localSheetId="6">#REF!</definedName>
    <definedName name="Males" localSheetId="0">#REF!</definedName>
    <definedName name="Males" localSheetId="2">#REF!</definedName>
    <definedName name="Males" localSheetId="1">#REF!</definedName>
    <definedName name="Males" localSheetId="4">#REF!</definedName>
    <definedName name="Males" localSheetId="5">#REF!</definedName>
    <definedName name="Males">#REF!</definedName>
    <definedName name="Males2001">[13]Rate_Calc_Males!$DQ$10:$DW$17</definedName>
    <definedName name="Males2002">[13]Rate_Calc_Males!$DQ$18:$DW$25</definedName>
    <definedName name="Males2003">[13]Rate_Calc_Males!$DQ$26:$DW$33</definedName>
    <definedName name="Males2004">[13]Rate_Calc_Males!$DQ$34:$DW$41</definedName>
    <definedName name="Males2005">[13]Rate_Calc_Males!$DQ$42:$DW$49</definedName>
    <definedName name="Males2006">[13]Rate_Calc_Males!$DQ$50:$DW$57</definedName>
    <definedName name="Males2007">[13]Rate_Calc_Males!$DQ$58:$DW$65</definedName>
    <definedName name="Males2008">[13]Rate_Calc_Males!$DQ$66:$DW$73</definedName>
    <definedName name="Males2009">[13]Rate_Calc_Males!$DQ$74:$DW$81</definedName>
    <definedName name="Males2010">[13]Rate_Calc_Males!$DQ$82:$DW$89</definedName>
    <definedName name="MERSEYSIDE" localSheetId="6">#REF!</definedName>
    <definedName name="MERSEYSIDE" localSheetId="0">#REF!</definedName>
    <definedName name="MERSEYSIDE" localSheetId="2">#REF!</definedName>
    <definedName name="MERSEYSIDE" localSheetId="1">#REF!</definedName>
    <definedName name="MERSEYSIDE" localSheetId="4">#REF!</definedName>
    <definedName name="MERSEYSIDE" localSheetId="5">#REF!</definedName>
    <definedName name="MERSEYSIDE">#REF!</definedName>
    <definedName name="MERTH" localSheetId="6">#REF!</definedName>
    <definedName name="MERTH" localSheetId="0">#REF!</definedName>
    <definedName name="MERTH" localSheetId="2">#REF!</definedName>
    <definedName name="MERTH" localSheetId="1">#REF!</definedName>
    <definedName name="MERTH" localSheetId="3">#REF!</definedName>
    <definedName name="MERTH" localSheetId="4">#REF!</definedName>
    <definedName name="MERTH" localSheetId="5">#REF!</definedName>
    <definedName name="MERTH">#REF!</definedName>
    <definedName name="MONS" localSheetId="6">#REF!</definedName>
    <definedName name="MONS" localSheetId="0">#REF!</definedName>
    <definedName name="MONS" localSheetId="2">#REF!</definedName>
    <definedName name="MONS" localSheetId="1">#REF!</definedName>
    <definedName name="MONS" localSheetId="3">#REF!</definedName>
    <definedName name="MONS" localSheetId="4">#REF!</definedName>
    <definedName name="MONS" localSheetId="5">#REF!</definedName>
    <definedName name="MONS">#REF!</definedName>
    <definedName name="N_YORKS" localSheetId="6">#REF!</definedName>
    <definedName name="N_YORKS" localSheetId="0">#REF!</definedName>
    <definedName name="N_YORKS" localSheetId="2">#REF!</definedName>
    <definedName name="N_YORKS" localSheetId="1">#REF!</definedName>
    <definedName name="N_YORKS" localSheetId="4">#REF!</definedName>
    <definedName name="N_YORKS" localSheetId="5">#REF!</definedName>
    <definedName name="N_YORKS">#REF!</definedName>
    <definedName name="nathanlookup" localSheetId="6">#REF!</definedName>
    <definedName name="nathanlookup" localSheetId="0">#REF!</definedName>
    <definedName name="nathanlookup" localSheetId="2">#REF!</definedName>
    <definedName name="nathanlookup" localSheetId="1">#REF!</definedName>
    <definedName name="nathanlookup" localSheetId="3">#REF!</definedName>
    <definedName name="nathanlookup" localSheetId="4">#REF!</definedName>
    <definedName name="nathanlookup" localSheetId="5">#REF!</definedName>
    <definedName name="nathanlookup">#REF!</definedName>
    <definedName name="NEATH" localSheetId="6">#REF!</definedName>
    <definedName name="NEATH" localSheetId="0">#REF!</definedName>
    <definedName name="NEATH" localSheetId="2">#REF!</definedName>
    <definedName name="NEATH" localSheetId="1">#REF!</definedName>
    <definedName name="NEATH" localSheetId="3">#REF!</definedName>
    <definedName name="NEATH" localSheetId="4">#REF!</definedName>
    <definedName name="NEATH" localSheetId="5">#REF!</definedName>
    <definedName name="NEATH">#REF!</definedName>
    <definedName name="NEET">'[23]Summary for LA profiles'!$A$5:$P$27</definedName>
    <definedName name="Neg_error" localSheetId="0">OFFSET([20]Controls!$K$67,0,0,COUNTA(IF([20]Controls!$B$53&lt;7,[20]Controls!$I$67:$K$76,IF([20]Controls!$B$53&gt;6,[20]Controls!$I$67:$K$72,""))))</definedName>
    <definedName name="Neg_error" localSheetId="4">OFFSET([20]Controls!$K$67,0,0,COUNTA(IF([20]Controls!$B$53&lt;7,[20]Controls!$I$67:$K$76,IF([20]Controls!$B$53&gt;6,[20]Controls!$I$67:$K$72,""))))</definedName>
    <definedName name="Neg_error">OFFSET([20]Controls!$K$67,0,0,COUNTA(IF([20]Controls!$B$53&lt;7,[20]Controls!$I$67:$K$76,IF([20]Controls!$B$53&gt;6,[20]Controls!$I$67:$K$72,""))))</definedName>
    <definedName name="NEWPT" localSheetId="6">#REF!</definedName>
    <definedName name="NEWPT" localSheetId="0">#REF!</definedName>
    <definedName name="NEWPT" localSheetId="2">#REF!</definedName>
    <definedName name="NEWPT" localSheetId="1">#REF!</definedName>
    <definedName name="NEWPT" localSheetId="3">#REF!</definedName>
    <definedName name="NEWPT" localSheetId="4">#REF!</definedName>
    <definedName name="NEWPT" localSheetId="5">#REF!</definedName>
    <definedName name="NEWPT">#REF!</definedName>
    <definedName name="NORFOLK" localSheetId="6">#REF!</definedName>
    <definedName name="NORFOLK" localSheetId="0">#REF!</definedName>
    <definedName name="NORFOLK" localSheetId="2">#REF!</definedName>
    <definedName name="NORFOLK" localSheetId="1">#REF!</definedName>
    <definedName name="NORFOLK" localSheetId="4">#REF!</definedName>
    <definedName name="NORFOLK" localSheetId="5">#REF!</definedName>
    <definedName name="NORFOLK">#REF!</definedName>
    <definedName name="NORTHANTS" localSheetId="6">#REF!</definedName>
    <definedName name="NORTHANTS" localSheetId="0">#REF!</definedName>
    <definedName name="NORTHANTS" localSheetId="2">#REF!</definedName>
    <definedName name="NORTHANTS" localSheetId="1">#REF!</definedName>
    <definedName name="NORTHANTS" localSheetId="4">#REF!</definedName>
    <definedName name="NORTHANTS" localSheetId="5">#REF!</definedName>
    <definedName name="NORTHANTS">#REF!</definedName>
    <definedName name="NORTHUMBERLAND" localSheetId="6">#REF!</definedName>
    <definedName name="NORTHUMBERLAND" localSheetId="0">#REF!</definedName>
    <definedName name="NORTHUMBERLAND" localSheetId="2">#REF!</definedName>
    <definedName name="NORTHUMBERLAND" localSheetId="1">#REF!</definedName>
    <definedName name="NORTHUMBERLAND" localSheetId="4">#REF!</definedName>
    <definedName name="NORTHUMBERLAND" localSheetId="5">#REF!</definedName>
    <definedName name="NORTHUMBERLAND">#REF!</definedName>
    <definedName name="NOTTS" localSheetId="6">#REF!</definedName>
    <definedName name="NOTTS" localSheetId="0">#REF!</definedName>
    <definedName name="NOTTS" localSheetId="2">#REF!</definedName>
    <definedName name="NOTTS" localSheetId="1">#REF!</definedName>
    <definedName name="NOTTS" localSheetId="4">#REF!</definedName>
    <definedName name="NOTTS" localSheetId="5">#REF!</definedName>
    <definedName name="NOTTS">#REF!</definedName>
    <definedName name="Obese">'[4]Overview WHS &amp; QOF'!$W$7:$X$38</definedName>
    <definedName name="Obesity">'[24]Data for Interactive'!$A$2:$L$31</definedName>
    <definedName name="Option3sex">OFFSET('[4]Interactive controls'!$J$61,'[4]Interactive controls'!$F$20,'[4]Interactive controls'!$F$21,'[4]Interactive controls'!$F$22,'[4]Interactive controls'!$F$23)</definedName>
    <definedName name="Option3Year">OFFSET('[4]Interactive controls'!$J$68,'[4]Interactive controls'!$F$6,'[4]Interactive controls'!$F$7,'[4]Interactive controls'!$F$8,'[4]Interactive controls'!$F$9)</definedName>
    <definedName name="OverweightObese">'[25]Summary for LA profiles'!$A$5:$P$27</definedName>
    <definedName name="OXON" localSheetId="6">#REF!</definedName>
    <definedName name="OXON" localSheetId="0">#REF!</definedName>
    <definedName name="OXON" localSheetId="2">#REF!</definedName>
    <definedName name="OXON" localSheetId="1">#REF!</definedName>
    <definedName name="OXON" localSheetId="4">#REF!</definedName>
    <definedName name="OXON" localSheetId="5">#REF!</definedName>
    <definedName name="OXON">#REF!</definedName>
    <definedName name="PEMBS" localSheetId="6">#REF!</definedName>
    <definedName name="PEMBS" localSheetId="0">#REF!</definedName>
    <definedName name="PEMBS" localSheetId="2">#REF!</definedName>
    <definedName name="PEMBS" localSheetId="1">#REF!</definedName>
    <definedName name="PEMBS" localSheetId="3">#REF!</definedName>
    <definedName name="PEMBS" localSheetId="4">#REF!</definedName>
    <definedName name="PEMBS" localSheetId="5">#REF!</definedName>
    <definedName name="PEMBS">#REF!</definedName>
    <definedName name="Persons" localSheetId="6">#REF!</definedName>
    <definedName name="Persons" localSheetId="0">#REF!</definedName>
    <definedName name="Persons" localSheetId="2">#REF!</definedName>
    <definedName name="Persons" localSheetId="1">#REF!</definedName>
    <definedName name="Persons" localSheetId="4">#REF!</definedName>
    <definedName name="Persons" localSheetId="5">#REF!</definedName>
    <definedName name="Persons">#REF!</definedName>
    <definedName name="Persons2001">[13]Rate_Calc_Persons!$DQ$10:$DW$17</definedName>
    <definedName name="Persons2002">[13]Rate_Calc_Persons!$DQ$18:$DW$25</definedName>
    <definedName name="Persons2003">[13]Rate_Calc_Persons!$DQ$26:$DW$33</definedName>
    <definedName name="Persons2004">[13]Rate_Calc_Persons!$DQ$34:$DW$41</definedName>
    <definedName name="Persons2005">[13]Rate_Calc_Persons!$DQ$42:$DW$49</definedName>
    <definedName name="Persons2006">[13]Rate_Calc_Persons!$DQ$50:$DW$57</definedName>
    <definedName name="Persons2007">[13]Rate_Calc_Persons!$DQ$58:$DW$65</definedName>
    <definedName name="Persons2008">[13]Rate_Calc_Persons!$DQ$66:$DW$73</definedName>
    <definedName name="Persons2009">[13]Rate_Calc_Persons!$DQ$74:$DW$81</definedName>
    <definedName name="Persons2010">[13]Rate_Calc_Persons!$DQ$82:$DW$89</definedName>
    <definedName name="Picture" localSheetId="0">INDEX([20]Images!$B$1:$B$10,MATCH([20]Images!$G$1,[20]Images!$A$1:$A$10,0))</definedName>
    <definedName name="Picture" localSheetId="4">INDEX([20]Images!$B$1:$B$10,MATCH([20]Images!$G$1,[20]Images!$A$1:$A$10,0))</definedName>
    <definedName name="Picture">INDEX([20]Images!$B$1:$B$10,MATCH([20]Images!$G$1,[20]Images!$A$1:$A$10,0))</definedName>
    <definedName name="pop" localSheetId="6">#REF!</definedName>
    <definedName name="pop" localSheetId="0">#REF!</definedName>
    <definedName name="pop" localSheetId="2">#REF!</definedName>
    <definedName name="pop" localSheetId="1">#REF!</definedName>
    <definedName name="pop" localSheetId="3">#REF!</definedName>
    <definedName name="pop" localSheetId="4">#REF!</definedName>
    <definedName name="pop" localSheetId="5">#REF!</definedName>
    <definedName name="pop">#REF!</definedName>
    <definedName name="population">'[26]Summary for LA profiles'!$A$5:$P$27</definedName>
    <definedName name="Pos_error" localSheetId="0">OFFSET([20]Controls!$J$67,0,0,COUNTA(IF([20]Controls!$B$53&lt;7,[20]Controls!$J$67:$J$76,IF([20]Controls!$B$53&gt;6,[20]Controls!$J$67:$J$72,""))))</definedName>
    <definedName name="Pos_error" localSheetId="4">OFFSET([20]Controls!$J$67,0,0,COUNTA(IF([20]Controls!$B$53&lt;7,[20]Controls!$J$67:$J$76,IF([20]Controls!$B$53&gt;6,[20]Controls!$J$67:$J$72,""))))</definedName>
    <definedName name="Pos_error">OFFSET([20]Controls!$J$67,0,0,COUNTA(IF([20]Controls!$B$53&lt;7,[20]Controls!$J$67:$J$76,IF([20]Controls!$B$53&gt;6,[20]Controls!$J$67:$J$72,""))))</definedName>
    <definedName name="Poverty">'[27]Summary for LA profiles'!$A$5:$P$27</definedName>
    <definedName name="POWYS" localSheetId="6">#REF!</definedName>
    <definedName name="POWYS" localSheetId="0">#REF!</definedName>
    <definedName name="POWYS" localSheetId="2">#REF!</definedName>
    <definedName name="POWYS" localSheetId="1">#REF!</definedName>
    <definedName name="POWYS" localSheetId="3">#REF!</definedName>
    <definedName name="POWYS" localSheetId="4">#REF!</definedName>
    <definedName name="POWYS" localSheetId="5">#REF!</definedName>
    <definedName name="POWYS">#REF!</definedName>
    <definedName name="Preterm">'[28]Summary for LA profiles'!$A$5:$P$27</definedName>
    <definedName name="_xlnm.Print_Area" localSheetId="7">'Copy tables and charts (2)'!$A$9:$U$44</definedName>
    <definedName name="_xlnm.Print_Area" localSheetId="6">'Interpretation guide merged'!$A$7:$T$48</definedName>
    <definedName name="_xlnm.Print_Area" localSheetId="0">Introduction!$A$9:$Q$42</definedName>
    <definedName name="_xlnm.Print_Area" localSheetId="2">'Output RH'!$D$9:$X$30</definedName>
    <definedName name="_xlnm.Print_Area" localSheetId="1">Output_trend_RH!$E$9:$S$37</definedName>
    <definedName name="_xlnm.Print_Area" localSheetId="3">'Pyramid trend 2005-2014'!$B$9:$X$61</definedName>
    <definedName name="_xlnm.Print_Area" localSheetId="4">'Snap shot Pyramid 2014'!$B$9:$X$67</definedName>
    <definedName name="_xlnm.Print_Area" localSheetId="5">'Technical guide (4)'!$B$8:$C$51</definedName>
    <definedName name="qcmental" localSheetId="6">#REF!</definedName>
    <definedName name="qcmental" localSheetId="0">#REF!</definedName>
    <definedName name="qcmental" localSheetId="2">#REF!</definedName>
    <definedName name="qcmental" localSheetId="1">#REF!</definedName>
    <definedName name="qcmental" localSheetId="3">#REF!</definedName>
    <definedName name="qcmental" localSheetId="4">#REF!</definedName>
    <definedName name="qcmental" localSheetId="5">#REF!</definedName>
    <definedName name="qcmental">#REF!</definedName>
    <definedName name="qcphysical" localSheetId="6">#REF!</definedName>
    <definedName name="qcphysical" localSheetId="0">#REF!</definedName>
    <definedName name="qcphysical" localSheetId="2">#REF!</definedName>
    <definedName name="qcphysical" localSheetId="1">#REF!</definedName>
    <definedName name="qcphysical" localSheetId="3">#REF!</definedName>
    <definedName name="qcphysical" localSheetId="4">#REF!</definedName>
    <definedName name="qcphysical" localSheetId="5">#REF!</definedName>
    <definedName name="qcphysical">#REF!</definedName>
    <definedName name="QOF">'[29]Proportion data for interactive'!$A$2:$L$271</definedName>
    <definedName name="QOFCHDF">'[4]Overview WHS &amp; QOF'!$AC$7:$AD$38</definedName>
    <definedName name="QOFCHDM">'[4]Overview WHS &amp; QOF'!$AA$7:$AB$38</definedName>
    <definedName name="QOFCHDP">'[4]Overview WHS &amp; QOF'!$Y$7:$Z$38</definedName>
    <definedName name="QOFHYPF">'[4]Overview WHS &amp; QOF'!$AI$7:$AJ$38</definedName>
    <definedName name="QOFHYPM">'[4]Overview WHS &amp; QOF'!$AG$7:$AH$38</definedName>
    <definedName name="QOFHYPP">'[4]Overview WHS &amp; QOF'!$AE$7:$AF$38</definedName>
    <definedName name="QOFStroF">'[4]Overview WHS &amp; QOF'!$AO$7:$AP$38</definedName>
    <definedName name="QOFStroM">'[4]Overview WHS &amp; QOF'!$AM$7:$AN$38</definedName>
    <definedName name="QOFStroP">'[4]Overview WHS &amp; QOF'!$AK$7:$AL$38</definedName>
    <definedName name="Qry_2004_by_LHB" localSheetId="6">#REF!</definedName>
    <definedName name="Qry_2004_by_LHB" localSheetId="0">#REF!</definedName>
    <definedName name="Qry_2004_by_LHB" localSheetId="2">#REF!</definedName>
    <definedName name="Qry_2004_by_LHB" localSheetId="1">#REF!</definedName>
    <definedName name="Qry_2004_by_LHB" localSheetId="4">#REF!</definedName>
    <definedName name="Qry_2004_by_LHB" localSheetId="5">#REF!</definedName>
    <definedName name="Qry_2004_by_LHB">#REF!</definedName>
    <definedName name="Qry_Count_single_handed_2004b" localSheetId="6">'[30]Single Handed GPs'!#REF!</definedName>
    <definedName name="Qry_Count_single_handed_2004b" localSheetId="0">'[30]Single Handed GPs'!#REF!</definedName>
    <definedName name="Qry_Count_single_handed_2004b" localSheetId="2">'[30]Single Handed GPs'!#REF!</definedName>
    <definedName name="Qry_Count_single_handed_2004b" localSheetId="1">'[30]Single Handed GPs'!#REF!</definedName>
    <definedName name="Qry_Count_single_handed_2004b" localSheetId="4">'[30]Single Handed GPs'!#REF!</definedName>
    <definedName name="Qry_Count_single_handed_2004b" localSheetId="5">'[30]Single Handed GPs'!#REF!</definedName>
    <definedName name="Qry_Count_single_handed_2004b">'[30]Single Handed GPs'!#REF!</definedName>
    <definedName name="Qry_Pracs_by_Age__sex_and_commitment" localSheetId="6">[30]Age_Sex_Commitment!#REF!</definedName>
    <definedName name="Qry_Pracs_by_Age__sex_and_commitment" localSheetId="0">[30]Age_Sex_Commitment!#REF!</definedName>
    <definedName name="Qry_Pracs_by_Age__sex_and_commitment" localSheetId="2">[30]Age_Sex_Commitment!#REF!</definedName>
    <definedName name="Qry_Pracs_by_Age__sex_and_commitment" localSheetId="1">[30]Age_Sex_Commitment!#REF!</definedName>
    <definedName name="Qry_Pracs_by_Age__sex_and_commitment" localSheetId="5">[30]Age_Sex_Commitment!#REF!</definedName>
    <definedName name="Qry_Pracs_by_Age__sex_and_commitment">[30]Age_Sex_Commitment!#REF!</definedName>
    <definedName name="Rates_Persons" localSheetId="6">#REF!</definedName>
    <definedName name="Rates_Persons" localSheetId="0">#REF!</definedName>
    <definedName name="Rates_Persons" localSheetId="2">#REF!</definedName>
    <definedName name="Rates_Persons" localSheetId="1">#REF!</definedName>
    <definedName name="Rates_Persons" localSheetId="4">#REF!</definedName>
    <definedName name="Rates_Persons" localSheetId="5">#REF!</definedName>
    <definedName name="Rates_Persons">#REF!</definedName>
    <definedName name="RCT" localSheetId="6">#REF!</definedName>
    <definedName name="RCT" localSheetId="0">#REF!</definedName>
    <definedName name="RCT" localSheetId="2">#REF!</definedName>
    <definedName name="RCT" localSheetId="1">#REF!</definedName>
    <definedName name="RCT" localSheetId="3">#REF!</definedName>
    <definedName name="RCT" localSheetId="4">#REF!</definedName>
    <definedName name="RCT" localSheetId="5">#REF!</definedName>
    <definedName name="RCT">#REF!</definedName>
    <definedName name="Revasc">'[31]Output for interactive sheet'!$A$2:$L$91</definedName>
    <definedName name="RevasF">'[4]Overview Mortality &amp; Admissions'!$AO$7:$AP$38</definedName>
    <definedName name="RevasM">'[4]Overview Mortality &amp; Admissions'!$AM$7:$AN$38</definedName>
    <definedName name="RevasP">'[4]Overview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6">#REF!</definedName>
    <definedName name="S_GLAM" localSheetId="0">#REF!</definedName>
    <definedName name="S_GLAM" localSheetId="2">#REF!</definedName>
    <definedName name="S_GLAM" localSheetId="1">#REF!</definedName>
    <definedName name="S_GLAM" localSheetId="4">#REF!</definedName>
    <definedName name="S_GLAM" localSheetId="5">#REF!</definedName>
    <definedName name="S_GLAM">#REF!</definedName>
    <definedName name="S_YORKS" localSheetId="6">#REF!</definedName>
    <definedName name="S_YORKS" localSheetId="0">#REF!</definedName>
    <definedName name="S_YORKS" localSheetId="2">#REF!</definedName>
    <definedName name="S_YORKS" localSheetId="1">#REF!</definedName>
    <definedName name="S_YORKS" localSheetId="4">#REF!</definedName>
    <definedName name="S_YORKS" localSheetId="5">#REF!</definedName>
    <definedName name="S_YORKS">#REF!</definedName>
    <definedName name="SexSelection">IF('[4]Interactive controls'!$G$21=0,'[4]Interactive controls'!$H$20,'[4]Interactive controls'!$G$20)</definedName>
    <definedName name="SHROPS" localSheetId="6">#REF!</definedName>
    <definedName name="SHROPS" localSheetId="0">#REF!</definedName>
    <definedName name="SHROPS" localSheetId="2">#REF!</definedName>
    <definedName name="SHROPS" localSheetId="1">#REF!</definedName>
    <definedName name="SHROPS" localSheetId="4">#REF!</definedName>
    <definedName name="SHROPS" localSheetId="5">#REF!</definedName>
    <definedName name="SHROPS">#REF!</definedName>
    <definedName name="smokeHB" localSheetId="6">#REF!</definedName>
    <definedName name="smokeHB" localSheetId="0">#REF!</definedName>
    <definedName name="smokeHB" localSheetId="2">#REF!</definedName>
    <definedName name="smokeHB" localSheetId="1">#REF!</definedName>
    <definedName name="smokeHB" localSheetId="3">#REF!</definedName>
    <definedName name="smokeHB" localSheetId="4">#REF!</definedName>
    <definedName name="smokeHB" localSheetId="5">#REF!</definedName>
    <definedName name="smokeHB">#REF!</definedName>
    <definedName name="smokeLA" localSheetId="6">#REF!</definedName>
    <definedName name="smokeLA" localSheetId="0">#REF!</definedName>
    <definedName name="smokeLA" localSheetId="2">#REF!</definedName>
    <definedName name="smokeLA" localSheetId="1">#REF!</definedName>
    <definedName name="smokeLA" localSheetId="3">#REF!</definedName>
    <definedName name="smokeLA" localSheetId="4">#REF!</definedName>
    <definedName name="smokeLA" localSheetId="5">#REF!</definedName>
    <definedName name="smokeLA">#REF!</definedName>
    <definedName name="Smoker">'[4]Overview WHS &amp; QOF'!$U$7:$V$38</definedName>
    <definedName name="Smoking">'[32]Data for Interactive'!$A$2:$L$31</definedName>
    <definedName name="SOMERSET" localSheetId="6">#REF!</definedName>
    <definedName name="SOMERSET" localSheetId="0">#REF!</definedName>
    <definedName name="SOMERSET" localSheetId="2">#REF!</definedName>
    <definedName name="SOMERSET" localSheetId="1">#REF!</definedName>
    <definedName name="SOMERSET" localSheetId="4">#REF!</definedName>
    <definedName name="SOMERSET" localSheetId="5">#REF!</definedName>
    <definedName name="SOMERSET">#REF!</definedName>
    <definedName name="STAFFS" localSheetId="6">#REF!</definedName>
    <definedName name="STAFFS" localSheetId="0">#REF!</definedName>
    <definedName name="STAFFS" localSheetId="2">#REF!</definedName>
    <definedName name="STAFFS" localSheetId="1">#REF!</definedName>
    <definedName name="STAFFS" localSheetId="4">#REF!</definedName>
    <definedName name="STAFFS" localSheetId="5">#REF!</definedName>
    <definedName name="STAFFS">#REF!</definedName>
    <definedName name="StrokeAdF">'[4]Overview Mortality &amp; Admissions'!$AC$7:$AD$38</definedName>
    <definedName name="StrokeAdM">'[4]Overview Mortality &amp; Admissions'!$AA$7:$AB$38</definedName>
    <definedName name="StrokeAdP">'[4]Overview Mortality &amp; Admissions'!$AE$7:$AF$38</definedName>
    <definedName name="StrokeMort">'[33]NEW 2009-11 data interactive '!$A$2:$L$91</definedName>
    <definedName name="StrokeMortF">'[4]Overview Mortality &amp; Admissions'!$BG$7:$BH$38</definedName>
    <definedName name="StrokeMortM">'[4]Overview Mortality &amp; Admissions'!$BE$7:$BF$38</definedName>
    <definedName name="StrokeMortP">'[4]Overview Mortality &amp; Admissions'!$BI$7:$BJ$38</definedName>
    <definedName name="SUFFOLK" localSheetId="6">#REF!</definedName>
    <definedName name="SUFFOLK" localSheetId="0">#REF!</definedName>
    <definedName name="SUFFOLK" localSheetId="2">#REF!</definedName>
    <definedName name="SUFFOLK" localSheetId="1">#REF!</definedName>
    <definedName name="SUFFOLK" localSheetId="4">#REF!</definedName>
    <definedName name="SUFFOLK" localSheetId="5">#REF!</definedName>
    <definedName name="SUFFOLK">#REF!</definedName>
    <definedName name="SURREY" localSheetId="6">#REF!</definedName>
    <definedName name="SURREY" localSheetId="0">#REF!</definedName>
    <definedName name="SURREY" localSheetId="2">#REF!</definedName>
    <definedName name="SURREY" localSheetId="1">#REF!</definedName>
    <definedName name="SURREY" localSheetId="4">#REF!</definedName>
    <definedName name="SURREY" localSheetId="5">#REF!</definedName>
    <definedName name="SURREY">#REF!</definedName>
    <definedName name="SWANS" localSheetId="6">#REF!</definedName>
    <definedName name="SWANS" localSheetId="0">#REF!</definedName>
    <definedName name="SWANS" localSheetId="2">#REF!</definedName>
    <definedName name="SWANS" localSheetId="1">#REF!</definedName>
    <definedName name="SWANS" localSheetId="3">#REF!</definedName>
    <definedName name="SWANS" localSheetId="4">#REF!</definedName>
    <definedName name="SWANS" localSheetId="5">#REF!</definedName>
    <definedName name="SWANS">#REF!</definedName>
    <definedName name="SY04S1RD" localSheetId="6">#REF!</definedName>
    <definedName name="SY04S1RD" localSheetId="0">#REF!</definedName>
    <definedName name="SY04S1RD" localSheetId="2">#REF!</definedName>
    <definedName name="SY04S1RD" localSheetId="1">#REF!</definedName>
    <definedName name="SY04S1RD" localSheetId="3">#REF!</definedName>
    <definedName name="SY04S1RD" localSheetId="4">#REF!</definedName>
    <definedName name="SY04S1RD" localSheetId="5">#REF!</definedName>
    <definedName name="SY04S1RD">#REF!</definedName>
    <definedName name="SY05PCT" localSheetId="6">#REF!</definedName>
    <definedName name="SY05PCT" localSheetId="0">#REF!</definedName>
    <definedName name="SY05PCT" localSheetId="2">#REF!</definedName>
    <definedName name="SY05PCT" localSheetId="1">#REF!</definedName>
    <definedName name="SY05PCT" localSheetId="3">#REF!</definedName>
    <definedName name="SY05PCT" localSheetId="4">#REF!</definedName>
    <definedName name="SY05PCT" localSheetId="5">#REF!</definedName>
    <definedName name="SY05PCT">#REF!</definedName>
    <definedName name="thy" localSheetId="6">#REF!</definedName>
    <definedName name="thy" localSheetId="0">#REF!</definedName>
    <definedName name="thy" localSheetId="2">#REF!</definedName>
    <definedName name="thy" localSheetId="1">#REF!</definedName>
    <definedName name="thy" localSheetId="4">#REF!</definedName>
    <definedName name="thy" localSheetId="5">#REF!</definedName>
    <definedName name="thy">#REF!</definedName>
    <definedName name="TORFA" localSheetId="6">#REF!</definedName>
    <definedName name="TORFA" localSheetId="0">#REF!</definedName>
    <definedName name="TORFA" localSheetId="2">#REF!</definedName>
    <definedName name="TORFA" localSheetId="1">#REF!</definedName>
    <definedName name="TORFA" localSheetId="3">#REF!</definedName>
    <definedName name="TORFA" localSheetId="4">#REF!</definedName>
    <definedName name="TORFA" localSheetId="5">#REF!</definedName>
    <definedName name="TORFA">#REF!</definedName>
    <definedName name="TYNE_WEAR" localSheetId="6">#REF!</definedName>
    <definedName name="TYNE_WEAR" localSheetId="0">#REF!</definedName>
    <definedName name="TYNE_WEAR" localSheetId="2">#REF!</definedName>
    <definedName name="TYNE_WEAR" localSheetId="1">#REF!</definedName>
    <definedName name="TYNE_WEAR" localSheetId="4">#REF!</definedName>
    <definedName name="TYNE_WEAR" localSheetId="5">#REF!</definedName>
    <definedName name="TYNE_WEAR">#REF!</definedName>
    <definedName name="UANames" localSheetId="6">#REF!</definedName>
    <definedName name="UANames" localSheetId="0">#REF!</definedName>
    <definedName name="UANames" localSheetId="2">#REF!</definedName>
    <definedName name="UANames" localSheetId="1">#REF!</definedName>
    <definedName name="UANames" localSheetId="4">#REF!</definedName>
    <definedName name="UANames" localSheetId="5">#REF!</definedName>
    <definedName name="UANames">#REF!</definedName>
    <definedName name="Under16">'[34]Table 5'!$A$14:$G$263</definedName>
    <definedName name="Under18">'[34]Table 6'!$A$14:$C$463</definedName>
    <definedName name="VALEG" localSheetId="6">#REF!</definedName>
    <definedName name="VALEG" localSheetId="0">#REF!</definedName>
    <definedName name="VALEG" localSheetId="2">#REF!</definedName>
    <definedName name="VALEG" localSheetId="1">#REF!</definedName>
    <definedName name="VALEG" localSheetId="3">#REF!</definedName>
    <definedName name="VALEG" localSheetId="4">#REF!</definedName>
    <definedName name="VALEG" localSheetId="5">#REF!</definedName>
    <definedName name="VALEG">#REF!</definedName>
    <definedName name="W_GLAM" localSheetId="6">#REF!</definedName>
    <definedName name="W_GLAM" localSheetId="0">#REF!</definedName>
    <definedName name="W_GLAM" localSheetId="2">#REF!</definedName>
    <definedName name="W_GLAM" localSheetId="1">#REF!</definedName>
    <definedName name="W_GLAM" localSheetId="4">#REF!</definedName>
    <definedName name="W_GLAM" localSheetId="5">#REF!</definedName>
    <definedName name="W_GLAM">#REF!</definedName>
    <definedName name="W_MIDS" localSheetId="6">#REF!</definedName>
    <definedName name="W_MIDS" localSheetId="0">#REF!</definedName>
    <definedName name="W_MIDS" localSheetId="2">#REF!</definedName>
    <definedName name="W_MIDS" localSheetId="1">#REF!</definedName>
    <definedName name="W_MIDS" localSheetId="4">#REF!</definedName>
    <definedName name="W_MIDS" localSheetId="5">#REF!</definedName>
    <definedName name="W_MIDS">#REF!</definedName>
    <definedName name="W_SUSSEX" localSheetId="6">#REF!</definedName>
    <definedName name="W_SUSSEX" localSheetId="0">#REF!</definedName>
    <definedName name="W_SUSSEX" localSheetId="2">#REF!</definedName>
    <definedName name="W_SUSSEX" localSheetId="1">#REF!</definedName>
    <definedName name="W_SUSSEX" localSheetId="4">#REF!</definedName>
    <definedName name="W_SUSSEX" localSheetId="5">#REF!</definedName>
    <definedName name="W_SUSSEX">#REF!</definedName>
    <definedName name="W_YORKS" localSheetId="6">#REF!</definedName>
    <definedName name="W_YORKS" localSheetId="0">#REF!</definedName>
    <definedName name="W_YORKS" localSheetId="2">#REF!</definedName>
    <definedName name="W_YORKS" localSheetId="1">#REF!</definedName>
    <definedName name="W_YORKS" localSheetId="4">#REF!</definedName>
    <definedName name="W_YORKS" localSheetId="5">#REF!</definedName>
    <definedName name="W_YORKS">#REF!</definedName>
    <definedName name="Wales_Standardised" localSheetId="0">OFFSET([20]Controls!$M$67,0,0,COUNTA(IF([20]Controls!$B$53&lt;7,[20]Controls!$M$67:$M$76,IF([20]Controls!$B$53&gt;6,[20]Controls!$M$67:$M$72,""))))</definedName>
    <definedName name="Wales_Standardised" localSheetId="4">OFFSET([20]Controls!$M$67,0,0,COUNTA(IF([20]Controls!$B$53&lt;7,[20]Controls!$M$67:$M$76,IF([20]Controls!$B$53&gt;6,[20]Controls!$M$67:$M$72,""))))</definedName>
    <definedName name="Wales_Standardised">OFFSET([20]Controls!$M$67,0,0,COUNTA(IF([20]Controls!$B$53&lt;7,[20]Controls!$M$67:$M$76,IF([20]Controls!$B$53&gt;6,[20]Controls!$M$67:$M$72,""))))</definedName>
    <definedName name="WalesDecimal">OFFSET('[4]Interactive controls'!$X$9,0,'[4]Interactive controls'!$I$20,'[4]Interactive controls'!$I$13,1)</definedName>
    <definedName name="WalesDecimalHB">OFFSET('[4]Interactive controls'!$X$34,0,'[4]Interactive controls'!$I$20,'[4]Interactive controls'!$G$16,1)</definedName>
    <definedName name="WalesDecimalXY">OFFSET('[4]Interactive controls'!$X$9,0,0,'[4]Interactive controls'!$I$13,1)</definedName>
    <definedName name="WARDS102" localSheetId="6">#REF!</definedName>
    <definedName name="WARDS102" localSheetId="0">#REF!</definedName>
    <definedName name="WARDS102" localSheetId="2">#REF!</definedName>
    <definedName name="WARDS102" localSheetId="1">#REF!</definedName>
    <definedName name="WARDS102" localSheetId="3">#REF!</definedName>
    <definedName name="WARDS102" localSheetId="4">#REF!</definedName>
    <definedName name="WARDS102" localSheetId="5">#REF!</definedName>
    <definedName name="WARDS102">#REF!</definedName>
    <definedName name="WARDS112" localSheetId="6">#REF!</definedName>
    <definedName name="WARDS112" localSheetId="0">#REF!</definedName>
    <definedName name="WARDS112" localSheetId="2">#REF!</definedName>
    <definedName name="WARDS112" localSheetId="1">#REF!</definedName>
    <definedName name="WARDS112" localSheetId="3">#REF!</definedName>
    <definedName name="WARDS112" localSheetId="4">#REF!</definedName>
    <definedName name="WARDS112" localSheetId="5">#REF!</definedName>
    <definedName name="WARDS112">#REF!</definedName>
    <definedName name="WARWICKS" localSheetId="6">#REF!</definedName>
    <definedName name="WARWICKS" localSheetId="0">#REF!</definedName>
    <definedName name="WARWICKS" localSheetId="2">#REF!</definedName>
    <definedName name="WARWICKS" localSheetId="1">#REF!</definedName>
    <definedName name="WARWICKS" localSheetId="4">#REF!</definedName>
    <definedName name="WARWICKS" localSheetId="5">#REF!</definedName>
    <definedName name="WARWICKS">#REF!</definedName>
    <definedName name="WILTS" localSheetId="6">#REF!</definedName>
    <definedName name="WILTS" localSheetId="0">#REF!</definedName>
    <definedName name="WILTS" localSheetId="2">#REF!</definedName>
    <definedName name="WILTS" localSheetId="1">#REF!</definedName>
    <definedName name="WILTS" localSheetId="4">#REF!</definedName>
    <definedName name="WILTS" localSheetId="5">#REF!</definedName>
    <definedName name="WILTS">#REF!</definedName>
    <definedName name="WREXH" localSheetId="6">#REF!</definedName>
    <definedName name="WREXH" localSheetId="0">#REF!</definedName>
    <definedName name="WREXH" localSheetId="2">#REF!</definedName>
    <definedName name="WREXH" localSheetId="1">#REF!</definedName>
    <definedName name="WREXH" localSheetId="3">#REF!</definedName>
    <definedName name="WREXH" localSheetId="4">#REF!</definedName>
    <definedName name="WREXH" localSheetId="5">#REF!</definedName>
    <definedName name="WREXH">#REF!</definedName>
    <definedName name="Years" localSheetId="0">OFFSET([20]Controls!$H$67,0,0,COUNTA(IF([20]Controls!$B$53&lt;7,[20]Controls!$H$67:$H$76,IF([20]Controls!$B$53&gt;6,[20]Controls!$H$67:$H$72,""))))</definedName>
    <definedName name="Years" localSheetId="4">OFFSET([20]Controls!$H$67,0,0,COUNTA(IF([20]Controls!$B$53&lt;7,[20]Controls!$H$67:$H$76,IF([20]Controls!$B$53&gt;6,[20]Controls!$H$67:$H$72,""))))</definedName>
    <definedName name="Years">OFFSET([20]Controls!$H$67,0,0,COUNTA(IF([20]Controls!$B$53&lt;7,[20]Controls!$H$67:$H$76,IF([20]Controls!$B$53&gt;6,[20]Controls!$H$67:$H$72,""))))</definedName>
    <definedName name="ytu" localSheetId="6">#REF!</definedName>
    <definedName name="ytu" localSheetId="0">#REF!</definedName>
    <definedName name="ytu" localSheetId="2">#REF!</definedName>
    <definedName name="ytu" localSheetId="1">#REF!</definedName>
    <definedName name="ytu" localSheetId="3">#REF!</definedName>
    <definedName name="ytu" localSheetId="4">#REF!</definedName>
    <definedName name="ytu" localSheetId="5">#REF!</definedName>
    <definedName name="ytu">#REF!</definedName>
  </definedNames>
  <calcPr calcId="162913"/>
</workbook>
</file>

<file path=xl/calcChain.xml><?xml version="1.0" encoding="utf-8"?>
<calcChain xmlns="http://schemas.openxmlformats.org/spreadsheetml/2006/main">
  <c r="B60" i="70" l="1"/>
  <c r="E13" i="24" l="1"/>
  <c r="C35" i="24" s="1"/>
  <c r="D3" i="24" l="1"/>
  <c r="C183" i="24" l="1"/>
  <c r="D152" i="24" s="1"/>
  <c r="J183" i="24"/>
  <c r="C238" i="24" s="1"/>
  <c r="K237" i="24"/>
  <c r="L237" i="24"/>
  <c r="K238" i="24"/>
  <c r="L238" i="24"/>
  <c r="K239" i="24"/>
  <c r="L239" i="24"/>
  <c r="K240" i="24"/>
  <c r="L240" i="24"/>
  <c r="K241" i="24"/>
  <c r="L241" i="24"/>
  <c r="K242" i="24"/>
  <c r="L242" i="24"/>
  <c r="K243" i="24"/>
  <c r="L243" i="24"/>
  <c r="K244" i="24"/>
  <c r="L244" i="24"/>
  <c r="K245" i="24"/>
  <c r="L245" i="24"/>
  <c r="K246" i="24"/>
  <c r="L246" i="24"/>
  <c r="K247" i="24"/>
  <c r="L247" i="24"/>
  <c r="K248" i="24"/>
  <c r="L248" i="24"/>
  <c r="K249" i="24"/>
  <c r="L249" i="24"/>
  <c r="K250" i="24"/>
  <c r="L250" i="24"/>
  <c r="K251" i="24"/>
  <c r="L251" i="24"/>
  <c r="K252" i="24"/>
  <c r="L252" i="24"/>
  <c r="K253" i="24"/>
  <c r="L253" i="24"/>
  <c r="K254" i="24"/>
  <c r="L254" i="24"/>
  <c r="K255" i="24"/>
  <c r="L255" i="24"/>
  <c r="B48" i="24"/>
  <c r="B49" i="24" s="1"/>
  <c r="H56" i="24" s="1"/>
  <c r="C48" i="24"/>
  <c r="D48" i="24"/>
  <c r="B55" i="24" s="1"/>
  <c r="K100" i="24" s="1"/>
  <c r="B106" i="24"/>
  <c r="B110" i="24" s="1"/>
  <c r="C106" i="24"/>
  <c r="D106" i="24"/>
  <c r="S110" i="24"/>
  <c r="T110" i="24"/>
  <c r="U110" i="24"/>
  <c r="L257" i="24" l="1"/>
  <c r="M251" i="24"/>
  <c r="M244" i="24"/>
  <c r="M240" i="24"/>
  <c r="M253" i="24"/>
  <c r="M238" i="24"/>
  <c r="M249" i="24"/>
  <c r="M241" i="24"/>
  <c r="M237" i="24"/>
  <c r="F238" i="24"/>
  <c r="M242" i="24"/>
  <c r="C255" i="24"/>
  <c r="C252" i="24"/>
  <c r="C251" i="24"/>
  <c r="E251" i="24" s="1"/>
  <c r="C250" i="24"/>
  <c r="C247" i="24"/>
  <c r="C244" i="24"/>
  <c r="C243" i="24"/>
  <c r="C242" i="24"/>
  <c r="C246" i="24"/>
  <c r="L154" i="24"/>
  <c r="C240" i="24"/>
  <c r="E240" i="24" s="1"/>
  <c r="C254" i="24"/>
  <c r="C248" i="24"/>
  <c r="C239" i="24"/>
  <c r="B205" i="24"/>
  <c r="B203" i="24"/>
  <c r="B199" i="24"/>
  <c r="C194" i="24"/>
  <c r="B192" i="24"/>
  <c r="B202" i="24"/>
  <c r="B200" i="24"/>
  <c r="B198" i="24"/>
  <c r="C192" i="24"/>
  <c r="B190" i="24"/>
  <c r="B188" i="24"/>
  <c r="B204" i="24"/>
  <c r="C202" i="24"/>
  <c r="C200" i="24"/>
  <c r="C198" i="24"/>
  <c r="B196" i="24"/>
  <c r="C190" i="24"/>
  <c r="C188" i="24"/>
  <c r="D161" i="24"/>
  <c r="C204" i="24"/>
  <c r="B201" i="24"/>
  <c r="C196" i="24"/>
  <c r="B194" i="24"/>
  <c r="M243" i="24"/>
  <c r="M245" i="24"/>
  <c r="M252" i="24"/>
  <c r="M255" i="24"/>
  <c r="M246" i="24"/>
  <c r="M239" i="24"/>
  <c r="L256" i="24"/>
  <c r="K256" i="24"/>
  <c r="L160" i="24"/>
  <c r="L151" i="24"/>
  <c r="N155" i="24"/>
  <c r="C237" i="24"/>
  <c r="C241" i="24"/>
  <c r="C245" i="24"/>
  <c r="C249" i="24"/>
  <c r="C253" i="24"/>
  <c r="L155" i="24"/>
  <c r="L161" i="24"/>
  <c r="M250" i="24"/>
  <c r="M254" i="24"/>
  <c r="M248" i="24"/>
  <c r="M247" i="24"/>
  <c r="E238" i="24"/>
  <c r="B197" i="24"/>
  <c r="B195" i="24"/>
  <c r="B193" i="24"/>
  <c r="B191" i="24"/>
  <c r="B189" i="24"/>
  <c r="B187" i="24"/>
  <c r="C205" i="24"/>
  <c r="C203" i="24"/>
  <c r="C201" i="24"/>
  <c r="C199" i="24"/>
  <c r="C197" i="24"/>
  <c r="C195" i="24"/>
  <c r="C193" i="24"/>
  <c r="C191" i="24"/>
  <c r="C189" i="24"/>
  <c r="C187" i="24"/>
  <c r="D162" i="24"/>
  <c r="S113" i="24"/>
  <c r="S114" i="24"/>
  <c r="B107" i="24"/>
  <c r="K95" i="24"/>
  <c r="S111" i="24"/>
  <c r="B108" i="24"/>
  <c r="S112" i="24"/>
  <c r="M113" i="24"/>
  <c r="G108" i="24"/>
  <c r="M116" i="24"/>
  <c r="G114" i="24"/>
  <c r="B109" i="24"/>
  <c r="J56" i="24"/>
  <c r="J66" i="24"/>
  <c r="J86" i="24"/>
  <c r="J76" i="24"/>
  <c r="G116" i="24"/>
  <c r="G113" i="24"/>
  <c r="M112" i="24"/>
  <c r="M110" i="24"/>
  <c r="H58" i="24"/>
  <c r="H53" i="24"/>
  <c r="B52" i="24"/>
  <c r="B51" i="24"/>
  <c r="B50" i="24"/>
  <c r="H55" i="24"/>
  <c r="H54" i="24"/>
  <c r="M117" i="24"/>
  <c r="M115" i="24"/>
  <c r="G112" i="24"/>
  <c r="M111" i="24"/>
  <c r="G110" i="24"/>
  <c r="M109" i="24"/>
  <c r="H57" i="24"/>
  <c r="H52" i="24"/>
  <c r="H51" i="24"/>
  <c r="H50" i="24"/>
  <c r="H59" i="24"/>
  <c r="G117" i="24"/>
  <c r="G115" i="24"/>
  <c r="M114" i="24"/>
  <c r="G111" i="24"/>
  <c r="G109" i="24"/>
  <c r="M108" i="24"/>
  <c r="M257" i="24" l="1"/>
  <c r="O257" i="24" s="1"/>
  <c r="O255" i="24"/>
  <c r="E244" i="24"/>
  <c r="F240" i="24"/>
  <c r="F251" i="24"/>
  <c r="F239" i="24"/>
  <c r="F242" i="24"/>
  <c r="E248" i="24"/>
  <c r="F246" i="24"/>
  <c r="E247" i="24"/>
  <c r="F255" i="24"/>
  <c r="E196" i="24"/>
  <c r="E188" i="24"/>
  <c r="F200" i="24"/>
  <c r="E198" i="24"/>
  <c r="L200" i="24"/>
  <c r="F204" i="24"/>
  <c r="L204" i="24"/>
  <c r="K197" i="24"/>
  <c r="F194" i="24"/>
  <c r="L189" i="24"/>
  <c r="E190" i="24"/>
  <c r="E202" i="24"/>
  <c r="E192" i="24"/>
  <c r="K86" i="24"/>
  <c r="I124" i="24"/>
  <c r="K56" i="24"/>
  <c r="I118" i="24"/>
  <c r="K66" i="24"/>
  <c r="O116" i="24"/>
  <c r="K76" i="24"/>
  <c r="O123" i="24"/>
  <c r="O238" i="24"/>
  <c r="O242" i="24"/>
  <c r="P248" i="24"/>
  <c r="G271" i="24"/>
  <c r="O143" i="24"/>
  <c r="E242" i="24"/>
  <c r="K199" i="24"/>
  <c r="E194" i="24"/>
  <c r="L198" i="24"/>
  <c r="E239" i="24"/>
  <c r="F244" i="24"/>
  <c r="E252" i="24"/>
  <c r="F252" i="24"/>
  <c r="F243" i="24"/>
  <c r="E243" i="24"/>
  <c r="F248" i="24"/>
  <c r="E255" i="24"/>
  <c r="F247" i="24"/>
  <c r="E254" i="24"/>
  <c r="F254" i="24"/>
  <c r="E250" i="24"/>
  <c r="F250" i="24"/>
  <c r="E246" i="24"/>
  <c r="E204" i="24"/>
  <c r="K200" i="24"/>
  <c r="F198" i="24"/>
  <c r="K204" i="24"/>
  <c r="E200" i="24"/>
  <c r="F190" i="24"/>
  <c r="K191" i="24"/>
  <c r="L192" i="24"/>
  <c r="K189" i="24"/>
  <c r="L190" i="24"/>
  <c r="L202" i="24"/>
  <c r="K202" i="24"/>
  <c r="L203" i="24"/>
  <c r="K203" i="24"/>
  <c r="K193" i="24"/>
  <c r="L194" i="24"/>
  <c r="L188" i="24"/>
  <c r="K188" i="24"/>
  <c r="L199" i="24"/>
  <c r="K198" i="24"/>
  <c r="F192" i="24"/>
  <c r="F196" i="24"/>
  <c r="F202" i="24"/>
  <c r="F188" i="24"/>
  <c r="L201" i="24"/>
  <c r="K201" i="24"/>
  <c r="L205" i="24"/>
  <c r="K205" i="24"/>
  <c r="K195" i="24"/>
  <c r="L196" i="24"/>
  <c r="E193" i="24"/>
  <c r="F193" i="24"/>
  <c r="F201" i="24"/>
  <c r="E201" i="24"/>
  <c r="K194" i="24"/>
  <c r="L195" i="24"/>
  <c r="F249" i="24"/>
  <c r="E249" i="24"/>
  <c r="F263" i="24"/>
  <c r="P250" i="24"/>
  <c r="P241" i="24"/>
  <c r="O243" i="24"/>
  <c r="N244" i="24"/>
  <c r="O252" i="24"/>
  <c r="P253" i="24"/>
  <c r="O246" i="24"/>
  <c r="N253" i="24"/>
  <c r="O244" i="24"/>
  <c r="G277" i="24"/>
  <c r="G261" i="24"/>
  <c r="N246" i="24"/>
  <c r="G272" i="24"/>
  <c r="G260" i="24"/>
  <c r="O237" i="24"/>
  <c r="N252" i="24"/>
  <c r="P243" i="24"/>
  <c r="E191" i="24"/>
  <c r="F191" i="24"/>
  <c r="F199" i="24"/>
  <c r="E199" i="24"/>
  <c r="L187" i="24"/>
  <c r="K187" i="24"/>
  <c r="K192" i="24"/>
  <c r="L193" i="24"/>
  <c r="F253" i="24"/>
  <c r="E253" i="24"/>
  <c r="F237" i="24"/>
  <c r="E237" i="24"/>
  <c r="E189" i="24"/>
  <c r="F189" i="24"/>
  <c r="E197" i="24"/>
  <c r="F197" i="24"/>
  <c r="F205" i="24"/>
  <c r="E205" i="24"/>
  <c r="K190" i="24"/>
  <c r="L191" i="24"/>
  <c r="G238" i="24"/>
  <c r="F241" i="24"/>
  <c r="E241" i="24"/>
  <c r="E187" i="24"/>
  <c r="F187" i="24"/>
  <c r="E195" i="24"/>
  <c r="F195" i="24"/>
  <c r="F203" i="24"/>
  <c r="E203" i="24"/>
  <c r="K196" i="24"/>
  <c r="L197" i="24"/>
  <c r="E245" i="24"/>
  <c r="F245" i="24"/>
  <c r="P239" i="24"/>
  <c r="G274" i="24"/>
  <c r="N249" i="24"/>
  <c r="O240" i="24"/>
  <c r="F262" i="24"/>
  <c r="F273" i="24"/>
  <c r="G278" i="24"/>
  <c r="F269" i="24"/>
  <c r="F277" i="24"/>
  <c r="G263" i="24"/>
  <c r="F274" i="24"/>
  <c r="O247" i="24"/>
  <c r="G267" i="24"/>
  <c r="G270" i="24"/>
  <c r="N255" i="24"/>
  <c r="O254" i="24"/>
  <c r="G273" i="24"/>
  <c r="P251" i="24"/>
  <c r="F270" i="24"/>
  <c r="P242" i="24"/>
  <c r="G262" i="24"/>
  <c r="G269" i="24"/>
  <c r="P255" i="24"/>
  <c r="F261" i="24"/>
  <c r="N248" i="24"/>
  <c r="N237" i="24"/>
  <c r="F264" i="24"/>
  <c r="O253" i="24"/>
  <c r="G276" i="24"/>
  <c r="G264" i="24"/>
  <c r="N238" i="24"/>
  <c r="N245" i="24"/>
  <c r="N240" i="24"/>
  <c r="N251" i="24"/>
  <c r="F272" i="24"/>
  <c r="O250" i="24"/>
  <c r="O248" i="24"/>
  <c r="P238" i="24"/>
  <c r="P249" i="24"/>
  <c r="F266" i="24"/>
  <c r="F278" i="24"/>
  <c r="O239" i="24"/>
  <c r="P246" i="24"/>
  <c r="F265" i="24"/>
  <c r="O249" i="24"/>
  <c r="P240" i="24"/>
  <c r="G265" i="24"/>
  <c r="M256" i="24"/>
  <c r="N241" i="24"/>
  <c r="G268" i="24"/>
  <c r="O241" i="24"/>
  <c r="P252" i="24"/>
  <c r="P245" i="24"/>
  <c r="N239" i="24"/>
  <c r="P247" i="24"/>
  <c r="P254" i="24"/>
  <c r="F267" i="24"/>
  <c r="N247" i="24"/>
  <c r="O245" i="24"/>
  <c r="N254" i="24"/>
  <c r="G275" i="24"/>
  <c r="G266" i="24"/>
  <c r="O251" i="24"/>
  <c r="N242" i="24"/>
  <c r="F276" i="24"/>
  <c r="F260" i="24"/>
  <c r="P244" i="24"/>
  <c r="F271" i="24"/>
  <c r="N250" i="24"/>
  <c r="P237" i="24"/>
  <c r="F275" i="24"/>
  <c r="F268" i="24"/>
  <c r="N243" i="24"/>
  <c r="O136" i="24"/>
  <c r="I138" i="24"/>
  <c r="I108" i="24"/>
  <c r="I128" i="24"/>
  <c r="O133" i="24"/>
  <c r="O113" i="24"/>
  <c r="O126" i="24"/>
  <c r="O146" i="24"/>
  <c r="I134" i="24"/>
  <c r="I114" i="24"/>
  <c r="I144" i="24"/>
  <c r="H60" i="24"/>
  <c r="H64" i="24"/>
  <c r="H68" i="24"/>
  <c r="G119" i="24"/>
  <c r="G121" i="24"/>
  <c r="G123" i="24"/>
  <c r="G125" i="24"/>
  <c r="G127" i="24"/>
  <c r="H63" i="24"/>
  <c r="M120" i="24"/>
  <c r="M126" i="24"/>
  <c r="H61" i="24"/>
  <c r="H65" i="24"/>
  <c r="H69" i="24"/>
  <c r="M119" i="24"/>
  <c r="M121" i="24"/>
  <c r="M123" i="24"/>
  <c r="M125" i="24"/>
  <c r="M127" i="24"/>
  <c r="H67" i="24"/>
  <c r="M118" i="24"/>
  <c r="H62" i="24"/>
  <c r="H66" i="24"/>
  <c r="G118" i="24"/>
  <c r="G120" i="24"/>
  <c r="G122" i="24"/>
  <c r="G124" i="24"/>
  <c r="G126" i="24"/>
  <c r="M122" i="24"/>
  <c r="M124" i="24"/>
  <c r="J58" i="24"/>
  <c r="J78" i="24"/>
  <c r="J68" i="24"/>
  <c r="J88" i="24"/>
  <c r="I123" i="24"/>
  <c r="I143" i="24"/>
  <c r="I113" i="24"/>
  <c r="I133" i="24"/>
  <c r="I109" i="24"/>
  <c r="I129" i="24"/>
  <c r="I119" i="24"/>
  <c r="I139" i="24"/>
  <c r="I147" i="24"/>
  <c r="I117" i="24"/>
  <c r="I127" i="24"/>
  <c r="I137" i="24"/>
  <c r="J50" i="24"/>
  <c r="J70" i="24"/>
  <c r="J60" i="24"/>
  <c r="J80" i="24"/>
  <c r="O109" i="24"/>
  <c r="O119" i="24"/>
  <c r="O129" i="24"/>
  <c r="O139" i="24"/>
  <c r="O115" i="24"/>
  <c r="O125" i="24"/>
  <c r="O135" i="24"/>
  <c r="O145" i="24"/>
  <c r="O124" i="24"/>
  <c r="O134" i="24"/>
  <c r="O144" i="24"/>
  <c r="O114" i="24"/>
  <c r="J52" i="24"/>
  <c r="J62" i="24"/>
  <c r="J82" i="24"/>
  <c r="J72" i="24"/>
  <c r="O111" i="24"/>
  <c r="O121" i="24"/>
  <c r="O131" i="24"/>
  <c r="O141" i="24"/>
  <c r="J74" i="24"/>
  <c r="J64" i="24"/>
  <c r="J84" i="24"/>
  <c r="J54" i="24"/>
  <c r="H80" i="24"/>
  <c r="H84" i="24"/>
  <c r="H88" i="24"/>
  <c r="G139" i="24"/>
  <c r="G141" i="24"/>
  <c r="G143" i="24"/>
  <c r="G145" i="24"/>
  <c r="G147" i="24"/>
  <c r="H83" i="24"/>
  <c r="M138" i="24"/>
  <c r="H81" i="24"/>
  <c r="H85" i="24"/>
  <c r="H89" i="24"/>
  <c r="M139" i="24"/>
  <c r="M141" i="24"/>
  <c r="M143" i="24"/>
  <c r="M145" i="24"/>
  <c r="M147" i="24"/>
  <c r="H82" i="24"/>
  <c r="H86" i="24"/>
  <c r="G138" i="24"/>
  <c r="G140" i="24"/>
  <c r="G142" i="24"/>
  <c r="G144" i="24"/>
  <c r="G146" i="24"/>
  <c r="H87" i="24"/>
  <c r="M140" i="24"/>
  <c r="M142" i="24"/>
  <c r="M144" i="24"/>
  <c r="M146" i="24"/>
  <c r="O110" i="24"/>
  <c r="O120" i="24"/>
  <c r="O130" i="24"/>
  <c r="O140" i="24"/>
  <c r="I141" i="24"/>
  <c r="I111" i="24"/>
  <c r="I121" i="24"/>
  <c r="I131" i="24"/>
  <c r="J51" i="24"/>
  <c r="J61" i="24"/>
  <c r="J81" i="24"/>
  <c r="J71" i="24"/>
  <c r="I110" i="24"/>
  <c r="I120" i="24"/>
  <c r="I130" i="24"/>
  <c r="I140" i="24"/>
  <c r="O117" i="24"/>
  <c r="O127" i="24"/>
  <c r="O137" i="24"/>
  <c r="O147" i="24"/>
  <c r="H72" i="24"/>
  <c r="H76" i="24"/>
  <c r="G129" i="24"/>
  <c r="G131" i="24"/>
  <c r="G133" i="24"/>
  <c r="G135" i="24"/>
  <c r="G137" i="24"/>
  <c r="M134" i="24"/>
  <c r="M136" i="24"/>
  <c r="H73" i="24"/>
  <c r="H77" i="24"/>
  <c r="M129" i="24"/>
  <c r="M131" i="24"/>
  <c r="M133" i="24"/>
  <c r="M135" i="24"/>
  <c r="M137" i="24"/>
  <c r="H71" i="24"/>
  <c r="H75" i="24"/>
  <c r="H79" i="24"/>
  <c r="M130" i="24"/>
  <c r="M132" i="24"/>
  <c r="H70" i="24"/>
  <c r="H74" i="24"/>
  <c r="H78" i="24"/>
  <c r="G128" i="24"/>
  <c r="G130" i="24"/>
  <c r="G132" i="24"/>
  <c r="G134" i="24"/>
  <c r="G136" i="24"/>
  <c r="M128" i="24"/>
  <c r="O108" i="24"/>
  <c r="O118" i="24"/>
  <c r="O128" i="24"/>
  <c r="O138" i="24"/>
  <c r="I125" i="24"/>
  <c r="I145" i="24"/>
  <c r="I115" i="24"/>
  <c r="I135" i="24"/>
  <c r="J69" i="24"/>
  <c r="J89" i="24"/>
  <c r="J59" i="24"/>
  <c r="J79" i="24"/>
  <c r="J57" i="24"/>
  <c r="J77" i="24"/>
  <c r="J67" i="24"/>
  <c r="J87" i="24"/>
  <c r="I112" i="24"/>
  <c r="I122" i="24"/>
  <c r="I132" i="24"/>
  <c r="I142" i="24"/>
  <c r="J65" i="24"/>
  <c r="J85" i="24"/>
  <c r="J55" i="24"/>
  <c r="J75" i="24"/>
  <c r="J73" i="24"/>
  <c r="J53" i="24"/>
  <c r="J63" i="24"/>
  <c r="J83" i="24"/>
  <c r="O112" i="24"/>
  <c r="O122" i="24"/>
  <c r="O132" i="24"/>
  <c r="O142" i="24"/>
  <c r="I116" i="24"/>
  <c r="I126" i="24"/>
  <c r="I136" i="24"/>
  <c r="I146" i="24"/>
  <c r="G251" i="24" l="1"/>
  <c r="G240" i="24"/>
  <c r="F207" i="24"/>
  <c r="F208" i="24" s="1"/>
  <c r="G255" i="24"/>
  <c r="G242" i="24"/>
  <c r="G246" i="24"/>
  <c r="G244" i="24"/>
  <c r="G247" i="24"/>
  <c r="G239" i="24"/>
  <c r="G248" i="24"/>
  <c r="M204" i="24"/>
  <c r="G192" i="24"/>
  <c r="M189" i="24"/>
  <c r="G200" i="24"/>
  <c r="G204" i="24"/>
  <c r="G194" i="24"/>
  <c r="G196" i="24"/>
  <c r="G190" i="24"/>
  <c r="M200" i="24"/>
  <c r="G202" i="24"/>
  <c r="G198" i="24"/>
  <c r="J116" i="24"/>
  <c r="P112" i="24"/>
  <c r="K73" i="24"/>
  <c r="K65" i="24"/>
  <c r="J112" i="24"/>
  <c r="K57" i="24"/>
  <c r="K69" i="24"/>
  <c r="J125" i="24"/>
  <c r="P108" i="24"/>
  <c r="P137" i="24"/>
  <c r="J130" i="24"/>
  <c r="K81" i="24"/>
  <c r="J121" i="24"/>
  <c r="P130" i="24"/>
  <c r="K74" i="24"/>
  <c r="P111" i="24"/>
  <c r="K52" i="24"/>
  <c r="P124" i="24"/>
  <c r="P115" i="24"/>
  <c r="P109" i="24"/>
  <c r="K50" i="24"/>
  <c r="J147" i="24"/>
  <c r="J109" i="24"/>
  <c r="J123" i="24"/>
  <c r="K58" i="24"/>
  <c r="J114" i="24"/>
  <c r="P113" i="24"/>
  <c r="J138" i="24"/>
  <c r="J146" i="24"/>
  <c r="P142" i="24"/>
  <c r="K83" i="24"/>
  <c r="K75" i="24"/>
  <c r="J142" i="24"/>
  <c r="K87" i="24"/>
  <c r="K79" i="24"/>
  <c r="J135" i="24"/>
  <c r="P138" i="24"/>
  <c r="P127" i="24"/>
  <c r="J120" i="24"/>
  <c r="K61" i="24"/>
  <c r="J111" i="24"/>
  <c r="P120" i="24"/>
  <c r="K54" i="24"/>
  <c r="P141" i="24"/>
  <c r="K72" i="24"/>
  <c r="P114" i="24"/>
  <c r="P145" i="24"/>
  <c r="P139" i="24"/>
  <c r="K80" i="24"/>
  <c r="J137" i="24"/>
  <c r="J139" i="24"/>
  <c r="J133" i="24"/>
  <c r="K88" i="24"/>
  <c r="J134" i="24"/>
  <c r="P133" i="24"/>
  <c r="P136" i="24"/>
  <c r="P143" i="24"/>
  <c r="J126" i="24"/>
  <c r="P122" i="24"/>
  <c r="K53" i="24"/>
  <c r="K85" i="24"/>
  <c r="J122" i="24"/>
  <c r="K77" i="24"/>
  <c r="K89" i="24"/>
  <c r="J145" i="24"/>
  <c r="P118" i="24"/>
  <c r="P147" i="24"/>
  <c r="J140" i="24"/>
  <c r="K71" i="24"/>
  <c r="J131" i="24"/>
  <c r="P140" i="24"/>
  <c r="K64" i="24"/>
  <c r="P121" i="24"/>
  <c r="K62" i="24"/>
  <c r="P134" i="24"/>
  <c r="P125" i="24"/>
  <c r="P119" i="24"/>
  <c r="K70" i="24"/>
  <c r="J117" i="24"/>
  <c r="J129" i="24"/>
  <c r="J143" i="24"/>
  <c r="K78" i="24"/>
  <c r="J144" i="24"/>
  <c r="P126" i="24"/>
  <c r="J108" i="24"/>
  <c r="P123" i="24"/>
  <c r="P116" i="24"/>
  <c r="J118" i="24"/>
  <c r="J124" i="24"/>
  <c r="J136" i="24"/>
  <c r="P132" i="24"/>
  <c r="K63" i="24"/>
  <c r="K55" i="24"/>
  <c r="J132" i="24"/>
  <c r="K67" i="24"/>
  <c r="K59" i="24"/>
  <c r="J115" i="24"/>
  <c r="P128" i="24"/>
  <c r="P117" i="24"/>
  <c r="J110" i="24"/>
  <c r="K51" i="24"/>
  <c r="J141" i="24"/>
  <c r="P110" i="24"/>
  <c r="K84" i="24"/>
  <c r="P131" i="24"/>
  <c r="K82" i="24"/>
  <c r="P144" i="24"/>
  <c r="P135" i="24"/>
  <c r="P129" i="24"/>
  <c r="K60" i="24"/>
  <c r="J127" i="24"/>
  <c r="J119" i="24"/>
  <c r="J113" i="24"/>
  <c r="K68" i="24"/>
  <c r="P146" i="24"/>
  <c r="J128" i="24"/>
  <c r="M199" i="24"/>
  <c r="M198" i="24"/>
  <c r="G252" i="24"/>
  <c r="G250" i="24"/>
  <c r="G243" i="24"/>
  <c r="G254" i="24"/>
  <c r="K216" i="24"/>
  <c r="M201" i="24"/>
  <c r="M188" i="24"/>
  <c r="M203" i="24"/>
  <c r="M205" i="24"/>
  <c r="M202" i="24"/>
  <c r="G188" i="24"/>
  <c r="J220" i="24"/>
  <c r="F256" i="24"/>
  <c r="M193" i="24"/>
  <c r="G199" i="24"/>
  <c r="M190" i="24"/>
  <c r="G197" i="24"/>
  <c r="G253" i="24"/>
  <c r="M192" i="24"/>
  <c r="M194" i="24"/>
  <c r="G193" i="24"/>
  <c r="O256" i="24"/>
  <c r="M196" i="24"/>
  <c r="G187" i="24"/>
  <c r="E206" i="24"/>
  <c r="M191" i="24"/>
  <c r="M195" i="24"/>
  <c r="G245" i="24"/>
  <c r="M197" i="24"/>
  <c r="G203" i="24"/>
  <c r="F206" i="24"/>
  <c r="G241" i="24"/>
  <c r="G189" i="24"/>
  <c r="G237" i="24"/>
  <c r="E256" i="24"/>
  <c r="L206" i="24"/>
  <c r="G191" i="24"/>
  <c r="G249" i="24"/>
  <c r="G195" i="24"/>
  <c r="G205" i="24"/>
  <c r="M187" i="24"/>
  <c r="K206" i="24"/>
  <c r="G201" i="24"/>
  <c r="P256" i="24"/>
  <c r="N256" i="24"/>
  <c r="G207" i="24" l="1"/>
  <c r="I207" i="24" s="1"/>
  <c r="I205" i="24"/>
  <c r="J148" i="24"/>
  <c r="I245" i="24"/>
  <c r="E260" i="24"/>
  <c r="D272" i="24"/>
  <c r="E272" i="24"/>
  <c r="J238" i="24"/>
  <c r="H237" i="24"/>
  <c r="H245" i="24"/>
  <c r="H253" i="24"/>
  <c r="I241" i="24"/>
  <c r="H241" i="24"/>
  <c r="J248" i="24"/>
  <c r="J247" i="24"/>
  <c r="E276" i="24"/>
  <c r="J246" i="24"/>
  <c r="O187" i="24"/>
  <c r="G222" i="24"/>
  <c r="F212" i="24"/>
  <c r="H205" i="24"/>
  <c r="E214" i="24"/>
  <c r="E216" i="24"/>
  <c r="J191" i="24"/>
  <c r="P191" i="24"/>
  <c r="J187" i="24"/>
  <c r="I198" i="24"/>
  <c r="I196" i="24"/>
  <c r="D223" i="24"/>
  <c r="D217" i="24"/>
  <c r="H196" i="24"/>
  <c r="I190" i="24"/>
  <c r="I200" i="24"/>
  <c r="H200" i="24"/>
  <c r="H188" i="24"/>
  <c r="I192" i="24"/>
  <c r="E227" i="24"/>
  <c r="D221" i="24"/>
  <c r="I194" i="24"/>
  <c r="E229" i="24"/>
  <c r="I188" i="24"/>
  <c r="D215" i="24"/>
  <c r="D225" i="24"/>
  <c r="H204" i="24"/>
  <c r="D213" i="24"/>
  <c r="E219" i="24"/>
  <c r="D229" i="24"/>
  <c r="E223" i="24"/>
  <c r="E221" i="24"/>
  <c r="H192" i="24"/>
  <c r="D227" i="24"/>
  <c r="E215" i="24"/>
  <c r="E225" i="24"/>
  <c r="E213" i="24"/>
  <c r="D219" i="24"/>
  <c r="E217" i="24"/>
  <c r="I202" i="24"/>
  <c r="H198" i="24"/>
  <c r="H202" i="24"/>
  <c r="I204" i="24"/>
  <c r="H190" i="24"/>
  <c r="H194" i="24"/>
  <c r="I243" i="24"/>
  <c r="I239" i="24"/>
  <c r="H252" i="24"/>
  <c r="I255" i="24"/>
  <c r="D271" i="24"/>
  <c r="D275" i="24"/>
  <c r="J237" i="24"/>
  <c r="I238" i="24"/>
  <c r="H248" i="24"/>
  <c r="I251" i="24"/>
  <c r="G256" i="24"/>
  <c r="D277" i="24"/>
  <c r="H244" i="24"/>
  <c r="E275" i="24"/>
  <c r="I250" i="24"/>
  <c r="D266" i="24"/>
  <c r="D267" i="24"/>
  <c r="E262" i="24"/>
  <c r="I246" i="24"/>
  <c r="I252" i="24"/>
  <c r="H250" i="24"/>
  <c r="E273" i="24"/>
  <c r="E269" i="24"/>
  <c r="H254" i="24"/>
  <c r="E274" i="24"/>
  <c r="H243" i="24"/>
  <c r="D273" i="24"/>
  <c r="E277" i="24"/>
  <c r="E278" i="24"/>
  <c r="E261" i="24"/>
  <c r="I254" i="24"/>
  <c r="E266" i="24"/>
  <c r="H239" i="24"/>
  <c r="I242" i="24"/>
  <c r="J254" i="24"/>
  <c r="E270" i="24"/>
  <c r="H240" i="24"/>
  <c r="D261" i="24"/>
  <c r="I244" i="24"/>
  <c r="H247" i="24"/>
  <c r="I240" i="24"/>
  <c r="D262" i="24"/>
  <c r="E265" i="24"/>
  <c r="D269" i="24"/>
  <c r="D265" i="24"/>
  <c r="E271" i="24"/>
  <c r="J243" i="24"/>
  <c r="D263" i="24"/>
  <c r="J250" i="24"/>
  <c r="J252" i="24"/>
  <c r="I247" i="24"/>
  <c r="H238" i="24"/>
  <c r="D278" i="24"/>
  <c r="E267" i="24"/>
  <c r="D270" i="24"/>
  <c r="E263" i="24"/>
  <c r="D274" i="24"/>
  <c r="H246" i="24"/>
  <c r="H242" i="24"/>
  <c r="I248" i="24"/>
  <c r="H255" i="24"/>
  <c r="H251" i="24"/>
  <c r="J244" i="24"/>
  <c r="K213" i="24"/>
  <c r="J208" i="24"/>
  <c r="K210" i="24" s="1"/>
  <c r="P187" i="24"/>
  <c r="N201" i="24"/>
  <c r="N203" i="24"/>
  <c r="N205" i="24"/>
  <c r="G217" i="24"/>
  <c r="G219" i="24"/>
  <c r="G215" i="24"/>
  <c r="F213" i="24"/>
  <c r="F222" i="24"/>
  <c r="F226" i="24"/>
  <c r="F228" i="24"/>
  <c r="F230" i="24"/>
  <c r="N197" i="24"/>
  <c r="F220" i="24"/>
  <c r="F218" i="24"/>
  <c r="O201" i="24"/>
  <c r="O202" i="24"/>
  <c r="O205" i="24"/>
  <c r="O204" i="24"/>
  <c r="O203" i="24"/>
  <c r="G221" i="24"/>
  <c r="F223" i="24"/>
  <c r="N202" i="24"/>
  <c r="N193" i="24"/>
  <c r="G227" i="24"/>
  <c r="G229" i="24"/>
  <c r="N191" i="24"/>
  <c r="N198" i="24"/>
  <c r="O196" i="24"/>
  <c r="N188" i="24"/>
  <c r="O190" i="24"/>
  <c r="N189" i="24"/>
  <c r="F216" i="24"/>
  <c r="G224" i="24"/>
  <c r="G213" i="24"/>
  <c r="O192" i="24"/>
  <c r="G226" i="24"/>
  <c r="F227" i="24"/>
  <c r="N195" i="24"/>
  <c r="F214" i="24"/>
  <c r="G230" i="24"/>
  <c r="G228" i="24"/>
  <c r="O199" i="24"/>
  <c r="O188" i="24"/>
  <c r="O194" i="24"/>
  <c r="N200" i="24"/>
  <c r="O198" i="24"/>
  <c r="F224" i="24"/>
  <c r="G214" i="24"/>
  <c r="P203" i="24"/>
  <c r="P201" i="24"/>
  <c r="G223" i="24"/>
  <c r="O200" i="24"/>
  <c r="F229" i="24"/>
  <c r="P188" i="24"/>
  <c r="O189" i="24"/>
  <c r="N204" i="24"/>
  <c r="P205" i="24"/>
  <c r="F225" i="24"/>
  <c r="N199" i="24"/>
  <c r="G225" i="24"/>
  <c r="P202" i="24"/>
  <c r="K214" i="24"/>
  <c r="E230" i="24"/>
  <c r="J203" i="24"/>
  <c r="P196" i="24"/>
  <c r="J190" i="24"/>
  <c r="J196" i="24"/>
  <c r="J193" i="24"/>
  <c r="N194" i="24"/>
  <c r="P192" i="24"/>
  <c r="P190" i="24"/>
  <c r="I195" i="24"/>
  <c r="P193" i="24"/>
  <c r="J204" i="24"/>
  <c r="P199" i="24"/>
  <c r="H201" i="24"/>
  <c r="N187" i="24"/>
  <c r="D230" i="24"/>
  <c r="H195" i="24"/>
  <c r="I201" i="24"/>
  <c r="D216" i="24"/>
  <c r="G212" i="24"/>
  <c r="H189" i="24"/>
  <c r="D264" i="24"/>
  <c r="I187" i="24"/>
  <c r="P197" i="24"/>
  <c r="J245" i="24"/>
  <c r="O195" i="24"/>
  <c r="F221" i="24"/>
  <c r="P200" i="24"/>
  <c r="J240" i="24"/>
  <c r="D218" i="24"/>
  <c r="P194" i="24"/>
  <c r="F217" i="24"/>
  <c r="J253" i="24"/>
  <c r="H197" i="24"/>
  <c r="E220" i="24"/>
  <c r="I249" i="24"/>
  <c r="H199" i="24"/>
  <c r="I237" i="24"/>
  <c r="I197" i="24"/>
  <c r="I203" i="24"/>
  <c r="J194" i="24"/>
  <c r="J202" i="24"/>
  <c r="P198" i="24"/>
  <c r="D226" i="24"/>
  <c r="I253" i="24"/>
  <c r="J205" i="24"/>
  <c r="J195" i="24"/>
  <c r="E226" i="24"/>
  <c r="H249" i="24"/>
  <c r="D260" i="24"/>
  <c r="J189" i="24"/>
  <c r="J241" i="24"/>
  <c r="E212" i="24"/>
  <c r="H203" i="24"/>
  <c r="D268" i="24"/>
  <c r="G220" i="24"/>
  <c r="O191" i="24"/>
  <c r="H187" i="24"/>
  <c r="J239" i="24"/>
  <c r="J242" i="24"/>
  <c r="P189" i="24"/>
  <c r="J188" i="24"/>
  <c r="F219" i="24"/>
  <c r="I199" i="24"/>
  <c r="D276" i="24"/>
  <c r="D222" i="24"/>
  <c r="N190" i="24"/>
  <c r="I193" i="24"/>
  <c r="D224" i="24"/>
  <c r="O193" i="24"/>
  <c r="E222" i="24"/>
  <c r="E228" i="24"/>
  <c r="J251" i="24"/>
  <c r="J192" i="24"/>
  <c r="J255" i="24"/>
  <c r="J201" i="24"/>
  <c r="I191" i="24"/>
  <c r="I189" i="24"/>
  <c r="D220" i="24"/>
  <c r="E268" i="24"/>
  <c r="J249" i="24"/>
  <c r="H191" i="24"/>
  <c r="D214" i="24"/>
  <c r="D228" i="24"/>
  <c r="O197" i="24"/>
  <c r="P195" i="24"/>
  <c r="G216" i="24"/>
  <c r="D212" i="24"/>
  <c r="N196" i="24"/>
  <c r="J198" i="24"/>
  <c r="J200" i="24"/>
  <c r="P204" i="24"/>
  <c r="H193" i="24"/>
  <c r="E224" i="24"/>
  <c r="N192" i="24"/>
  <c r="J197" i="24"/>
  <c r="F215" i="24"/>
  <c r="E218" i="24"/>
  <c r="J199" i="24"/>
  <c r="G218" i="24"/>
  <c r="E264" i="24"/>
  <c r="H58" i="69" l="1"/>
  <c r="H256" i="24"/>
  <c r="K211" i="24"/>
  <c r="O206" i="24"/>
  <c r="H206" i="24"/>
  <c r="I256" i="24"/>
  <c r="I206" i="24"/>
  <c r="N206" i="24"/>
  <c r="J256" i="24"/>
  <c r="O60" i="70" l="1"/>
  <c r="O56" i="70"/>
  <c r="O54" i="70"/>
  <c r="J61" i="70"/>
  <c r="B61" i="70"/>
  <c r="J60" i="70"/>
  <c r="J59" i="70"/>
  <c r="B59" i="70"/>
  <c r="J58" i="70"/>
  <c r="B58" i="70"/>
  <c r="J57" i="70"/>
  <c r="B57" i="70"/>
  <c r="J56" i="70"/>
  <c r="B56" i="70"/>
  <c r="J55" i="70"/>
  <c r="B55" i="70"/>
  <c r="J54" i="70"/>
  <c r="B54" i="70"/>
  <c r="J53" i="70"/>
  <c r="B53" i="70"/>
  <c r="J52" i="70"/>
  <c r="B52" i="70"/>
  <c r="J51" i="70"/>
  <c r="B51" i="70"/>
  <c r="J50" i="70"/>
  <c r="B50" i="70"/>
  <c r="J49" i="70"/>
  <c r="B49" i="70"/>
  <c r="J48" i="70"/>
  <c r="B48" i="70"/>
  <c r="J47" i="70"/>
  <c r="B47" i="70"/>
  <c r="J46" i="70"/>
  <c r="B46" i="70"/>
  <c r="J45" i="70"/>
  <c r="B45" i="70"/>
  <c r="J44" i="70"/>
  <c r="B44" i="70"/>
  <c r="J43" i="70"/>
  <c r="B43" i="70"/>
  <c r="M59" i="69"/>
  <c r="B59" i="69"/>
  <c r="M58" i="69"/>
  <c r="B58" i="69"/>
  <c r="M57" i="69"/>
  <c r="B57" i="69"/>
  <c r="M56" i="69"/>
  <c r="B56" i="69"/>
  <c r="M55" i="69"/>
  <c r="B55" i="69"/>
  <c r="M54" i="69"/>
  <c r="B54" i="69"/>
  <c r="M53" i="69"/>
  <c r="B53" i="69"/>
  <c r="M52" i="69"/>
  <c r="B52" i="69"/>
  <c r="M51" i="69"/>
  <c r="B51" i="69"/>
  <c r="M50" i="69"/>
  <c r="B50" i="69"/>
  <c r="M49" i="69"/>
  <c r="B49" i="69"/>
  <c r="M48" i="69"/>
  <c r="B48" i="69"/>
  <c r="M47" i="69"/>
  <c r="B47" i="69"/>
  <c r="M46" i="69"/>
  <c r="B46" i="69"/>
  <c r="M45" i="69"/>
  <c r="B45" i="69"/>
  <c r="M44" i="69"/>
  <c r="B44" i="69"/>
  <c r="M43" i="69"/>
  <c r="B43" i="69"/>
  <c r="M42" i="69"/>
  <c r="B42" i="69"/>
  <c r="M41" i="69"/>
  <c r="B41" i="69"/>
  <c r="M40" i="69"/>
  <c r="B40" i="69"/>
  <c r="O47" i="70" l="1"/>
  <c r="O52" i="70"/>
  <c r="O51" i="70"/>
  <c r="O59" i="70"/>
  <c r="O48" i="70"/>
  <c r="O55" i="70"/>
  <c r="R44" i="69"/>
  <c r="R53" i="69"/>
  <c r="M35" i="69"/>
  <c r="R41" i="69"/>
  <c r="U57" i="69"/>
  <c r="B35" i="69"/>
  <c r="R40" i="69"/>
  <c r="R56" i="69"/>
  <c r="R47" i="69"/>
  <c r="R54" i="69"/>
  <c r="R49" i="69"/>
  <c r="R52" i="69"/>
  <c r="R55" i="69"/>
  <c r="R42" i="69"/>
  <c r="R48" i="69"/>
  <c r="R51" i="69"/>
  <c r="O49" i="70"/>
  <c r="O53" i="70"/>
  <c r="O46" i="70"/>
  <c r="O57" i="70"/>
  <c r="O50" i="70"/>
  <c r="O45" i="70"/>
  <c r="O58" i="70"/>
  <c r="O61" i="70"/>
  <c r="B38" i="70"/>
  <c r="L40" i="70"/>
  <c r="J38" i="70"/>
  <c r="D40" i="70"/>
  <c r="O44" i="70"/>
  <c r="O57" i="69"/>
  <c r="R29" i="53"/>
  <c r="R30" i="53"/>
  <c r="E34" i="53"/>
  <c r="Q29" i="53"/>
  <c r="P29" i="53"/>
  <c r="O29" i="53"/>
  <c r="N29" i="53"/>
  <c r="M29" i="53"/>
  <c r="L29" i="53"/>
  <c r="K29" i="53"/>
  <c r="J29" i="53"/>
  <c r="I29" i="53"/>
  <c r="H29" i="53"/>
  <c r="O43" i="70" l="1"/>
  <c r="O62" i="70"/>
  <c r="S46" i="69"/>
  <c r="R46" i="69"/>
  <c r="S58" i="69"/>
  <c r="R58" i="69"/>
  <c r="R57" i="69"/>
  <c r="P57" i="69"/>
  <c r="P42" i="69"/>
  <c r="L54" i="70"/>
  <c r="S50" i="69"/>
  <c r="S54" i="69"/>
  <c r="S43" i="69"/>
  <c r="S45" i="69"/>
  <c r="M61" i="70" l="1"/>
  <c r="L62" i="70"/>
  <c r="M56" i="70"/>
  <c r="S41" i="69"/>
  <c r="V41" i="69"/>
  <c r="S53" i="69"/>
  <c r="V53" i="69"/>
  <c r="S57" i="69"/>
  <c r="V57" i="69"/>
  <c r="V42" i="69"/>
  <c r="S49" i="69"/>
  <c r="V49" i="69"/>
  <c r="S42" i="69"/>
  <c r="R50" i="69"/>
  <c r="R43" i="69"/>
  <c r="R45" i="69"/>
  <c r="S47" i="69"/>
  <c r="S51" i="69"/>
  <c r="S55" i="69"/>
  <c r="L59" i="70"/>
  <c r="L50" i="70"/>
  <c r="L51" i="70"/>
  <c r="M50" i="70"/>
  <c r="L57" i="70"/>
  <c r="M48" i="70"/>
  <c r="U40" i="69"/>
  <c r="O40" i="69"/>
  <c r="U56" i="69"/>
  <c r="O56" i="69"/>
  <c r="V47" i="69"/>
  <c r="P47" i="69"/>
  <c r="V40" i="69"/>
  <c r="S40" i="69"/>
  <c r="L52" i="70"/>
  <c r="U54" i="69"/>
  <c r="O54" i="69"/>
  <c r="P53" i="69"/>
  <c r="M55" i="70"/>
  <c r="P52" i="69"/>
  <c r="O50" i="69"/>
  <c r="U50" i="69"/>
  <c r="V48" i="69"/>
  <c r="S48" i="69"/>
  <c r="L53" i="70"/>
  <c r="L44" i="70"/>
  <c r="O49" i="69"/>
  <c r="U49" i="69"/>
  <c r="P41" i="69"/>
  <c r="P40" i="69"/>
  <c r="P59" i="69"/>
  <c r="P56" i="69"/>
  <c r="U55" i="69"/>
  <c r="O55" i="69"/>
  <c r="V56" i="69"/>
  <c r="S56" i="69"/>
  <c r="L61" i="70"/>
  <c r="M52" i="70"/>
  <c r="P54" i="69"/>
  <c r="V54" i="69"/>
  <c r="U44" i="69"/>
  <c r="O44" i="69"/>
  <c r="L49" i="70"/>
  <c r="M43" i="70"/>
  <c r="U43" i="69"/>
  <c r="O43" i="69"/>
  <c r="V51" i="69"/>
  <c r="P51" i="69"/>
  <c r="M44" i="70"/>
  <c r="P50" i="70"/>
  <c r="P50" i="69"/>
  <c r="V50" i="69"/>
  <c r="U48" i="69"/>
  <c r="O48" i="69"/>
  <c r="M51" i="70"/>
  <c r="M59" i="70"/>
  <c r="U47" i="69"/>
  <c r="O47" i="69"/>
  <c r="V55" i="69"/>
  <c r="P55" i="69"/>
  <c r="L45" i="70"/>
  <c r="L46" i="70"/>
  <c r="O45" i="69"/>
  <c r="U45" i="69"/>
  <c r="P45" i="69"/>
  <c r="O53" i="69"/>
  <c r="U53" i="69"/>
  <c r="M49" i="70"/>
  <c r="L43" i="70"/>
  <c r="P44" i="69"/>
  <c r="U42" i="69"/>
  <c r="O42" i="69"/>
  <c r="L60" i="70"/>
  <c r="O58" i="69"/>
  <c r="U58" i="69"/>
  <c r="P49" i="69"/>
  <c r="V44" i="69"/>
  <c r="S44" i="69"/>
  <c r="L48" i="70"/>
  <c r="P48" i="69"/>
  <c r="U46" i="69"/>
  <c r="O46" i="69"/>
  <c r="P46" i="69"/>
  <c r="V46" i="69"/>
  <c r="U52" i="69"/>
  <c r="O52" i="69"/>
  <c r="V52" i="69"/>
  <c r="S52" i="69"/>
  <c r="L56" i="70"/>
  <c r="L55" i="70"/>
  <c r="U51" i="69"/>
  <c r="O51" i="69"/>
  <c r="V43" i="69"/>
  <c r="P43" i="69"/>
  <c r="M60" i="70"/>
  <c r="L58" i="70"/>
  <c r="L47" i="70"/>
  <c r="P58" i="69"/>
  <c r="V58" i="69"/>
  <c r="O41" i="69"/>
  <c r="U41" i="69"/>
  <c r="V45" i="69"/>
  <c r="P9" i="93" l="1"/>
  <c r="M46" i="70"/>
  <c r="P62" i="70"/>
  <c r="M62" i="70"/>
  <c r="M47" i="70"/>
  <c r="R59" i="69"/>
  <c r="H48" i="69"/>
  <c r="H56" i="69"/>
  <c r="P43" i="70"/>
  <c r="P53" i="70"/>
  <c r="M58" i="70"/>
  <c r="P49" i="70"/>
  <c r="P57" i="70"/>
  <c r="V59" i="69"/>
  <c r="S59" i="69"/>
  <c r="D57" i="69"/>
  <c r="E57" i="69"/>
  <c r="E42" i="69"/>
  <c r="P47" i="70"/>
  <c r="P52" i="70"/>
  <c r="P59" i="70"/>
  <c r="G51" i="69"/>
  <c r="G47" i="69"/>
  <c r="G43" i="69"/>
  <c r="G56" i="69"/>
  <c r="G52" i="69"/>
  <c r="G48" i="69"/>
  <c r="G44" i="69"/>
  <c r="G55" i="69"/>
  <c r="G45" i="69"/>
  <c r="H50" i="69"/>
  <c r="G53" i="69"/>
  <c r="G42" i="69"/>
  <c r="H43" i="69"/>
  <c r="H51" i="69"/>
  <c r="G41" i="69"/>
  <c r="G49" i="69"/>
  <c r="G46" i="69"/>
  <c r="H42" i="69"/>
  <c r="G50" i="69"/>
  <c r="H54" i="69"/>
  <c r="H47" i="69"/>
  <c r="H55" i="69"/>
  <c r="H46" i="69"/>
  <c r="G57" i="69"/>
  <c r="G54" i="69"/>
  <c r="G58" i="69"/>
  <c r="H57" i="69"/>
  <c r="H53" i="69"/>
  <c r="H49" i="69"/>
  <c r="H41" i="69"/>
  <c r="H45" i="69"/>
  <c r="O59" i="69"/>
  <c r="U59" i="69"/>
  <c r="D52" i="69"/>
  <c r="E49" i="69"/>
  <c r="E44" i="69"/>
  <c r="E45" i="69"/>
  <c r="E51" i="69"/>
  <c r="D44" i="69"/>
  <c r="E54" i="69"/>
  <c r="E56" i="69"/>
  <c r="D41" i="69"/>
  <c r="D58" i="69"/>
  <c r="D53" i="69"/>
  <c r="D47" i="69"/>
  <c r="D43" i="69"/>
  <c r="D56" i="69"/>
  <c r="D51" i="69"/>
  <c r="H52" i="69"/>
  <c r="E48" i="69"/>
  <c r="E55" i="69"/>
  <c r="E41" i="69"/>
  <c r="E52" i="69"/>
  <c r="E47" i="69"/>
  <c r="P60" i="70"/>
  <c r="M53" i="70"/>
  <c r="P54" i="70"/>
  <c r="P51" i="70"/>
  <c r="M57" i="70"/>
  <c r="P44" i="70"/>
  <c r="M45" i="70"/>
  <c r="P58" i="70"/>
  <c r="M54" i="70"/>
  <c r="P56" i="70"/>
  <c r="P48" i="70"/>
  <c r="P55" i="70"/>
  <c r="P46" i="70"/>
  <c r="P61" i="70"/>
  <c r="P45" i="70"/>
  <c r="D46" i="69"/>
  <c r="E50" i="69"/>
  <c r="D42" i="69"/>
  <c r="E58" i="69"/>
  <c r="E43" i="69"/>
  <c r="E46" i="69"/>
  <c r="H44" i="69"/>
  <c r="D45" i="69"/>
  <c r="D48" i="69"/>
  <c r="D55" i="69"/>
  <c r="D49" i="69"/>
  <c r="D50" i="69"/>
  <c r="E53" i="69"/>
  <c r="D54" i="69"/>
  <c r="K57" i="69" l="1"/>
  <c r="H56" i="70"/>
  <c r="K44" i="69"/>
  <c r="K52" i="69"/>
  <c r="K56" i="69"/>
  <c r="K42" i="69"/>
  <c r="K48" i="69"/>
  <c r="K58" i="69"/>
  <c r="H46" i="70"/>
  <c r="K55" i="69"/>
  <c r="J50" i="69"/>
  <c r="J49" i="69"/>
  <c r="J55" i="69"/>
  <c r="J48" i="69"/>
  <c r="J43" i="69"/>
  <c r="H45" i="70"/>
  <c r="H48" i="70"/>
  <c r="H58" i="70"/>
  <c r="K45" i="69"/>
  <c r="J57" i="69"/>
  <c r="K46" i="69"/>
  <c r="K47" i="69"/>
  <c r="K50" i="69"/>
  <c r="J47" i="69"/>
  <c r="D51" i="70"/>
  <c r="E50" i="70"/>
  <c r="D61" i="70"/>
  <c r="E49" i="70"/>
  <c r="E46" i="70"/>
  <c r="D55" i="70"/>
  <c r="E61" i="70"/>
  <c r="E56" i="70"/>
  <c r="D44" i="70"/>
  <c r="D60" i="70"/>
  <c r="E59" i="69"/>
  <c r="E40" i="69"/>
  <c r="H59" i="69"/>
  <c r="H40" i="69"/>
  <c r="D59" i="69"/>
  <c r="D40" i="69"/>
  <c r="G58" i="70"/>
  <c r="G54" i="70"/>
  <c r="G50" i="70"/>
  <c r="G46" i="70"/>
  <c r="G61" i="70"/>
  <c r="G57" i="70"/>
  <c r="G56" i="70"/>
  <c r="G53" i="70"/>
  <c r="G45" i="70"/>
  <c r="G49" i="70"/>
  <c r="G47" i="70"/>
  <c r="G55" i="70"/>
  <c r="G48" i="70"/>
  <c r="G44" i="70"/>
  <c r="G60" i="70"/>
  <c r="G51" i="70"/>
  <c r="G59" i="70"/>
  <c r="G52" i="70"/>
  <c r="H50" i="70"/>
  <c r="E53" i="70"/>
  <c r="D49" i="70"/>
  <c r="D58" i="70"/>
  <c r="H44" i="70"/>
  <c r="K49" i="69"/>
  <c r="J54" i="69"/>
  <c r="H59" i="70"/>
  <c r="E58" i="70"/>
  <c r="D45" i="70"/>
  <c r="E59" i="70"/>
  <c r="H51" i="70"/>
  <c r="H54" i="70"/>
  <c r="E48" i="70"/>
  <c r="E44" i="70"/>
  <c r="K41" i="69"/>
  <c r="J58" i="69"/>
  <c r="J46" i="69"/>
  <c r="J41" i="69"/>
  <c r="K43" i="69"/>
  <c r="J53" i="69"/>
  <c r="J45" i="69"/>
  <c r="J44" i="69"/>
  <c r="D54" i="70"/>
  <c r="H57" i="70"/>
  <c r="D46" i="70"/>
  <c r="G59" i="69"/>
  <c r="G40" i="69"/>
  <c r="D47" i="70"/>
  <c r="E60" i="70"/>
  <c r="J52" i="69"/>
  <c r="H52" i="70"/>
  <c r="H53" i="70"/>
  <c r="E52" i="70"/>
  <c r="E51" i="70"/>
  <c r="D56" i="70"/>
  <c r="H55" i="70"/>
  <c r="E54" i="70"/>
  <c r="E45" i="70"/>
  <c r="D50" i="70"/>
  <c r="H47" i="70"/>
  <c r="E55" i="70"/>
  <c r="D52" i="70"/>
  <c r="D53" i="70"/>
  <c r="H61" i="70"/>
  <c r="E57" i="70"/>
  <c r="H60" i="70"/>
  <c r="D57" i="70"/>
  <c r="D59" i="70"/>
  <c r="E47" i="70"/>
  <c r="D48" i="70"/>
  <c r="K53" i="69"/>
  <c r="K54" i="69"/>
  <c r="K51" i="69"/>
  <c r="J42" i="69"/>
  <c r="J56" i="69"/>
  <c r="J51" i="69"/>
  <c r="H49" i="70"/>
  <c r="H43" i="70" l="1"/>
  <c r="H62" i="70"/>
  <c r="G43" i="70"/>
  <c r="G62" i="70"/>
  <c r="E43" i="70"/>
  <c r="E62" i="70"/>
  <c r="D43" i="70"/>
  <c r="D62" i="70"/>
  <c r="J59" i="69"/>
  <c r="K59" i="69"/>
  <c r="J40" i="69"/>
  <c r="K40" i="69"/>
  <c r="Q11" i="93"/>
  <c r="W11" i="93"/>
  <c r="S11" i="93"/>
  <c r="U11" i="93"/>
  <c r="W12" i="93"/>
  <c r="U12" i="93"/>
  <c r="S12" i="93"/>
  <c r="Q12" i="93"/>
  <c r="W16" i="93"/>
  <c r="U16" i="93"/>
  <c r="S16" i="93"/>
  <c r="Q16" i="93"/>
  <c r="W18" i="93"/>
  <c r="U18" i="93"/>
  <c r="S18" i="93"/>
  <c r="Q18" i="93"/>
  <c r="W20" i="93"/>
  <c r="U20" i="93"/>
  <c r="S20" i="93"/>
  <c r="Q20" i="93"/>
  <c r="U19" i="93"/>
  <c r="S19" i="93"/>
  <c r="Q19" i="93"/>
  <c r="W19" i="93"/>
  <c r="U17" i="93"/>
  <c r="Q17" i="93"/>
  <c r="W17" i="93"/>
  <c r="S17" i="93"/>
  <c r="W14" i="93"/>
  <c r="U14" i="93"/>
  <c r="S14" i="93"/>
  <c r="Q14" i="93"/>
  <c r="Q13" i="93"/>
  <c r="W13" i="93"/>
  <c r="U13" i="93"/>
  <c r="S13" i="93"/>
  <c r="W15" i="93"/>
  <c r="U15" i="93"/>
  <c r="S15" i="93"/>
  <c r="Q15" i="93"/>
  <c r="T17" i="93" l="1"/>
  <c r="X11" i="93"/>
  <c r="X15" i="93"/>
  <c r="V13" i="93"/>
  <c r="T12" i="93"/>
  <c r="V18" i="93"/>
  <c r="X14" i="93"/>
  <c r="V15" i="93"/>
  <c r="X20" i="93"/>
  <c r="R19" i="93"/>
  <c r="V12" i="93"/>
  <c r="R18" i="93"/>
  <c r="V14" i="93"/>
  <c r="X16" i="93"/>
  <c r="R15" i="93"/>
  <c r="T20" i="93"/>
  <c r="T13" i="93"/>
  <c r="V16" i="93"/>
  <c r="R20" i="93"/>
  <c r="R17" i="93"/>
  <c r="T11" i="93"/>
  <c r="X19" i="93"/>
  <c r="T16" i="93"/>
  <c r="X17" i="93"/>
  <c r="R13" i="93"/>
  <c r="V11" i="93"/>
  <c r="R16" i="93"/>
  <c r="T15" i="93"/>
  <c r="V20" i="93"/>
  <c r="V17" i="93"/>
  <c r="X13" i="93"/>
  <c r="R11" i="93"/>
  <c r="V19" i="93"/>
  <c r="R12" i="93"/>
  <c r="X18" i="93"/>
  <c r="T14" i="93"/>
  <c r="T19" i="93"/>
  <c r="X12" i="93"/>
  <c r="T18" i="93"/>
  <c r="R14" i="93"/>
  <c r="F41" i="24" l="1"/>
  <c r="G41" i="24"/>
  <c r="H41" i="24"/>
  <c r="I41" i="24"/>
  <c r="J41" i="24"/>
  <c r="K41" i="24"/>
  <c r="L41" i="24"/>
  <c r="M41" i="24"/>
  <c r="E41" i="24"/>
  <c r="N41" i="24" l="1"/>
  <c r="F37" i="24"/>
  <c r="G37" i="24"/>
  <c r="H37" i="24"/>
  <c r="I37" i="24"/>
  <c r="J37" i="24"/>
  <c r="K37" i="24"/>
  <c r="L37" i="24"/>
  <c r="M37" i="24"/>
  <c r="N37" i="24"/>
  <c r="E37" i="24"/>
  <c r="E14" i="24" l="1"/>
  <c r="D4" i="24" s="1"/>
  <c r="G4" i="24" l="1"/>
  <c r="E28" i="53" s="1"/>
  <c r="G3" i="24"/>
  <c r="B35" i="24"/>
  <c r="D35" i="24" s="1"/>
  <c r="N35" i="24" l="1"/>
  <c r="Q30" i="53" l="1"/>
  <c r="L35" i="24"/>
  <c r="H35" i="24"/>
  <c r="N38" i="24"/>
  <c r="O38" i="24" s="1"/>
  <c r="O30" i="53" l="1"/>
  <c r="K35" i="24"/>
  <c r="J35" i="24"/>
  <c r="F35" i="24"/>
  <c r="M35" i="24"/>
  <c r="G35" i="24"/>
  <c r="E35" i="24"/>
  <c r="I35" i="24"/>
  <c r="K30" i="53"/>
  <c r="H38" i="24"/>
  <c r="L38" i="24"/>
  <c r="I30" i="53" l="1"/>
  <c r="K38" i="24"/>
  <c r="M30" i="53"/>
  <c r="N30" i="53"/>
  <c r="F38" i="24"/>
  <c r="J38" i="24"/>
  <c r="H30" i="53"/>
  <c r="E38" i="24"/>
  <c r="O39" i="24" s="1"/>
  <c r="P30" i="53"/>
  <c r="M38" i="24"/>
  <c r="L30" i="53"/>
  <c r="I38" i="24"/>
  <c r="J30" i="53"/>
  <c r="G38" i="24"/>
  <c r="O40" i="24" l="1"/>
  <c r="R31" i="53"/>
  <c r="J39" i="24"/>
  <c r="F39" i="24"/>
  <c r="H39" i="24"/>
  <c r="K39" i="24"/>
  <c r="L39" i="24"/>
  <c r="I39" i="24"/>
  <c r="N39" i="24"/>
  <c r="G39" i="24"/>
  <c r="M39" i="24"/>
  <c r="H32" i="53"/>
  <c r="R32" i="53" l="1"/>
  <c r="H40" i="24"/>
  <c r="K40" i="24"/>
  <c r="L40" i="24"/>
  <c r="O32" i="53" s="1"/>
  <c r="J40" i="24"/>
  <c r="I40" i="24"/>
  <c r="F40" i="24"/>
  <c r="M31" i="53"/>
  <c r="O31" i="53"/>
  <c r="I31" i="53"/>
  <c r="K31" i="53"/>
  <c r="N31" i="53"/>
  <c r="M40" i="24"/>
  <c r="P31" i="53"/>
  <c r="G40" i="24"/>
  <c r="J31" i="53"/>
  <c r="N40" i="24"/>
  <c r="Q31" i="53"/>
  <c r="L31" i="53"/>
  <c r="I32" i="53" l="1"/>
  <c r="M32" i="53"/>
  <c r="J32" i="53"/>
  <c r="L32" i="53"/>
  <c r="K32" i="53"/>
  <c r="Q32" i="53"/>
  <c r="P32" i="53"/>
  <c r="N32" i="53"/>
</calcChain>
</file>

<file path=xl/sharedStrings.xml><?xml version="1.0" encoding="utf-8"?>
<sst xmlns="http://schemas.openxmlformats.org/spreadsheetml/2006/main" count="88101" uniqueCount="7652">
  <si>
    <t>Notes</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</si>
  <si>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</si>
  <si>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</si>
  <si>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</si>
  <si>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</si>
  <si>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</si>
  <si>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</si>
  <si>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</si>
  <si>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</si>
  <si>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</si>
  <si>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</si>
  <si>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</si>
  <si>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</si>
  <si>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</si>
  <si>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</si>
  <si>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</si>
  <si>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</si>
  <si>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</si>
  <si>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</si>
  <si>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</si>
  <si>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Wales</t>
  </si>
  <si>
    <t>Titles and Produced by statement</t>
  </si>
  <si>
    <t>Area</t>
  </si>
  <si>
    <t>Betsi Cadwaladr UHB</t>
  </si>
  <si>
    <t>NN</t>
  </si>
  <si>
    <t>Powys tHB</t>
  </si>
  <si>
    <t>Hywel Dda UHB</t>
  </si>
  <si>
    <t>Cwm Taf UHB</t>
  </si>
  <si>
    <t>Aneurin Bevan UHB</t>
  </si>
  <si>
    <t>NA</t>
  </si>
  <si>
    <t>Isle of Anglesey</t>
  </si>
  <si>
    <t>NC</t>
  </si>
  <si>
    <t>Gwynedd</t>
  </si>
  <si>
    <t>NE</t>
  </si>
  <si>
    <t>Conwy</t>
  </si>
  <si>
    <t>NG</t>
  </si>
  <si>
    <t>Denbighshire</t>
  </si>
  <si>
    <t>NJ</t>
  </si>
  <si>
    <t>Flintshire</t>
  </si>
  <si>
    <t>NL</t>
  </si>
  <si>
    <t>Wrexham</t>
  </si>
  <si>
    <t>Powys</t>
  </si>
  <si>
    <t>NQ</t>
  </si>
  <si>
    <t>Ceredigion</t>
  </si>
  <si>
    <t>NS</t>
  </si>
  <si>
    <t>Pembrokeshire</t>
  </si>
  <si>
    <t>NU</t>
  </si>
  <si>
    <t>Carmarthenshire</t>
  </si>
  <si>
    <t>NX</t>
  </si>
  <si>
    <t>Swansea</t>
  </si>
  <si>
    <t>NZ</t>
  </si>
  <si>
    <t>Neath Port Talbot</t>
  </si>
  <si>
    <t>PB</t>
  </si>
  <si>
    <t>Bridgend</t>
  </si>
  <si>
    <t>PD</t>
  </si>
  <si>
    <t>Vale of Glamorgan</t>
  </si>
  <si>
    <t>PT</t>
  </si>
  <si>
    <t>Cardiff</t>
  </si>
  <si>
    <t>PF</t>
  </si>
  <si>
    <t>Rhondda Cynon Taf</t>
  </si>
  <si>
    <t>PH</t>
  </si>
  <si>
    <t>Merthyr Tydfil</t>
  </si>
  <si>
    <t>PK</t>
  </si>
  <si>
    <t>Caerphilly</t>
  </si>
  <si>
    <t>PL</t>
  </si>
  <si>
    <t>Blaenau Gwent</t>
  </si>
  <si>
    <t>PM</t>
  </si>
  <si>
    <t>Torfaen</t>
  </si>
  <si>
    <t>PP</t>
  </si>
  <si>
    <t>Monmouthshire</t>
  </si>
  <si>
    <t>PR</t>
  </si>
  <si>
    <t>Newport</t>
  </si>
  <si>
    <t>Demography</t>
  </si>
  <si>
    <t>Sex</t>
  </si>
  <si>
    <t>Area Lookup</t>
  </si>
  <si>
    <t>Data lookup</t>
  </si>
  <si>
    <t>Gender lookup</t>
  </si>
  <si>
    <t>Data for output</t>
  </si>
  <si>
    <t>ua_code</t>
  </si>
  <si>
    <t xml:space="preserve">For Legend </t>
  </si>
  <si>
    <t xml:space="preserve">   Swansea</t>
  </si>
  <si>
    <t xml:space="preserve">   Neath Port Talbot</t>
  </si>
  <si>
    <t xml:space="preserve">   Bridgend</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</si>
  <si>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</si>
  <si>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</si>
  <si>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</si>
  <si>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</si>
  <si>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</si>
  <si>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</si>
  <si>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</si>
  <si>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</si>
  <si>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Year</t>
  </si>
  <si>
    <t>Main Area Count</t>
  </si>
  <si>
    <t>Main Area Difference</t>
  </si>
  <si>
    <t>Main Area Change %</t>
  </si>
  <si>
    <t xml:space="preserve">Count </t>
  </si>
  <si>
    <t xml:space="preserve">England </t>
  </si>
  <si>
    <t>E</t>
  </si>
  <si>
    <r>
      <rPr>
        <sz val="11"/>
        <color rgb="FF00B050"/>
        <rFont val="Calibri"/>
        <family val="2"/>
        <scheme val="minor"/>
      </rPr>
      <t>Persons</t>
    </r>
    <r>
      <rPr>
        <sz val="11"/>
        <color theme="1"/>
        <rFont val="Calibri"/>
        <family val="2"/>
        <scheme val="minor"/>
      </rPr>
      <t xml:space="preserve"> </t>
    </r>
  </si>
  <si>
    <t>England</t>
  </si>
  <si>
    <t>England Count</t>
  </si>
  <si>
    <t>population</t>
  </si>
  <si>
    <t>Period</t>
  </si>
  <si>
    <t>Geography</t>
  </si>
  <si>
    <t>Persons</t>
  </si>
  <si>
    <t>Males</t>
  </si>
  <si>
    <t>Females</t>
  </si>
  <si>
    <t>Cardiff and Vale UHB</t>
  </si>
  <si>
    <t>Click on the tabs above to access the interactive data:</t>
  </si>
  <si>
    <t xml:space="preserve">&lt;16 </t>
  </si>
  <si>
    <t xml:space="preserve">16-64 </t>
  </si>
  <si>
    <t xml:space="preserve">65-84 </t>
  </si>
  <si>
    <t xml:space="preserve">85+ </t>
  </si>
  <si>
    <t>GRAPH OUTPUT</t>
  </si>
  <si>
    <t>Selection for lookups:</t>
  </si>
  <si>
    <t>Gender</t>
  </si>
  <si>
    <t>Age</t>
  </si>
  <si>
    <t>Current selection (list number)</t>
  </si>
  <si>
    <t>Current selection</t>
  </si>
  <si>
    <t xml:space="preserve">Data for Graph </t>
  </si>
  <si>
    <t>Current selection- for lookup</t>
  </si>
  <si>
    <t>Selected Area</t>
  </si>
  <si>
    <t>for lookup</t>
  </si>
  <si>
    <t>percentage/count</t>
  </si>
  <si>
    <t>16-64 code</t>
  </si>
  <si>
    <t>65-84 code</t>
  </si>
  <si>
    <t>&lt;16</t>
  </si>
  <si>
    <t>85+ code</t>
  </si>
  <si>
    <t>Legend for graph</t>
  </si>
  <si>
    <t>Selection box</t>
  </si>
  <si>
    <t>Count</t>
  </si>
  <si>
    <t xml:space="preserve">    Isle of Anglesey</t>
  </si>
  <si>
    <t xml:space="preserve">    Gwynedd</t>
  </si>
  <si>
    <t xml:space="preserve">    Conwy</t>
  </si>
  <si>
    <t xml:space="preserve">    Denbighshire</t>
  </si>
  <si>
    <t xml:space="preserve">    Flintshire</t>
  </si>
  <si>
    <t>16_64</t>
  </si>
  <si>
    <t xml:space="preserve">    Wrexham</t>
  </si>
  <si>
    <t xml:space="preserve">    Ceredigion</t>
  </si>
  <si>
    <t xml:space="preserve">    Pembrokeshire</t>
  </si>
  <si>
    <t xml:space="preserve">    Carmarthenshire</t>
  </si>
  <si>
    <t xml:space="preserve">    Swansea</t>
  </si>
  <si>
    <t xml:space="preserve">    Neath Port Talbot </t>
  </si>
  <si>
    <t xml:space="preserve">    Bridgend</t>
  </si>
  <si>
    <t>65_84</t>
  </si>
  <si>
    <t xml:space="preserve">    Vale of Glamorgan</t>
  </si>
  <si>
    <t xml:space="preserve">    Cardiff</t>
  </si>
  <si>
    <t xml:space="preserve">    Rhondda Cynon Taf</t>
  </si>
  <si>
    <t xml:space="preserve">    Merthyr Tydfil </t>
  </si>
  <si>
    <t xml:space="preserve">    Caerphilly</t>
  </si>
  <si>
    <t xml:space="preserve">    Blaenau Gwent</t>
  </si>
  <si>
    <t xml:space="preserve">    Torfaen</t>
  </si>
  <si>
    <t>85+</t>
  </si>
  <si>
    <t xml:space="preserve">    Monmouthshire</t>
  </si>
  <si>
    <t xml:space="preserve">    Newport</t>
  </si>
  <si>
    <t>Text for outputs:</t>
  </si>
  <si>
    <t>Main chart title</t>
  </si>
  <si>
    <t>Legends</t>
  </si>
  <si>
    <t>16-64</t>
  </si>
  <si>
    <t>65-84</t>
  </si>
  <si>
    <t>Table output</t>
  </si>
  <si>
    <t>Selection for count table:</t>
  </si>
  <si>
    <t xml:space="preserve">Count for table </t>
  </si>
  <si>
    <t xml:space="preserve">Percent  for table </t>
  </si>
  <si>
    <t>count</t>
  </si>
  <si>
    <t>Geographies for selection box</t>
  </si>
  <si>
    <t>lookup</t>
  </si>
  <si>
    <t>area_code</t>
  </si>
  <si>
    <t>data_type</t>
  </si>
  <si>
    <t>age</t>
  </si>
  <si>
    <t xml:space="preserve">percent </t>
  </si>
  <si>
    <t xml:space="preserve">lookup </t>
  </si>
  <si>
    <t>Area_code</t>
  </si>
  <si>
    <t>data type</t>
  </si>
  <si>
    <t>Total</t>
  </si>
  <si>
    <t>7A1</t>
  </si>
  <si>
    <t>7A7</t>
  </si>
  <si>
    <t>7A2</t>
  </si>
  <si>
    <t>7A3</t>
  </si>
  <si>
    <t>7A4</t>
  </si>
  <si>
    <t>7A5</t>
  </si>
  <si>
    <t>7A6</t>
  </si>
  <si>
    <t>W</t>
  </si>
  <si>
    <t>Male_&lt;16</t>
  </si>
  <si>
    <t>Male_16_64</t>
  </si>
  <si>
    <t>Male_65_84</t>
  </si>
  <si>
    <t>Male_85+</t>
  </si>
  <si>
    <t>Male_all</t>
  </si>
  <si>
    <t>Male_&lt;16 %</t>
  </si>
  <si>
    <t>Male_16_64 %</t>
  </si>
  <si>
    <t>Male_65_84 %</t>
  </si>
  <si>
    <t>Male_85+ %</t>
  </si>
  <si>
    <t>Female_&lt;16</t>
  </si>
  <si>
    <t>Female_16_64</t>
  </si>
  <si>
    <t>Female_65_84</t>
  </si>
  <si>
    <t>Female_85+</t>
  </si>
  <si>
    <t>Female_all</t>
  </si>
  <si>
    <t>Female_&lt;16 %</t>
  </si>
  <si>
    <t>Female_16_64 %</t>
  </si>
  <si>
    <t>Female_65_84 %</t>
  </si>
  <si>
    <t>Female_85+ %</t>
  </si>
  <si>
    <t>AllPersons_&lt;16</t>
  </si>
  <si>
    <t>AllPersons_16_64</t>
  </si>
  <si>
    <t>AllPersons_65_84</t>
  </si>
  <si>
    <t>All Persons_85+</t>
  </si>
  <si>
    <t>AllPersons_all</t>
  </si>
  <si>
    <t>AllPersons_&lt;16 %</t>
  </si>
  <si>
    <t>AllPersons_16_64 %</t>
  </si>
  <si>
    <t>AllPersons_65_84 %</t>
  </si>
  <si>
    <t>All Persons_85+ %</t>
  </si>
  <si>
    <t>BCU</t>
  </si>
  <si>
    <t>HD</t>
  </si>
  <si>
    <t>ABM</t>
  </si>
  <si>
    <t>CV</t>
  </si>
  <si>
    <t>CT</t>
  </si>
  <si>
    <t>AB</t>
  </si>
  <si>
    <t>Aneurin Bevan</t>
  </si>
  <si>
    <t>Betsi Cadwaladr</t>
  </si>
  <si>
    <t>Cardiff and Vale</t>
  </si>
  <si>
    <t>Cwm Taf</t>
  </si>
  <si>
    <t>Hywel Dda</t>
  </si>
  <si>
    <t>ABM UHB</t>
  </si>
  <si>
    <t>Produced by Public Health Wales Observatory, using MYE (ONS)</t>
  </si>
  <si>
    <t xml:space="preserve">ABM UHB </t>
  </si>
  <si>
    <t>Percentage</t>
  </si>
  <si>
    <t>-</t>
  </si>
  <si>
    <t>Population change since 2005</t>
  </si>
  <si>
    <t>%</t>
  </si>
  <si>
    <t>Powys THB</t>
  </si>
  <si>
    <t xml:space="preserve">Difference </t>
  </si>
  <si>
    <t>Age group</t>
  </si>
  <si>
    <t>% Males</t>
  </si>
  <si>
    <t>% Females</t>
  </si>
  <si>
    <t>Links for list trend 2005 &amp; 2014</t>
  </si>
  <si>
    <t>Links for list- 2014 snapshot</t>
  </si>
  <si>
    <t>Pyramid title</t>
  </si>
  <si>
    <t>Pyramid legend</t>
  </si>
  <si>
    <t>2014 Males</t>
  </si>
  <si>
    <t>2014 Females</t>
  </si>
  <si>
    <t>Wales Males</t>
  </si>
  <si>
    <t>2005 Males</t>
  </si>
  <si>
    <t>Wales Females</t>
  </si>
  <si>
    <t>2005 Females</t>
  </si>
  <si>
    <t>Table titles</t>
  </si>
  <si>
    <t>Lookup from Pyramid tab trend 2005 &amp; 2014</t>
  </si>
  <si>
    <t>Lookup from Pyramid tab 2014 snapshot</t>
  </si>
  <si>
    <t>Data trend 2005-2014 analysis</t>
  </si>
  <si>
    <r>
      <rPr>
        <b/>
        <sz val="10"/>
        <color rgb="FFFF0000"/>
        <rFont val="Arial"/>
        <family val="2"/>
      </rPr>
      <t>2005</t>
    </r>
    <r>
      <rPr>
        <b/>
        <sz val="10"/>
        <rFont val="Arial"/>
        <family val="2"/>
      </rPr>
      <t xml:space="preserve"> Lookup</t>
    </r>
  </si>
  <si>
    <t>Area_Lookup</t>
  </si>
  <si>
    <t>Age Band</t>
  </si>
  <si>
    <t>2014_Male_Pop</t>
  </si>
  <si>
    <t>2014_Female_Pop</t>
  </si>
  <si>
    <t>2014_Total_Pop</t>
  </si>
  <si>
    <t>2014_Male_%</t>
  </si>
  <si>
    <t>2014_Female_%</t>
  </si>
  <si>
    <t>2014_Total_%</t>
  </si>
  <si>
    <r>
      <rPr>
        <b/>
        <sz val="10"/>
        <color rgb="FFFF0000"/>
        <rFont val="Arial"/>
        <family val="2"/>
      </rPr>
      <t>2005</t>
    </r>
    <r>
      <rPr>
        <b/>
        <sz val="10"/>
        <rFont val="Arial"/>
        <family val="2"/>
      </rPr>
      <t xml:space="preserve"> Male_Pop</t>
    </r>
  </si>
  <si>
    <r>
      <rPr>
        <b/>
        <sz val="10"/>
        <color rgb="FFFF0000"/>
        <rFont val="Arial"/>
        <family val="2"/>
      </rPr>
      <t>2005</t>
    </r>
    <r>
      <rPr>
        <b/>
        <sz val="10"/>
        <rFont val="Arial"/>
        <family val="2"/>
      </rPr>
      <t xml:space="preserve"> Female_Pop</t>
    </r>
  </si>
  <si>
    <r>
      <rPr>
        <b/>
        <sz val="10"/>
        <color rgb="FFFF0000"/>
        <rFont val="Arial"/>
        <family val="2"/>
      </rPr>
      <t>2005</t>
    </r>
    <r>
      <rPr>
        <b/>
        <sz val="10"/>
        <rFont val="Arial"/>
        <family val="2"/>
      </rPr>
      <t xml:space="preserve"> Total_Pop</t>
    </r>
  </si>
  <si>
    <r>
      <rPr>
        <b/>
        <sz val="10"/>
        <color rgb="FFFF0000"/>
        <rFont val="Arial"/>
        <family val="2"/>
      </rPr>
      <t>2005</t>
    </r>
    <r>
      <rPr>
        <b/>
        <sz val="10"/>
        <rFont val="Arial"/>
        <family val="2"/>
      </rPr>
      <t xml:space="preserve"> Male_%</t>
    </r>
  </si>
  <si>
    <r>
      <rPr>
        <b/>
        <sz val="10"/>
        <color rgb="FFFF0000"/>
        <rFont val="Arial"/>
        <family val="2"/>
      </rPr>
      <t>2005</t>
    </r>
    <r>
      <rPr>
        <b/>
        <sz val="10"/>
        <rFont val="Arial"/>
        <family val="2"/>
      </rPr>
      <t xml:space="preserve"> Female_%</t>
    </r>
  </si>
  <si>
    <r>
      <rPr>
        <b/>
        <sz val="10"/>
        <color rgb="FFFF0000"/>
        <rFont val="Arial"/>
        <family val="2"/>
      </rPr>
      <t>2005</t>
    </r>
    <r>
      <rPr>
        <b/>
        <sz val="10"/>
        <rFont val="Arial"/>
        <family val="2"/>
      </rPr>
      <t xml:space="preserve"> Total_%</t>
    </r>
  </si>
  <si>
    <t xml:space="preserve">0-4 </t>
  </si>
  <si>
    <t xml:space="preserve">5-9 </t>
  </si>
  <si>
    <t>10-14</t>
  </si>
  <si>
    <t>15-19</t>
  </si>
  <si>
    <t>20-24</t>
  </si>
  <si>
    <t>25-29</t>
  </si>
  <si>
    <t>30-34</t>
  </si>
  <si>
    <t>35-39</t>
  </si>
  <si>
    <t>40-44</t>
  </si>
  <si>
    <t>45-49</t>
  </si>
  <si>
    <t>50-54</t>
  </si>
  <si>
    <t>55-59</t>
  </si>
  <si>
    <t>60-64</t>
  </si>
  <si>
    <t>65-69</t>
  </si>
  <si>
    <t>70-74</t>
  </si>
  <si>
    <t>75-79</t>
  </si>
  <si>
    <t>80-84</t>
  </si>
  <si>
    <t>85-89</t>
  </si>
  <si>
    <t xml:space="preserve">90+ </t>
  </si>
  <si>
    <t xml:space="preserve">Total </t>
  </si>
  <si>
    <t>Pyramid Data 2005-2014 analysis</t>
  </si>
  <si>
    <t>Dummy Field</t>
  </si>
  <si>
    <t>Area_Male</t>
  </si>
  <si>
    <t>Area_Female</t>
  </si>
  <si>
    <r>
      <rPr>
        <b/>
        <sz val="10"/>
        <color rgb="FFFF0000"/>
        <rFont val="Arial"/>
        <family val="2"/>
      </rPr>
      <t>2005</t>
    </r>
    <r>
      <rPr>
        <b/>
        <sz val="10"/>
        <rFont val="Arial"/>
        <family val="2"/>
      </rPr>
      <t>_Male</t>
    </r>
  </si>
  <si>
    <r>
      <rPr>
        <b/>
        <sz val="10"/>
        <color rgb="FFFF0000"/>
        <rFont val="Arial"/>
        <family val="2"/>
      </rPr>
      <t>2005</t>
    </r>
    <r>
      <rPr>
        <b/>
        <sz val="10"/>
        <rFont val="Arial"/>
        <family val="2"/>
      </rPr>
      <t>_Female</t>
    </r>
  </si>
  <si>
    <t>Y axis 2005</t>
  </si>
  <si>
    <t>00-04</t>
  </si>
  <si>
    <t>05-09</t>
  </si>
  <si>
    <t>90+</t>
  </si>
  <si>
    <t>Data 2014 snapshot</t>
  </si>
  <si>
    <t>Wales_Lookup</t>
  </si>
  <si>
    <t>Area_Male_Pop</t>
  </si>
  <si>
    <t>Area_Female_Pop</t>
  </si>
  <si>
    <t>Area_Total_Pop</t>
  </si>
  <si>
    <t>Area_Male_%</t>
  </si>
  <si>
    <t>Area_Female_%</t>
  </si>
  <si>
    <t>Area_Total_%</t>
  </si>
  <si>
    <t>Wales_Male_Pop</t>
  </si>
  <si>
    <t>Wales_Female_Pop</t>
  </si>
  <si>
    <t>Wales_Total_Pop</t>
  </si>
  <si>
    <t>Wales_Male_%</t>
  </si>
  <si>
    <t>Wales_Female_%</t>
  </si>
  <si>
    <t>Wales_Total_%</t>
  </si>
  <si>
    <t>Pyramid Data snap shot 2014</t>
  </si>
  <si>
    <t>Wales_Male</t>
  </si>
  <si>
    <t>Wales_Female</t>
  </si>
  <si>
    <t>Axis</t>
  </si>
  <si>
    <t>2014 data</t>
  </si>
  <si>
    <t>Code</t>
  </si>
  <si>
    <t>M_00_04</t>
  </si>
  <si>
    <t>M_05_09</t>
  </si>
  <si>
    <t>M_10_14</t>
  </si>
  <si>
    <t>M_15_19</t>
  </si>
  <si>
    <t>M_20_24</t>
  </si>
  <si>
    <t>M_25_29</t>
  </si>
  <si>
    <t>M_30_34</t>
  </si>
  <si>
    <t>M_35_39</t>
  </si>
  <si>
    <t>M_40_44</t>
  </si>
  <si>
    <t>M_45_49</t>
  </si>
  <si>
    <t>M_50_54</t>
  </si>
  <si>
    <t>M_55_59</t>
  </si>
  <si>
    <t>M_60_64</t>
  </si>
  <si>
    <t>M_65_69</t>
  </si>
  <si>
    <t>M_70_74</t>
  </si>
  <si>
    <t>M_75-79</t>
  </si>
  <si>
    <t>M_80-84</t>
  </si>
  <si>
    <t>M_85_89</t>
  </si>
  <si>
    <t>M_90+</t>
  </si>
  <si>
    <t>M_all</t>
  </si>
  <si>
    <t>F_00_04</t>
  </si>
  <si>
    <t>F_05_09</t>
  </si>
  <si>
    <t>F_10_14</t>
  </si>
  <si>
    <t>F_15_19</t>
  </si>
  <si>
    <t>F_20_24</t>
  </si>
  <si>
    <t>F_25_29</t>
  </si>
  <si>
    <t>F_30_34</t>
  </si>
  <si>
    <t>F_35_39</t>
  </si>
  <si>
    <t>F_40_44</t>
  </si>
  <si>
    <t>F_45_49</t>
  </si>
  <si>
    <t>F_50_54</t>
  </si>
  <si>
    <t>F_55_59</t>
  </si>
  <si>
    <t>F_60_64</t>
  </si>
  <si>
    <t>F_65_69</t>
  </si>
  <si>
    <t>F_70_74</t>
  </si>
  <si>
    <t>F_75-79</t>
  </si>
  <si>
    <t>F_80-84</t>
  </si>
  <si>
    <t>F_85_89</t>
  </si>
  <si>
    <t>F_90+</t>
  </si>
  <si>
    <t>F_all</t>
  </si>
  <si>
    <t>T_00_04</t>
  </si>
  <si>
    <t>T_05_09</t>
  </si>
  <si>
    <t>T_10_14</t>
  </si>
  <si>
    <t>T_15_19</t>
  </si>
  <si>
    <t>T_20_24</t>
  </si>
  <si>
    <t>T_25_29</t>
  </si>
  <si>
    <t>T_30_34</t>
  </si>
  <si>
    <t>T_35_39</t>
  </si>
  <si>
    <t>T_40_44</t>
  </si>
  <si>
    <t>T_45_49</t>
  </si>
  <si>
    <t>T_50_54</t>
  </si>
  <si>
    <t>T_55_59</t>
  </si>
  <si>
    <t>T_60_64</t>
  </si>
  <si>
    <t>T_65_69</t>
  </si>
  <si>
    <t>T_70_74</t>
  </si>
  <si>
    <t>T_75-79</t>
  </si>
  <si>
    <t>T_80-84</t>
  </si>
  <si>
    <t>T_85_89</t>
  </si>
  <si>
    <t>T_90+</t>
  </si>
  <si>
    <t>T_all</t>
  </si>
  <si>
    <t xml:space="preserve">2005 data below </t>
  </si>
  <si>
    <t>Definition</t>
  </si>
  <si>
    <t>Data source</t>
  </si>
  <si>
    <t xml:space="preserve">Geography </t>
  </si>
  <si>
    <t>How is it calculated?</t>
  </si>
  <si>
    <t>Wales health boards and local authorities</t>
  </si>
  <si>
    <t>Indicator: Population structure</t>
  </si>
  <si>
    <t>Indicator: Population change</t>
  </si>
  <si>
    <t xml:space="preserve">Further information on population estimates is available at: </t>
  </si>
  <si>
    <t>Mid-year population estimates (MYE), Office for National Statistics (ONS)</t>
  </si>
  <si>
    <t>male</t>
  </si>
  <si>
    <t>female</t>
  </si>
  <si>
    <t>increase in males</t>
  </si>
  <si>
    <t>increase in females</t>
  </si>
  <si>
    <t>females</t>
  </si>
  <si>
    <t>35-44</t>
  </si>
  <si>
    <t>All ages</t>
  </si>
  <si>
    <t xml:space="preserve">All ages </t>
  </si>
  <si>
    <t>A summary of the key messages from our latest population estimates data file can be seen below:</t>
  </si>
  <si>
    <t>7A12005Malescount&lt;16</t>
  </si>
  <si>
    <t>7A72005Malescount&lt;16</t>
  </si>
  <si>
    <t>7A22005Malescount&lt;16</t>
  </si>
  <si>
    <t>7A32005Malescount&lt;16</t>
  </si>
  <si>
    <t>7A42005Malescount&lt;16</t>
  </si>
  <si>
    <t>7A52005Malescount&lt;16</t>
  </si>
  <si>
    <t>7A62005Malescount&lt;16</t>
  </si>
  <si>
    <t>NA2005Malescount&lt;16</t>
  </si>
  <si>
    <t>NC2005Malescount&lt;16</t>
  </si>
  <si>
    <t>NE2005Malescount&lt;16</t>
  </si>
  <si>
    <t>NG2005Malescount&lt;16</t>
  </si>
  <si>
    <t>NJ2005Malescount&lt;16</t>
  </si>
  <si>
    <t>NL2005Malescount&lt;16</t>
  </si>
  <si>
    <t>NN2005Malescount&lt;16</t>
  </si>
  <si>
    <t>NQ2005Malescount&lt;16</t>
  </si>
  <si>
    <t>NS2005Malescount&lt;16</t>
  </si>
  <si>
    <t>NU2005Malescount&lt;16</t>
  </si>
  <si>
    <t>NX2005Malescount&lt;16</t>
  </si>
  <si>
    <t>NZ2005Malescount&lt;16</t>
  </si>
  <si>
    <t>PB2005Malescount&lt;16</t>
  </si>
  <si>
    <t>PD2005Malescount&lt;16</t>
  </si>
  <si>
    <t>PT2005Malescount&lt;16</t>
  </si>
  <si>
    <t>PF2005Malescount&lt;16</t>
  </si>
  <si>
    <t>PH2005Malescount&lt;16</t>
  </si>
  <si>
    <t>PK2005Malescount&lt;16</t>
  </si>
  <si>
    <t>PL2005Malescount&lt;16</t>
  </si>
  <si>
    <t>PM2005Malescount&lt;16</t>
  </si>
  <si>
    <t>PP2005Malescount&lt;16</t>
  </si>
  <si>
    <t>PR2005Malescount&lt;16</t>
  </si>
  <si>
    <t>W2005Malescount&lt;16</t>
  </si>
  <si>
    <t>7A12006Malescount&lt;16</t>
  </si>
  <si>
    <t>7A72006Malescount&lt;16</t>
  </si>
  <si>
    <t>7A22006Malescount&lt;16</t>
  </si>
  <si>
    <t>7A32006Malescount&lt;16</t>
  </si>
  <si>
    <t>7A42006Malescount&lt;16</t>
  </si>
  <si>
    <t>7A52006Malescount&lt;16</t>
  </si>
  <si>
    <t>7A62006Malescount&lt;16</t>
  </si>
  <si>
    <t>NA2006Malescount&lt;16</t>
  </si>
  <si>
    <t>NC2006Malescount&lt;16</t>
  </si>
  <si>
    <t>NE2006Malescount&lt;16</t>
  </si>
  <si>
    <t>NG2006Malescount&lt;16</t>
  </si>
  <si>
    <t>NJ2006Malescount&lt;16</t>
  </si>
  <si>
    <t>NL2006Malescount&lt;16</t>
  </si>
  <si>
    <t>NN2006Malescount&lt;16</t>
  </si>
  <si>
    <t>NQ2006Malescount&lt;16</t>
  </si>
  <si>
    <t>NS2006Malescount&lt;16</t>
  </si>
  <si>
    <t>NU2006Malescount&lt;16</t>
  </si>
  <si>
    <t>NX2006Malescount&lt;16</t>
  </si>
  <si>
    <t>NZ2006Malescount&lt;16</t>
  </si>
  <si>
    <t>PB2006Malescount&lt;16</t>
  </si>
  <si>
    <t>PD2006Malescount&lt;16</t>
  </si>
  <si>
    <t>PT2006Malescount&lt;16</t>
  </si>
  <si>
    <t>PF2006Malescount&lt;16</t>
  </si>
  <si>
    <t>PH2006Malescount&lt;16</t>
  </si>
  <si>
    <t>PK2006Malescount&lt;16</t>
  </si>
  <si>
    <t>PL2006Malescount&lt;16</t>
  </si>
  <si>
    <t>PM2006Malescount&lt;16</t>
  </si>
  <si>
    <t>PP2006Malescount&lt;16</t>
  </si>
  <si>
    <t>PR2006Malescount&lt;16</t>
  </si>
  <si>
    <t>W2006Malescount&lt;16</t>
  </si>
  <si>
    <t>7A12007Malescount&lt;16</t>
  </si>
  <si>
    <t>7A72007Malescount&lt;16</t>
  </si>
  <si>
    <t>7A22007Malescount&lt;16</t>
  </si>
  <si>
    <t>7A32007Malescount&lt;16</t>
  </si>
  <si>
    <t>7A42007Malescount&lt;16</t>
  </si>
  <si>
    <t>7A52007Malescount&lt;16</t>
  </si>
  <si>
    <t>7A62007Malescount&lt;16</t>
  </si>
  <si>
    <t>NA2007Malescount&lt;16</t>
  </si>
  <si>
    <t>NC2007Malescount&lt;16</t>
  </si>
  <si>
    <t>NE2007Malescount&lt;16</t>
  </si>
  <si>
    <t>NG2007Malescount&lt;16</t>
  </si>
  <si>
    <t>NJ2007Malescount&lt;16</t>
  </si>
  <si>
    <t>NL2007Malescount&lt;16</t>
  </si>
  <si>
    <t>NN2007Malescount&lt;16</t>
  </si>
  <si>
    <t>NQ2007Malescount&lt;16</t>
  </si>
  <si>
    <t>NS2007Malescount&lt;16</t>
  </si>
  <si>
    <t>NU2007Malescount&lt;16</t>
  </si>
  <si>
    <t>NX2007Malescount&lt;16</t>
  </si>
  <si>
    <t>NZ2007Malescount&lt;16</t>
  </si>
  <si>
    <t>PB2007Malescount&lt;16</t>
  </si>
  <si>
    <t>PD2007Malescount&lt;16</t>
  </si>
  <si>
    <t>PT2007Malescount&lt;16</t>
  </si>
  <si>
    <t>PF2007Malescount&lt;16</t>
  </si>
  <si>
    <t>PH2007Malescount&lt;16</t>
  </si>
  <si>
    <t>PK2007Malescount&lt;16</t>
  </si>
  <si>
    <t>PL2007Malescount&lt;16</t>
  </si>
  <si>
    <t>PM2007Malescount&lt;16</t>
  </si>
  <si>
    <t>PP2007Malescount&lt;16</t>
  </si>
  <si>
    <t>PR2007Malescount&lt;16</t>
  </si>
  <si>
    <t>W2007Malescount&lt;16</t>
  </si>
  <si>
    <t>7A12008Malescount&lt;16</t>
  </si>
  <si>
    <t>7A72008Malescount&lt;16</t>
  </si>
  <si>
    <t>7A22008Malescount&lt;16</t>
  </si>
  <si>
    <t>7A32008Malescount&lt;16</t>
  </si>
  <si>
    <t>7A42008Malescount&lt;16</t>
  </si>
  <si>
    <t>7A52008Malescount&lt;16</t>
  </si>
  <si>
    <t>7A62008Malescount&lt;16</t>
  </si>
  <si>
    <t>NA2008Malescount&lt;16</t>
  </si>
  <si>
    <t>NC2008Malescount&lt;16</t>
  </si>
  <si>
    <t>NE2008Malescount&lt;16</t>
  </si>
  <si>
    <t>NG2008Malescount&lt;16</t>
  </si>
  <si>
    <t>NJ2008Malescount&lt;16</t>
  </si>
  <si>
    <t>NL2008Malescount&lt;16</t>
  </si>
  <si>
    <t>NN2008Malescount&lt;16</t>
  </si>
  <si>
    <t>NQ2008Malescount&lt;16</t>
  </si>
  <si>
    <t>NS2008Malescount&lt;16</t>
  </si>
  <si>
    <t>NU2008Malescount&lt;16</t>
  </si>
  <si>
    <t>NX2008Malescount&lt;16</t>
  </si>
  <si>
    <t>NZ2008Malescount&lt;16</t>
  </si>
  <si>
    <t>PB2008Malescount&lt;16</t>
  </si>
  <si>
    <t>PD2008Malescount&lt;16</t>
  </si>
  <si>
    <t>PT2008Malescount&lt;16</t>
  </si>
  <si>
    <t>PF2008Malescount&lt;16</t>
  </si>
  <si>
    <t>PH2008Malescount&lt;16</t>
  </si>
  <si>
    <t>PK2008Malescount&lt;16</t>
  </si>
  <si>
    <t>PL2008Malescount&lt;16</t>
  </si>
  <si>
    <t>PM2008Malescount&lt;16</t>
  </si>
  <si>
    <t>PP2008Malescount&lt;16</t>
  </si>
  <si>
    <t>PR2008Malescount&lt;16</t>
  </si>
  <si>
    <t>W2008Malescount&lt;16</t>
  </si>
  <si>
    <t>7A12009Malescount&lt;16</t>
  </si>
  <si>
    <t>7A72009Malescount&lt;16</t>
  </si>
  <si>
    <t>7A22009Malescount&lt;16</t>
  </si>
  <si>
    <t>7A32009Malescount&lt;16</t>
  </si>
  <si>
    <t>7A42009Malescount&lt;16</t>
  </si>
  <si>
    <t>7A52009Malescount&lt;16</t>
  </si>
  <si>
    <t>7A62009Malescount&lt;16</t>
  </si>
  <si>
    <t>NA2009Malescount&lt;16</t>
  </si>
  <si>
    <t>NC2009Malescount&lt;16</t>
  </si>
  <si>
    <t>NE2009Malescount&lt;16</t>
  </si>
  <si>
    <t>NG2009Malescount&lt;16</t>
  </si>
  <si>
    <t>NJ2009Malescount&lt;16</t>
  </si>
  <si>
    <t>NL2009Malescount&lt;16</t>
  </si>
  <si>
    <t>NN2009Malescount&lt;16</t>
  </si>
  <si>
    <t>NQ2009Malescount&lt;16</t>
  </si>
  <si>
    <t>NS2009Malescount&lt;16</t>
  </si>
  <si>
    <t>NU2009Malescount&lt;16</t>
  </si>
  <si>
    <t>NX2009Malescount&lt;16</t>
  </si>
  <si>
    <t>NZ2009Malescount&lt;16</t>
  </si>
  <si>
    <t>PB2009Malescount&lt;16</t>
  </si>
  <si>
    <t>PD2009Malescount&lt;16</t>
  </si>
  <si>
    <t>PT2009Malescount&lt;16</t>
  </si>
  <si>
    <t>PF2009Malescount&lt;16</t>
  </si>
  <si>
    <t>PH2009Malescount&lt;16</t>
  </si>
  <si>
    <t>PK2009Malescount&lt;16</t>
  </si>
  <si>
    <t>PL2009Malescount&lt;16</t>
  </si>
  <si>
    <t>PM2009Malescount&lt;16</t>
  </si>
  <si>
    <t>PP2009Malescount&lt;16</t>
  </si>
  <si>
    <t>PR2009Malescount&lt;16</t>
  </si>
  <si>
    <t>W2009Malescount&lt;16</t>
  </si>
  <si>
    <t>7A12010Malescount&lt;16</t>
  </si>
  <si>
    <t>7A72010Malescount&lt;16</t>
  </si>
  <si>
    <t>7A22010Malescount&lt;16</t>
  </si>
  <si>
    <t>7A32010Malescount&lt;16</t>
  </si>
  <si>
    <t>7A42010Malescount&lt;16</t>
  </si>
  <si>
    <t>7A52010Malescount&lt;16</t>
  </si>
  <si>
    <t>7A62010Malescount&lt;16</t>
  </si>
  <si>
    <t>NA2010Malescount&lt;16</t>
  </si>
  <si>
    <t>NC2010Malescount&lt;16</t>
  </si>
  <si>
    <t>NE2010Malescount&lt;16</t>
  </si>
  <si>
    <t>NG2010Malescount&lt;16</t>
  </si>
  <si>
    <t>NJ2010Malescount&lt;16</t>
  </si>
  <si>
    <t>NL2010Malescount&lt;16</t>
  </si>
  <si>
    <t>NN2010Malescount&lt;16</t>
  </si>
  <si>
    <t>NQ2010Malescount&lt;16</t>
  </si>
  <si>
    <t>NS2010Malescount&lt;16</t>
  </si>
  <si>
    <t>NU2010Malescount&lt;16</t>
  </si>
  <si>
    <t>NX2010Malescount&lt;16</t>
  </si>
  <si>
    <t>NZ2010Malescount&lt;16</t>
  </si>
  <si>
    <t>PB2010Malescount&lt;16</t>
  </si>
  <si>
    <t>PD2010Malescount&lt;16</t>
  </si>
  <si>
    <t>PT2010Malescount&lt;16</t>
  </si>
  <si>
    <t>PF2010Malescount&lt;16</t>
  </si>
  <si>
    <t>PH2010Malescount&lt;16</t>
  </si>
  <si>
    <t>PK2010Malescount&lt;16</t>
  </si>
  <si>
    <t>PL2010Malescount&lt;16</t>
  </si>
  <si>
    <t>PM2010Malescount&lt;16</t>
  </si>
  <si>
    <t>PP2010Malescount&lt;16</t>
  </si>
  <si>
    <t>PR2010Malescount&lt;16</t>
  </si>
  <si>
    <t>W2010Malescount&lt;16</t>
  </si>
  <si>
    <t>7A12011Malescount&lt;16</t>
  </si>
  <si>
    <t>7A72011Malescount&lt;16</t>
  </si>
  <si>
    <t>7A22011Malescount&lt;16</t>
  </si>
  <si>
    <t>7A32011Malescount&lt;16</t>
  </si>
  <si>
    <t>7A42011Malescount&lt;16</t>
  </si>
  <si>
    <t>7A52011Malescount&lt;16</t>
  </si>
  <si>
    <t>7A62011Malescount&lt;16</t>
  </si>
  <si>
    <t>NA2011Malescount&lt;16</t>
  </si>
  <si>
    <t>NC2011Malescount&lt;16</t>
  </si>
  <si>
    <t>NE2011Malescount&lt;16</t>
  </si>
  <si>
    <t>NG2011Malescount&lt;16</t>
  </si>
  <si>
    <t>NJ2011Malescount&lt;16</t>
  </si>
  <si>
    <t>NL2011Malescount&lt;16</t>
  </si>
  <si>
    <t>NN2011Malescount&lt;16</t>
  </si>
  <si>
    <t>NQ2011Malescount&lt;16</t>
  </si>
  <si>
    <t>NS2011Malescount&lt;16</t>
  </si>
  <si>
    <t>NU2011Malescount&lt;16</t>
  </si>
  <si>
    <t>NX2011Malescount&lt;16</t>
  </si>
  <si>
    <t>NZ2011Malescount&lt;16</t>
  </si>
  <si>
    <t>PB2011Malescount&lt;16</t>
  </si>
  <si>
    <t>PD2011Malescount&lt;16</t>
  </si>
  <si>
    <t>PT2011Malescount&lt;16</t>
  </si>
  <si>
    <t>PF2011Malescount&lt;16</t>
  </si>
  <si>
    <t>PH2011Malescount&lt;16</t>
  </si>
  <si>
    <t>PK2011Malescount&lt;16</t>
  </si>
  <si>
    <t>PL2011Malescount&lt;16</t>
  </si>
  <si>
    <t>PM2011Malescount&lt;16</t>
  </si>
  <si>
    <t>PP2011Malescount&lt;16</t>
  </si>
  <si>
    <t>PR2011Malescount&lt;16</t>
  </si>
  <si>
    <t>W2011Malescount&lt;16</t>
  </si>
  <si>
    <t>7A12012Malescount&lt;16</t>
  </si>
  <si>
    <t>7A72012Malescount&lt;16</t>
  </si>
  <si>
    <t>7A22012Malescount&lt;16</t>
  </si>
  <si>
    <t>7A32012Malescount&lt;16</t>
  </si>
  <si>
    <t>7A42012Malescount&lt;16</t>
  </si>
  <si>
    <t>7A52012Malescount&lt;16</t>
  </si>
  <si>
    <t>7A62012Malescount&lt;16</t>
  </si>
  <si>
    <t>NA2012Malescount&lt;16</t>
  </si>
  <si>
    <t>NC2012Malescount&lt;16</t>
  </si>
  <si>
    <t>NE2012Malescount&lt;16</t>
  </si>
  <si>
    <t>NG2012Malescount&lt;16</t>
  </si>
  <si>
    <t>NJ2012Malescount&lt;16</t>
  </si>
  <si>
    <t>NL2012Malescount&lt;16</t>
  </si>
  <si>
    <t>NN2012Malescount&lt;16</t>
  </si>
  <si>
    <t>NQ2012Malescount&lt;16</t>
  </si>
  <si>
    <t>NS2012Malescount&lt;16</t>
  </si>
  <si>
    <t>NU2012Malescount&lt;16</t>
  </si>
  <si>
    <t>NX2012Malescount&lt;16</t>
  </si>
  <si>
    <t>NZ2012Malescount&lt;16</t>
  </si>
  <si>
    <t>PB2012Malescount&lt;16</t>
  </si>
  <si>
    <t>PD2012Malescount&lt;16</t>
  </si>
  <si>
    <t>PT2012Malescount&lt;16</t>
  </si>
  <si>
    <t>PF2012Malescount&lt;16</t>
  </si>
  <si>
    <t>PH2012Malescount&lt;16</t>
  </si>
  <si>
    <t>PK2012Malescount&lt;16</t>
  </si>
  <si>
    <t>PL2012Malescount&lt;16</t>
  </si>
  <si>
    <t>PM2012Malescount&lt;16</t>
  </si>
  <si>
    <t>PP2012Malescount&lt;16</t>
  </si>
  <si>
    <t>PR2012Malescount&lt;16</t>
  </si>
  <si>
    <t>W2012Malescount&lt;16</t>
  </si>
  <si>
    <t>7A12013Malescount&lt;16</t>
  </si>
  <si>
    <t>7A72013Malescount&lt;16</t>
  </si>
  <si>
    <t>7A22013Malescount&lt;16</t>
  </si>
  <si>
    <t>7A32013Malescount&lt;16</t>
  </si>
  <si>
    <t>7A42013Malescount&lt;16</t>
  </si>
  <si>
    <t>7A52013Malescount&lt;16</t>
  </si>
  <si>
    <t>7A62013Malescount&lt;16</t>
  </si>
  <si>
    <t>NA2013Malescount&lt;16</t>
  </si>
  <si>
    <t>NC2013Malescount&lt;16</t>
  </si>
  <si>
    <t>NE2013Malescount&lt;16</t>
  </si>
  <si>
    <t>NG2013Malescount&lt;16</t>
  </si>
  <si>
    <t>NJ2013Malescount&lt;16</t>
  </si>
  <si>
    <t>NL2013Malescount&lt;16</t>
  </si>
  <si>
    <t>NN2013Malescount&lt;16</t>
  </si>
  <si>
    <t>NQ2013Malescount&lt;16</t>
  </si>
  <si>
    <t>NS2013Malescount&lt;16</t>
  </si>
  <si>
    <t>NU2013Malescount&lt;16</t>
  </si>
  <si>
    <t>NX2013Malescount&lt;16</t>
  </si>
  <si>
    <t>NZ2013Malescount&lt;16</t>
  </si>
  <si>
    <t>PB2013Malescount&lt;16</t>
  </si>
  <si>
    <t>PD2013Malescount&lt;16</t>
  </si>
  <si>
    <t>PT2013Malescount&lt;16</t>
  </si>
  <si>
    <t>PF2013Malescount&lt;16</t>
  </si>
  <si>
    <t>PH2013Malescount&lt;16</t>
  </si>
  <si>
    <t>PK2013Malescount&lt;16</t>
  </si>
  <si>
    <t>PL2013Malescount&lt;16</t>
  </si>
  <si>
    <t>PM2013Malescount&lt;16</t>
  </si>
  <si>
    <t>PP2013Malescount&lt;16</t>
  </si>
  <si>
    <t>PR2013Malescount&lt;16</t>
  </si>
  <si>
    <t>W2013Malescount&lt;16</t>
  </si>
  <si>
    <t>7A12014Malescount&lt;16</t>
  </si>
  <si>
    <t>7A72014Malescount&lt;16</t>
  </si>
  <si>
    <t>7A22014Malescount&lt;16</t>
  </si>
  <si>
    <t>7A32014Malescount&lt;16</t>
  </si>
  <si>
    <t>7A42014Malescount&lt;16</t>
  </si>
  <si>
    <t>7A52014Malescount&lt;16</t>
  </si>
  <si>
    <t>7A62014Malescount&lt;16</t>
  </si>
  <si>
    <t>NA2014Malescount&lt;16</t>
  </si>
  <si>
    <t>NC2014Malescount&lt;16</t>
  </si>
  <si>
    <t>NE2014Malescount&lt;16</t>
  </si>
  <si>
    <t>NG2014Malescount&lt;16</t>
  </si>
  <si>
    <t>NJ2014Malescount&lt;16</t>
  </si>
  <si>
    <t>NL2014Malescount&lt;16</t>
  </si>
  <si>
    <t>NN2014Malescount&lt;16</t>
  </si>
  <si>
    <t>NQ2014Malescount&lt;16</t>
  </si>
  <si>
    <t>NS2014Malescount&lt;16</t>
  </si>
  <si>
    <t>NU2014Malescount&lt;16</t>
  </si>
  <si>
    <t>NX2014Malescount&lt;16</t>
  </si>
  <si>
    <t>NZ2014Malescount&lt;16</t>
  </si>
  <si>
    <t>PB2014Malescount&lt;16</t>
  </si>
  <si>
    <t>PD2014Malescount&lt;16</t>
  </si>
  <si>
    <t>PT2014Malescount&lt;16</t>
  </si>
  <si>
    <t>PF2014Malescount&lt;16</t>
  </si>
  <si>
    <t>PH2014Malescount&lt;16</t>
  </si>
  <si>
    <t>PK2014Malescount&lt;16</t>
  </si>
  <si>
    <t>PL2014Malescount&lt;16</t>
  </si>
  <si>
    <t>PM2014Malescount&lt;16</t>
  </si>
  <si>
    <t>PP2014Malescount&lt;16</t>
  </si>
  <si>
    <t>PR2014Malescount&lt;16</t>
  </si>
  <si>
    <t>W2014Malescount&lt;16</t>
  </si>
  <si>
    <t>7A12005Femalescount&lt;16</t>
  </si>
  <si>
    <t>7A72005Femalescount&lt;16</t>
  </si>
  <si>
    <t>7A22005Femalescount&lt;16</t>
  </si>
  <si>
    <t>7A32005Femalescount&lt;16</t>
  </si>
  <si>
    <t>7A42005Femalescount&lt;16</t>
  </si>
  <si>
    <t>7A52005Femalescount&lt;16</t>
  </si>
  <si>
    <t>7A62005Femalescount&lt;16</t>
  </si>
  <si>
    <t>NA2005Femalescount&lt;16</t>
  </si>
  <si>
    <t>NC2005Femalescount&lt;16</t>
  </si>
  <si>
    <t>NE2005Femalescount&lt;16</t>
  </si>
  <si>
    <t>NG2005Femalescount&lt;16</t>
  </si>
  <si>
    <t>NJ2005Femalescount&lt;16</t>
  </si>
  <si>
    <t>NL2005Femalescount&lt;16</t>
  </si>
  <si>
    <t>NN2005Femalescount&lt;16</t>
  </si>
  <si>
    <t>NQ2005Femalescount&lt;16</t>
  </si>
  <si>
    <t>NS2005Femalescount&lt;16</t>
  </si>
  <si>
    <t>NU2005Femalescount&lt;16</t>
  </si>
  <si>
    <t>NX2005Femalescount&lt;16</t>
  </si>
  <si>
    <t>NZ2005Femalescount&lt;16</t>
  </si>
  <si>
    <t>PB2005Femalescount&lt;16</t>
  </si>
  <si>
    <t>PD2005Femalescount&lt;16</t>
  </si>
  <si>
    <t>PT2005Femalescount&lt;16</t>
  </si>
  <si>
    <t>PF2005Femalescount&lt;16</t>
  </si>
  <si>
    <t>PH2005Femalescount&lt;16</t>
  </si>
  <si>
    <t>PK2005Femalescount&lt;16</t>
  </si>
  <si>
    <t>PL2005Femalescount&lt;16</t>
  </si>
  <si>
    <t>PM2005Femalescount&lt;16</t>
  </si>
  <si>
    <t>PP2005Femalescount&lt;16</t>
  </si>
  <si>
    <t>PR2005Femalescount&lt;16</t>
  </si>
  <si>
    <t>W2005Femalescount&lt;16</t>
  </si>
  <si>
    <t>7A12006Femalescount&lt;16</t>
  </si>
  <si>
    <t>7A72006Femalescount&lt;16</t>
  </si>
  <si>
    <t>7A22006Femalescount&lt;16</t>
  </si>
  <si>
    <t>7A32006Femalescount&lt;16</t>
  </si>
  <si>
    <t>7A42006Femalescount&lt;16</t>
  </si>
  <si>
    <t>7A52006Femalescount&lt;16</t>
  </si>
  <si>
    <t>7A62006Femalescount&lt;16</t>
  </si>
  <si>
    <t>NA2006Femalescount&lt;16</t>
  </si>
  <si>
    <t>NC2006Femalescount&lt;16</t>
  </si>
  <si>
    <t>NE2006Femalescount&lt;16</t>
  </si>
  <si>
    <t>NG2006Femalescount&lt;16</t>
  </si>
  <si>
    <t>NJ2006Femalescount&lt;16</t>
  </si>
  <si>
    <t>NL2006Femalescount&lt;16</t>
  </si>
  <si>
    <t>NN2006Femalescount&lt;16</t>
  </si>
  <si>
    <t>NQ2006Femalescount&lt;16</t>
  </si>
  <si>
    <t>NS2006Femalescount&lt;16</t>
  </si>
  <si>
    <t>NU2006Femalescount&lt;16</t>
  </si>
  <si>
    <t>NX2006Femalescount&lt;16</t>
  </si>
  <si>
    <t>NZ2006Femalescount&lt;16</t>
  </si>
  <si>
    <t>PB2006Femalescount&lt;16</t>
  </si>
  <si>
    <t>PD2006Femalescount&lt;16</t>
  </si>
  <si>
    <t>PT2006Femalescount&lt;16</t>
  </si>
  <si>
    <t>PF2006Femalescount&lt;16</t>
  </si>
  <si>
    <t>PH2006Femalescount&lt;16</t>
  </si>
  <si>
    <t>PK2006Femalescount&lt;16</t>
  </si>
  <si>
    <t>PL2006Femalescount&lt;16</t>
  </si>
  <si>
    <t>PM2006Femalescount&lt;16</t>
  </si>
  <si>
    <t>PP2006Femalescount&lt;16</t>
  </si>
  <si>
    <t>PR2006Femalescount&lt;16</t>
  </si>
  <si>
    <t>W2006Femalescount&lt;16</t>
  </si>
  <si>
    <t>7A12007Femalescount&lt;16</t>
  </si>
  <si>
    <t>7A72007Femalescount&lt;16</t>
  </si>
  <si>
    <t>7A22007Femalescount&lt;16</t>
  </si>
  <si>
    <t>7A32007Femalescount&lt;16</t>
  </si>
  <si>
    <t>7A42007Femalescount&lt;16</t>
  </si>
  <si>
    <t>7A52007Femalescount&lt;16</t>
  </si>
  <si>
    <t>7A62007Femalescount&lt;16</t>
  </si>
  <si>
    <t>NA2007Femalescount&lt;16</t>
  </si>
  <si>
    <t>NC2007Femalescount&lt;16</t>
  </si>
  <si>
    <t>NE2007Femalescount&lt;16</t>
  </si>
  <si>
    <t>NG2007Femalescount&lt;16</t>
  </si>
  <si>
    <t>NJ2007Femalescount&lt;16</t>
  </si>
  <si>
    <t>NL2007Femalescount&lt;16</t>
  </si>
  <si>
    <t>NN2007Femalescount&lt;16</t>
  </si>
  <si>
    <t>NQ2007Femalescount&lt;16</t>
  </si>
  <si>
    <t>NS2007Femalescount&lt;16</t>
  </si>
  <si>
    <t>NU2007Femalescount&lt;16</t>
  </si>
  <si>
    <t>NX2007Femalescount&lt;16</t>
  </si>
  <si>
    <t>NZ2007Femalescount&lt;16</t>
  </si>
  <si>
    <t>PB2007Femalescount&lt;16</t>
  </si>
  <si>
    <t>PD2007Femalescount&lt;16</t>
  </si>
  <si>
    <t>PT2007Femalescount&lt;16</t>
  </si>
  <si>
    <t>PF2007Femalescount&lt;16</t>
  </si>
  <si>
    <t>PH2007Femalescount&lt;16</t>
  </si>
  <si>
    <t>PK2007Femalescount&lt;16</t>
  </si>
  <si>
    <t>PL2007Femalescount&lt;16</t>
  </si>
  <si>
    <t>PM2007Femalescount&lt;16</t>
  </si>
  <si>
    <t>PP2007Femalescount&lt;16</t>
  </si>
  <si>
    <t>PR2007Femalescount&lt;16</t>
  </si>
  <si>
    <t>W2007Femalescount&lt;16</t>
  </si>
  <si>
    <t>7A12008Femalescount&lt;16</t>
  </si>
  <si>
    <t>7A72008Femalescount&lt;16</t>
  </si>
  <si>
    <t>7A22008Femalescount&lt;16</t>
  </si>
  <si>
    <t>7A32008Femalescount&lt;16</t>
  </si>
  <si>
    <t>7A42008Femalescount&lt;16</t>
  </si>
  <si>
    <t>7A52008Femalescount&lt;16</t>
  </si>
  <si>
    <t>7A62008Femalescount&lt;16</t>
  </si>
  <si>
    <t>NA2008Femalescount&lt;16</t>
  </si>
  <si>
    <t>NC2008Femalescount&lt;16</t>
  </si>
  <si>
    <t>NE2008Femalescount&lt;16</t>
  </si>
  <si>
    <t>NG2008Femalescount&lt;16</t>
  </si>
  <si>
    <t>NJ2008Femalescount&lt;16</t>
  </si>
  <si>
    <t>NL2008Femalescount&lt;16</t>
  </si>
  <si>
    <t>NN2008Femalescount&lt;16</t>
  </si>
  <si>
    <t>NQ2008Femalescount&lt;16</t>
  </si>
  <si>
    <t>NS2008Femalescount&lt;16</t>
  </si>
  <si>
    <t>NU2008Femalescount&lt;16</t>
  </si>
  <si>
    <t>NX2008Femalescount&lt;16</t>
  </si>
  <si>
    <t>NZ2008Femalescount&lt;16</t>
  </si>
  <si>
    <t>PB2008Femalescount&lt;16</t>
  </si>
  <si>
    <t>PD2008Femalescount&lt;16</t>
  </si>
  <si>
    <t>PT2008Femalescount&lt;16</t>
  </si>
  <si>
    <t>PF2008Femalescount&lt;16</t>
  </si>
  <si>
    <t>PH2008Femalescount&lt;16</t>
  </si>
  <si>
    <t>PK2008Femalescount&lt;16</t>
  </si>
  <si>
    <t>PL2008Femalescount&lt;16</t>
  </si>
  <si>
    <t>PM2008Femalescount&lt;16</t>
  </si>
  <si>
    <t>PP2008Femalescount&lt;16</t>
  </si>
  <si>
    <t>PR2008Femalescount&lt;16</t>
  </si>
  <si>
    <t>W2008Femalescount&lt;16</t>
  </si>
  <si>
    <t>7A12009Femalescount&lt;16</t>
  </si>
  <si>
    <t>7A72009Femalescount&lt;16</t>
  </si>
  <si>
    <t>7A22009Femalescount&lt;16</t>
  </si>
  <si>
    <t>7A32009Femalescount&lt;16</t>
  </si>
  <si>
    <t>7A42009Femalescount&lt;16</t>
  </si>
  <si>
    <t>7A52009Femalescount&lt;16</t>
  </si>
  <si>
    <t>7A62009Femalescount&lt;16</t>
  </si>
  <si>
    <t>NA2009Femalescount&lt;16</t>
  </si>
  <si>
    <t>NC2009Femalescount&lt;16</t>
  </si>
  <si>
    <t>NE2009Femalescount&lt;16</t>
  </si>
  <si>
    <t>NG2009Femalescount&lt;16</t>
  </si>
  <si>
    <t>NJ2009Femalescount&lt;16</t>
  </si>
  <si>
    <t>NL2009Femalescount&lt;16</t>
  </si>
  <si>
    <t>NN2009Femalescount&lt;16</t>
  </si>
  <si>
    <t>NQ2009Femalescount&lt;16</t>
  </si>
  <si>
    <t>NS2009Femalescount&lt;16</t>
  </si>
  <si>
    <t>NU2009Femalescount&lt;16</t>
  </si>
  <si>
    <t>NX2009Femalescount&lt;16</t>
  </si>
  <si>
    <t>NZ2009Femalescount&lt;16</t>
  </si>
  <si>
    <t>PB2009Femalescount&lt;16</t>
  </si>
  <si>
    <t>PD2009Femalescount&lt;16</t>
  </si>
  <si>
    <t>PT2009Femalescount&lt;16</t>
  </si>
  <si>
    <t>PF2009Femalescount&lt;16</t>
  </si>
  <si>
    <t>PH2009Femalescount&lt;16</t>
  </si>
  <si>
    <t>PK2009Femalescount&lt;16</t>
  </si>
  <si>
    <t>PL2009Femalescount&lt;16</t>
  </si>
  <si>
    <t>PM2009Femalescount&lt;16</t>
  </si>
  <si>
    <t>PP2009Femalescount&lt;16</t>
  </si>
  <si>
    <t>PR2009Femalescount&lt;16</t>
  </si>
  <si>
    <t>W2009Femalescount&lt;16</t>
  </si>
  <si>
    <t>7A12010Femalescount&lt;16</t>
  </si>
  <si>
    <t>7A72010Femalescount&lt;16</t>
  </si>
  <si>
    <t>7A22010Femalescount&lt;16</t>
  </si>
  <si>
    <t>7A32010Femalescount&lt;16</t>
  </si>
  <si>
    <t>7A42010Femalescount&lt;16</t>
  </si>
  <si>
    <t>7A52010Femalescount&lt;16</t>
  </si>
  <si>
    <t>7A62010Femalescount&lt;16</t>
  </si>
  <si>
    <t>NA2010Femalescount&lt;16</t>
  </si>
  <si>
    <t>NC2010Femalescount&lt;16</t>
  </si>
  <si>
    <t>NE2010Femalescount&lt;16</t>
  </si>
  <si>
    <t>NG2010Femalescount&lt;16</t>
  </si>
  <si>
    <t>NJ2010Femalescount&lt;16</t>
  </si>
  <si>
    <t>NL2010Femalescount&lt;16</t>
  </si>
  <si>
    <t>NN2010Femalescount&lt;16</t>
  </si>
  <si>
    <t>NQ2010Femalescount&lt;16</t>
  </si>
  <si>
    <t>NS2010Femalescount&lt;16</t>
  </si>
  <si>
    <t>NU2010Femalescount&lt;16</t>
  </si>
  <si>
    <t>NX2010Femalescount&lt;16</t>
  </si>
  <si>
    <t>NZ2010Femalescount&lt;16</t>
  </si>
  <si>
    <t>PB2010Femalescount&lt;16</t>
  </si>
  <si>
    <t>PD2010Femalescount&lt;16</t>
  </si>
  <si>
    <t>PT2010Femalescount&lt;16</t>
  </si>
  <si>
    <t>PF2010Femalescount&lt;16</t>
  </si>
  <si>
    <t>PH2010Femalescount&lt;16</t>
  </si>
  <si>
    <t>PK2010Femalescount&lt;16</t>
  </si>
  <si>
    <t>PL2010Femalescount&lt;16</t>
  </si>
  <si>
    <t>PM2010Femalescount&lt;16</t>
  </si>
  <si>
    <t>PP2010Femalescount&lt;16</t>
  </si>
  <si>
    <t>PR2010Femalescount&lt;16</t>
  </si>
  <si>
    <t>W2010Femalescount&lt;16</t>
  </si>
  <si>
    <t>7A12011Femalescount&lt;16</t>
  </si>
  <si>
    <t>7A72011Femalescount&lt;16</t>
  </si>
  <si>
    <t>7A22011Femalescount&lt;16</t>
  </si>
  <si>
    <t>7A32011Femalescount&lt;16</t>
  </si>
  <si>
    <t>7A42011Femalescount&lt;16</t>
  </si>
  <si>
    <t>7A52011Femalescount&lt;16</t>
  </si>
  <si>
    <t>7A62011Femalescount&lt;16</t>
  </si>
  <si>
    <t>NA2011Femalescount&lt;16</t>
  </si>
  <si>
    <t>NC2011Femalescount&lt;16</t>
  </si>
  <si>
    <t>NE2011Femalescount&lt;16</t>
  </si>
  <si>
    <t>NG2011Femalescount&lt;16</t>
  </si>
  <si>
    <t>NJ2011Femalescount&lt;16</t>
  </si>
  <si>
    <t>NL2011Femalescount&lt;16</t>
  </si>
  <si>
    <t>NN2011Femalescount&lt;16</t>
  </si>
  <si>
    <t>NQ2011Femalescount&lt;16</t>
  </si>
  <si>
    <t>NS2011Femalescount&lt;16</t>
  </si>
  <si>
    <t>NU2011Femalescount&lt;16</t>
  </si>
  <si>
    <t>NX2011Femalescount&lt;16</t>
  </si>
  <si>
    <t>NZ2011Femalescount&lt;16</t>
  </si>
  <si>
    <t>PB2011Femalescount&lt;16</t>
  </si>
  <si>
    <t>PD2011Femalescount&lt;16</t>
  </si>
  <si>
    <t>PT2011Femalescount&lt;16</t>
  </si>
  <si>
    <t>PF2011Femalescount&lt;16</t>
  </si>
  <si>
    <t>PH2011Femalescount&lt;16</t>
  </si>
  <si>
    <t>PK2011Femalescount&lt;16</t>
  </si>
  <si>
    <t>PL2011Femalescount&lt;16</t>
  </si>
  <si>
    <t>PM2011Femalescount&lt;16</t>
  </si>
  <si>
    <t>PP2011Femalescount&lt;16</t>
  </si>
  <si>
    <t>PR2011Femalescount&lt;16</t>
  </si>
  <si>
    <t>W2011Femalescount&lt;16</t>
  </si>
  <si>
    <t>7A12012Femalescount&lt;16</t>
  </si>
  <si>
    <t>7A72012Femalescount&lt;16</t>
  </si>
  <si>
    <t>7A22012Femalescount&lt;16</t>
  </si>
  <si>
    <t>7A32012Femalescount&lt;16</t>
  </si>
  <si>
    <t>7A42012Femalescount&lt;16</t>
  </si>
  <si>
    <t>7A52012Femalescount&lt;16</t>
  </si>
  <si>
    <t>7A62012Femalescount&lt;16</t>
  </si>
  <si>
    <t>NA2012Femalescount&lt;16</t>
  </si>
  <si>
    <t>NC2012Femalescount&lt;16</t>
  </si>
  <si>
    <t>NE2012Femalescount&lt;16</t>
  </si>
  <si>
    <t>NG2012Femalescount&lt;16</t>
  </si>
  <si>
    <t>NJ2012Femalescount&lt;16</t>
  </si>
  <si>
    <t>NL2012Femalescount&lt;16</t>
  </si>
  <si>
    <t>NN2012Femalescount&lt;16</t>
  </si>
  <si>
    <t>NQ2012Femalescount&lt;16</t>
  </si>
  <si>
    <t>NS2012Femalescount&lt;16</t>
  </si>
  <si>
    <t>NU2012Femalescount&lt;16</t>
  </si>
  <si>
    <t>NX2012Femalescount&lt;16</t>
  </si>
  <si>
    <t>NZ2012Femalescount&lt;16</t>
  </si>
  <si>
    <t>PB2012Femalescount&lt;16</t>
  </si>
  <si>
    <t>PD2012Femalescount&lt;16</t>
  </si>
  <si>
    <t>PT2012Femalescount&lt;16</t>
  </si>
  <si>
    <t>PF2012Femalescount&lt;16</t>
  </si>
  <si>
    <t>PH2012Femalescount&lt;16</t>
  </si>
  <si>
    <t>PK2012Femalescount&lt;16</t>
  </si>
  <si>
    <t>PL2012Femalescount&lt;16</t>
  </si>
  <si>
    <t>PM2012Femalescount&lt;16</t>
  </si>
  <si>
    <t>PP2012Femalescount&lt;16</t>
  </si>
  <si>
    <t>PR2012Femalescount&lt;16</t>
  </si>
  <si>
    <t>W2012Femalescount&lt;16</t>
  </si>
  <si>
    <t>7A12013Femalescount&lt;16</t>
  </si>
  <si>
    <t>7A72013Femalescount&lt;16</t>
  </si>
  <si>
    <t>7A22013Femalescount&lt;16</t>
  </si>
  <si>
    <t>7A32013Femalescount&lt;16</t>
  </si>
  <si>
    <t>7A42013Femalescount&lt;16</t>
  </si>
  <si>
    <t>7A52013Femalescount&lt;16</t>
  </si>
  <si>
    <t>7A62013Femalescount&lt;16</t>
  </si>
  <si>
    <t>NA2013Femalescount&lt;16</t>
  </si>
  <si>
    <t>NC2013Femalescount&lt;16</t>
  </si>
  <si>
    <t>NE2013Femalescount&lt;16</t>
  </si>
  <si>
    <t>NG2013Femalescount&lt;16</t>
  </si>
  <si>
    <t>NJ2013Femalescount&lt;16</t>
  </si>
  <si>
    <t>NL2013Femalescount&lt;16</t>
  </si>
  <si>
    <t>NN2013Femalescount&lt;16</t>
  </si>
  <si>
    <t>NQ2013Femalescount&lt;16</t>
  </si>
  <si>
    <t>NS2013Femalescount&lt;16</t>
  </si>
  <si>
    <t>NU2013Femalescount&lt;16</t>
  </si>
  <si>
    <t>NX2013Femalescount&lt;16</t>
  </si>
  <si>
    <t>NZ2013Femalescount&lt;16</t>
  </si>
  <si>
    <t>PB2013Femalescount&lt;16</t>
  </si>
  <si>
    <t>PD2013Femalescount&lt;16</t>
  </si>
  <si>
    <t>PT2013Femalescount&lt;16</t>
  </si>
  <si>
    <t>PF2013Femalescount&lt;16</t>
  </si>
  <si>
    <t>PH2013Femalescount&lt;16</t>
  </si>
  <si>
    <t>PK2013Femalescount&lt;16</t>
  </si>
  <si>
    <t>PL2013Femalescount&lt;16</t>
  </si>
  <si>
    <t>PM2013Femalescount&lt;16</t>
  </si>
  <si>
    <t>PP2013Femalescount&lt;16</t>
  </si>
  <si>
    <t>PR2013Femalescount&lt;16</t>
  </si>
  <si>
    <t>W2013Femalescount&lt;16</t>
  </si>
  <si>
    <t>7A12014Femalescount&lt;16</t>
  </si>
  <si>
    <t>7A72014Femalescount&lt;16</t>
  </si>
  <si>
    <t>7A22014Femalescount&lt;16</t>
  </si>
  <si>
    <t>7A32014Femalescount&lt;16</t>
  </si>
  <si>
    <t>7A42014Femalescount&lt;16</t>
  </si>
  <si>
    <t>7A52014Femalescount&lt;16</t>
  </si>
  <si>
    <t>7A62014Femalescount&lt;16</t>
  </si>
  <si>
    <t>NA2014Femalescount&lt;16</t>
  </si>
  <si>
    <t>NC2014Femalescount&lt;16</t>
  </si>
  <si>
    <t>NE2014Femalescount&lt;16</t>
  </si>
  <si>
    <t>NG2014Femalescount&lt;16</t>
  </si>
  <si>
    <t>NJ2014Femalescount&lt;16</t>
  </si>
  <si>
    <t>NL2014Femalescount&lt;16</t>
  </si>
  <si>
    <t>NN2014Femalescount&lt;16</t>
  </si>
  <si>
    <t>NQ2014Femalescount&lt;16</t>
  </si>
  <si>
    <t>NS2014Femalescount&lt;16</t>
  </si>
  <si>
    <t>NU2014Femalescount&lt;16</t>
  </si>
  <si>
    <t>NX2014Femalescount&lt;16</t>
  </si>
  <si>
    <t>NZ2014Femalescount&lt;16</t>
  </si>
  <si>
    <t>PB2014Femalescount&lt;16</t>
  </si>
  <si>
    <t>PD2014Femalescount&lt;16</t>
  </si>
  <si>
    <t>PT2014Femalescount&lt;16</t>
  </si>
  <si>
    <t>PF2014Femalescount&lt;16</t>
  </si>
  <si>
    <t>PH2014Femalescount&lt;16</t>
  </si>
  <si>
    <t>PK2014Femalescount&lt;16</t>
  </si>
  <si>
    <t>PL2014Femalescount&lt;16</t>
  </si>
  <si>
    <t>PM2014Femalescount&lt;16</t>
  </si>
  <si>
    <t>PP2014Femalescount&lt;16</t>
  </si>
  <si>
    <t>PR2014Femalescount&lt;16</t>
  </si>
  <si>
    <t>W2014Femalescount&lt;16</t>
  </si>
  <si>
    <t>7A12005Personscount&lt;16</t>
  </si>
  <si>
    <t>7A72005Personscount&lt;16</t>
  </si>
  <si>
    <t>7A22005Personscount&lt;16</t>
  </si>
  <si>
    <t>7A32005Personscount&lt;16</t>
  </si>
  <si>
    <t>7A42005Personscount&lt;16</t>
  </si>
  <si>
    <t>7A52005Personscount&lt;16</t>
  </si>
  <si>
    <t>7A62005Personscount&lt;16</t>
  </si>
  <si>
    <t>NA2005Personscount&lt;16</t>
  </si>
  <si>
    <t>NC2005Personscount&lt;16</t>
  </si>
  <si>
    <t>NE2005Personscount&lt;16</t>
  </si>
  <si>
    <t>NG2005Personscount&lt;16</t>
  </si>
  <si>
    <t>NJ2005Personscount&lt;16</t>
  </si>
  <si>
    <t>NL2005Personscount&lt;16</t>
  </si>
  <si>
    <t>NN2005Personscount&lt;16</t>
  </si>
  <si>
    <t>NQ2005Personscount&lt;16</t>
  </si>
  <si>
    <t>NS2005Personscount&lt;16</t>
  </si>
  <si>
    <t>NU2005Personscount&lt;16</t>
  </si>
  <si>
    <t>NX2005Personscount&lt;16</t>
  </si>
  <si>
    <t>NZ2005Personscount&lt;16</t>
  </si>
  <si>
    <t>PB2005Personscount&lt;16</t>
  </si>
  <si>
    <t>PD2005Personscount&lt;16</t>
  </si>
  <si>
    <t>PT2005Personscount&lt;16</t>
  </si>
  <si>
    <t>PF2005Personscount&lt;16</t>
  </si>
  <si>
    <t>PH2005Personscount&lt;16</t>
  </si>
  <si>
    <t>PK2005Personscount&lt;16</t>
  </si>
  <si>
    <t>PL2005Personscount&lt;16</t>
  </si>
  <si>
    <t>PM2005Personscount&lt;16</t>
  </si>
  <si>
    <t>PP2005Personscount&lt;16</t>
  </si>
  <si>
    <t>PR2005Personscount&lt;16</t>
  </si>
  <si>
    <t>W2005Personscount&lt;16</t>
  </si>
  <si>
    <t>7A12006Personscount&lt;16</t>
  </si>
  <si>
    <t>7A72006Personscount&lt;16</t>
  </si>
  <si>
    <t>7A22006Personscount&lt;16</t>
  </si>
  <si>
    <t>7A32006Personscount&lt;16</t>
  </si>
  <si>
    <t>7A42006Personscount&lt;16</t>
  </si>
  <si>
    <t>7A52006Personscount&lt;16</t>
  </si>
  <si>
    <t>7A62006Personscount&lt;16</t>
  </si>
  <si>
    <t>NA2006Personscount&lt;16</t>
  </si>
  <si>
    <t>NC2006Personscount&lt;16</t>
  </si>
  <si>
    <t>NE2006Personscount&lt;16</t>
  </si>
  <si>
    <t>NG2006Personscount&lt;16</t>
  </si>
  <si>
    <t>NJ2006Personscount&lt;16</t>
  </si>
  <si>
    <t>NL2006Personscount&lt;16</t>
  </si>
  <si>
    <t>NN2006Personscount&lt;16</t>
  </si>
  <si>
    <t>NQ2006Personscount&lt;16</t>
  </si>
  <si>
    <t>NS2006Personscount&lt;16</t>
  </si>
  <si>
    <t>NU2006Personscount&lt;16</t>
  </si>
  <si>
    <t>NX2006Personscount&lt;16</t>
  </si>
  <si>
    <t>NZ2006Personscount&lt;16</t>
  </si>
  <si>
    <t>PB2006Personscount&lt;16</t>
  </si>
  <si>
    <t>PD2006Personscount&lt;16</t>
  </si>
  <si>
    <t>PT2006Personscount&lt;16</t>
  </si>
  <si>
    <t>PF2006Personscount&lt;16</t>
  </si>
  <si>
    <t>PH2006Personscount&lt;16</t>
  </si>
  <si>
    <t>PK2006Personscount&lt;16</t>
  </si>
  <si>
    <t>PL2006Personscount&lt;16</t>
  </si>
  <si>
    <t>PM2006Personscount&lt;16</t>
  </si>
  <si>
    <t>PP2006Personscount&lt;16</t>
  </si>
  <si>
    <t>PR2006Personscount&lt;16</t>
  </si>
  <si>
    <t>W2006Personscount&lt;16</t>
  </si>
  <si>
    <t>7A12007Personscount&lt;16</t>
  </si>
  <si>
    <t>7A72007Personscount&lt;16</t>
  </si>
  <si>
    <t>7A22007Personscount&lt;16</t>
  </si>
  <si>
    <t>7A32007Personscount&lt;16</t>
  </si>
  <si>
    <t>7A42007Personscount&lt;16</t>
  </si>
  <si>
    <t>7A52007Personscount&lt;16</t>
  </si>
  <si>
    <t>7A62007Personscount&lt;16</t>
  </si>
  <si>
    <t>NA2007Personscount&lt;16</t>
  </si>
  <si>
    <t>NC2007Personscount&lt;16</t>
  </si>
  <si>
    <t>NE2007Personscount&lt;16</t>
  </si>
  <si>
    <t>NG2007Personscount&lt;16</t>
  </si>
  <si>
    <t>NJ2007Personscount&lt;16</t>
  </si>
  <si>
    <t>NL2007Personscount&lt;16</t>
  </si>
  <si>
    <t>NN2007Personscount&lt;16</t>
  </si>
  <si>
    <t>NQ2007Personscount&lt;16</t>
  </si>
  <si>
    <t>NS2007Personscount&lt;16</t>
  </si>
  <si>
    <t>NU2007Personscount&lt;16</t>
  </si>
  <si>
    <t>NX2007Personscount&lt;16</t>
  </si>
  <si>
    <t>NZ2007Personscount&lt;16</t>
  </si>
  <si>
    <t>PB2007Personscount&lt;16</t>
  </si>
  <si>
    <t>PD2007Personscount&lt;16</t>
  </si>
  <si>
    <t>PT2007Personscount&lt;16</t>
  </si>
  <si>
    <t>PF2007Personscount&lt;16</t>
  </si>
  <si>
    <t>PH2007Personscount&lt;16</t>
  </si>
  <si>
    <t>PK2007Personscount&lt;16</t>
  </si>
  <si>
    <t>PL2007Personscount&lt;16</t>
  </si>
  <si>
    <t>PM2007Personscount&lt;16</t>
  </si>
  <si>
    <t>PP2007Personscount&lt;16</t>
  </si>
  <si>
    <t>PR2007Personscount&lt;16</t>
  </si>
  <si>
    <t>W2007Personscount&lt;16</t>
  </si>
  <si>
    <t>7A12008Personscount&lt;16</t>
  </si>
  <si>
    <t>7A72008Personscount&lt;16</t>
  </si>
  <si>
    <t>7A22008Personscount&lt;16</t>
  </si>
  <si>
    <t>7A32008Personscount&lt;16</t>
  </si>
  <si>
    <t>7A42008Personscount&lt;16</t>
  </si>
  <si>
    <t>7A52008Personscount&lt;16</t>
  </si>
  <si>
    <t>7A62008Personscount&lt;16</t>
  </si>
  <si>
    <t>NA2008Personscount&lt;16</t>
  </si>
  <si>
    <t>NC2008Personscount&lt;16</t>
  </si>
  <si>
    <t>NE2008Personscount&lt;16</t>
  </si>
  <si>
    <t>NG2008Personscount&lt;16</t>
  </si>
  <si>
    <t>NJ2008Personscount&lt;16</t>
  </si>
  <si>
    <t>NL2008Personscount&lt;16</t>
  </si>
  <si>
    <t>NN2008Personscount&lt;16</t>
  </si>
  <si>
    <t>NQ2008Personscount&lt;16</t>
  </si>
  <si>
    <t>NS2008Personscount&lt;16</t>
  </si>
  <si>
    <t>NU2008Personscount&lt;16</t>
  </si>
  <si>
    <t>NX2008Personscount&lt;16</t>
  </si>
  <si>
    <t>NZ2008Personscount&lt;16</t>
  </si>
  <si>
    <t>PB2008Personscount&lt;16</t>
  </si>
  <si>
    <t>PD2008Personscount&lt;16</t>
  </si>
  <si>
    <t>PT2008Personscount&lt;16</t>
  </si>
  <si>
    <t>PF2008Personscount&lt;16</t>
  </si>
  <si>
    <t>PH2008Personscount&lt;16</t>
  </si>
  <si>
    <t>PK2008Personscount&lt;16</t>
  </si>
  <si>
    <t>PL2008Personscount&lt;16</t>
  </si>
  <si>
    <t>PM2008Personscount&lt;16</t>
  </si>
  <si>
    <t>PP2008Personscount&lt;16</t>
  </si>
  <si>
    <t>PR2008Personscount&lt;16</t>
  </si>
  <si>
    <t>W2008Personscount&lt;16</t>
  </si>
  <si>
    <t>7A12009Personscount&lt;16</t>
  </si>
  <si>
    <t>7A72009Personscount&lt;16</t>
  </si>
  <si>
    <t>7A22009Personscount&lt;16</t>
  </si>
  <si>
    <t>7A32009Personscount&lt;16</t>
  </si>
  <si>
    <t>7A42009Personscount&lt;16</t>
  </si>
  <si>
    <t>7A52009Personscount&lt;16</t>
  </si>
  <si>
    <t>7A62009Personscount&lt;16</t>
  </si>
  <si>
    <t>NA2009Personscount&lt;16</t>
  </si>
  <si>
    <t>NC2009Personscount&lt;16</t>
  </si>
  <si>
    <t>NE2009Personscount&lt;16</t>
  </si>
  <si>
    <t>NG2009Personscount&lt;16</t>
  </si>
  <si>
    <t>NJ2009Personscount&lt;16</t>
  </si>
  <si>
    <t>NL2009Personscount&lt;16</t>
  </si>
  <si>
    <t>NN2009Personscount&lt;16</t>
  </si>
  <si>
    <t>NQ2009Personscount&lt;16</t>
  </si>
  <si>
    <t>NS2009Personscount&lt;16</t>
  </si>
  <si>
    <t>NU2009Personscount&lt;16</t>
  </si>
  <si>
    <t>NX2009Personscount&lt;16</t>
  </si>
  <si>
    <t>NZ2009Personscount&lt;16</t>
  </si>
  <si>
    <t>PB2009Personscount&lt;16</t>
  </si>
  <si>
    <t>PD2009Personscount&lt;16</t>
  </si>
  <si>
    <t>PT2009Personscount&lt;16</t>
  </si>
  <si>
    <t>PF2009Personscount&lt;16</t>
  </si>
  <si>
    <t>PH2009Personscount&lt;16</t>
  </si>
  <si>
    <t>PK2009Personscount&lt;16</t>
  </si>
  <si>
    <t>PL2009Personscount&lt;16</t>
  </si>
  <si>
    <t>PM2009Personscount&lt;16</t>
  </si>
  <si>
    <t>PP2009Personscount&lt;16</t>
  </si>
  <si>
    <t>PR2009Personscount&lt;16</t>
  </si>
  <si>
    <t>W2009Personscount&lt;16</t>
  </si>
  <si>
    <t>7A12010Personscount&lt;16</t>
  </si>
  <si>
    <t>7A72010Personscount&lt;16</t>
  </si>
  <si>
    <t>7A22010Personscount&lt;16</t>
  </si>
  <si>
    <t>7A32010Personscount&lt;16</t>
  </si>
  <si>
    <t>7A42010Personscount&lt;16</t>
  </si>
  <si>
    <t>7A52010Personscount&lt;16</t>
  </si>
  <si>
    <t>7A62010Personscount&lt;16</t>
  </si>
  <si>
    <t>NA2010Personscount&lt;16</t>
  </si>
  <si>
    <t>NC2010Personscount&lt;16</t>
  </si>
  <si>
    <t>NE2010Personscount&lt;16</t>
  </si>
  <si>
    <t>NG2010Personscount&lt;16</t>
  </si>
  <si>
    <t>NJ2010Personscount&lt;16</t>
  </si>
  <si>
    <t>NL2010Personscount&lt;16</t>
  </si>
  <si>
    <t>NN2010Personscount&lt;16</t>
  </si>
  <si>
    <t>NQ2010Personscount&lt;16</t>
  </si>
  <si>
    <t>NS2010Personscount&lt;16</t>
  </si>
  <si>
    <t>NU2010Personscount&lt;16</t>
  </si>
  <si>
    <t>NX2010Personscount&lt;16</t>
  </si>
  <si>
    <t>NZ2010Personscount&lt;16</t>
  </si>
  <si>
    <t>PB2010Personscount&lt;16</t>
  </si>
  <si>
    <t>PD2010Personscount&lt;16</t>
  </si>
  <si>
    <t>PT2010Personscount&lt;16</t>
  </si>
  <si>
    <t>PF2010Personscount&lt;16</t>
  </si>
  <si>
    <t>PH2010Personscount&lt;16</t>
  </si>
  <si>
    <t>PK2010Personscount&lt;16</t>
  </si>
  <si>
    <t>PL2010Personscount&lt;16</t>
  </si>
  <si>
    <t>PM2010Personscount&lt;16</t>
  </si>
  <si>
    <t>PP2010Personscount&lt;16</t>
  </si>
  <si>
    <t>PR2010Personscount&lt;16</t>
  </si>
  <si>
    <t>W2010Personscount&lt;16</t>
  </si>
  <si>
    <t>7A12011Personscount&lt;16</t>
  </si>
  <si>
    <t>7A72011Personscount&lt;16</t>
  </si>
  <si>
    <t>7A22011Personscount&lt;16</t>
  </si>
  <si>
    <t>7A32011Personscount&lt;16</t>
  </si>
  <si>
    <t>7A42011Personscount&lt;16</t>
  </si>
  <si>
    <t>7A52011Personscount&lt;16</t>
  </si>
  <si>
    <t>7A62011Personscount&lt;16</t>
  </si>
  <si>
    <t>NA2011Personscount&lt;16</t>
  </si>
  <si>
    <t>NC2011Personscount&lt;16</t>
  </si>
  <si>
    <t>NE2011Personscount&lt;16</t>
  </si>
  <si>
    <t>NG2011Personscount&lt;16</t>
  </si>
  <si>
    <t>NJ2011Personscount&lt;16</t>
  </si>
  <si>
    <t>NL2011Personscount&lt;16</t>
  </si>
  <si>
    <t>NN2011Personscount&lt;16</t>
  </si>
  <si>
    <t>NQ2011Personscount&lt;16</t>
  </si>
  <si>
    <t>NS2011Personscount&lt;16</t>
  </si>
  <si>
    <t>NU2011Personscount&lt;16</t>
  </si>
  <si>
    <t>NX2011Personscount&lt;16</t>
  </si>
  <si>
    <t>NZ2011Personscount&lt;16</t>
  </si>
  <si>
    <t>PB2011Personscount&lt;16</t>
  </si>
  <si>
    <t>PD2011Personscount&lt;16</t>
  </si>
  <si>
    <t>PT2011Personscount&lt;16</t>
  </si>
  <si>
    <t>PF2011Personscount&lt;16</t>
  </si>
  <si>
    <t>PH2011Personscount&lt;16</t>
  </si>
  <si>
    <t>PK2011Personscount&lt;16</t>
  </si>
  <si>
    <t>PL2011Personscount&lt;16</t>
  </si>
  <si>
    <t>PM2011Personscount&lt;16</t>
  </si>
  <si>
    <t>PP2011Personscount&lt;16</t>
  </si>
  <si>
    <t>PR2011Personscount&lt;16</t>
  </si>
  <si>
    <t>W2011Personscount&lt;16</t>
  </si>
  <si>
    <t>7A12012Personscount&lt;16</t>
  </si>
  <si>
    <t>7A72012Personscount&lt;16</t>
  </si>
  <si>
    <t>7A22012Personscount&lt;16</t>
  </si>
  <si>
    <t>7A32012Personscount&lt;16</t>
  </si>
  <si>
    <t>7A42012Personscount&lt;16</t>
  </si>
  <si>
    <t>7A52012Personscount&lt;16</t>
  </si>
  <si>
    <t>7A62012Personscount&lt;16</t>
  </si>
  <si>
    <t>NA2012Personscount&lt;16</t>
  </si>
  <si>
    <t>NC2012Personscount&lt;16</t>
  </si>
  <si>
    <t>NE2012Personscount&lt;16</t>
  </si>
  <si>
    <t>NG2012Personscount&lt;16</t>
  </si>
  <si>
    <t>NJ2012Personscount&lt;16</t>
  </si>
  <si>
    <t>NL2012Personscount&lt;16</t>
  </si>
  <si>
    <t>NN2012Personscount&lt;16</t>
  </si>
  <si>
    <t>NQ2012Personscount&lt;16</t>
  </si>
  <si>
    <t>NS2012Personscount&lt;16</t>
  </si>
  <si>
    <t>NU2012Personscount&lt;16</t>
  </si>
  <si>
    <t>NX2012Personscount&lt;16</t>
  </si>
  <si>
    <t>NZ2012Personscount&lt;16</t>
  </si>
  <si>
    <t>PB2012Personscount&lt;16</t>
  </si>
  <si>
    <t>PD2012Personscount&lt;16</t>
  </si>
  <si>
    <t>PT2012Personscount&lt;16</t>
  </si>
  <si>
    <t>PF2012Personscount&lt;16</t>
  </si>
  <si>
    <t>PH2012Personscount&lt;16</t>
  </si>
  <si>
    <t>PK2012Personscount&lt;16</t>
  </si>
  <si>
    <t>PL2012Personscount&lt;16</t>
  </si>
  <si>
    <t>PM2012Personscount&lt;16</t>
  </si>
  <si>
    <t>PP2012Personscount&lt;16</t>
  </si>
  <si>
    <t>PR2012Personscount&lt;16</t>
  </si>
  <si>
    <t>W2012Personscount&lt;16</t>
  </si>
  <si>
    <t>7A12013Personscount&lt;16</t>
  </si>
  <si>
    <t>7A72013Personscount&lt;16</t>
  </si>
  <si>
    <t>7A22013Personscount&lt;16</t>
  </si>
  <si>
    <t>7A32013Personscount&lt;16</t>
  </si>
  <si>
    <t>7A42013Personscount&lt;16</t>
  </si>
  <si>
    <t>7A52013Personscount&lt;16</t>
  </si>
  <si>
    <t>7A62013Personscount&lt;16</t>
  </si>
  <si>
    <t>NA2013Personscount&lt;16</t>
  </si>
  <si>
    <t>NC2013Personscount&lt;16</t>
  </si>
  <si>
    <t>NE2013Personscount&lt;16</t>
  </si>
  <si>
    <t>NG2013Personscount&lt;16</t>
  </si>
  <si>
    <t>NJ2013Personscount&lt;16</t>
  </si>
  <si>
    <t>NL2013Personscount&lt;16</t>
  </si>
  <si>
    <t>NN2013Personscount&lt;16</t>
  </si>
  <si>
    <t>NQ2013Personscount&lt;16</t>
  </si>
  <si>
    <t>NS2013Personscount&lt;16</t>
  </si>
  <si>
    <t>NU2013Personscount&lt;16</t>
  </si>
  <si>
    <t>NX2013Personscount&lt;16</t>
  </si>
  <si>
    <t>NZ2013Personscount&lt;16</t>
  </si>
  <si>
    <t>PB2013Personscount&lt;16</t>
  </si>
  <si>
    <t>PD2013Personscount&lt;16</t>
  </si>
  <si>
    <t>PT2013Personscount&lt;16</t>
  </si>
  <si>
    <t>PF2013Personscount&lt;16</t>
  </si>
  <si>
    <t>PH2013Personscount&lt;16</t>
  </si>
  <si>
    <t>PK2013Personscount&lt;16</t>
  </si>
  <si>
    <t>PL2013Personscount&lt;16</t>
  </si>
  <si>
    <t>PM2013Personscount&lt;16</t>
  </si>
  <si>
    <t>PP2013Personscount&lt;16</t>
  </si>
  <si>
    <t>PR2013Personscount&lt;16</t>
  </si>
  <si>
    <t>W2013Personscount&lt;16</t>
  </si>
  <si>
    <t>7A12014Personscount&lt;16</t>
  </si>
  <si>
    <t>7A72014Personscount&lt;16</t>
  </si>
  <si>
    <t>7A22014Personscount&lt;16</t>
  </si>
  <si>
    <t>7A32014Personscount&lt;16</t>
  </si>
  <si>
    <t>7A42014Personscount&lt;16</t>
  </si>
  <si>
    <t>7A52014Personscount&lt;16</t>
  </si>
  <si>
    <t>7A62014Personscount&lt;16</t>
  </si>
  <si>
    <t>NA2014Personscount&lt;16</t>
  </si>
  <si>
    <t>NC2014Personscount&lt;16</t>
  </si>
  <si>
    <t>NE2014Personscount&lt;16</t>
  </si>
  <si>
    <t>NG2014Personscount&lt;16</t>
  </si>
  <si>
    <t>NJ2014Personscount&lt;16</t>
  </si>
  <si>
    <t>NL2014Personscount&lt;16</t>
  </si>
  <si>
    <t>NN2014Personscount&lt;16</t>
  </si>
  <si>
    <t>NQ2014Personscount&lt;16</t>
  </si>
  <si>
    <t>NS2014Personscount&lt;16</t>
  </si>
  <si>
    <t>NU2014Personscount&lt;16</t>
  </si>
  <si>
    <t>NX2014Personscount&lt;16</t>
  </si>
  <si>
    <t>NZ2014Personscount&lt;16</t>
  </si>
  <si>
    <t>PB2014Personscount&lt;16</t>
  </si>
  <si>
    <t>PD2014Personscount&lt;16</t>
  </si>
  <si>
    <t>PT2014Personscount&lt;16</t>
  </si>
  <si>
    <t>PF2014Personscount&lt;16</t>
  </si>
  <si>
    <t>PH2014Personscount&lt;16</t>
  </si>
  <si>
    <t>PK2014Personscount&lt;16</t>
  </si>
  <si>
    <t>PL2014Personscount&lt;16</t>
  </si>
  <si>
    <t>PM2014Personscount&lt;16</t>
  </si>
  <si>
    <t>PP2014Personscount&lt;16</t>
  </si>
  <si>
    <t>PR2014Personscount&lt;16</t>
  </si>
  <si>
    <t>W2014Personscount&lt;16</t>
  </si>
  <si>
    <t>7A12005Malescount16_64</t>
  </si>
  <si>
    <t>7A72005Malescount16_64</t>
  </si>
  <si>
    <t>7A22005Malescount16_64</t>
  </si>
  <si>
    <t>7A32005Malescount16_64</t>
  </si>
  <si>
    <t>7A42005Malescount16_64</t>
  </si>
  <si>
    <t>7A52005Malescount16_64</t>
  </si>
  <si>
    <t>7A62005Malescount16_64</t>
  </si>
  <si>
    <t>NA2005Malescount16_64</t>
  </si>
  <si>
    <t>NC2005Malescount16_64</t>
  </si>
  <si>
    <t>NE2005Malescount16_64</t>
  </si>
  <si>
    <t>NG2005Malescount16_64</t>
  </si>
  <si>
    <t>NJ2005Malescount16_64</t>
  </si>
  <si>
    <t>NL2005Malescount16_64</t>
  </si>
  <si>
    <t>NN2005Malescount16_64</t>
  </si>
  <si>
    <t>NQ2005Malescount16_64</t>
  </si>
  <si>
    <t>NS2005Malescount16_64</t>
  </si>
  <si>
    <t>NU2005Malescount16_64</t>
  </si>
  <si>
    <t>NX2005Malescount16_64</t>
  </si>
  <si>
    <t>NZ2005Malescount16_64</t>
  </si>
  <si>
    <t>PB2005Malescount16_64</t>
  </si>
  <si>
    <t>PD2005Malescount16_64</t>
  </si>
  <si>
    <t>PT2005Malescount16_64</t>
  </si>
  <si>
    <t>PF2005Malescount16_64</t>
  </si>
  <si>
    <t>PH2005Malescount16_64</t>
  </si>
  <si>
    <t>PK2005Malescount16_64</t>
  </si>
  <si>
    <t>PL2005Malescount16_64</t>
  </si>
  <si>
    <t>PM2005Malescount16_64</t>
  </si>
  <si>
    <t>PP2005Malescount16_64</t>
  </si>
  <si>
    <t>PR2005Malescount16_64</t>
  </si>
  <si>
    <t>W2005Malescount16_64</t>
  </si>
  <si>
    <t>7A12006Malescount16_64</t>
  </si>
  <si>
    <t>7A72006Malescount16_64</t>
  </si>
  <si>
    <t>7A22006Malescount16_64</t>
  </si>
  <si>
    <t>7A32006Malescount16_64</t>
  </si>
  <si>
    <t>7A42006Malescount16_64</t>
  </si>
  <si>
    <t>7A52006Malescount16_64</t>
  </si>
  <si>
    <t>7A62006Malescount16_64</t>
  </si>
  <si>
    <t>NA2006Malescount16_64</t>
  </si>
  <si>
    <t>NC2006Malescount16_64</t>
  </si>
  <si>
    <t>NE2006Malescount16_64</t>
  </si>
  <si>
    <t>NG2006Malescount16_64</t>
  </si>
  <si>
    <t>NJ2006Malescount16_64</t>
  </si>
  <si>
    <t>NL2006Malescount16_64</t>
  </si>
  <si>
    <t>NN2006Malescount16_64</t>
  </si>
  <si>
    <t>NQ2006Malescount16_64</t>
  </si>
  <si>
    <t>NS2006Malescount16_64</t>
  </si>
  <si>
    <t>NU2006Malescount16_64</t>
  </si>
  <si>
    <t>NX2006Malescount16_64</t>
  </si>
  <si>
    <t>NZ2006Malescount16_64</t>
  </si>
  <si>
    <t>PB2006Malescount16_64</t>
  </si>
  <si>
    <t>PD2006Malescount16_64</t>
  </si>
  <si>
    <t>PT2006Malescount16_64</t>
  </si>
  <si>
    <t>PF2006Malescount16_64</t>
  </si>
  <si>
    <t>PH2006Malescount16_64</t>
  </si>
  <si>
    <t>PK2006Malescount16_64</t>
  </si>
  <si>
    <t>PL2006Malescount16_64</t>
  </si>
  <si>
    <t>PM2006Malescount16_64</t>
  </si>
  <si>
    <t>PP2006Malescount16_64</t>
  </si>
  <si>
    <t>PR2006Malescount16_64</t>
  </si>
  <si>
    <t>W2006Malescount16_64</t>
  </si>
  <si>
    <t>7A12007Malescount16_64</t>
  </si>
  <si>
    <t>7A72007Malescount16_64</t>
  </si>
  <si>
    <t>7A22007Malescount16_64</t>
  </si>
  <si>
    <t>7A32007Malescount16_64</t>
  </si>
  <si>
    <t>7A42007Malescount16_64</t>
  </si>
  <si>
    <t>7A52007Malescount16_64</t>
  </si>
  <si>
    <t>7A62007Malescount16_64</t>
  </si>
  <si>
    <t>NA2007Malescount16_64</t>
  </si>
  <si>
    <t>NC2007Malescount16_64</t>
  </si>
  <si>
    <t>NE2007Malescount16_64</t>
  </si>
  <si>
    <t>NG2007Malescount16_64</t>
  </si>
  <si>
    <t>NJ2007Malescount16_64</t>
  </si>
  <si>
    <t>NL2007Malescount16_64</t>
  </si>
  <si>
    <t>NN2007Malescount16_64</t>
  </si>
  <si>
    <t>NQ2007Malescount16_64</t>
  </si>
  <si>
    <t>NS2007Malescount16_64</t>
  </si>
  <si>
    <t>NU2007Malescount16_64</t>
  </si>
  <si>
    <t>NX2007Malescount16_64</t>
  </si>
  <si>
    <t>NZ2007Malescount16_64</t>
  </si>
  <si>
    <t>PB2007Malescount16_64</t>
  </si>
  <si>
    <t>PD2007Malescount16_64</t>
  </si>
  <si>
    <t>PT2007Malescount16_64</t>
  </si>
  <si>
    <t>PF2007Malescount16_64</t>
  </si>
  <si>
    <t>PH2007Malescount16_64</t>
  </si>
  <si>
    <t>PK2007Malescount16_64</t>
  </si>
  <si>
    <t>PL2007Malescount16_64</t>
  </si>
  <si>
    <t>PM2007Malescount16_64</t>
  </si>
  <si>
    <t>PP2007Malescount16_64</t>
  </si>
  <si>
    <t>PR2007Malescount16_64</t>
  </si>
  <si>
    <t>W2007Malescount16_64</t>
  </si>
  <si>
    <t>7A12008Malescount16_64</t>
  </si>
  <si>
    <t>7A72008Malescount16_64</t>
  </si>
  <si>
    <t>7A22008Malescount16_64</t>
  </si>
  <si>
    <t>7A32008Malescount16_64</t>
  </si>
  <si>
    <t>7A42008Malescount16_64</t>
  </si>
  <si>
    <t>7A52008Malescount16_64</t>
  </si>
  <si>
    <t>7A62008Malescount16_64</t>
  </si>
  <si>
    <t>NA2008Malescount16_64</t>
  </si>
  <si>
    <t>NC2008Malescount16_64</t>
  </si>
  <si>
    <t>NE2008Malescount16_64</t>
  </si>
  <si>
    <t>NG2008Malescount16_64</t>
  </si>
  <si>
    <t>NJ2008Malescount16_64</t>
  </si>
  <si>
    <t>NL2008Malescount16_64</t>
  </si>
  <si>
    <t>NN2008Malescount16_64</t>
  </si>
  <si>
    <t>NQ2008Malescount16_64</t>
  </si>
  <si>
    <t>NS2008Malescount16_64</t>
  </si>
  <si>
    <t>NU2008Malescount16_64</t>
  </si>
  <si>
    <t>NX2008Malescount16_64</t>
  </si>
  <si>
    <t>NZ2008Malescount16_64</t>
  </si>
  <si>
    <t>PB2008Malescount16_64</t>
  </si>
  <si>
    <t>PD2008Malescount16_64</t>
  </si>
  <si>
    <t>PT2008Malescount16_64</t>
  </si>
  <si>
    <t>PF2008Malescount16_64</t>
  </si>
  <si>
    <t>PH2008Malescount16_64</t>
  </si>
  <si>
    <t>PK2008Malescount16_64</t>
  </si>
  <si>
    <t>PL2008Malescount16_64</t>
  </si>
  <si>
    <t>PM2008Malescount16_64</t>
  </si>
  <si>
    <t>PP2008Malescount16_64</t>
  </si>
  <si>
    <t>PR2008Malescount16_64</t>
  </si>
  <si>
    <t>W2008Malescount16_64</t>
  </si>
  <si>
    <t>7A12009Malescount16_64</t>
  </si>
  <si>
    <t>7A72009Malescount16_64</t>
  </si>
  <si>
    <t>7A22009Malescount16_64</t>
  </si>
  <si>
    <t>7A32009Malescount16_64</t>
  </si>
  <si>
    <t>7A42009Malescount16_64</t>
  </si>
  <si>
    <t>7A52009Malescount16_64</t>
  </si>
  <si>
    <t>7A62009Malescount16_64</t>
  </si>
  <si>
    <t>NA2009Malescount16_64</t>
  </si>
  <si>
    <t>NC2009Malescount16_64</t>
  </si>
  <si>
    <t>NE2009Malescount16_64</t>
  </si>
  <si>
    <t>NG2009Malescount16_64</t>
  </si>
  <si>
    <t>NJ2009Malescount16_64</t>
  </si>
  <si>
    <t>NL2009Malescount16_64</t>
  </si>
  <si>
    <t>NN2009Malescount16_64</t>
  </si>
  <si>
    <t>NQ2009Malescount16_64</t>
  </si>
  <si>
    <t>NS2009Malescount16_64</t>
  </si>
  <si>
    <t>NU2009Malescount16_64</t>
  </si>
  <si>
    <t>NX2009Malescount16_64</t>
  </si>
  <si>
    <t>NZ2009Malescount16_64</t>
  </si>
  <si>
    <t>PB2009Malescount16_64</t>
  </si>
  <si>
    <t>PD2009Malescount16_64</t>
  </si>
  <si>
    <t>PT2009Malescount16_64</t>
  </si>
  <si>
    <t>PF2009Malescount16_64</t>
  </si>
  <si>
    <t>PH2009Malescount16_64</t>
  </si>
  <si>
    <t>PK2009Malescount16_64</t>
  </si>
  <si>
    <t>PL2009Malescount16_64</t>
  </si>
  <si>
    <t>PM2009Malescount16_64</t>
  </si>
  <si>
    <t>PP2009Malescount16_64</t>
  </si>
  <si>
    <t>PR2009Malescount16_64</t>
  </si>
  <si>
    <t>W2009Malescount16_64</t>
  </si>
  <si>
    <t>7A12010Malescount16_64</t>
  </si>
  <si>
    <t>7A72010Malescount16_64</t>
  </si>
  <si>
    <t>7A22010Malescount16_64</t>
  </si>
  <si>
    <t>7A32010Malescount16_64</t>
  </si>
  <si>
    <t>7A42010Malescount16_64</t>
  </si>
  <si>
    <t>7A52010Malescount16_64</t>
  </si>
  <si>
    <t>7A62010Malescount16_64</t>
  </si>
  <si>
    <t>NA2010Malescount16_64</t>
  </si>
  <si>
    <t>NC2010Malescount16_64</t>
  </si>
  <si>
    <t>NE2010Malescount16_64</t>
  </si>
  <si>
    <t>NG2010Malescount16_64</t>
  </si>
  <si>
    <t>NJ2010Malescount16_64</t>
  </si>
  <si>
    <t>NL2010Malescount16_64</t>
  </si>
  <si>
    <t>NN2010Malescount16_64</t>
  </si>
  <si>
    <t>NQ2010Malescount16_64</t>
  </si>
  <si>
    <t>NS2010Malescount16_64</t>
  </si>
  <si>
    <t>NU2010Malescount16_64</t>
  </si>
  <si>
    <t>NX2010Malescount16_64</t>
  </si>
  <si>
    <t>NZ2010Malescount16_64</t>
  </si>
  <si>
    <t>PB2010Malescount16_64</t>
  </si>
  <si>
    <t>PD2010Malescount16_64</t>
  </si>
  <si>
    <t>PT2010Malescount16_64</t>
  </si>
  <si>
    <t>PF2010Malescount16_64</t>
  </si>
  <si>
    <t>PH2010Malescount16_64</t>
  </si>
  <si>
    <t>PK2010Malescount16_64</t>
  </si>
  <si>
    <t>PL2010Malescount16_64</t>
  </si>
  <si>
    <t>PM2010Malescount16_64</t>
  </si>
  <si>
    <t>PP2010Malescount16_64</t>
  </si>
  <si>
    <t>PR2010Malescount16_64</t>
  </si>
  <si>
    <t>W2010Malescount16_64</t>
  </si>
  <si>
    <t>7A12011Malescount16_64</t>
  </si>
  <si>
    <t>7A72011Malescount16_64</t>
  </si>
  <si>
    <t>7A22011Malescount16_64</t>
  </si>
  <si>
    <t>7A32011Malescount16_64</t>
  </si>
  <si>
    <t>7A42011Malescount16_64</t>
  </si>
  <si>
    <t>7A52011Malescount16_64</t>
  </si>
  <si>
    <t>7A62011Malescount16_64</t>
  </si>
  <si>
    <t>NA2011Malescount16_64</t>
  </si>
  <si>
    <t>NC2011Malescount16_64</t>
  </si>
  <si>
    <t>NE2011Malescount16_64</t>
  </si>
  <si>
    <t>NG2011Malescount16_64</t>
  </si>
  <si>
    <t>NJ2011Malescount16_64</t>
  </si>
  <si>
    <t>NL2011Malescount16_64</t>
  </si>
  <si>
    <t>NN2011Malescount16_64</t>
  </si>
  <si>
    <t>NQ2011Malescount16_64</t>
  </si>
  <si>
    <t>NS2011Malescount16_64</t>
  </si>
  <si>
    <t>NU2011Malescount16_64</t>
  </si>
  <si>
    <t>NX2011Malescount16_64</t>
  </si>
  <si>
    <t>NZ2011Malescount16_64</t>
  </si>
  <si>
    <t>PB2011Malescount16_64</t>
  </si>
  <si>
    <t>PD2011Malescount16_64</t>
  </si>
  <si>
    <t>PT2011Malescount16_64</t>
  </si>
  <si>
    <t>PF2011Malescount16_64</t>
  </si>
  <si>
    <t>PH2011Malescount16_64</t>
  </si>
  <si>
    <t>PK2011Malescount16_64</t>
  </si>
  <si>
    <t>PL2011Malescount16_64</t>
  </si>
  <si>
    <t>PM2011Malescount16_64</t>
  </si>
  <si>
    <t>PP2011Malescount16_64</t>
  </si>
  <si>
    <t>PR2011Malescount16_64</t>
  </si>
  <si>
    <t>W2011Malescount16_64</t>
  </si>
  <si>
    <t>7A12012Malescount16_64</t>
  </si>
  <si>
    <t>7A72012Malescount16_64</t>
  </si>
  <si>
    <t>7A22012Malescount16_64</t>
  </si>
  <si>
    <t>7A32012Malescount16_64</t>
  </si>
  <si>
    <t>7A42012Malescount16_64</t>
  </si>
  <si>
    <t>7A52012Malescount16_64</t>
  </si>
  <si>
    <t>7A62012Malescount16_64</t>
  </si>
  <si>
    <t>NA2012Malescount16_64</t>
  </si>
  <si>
    <t>NC2012Malescount16_64</t>
  </si>
  <si>
    <t>NE2012Malescount16_64</t>
  </si>
  <si>
    <t>NG2012Malescount16_64</t>
  </si>
  <si>
    <t>NJ2012Malescount16_64</t>
  </si>
  <si>
    <t>NL2012Malescount16_64</t>
  </si>
  <si>
    <t>NN2012Malescount16_64</t>
  </si>
  <si>
    <t>NQ2012Malescount16_64</t>
  </si>
  <si>
    <t>NS2012Malescount16_64</t>
  </si>
  <si>
    <t>NU2012Malescount16_64</t>
  </si>
  <si>
    <t>NX2012Malescount16_64</t>
  </si>
  <si>
    <t>NZ2012Malescount16_64</t>
  </si>
  <si>
    <t>PB2012Malescount16_64</t>
  </si>
  <si>
    <t>PD2012Malescount16_64</t>
  </si>
  <si>
    <t>PT2012Malescount16_64</t>
  </si>
  <si>
    <t>PF2012Malescount16_64</t>
  </si>
  <si>
    <t>PH2012Malescount16_64</t>
  </si>
  <si>
    <t>PK2012Malescount16_64</t>
  </si>
  <si>
    <t>PL2012Malescount16_64</t>
  </si>
  <si>
    <t>PM2012Malescount16_64</t>
  </si>
  <si>
    <t>PP2012Malescount16_64</t>
  </si>
  <si>
    <t>PR2012Malescount16_64</t>
  </si>
  <si>
    <t>W2012Malescount16_64</t>
  </si>
  <si>
    <t>7A12013Malescount16_64</t>
  </si>
  <si>
    <t>7A72013Malescount16_64</t>
  </si>
  <si>
    <t>7A22013Malescount16_64</t>
  </si>
  <si>
    <t>7A32013Malescount16_64</t>
  </si>
  <si>
    <t>7A42013Malescount16_64</t>
  </si>
  <si>
    <t>7A52013Malescount16_64</t>
  </si>
  <si>
    <t>7A62013Malescount16_64</t>
  </si>
  <si>
    <t>NA2013Malescount16_64</t>
  </si>
  <si>
    <t>NC2013Malescount16_64</t>
  </si>
  <si>
    <t>NE2013Malescount16_64</t>
  </si>
  <si>
    <t>NG2013Malescount16_64</t>
  </si>
  <si>
    <t>NJ2013Malescount16_64</t>
  </si>
  <si>
    <t>NL2013Malescount16_64</t>
  </si>
  <si>
    <t>NN2013Malescount16_64</t>
  </si>
  <si>
    <t>NQ2013Malescount16_64</t>
  </si>
  <si>
    <t>NS2013Malescount16_64</t>
  </si>
  <si>
    <t>NU2013Malescount16_64</t>
  </si>
  <si>
    <t>NX2013Malescount16_64</t>
  </si>
  <si>
    <t>NZ2013Malescount16_64</t>
  </si>
  <si>
    <t>PB2013Malescount16_64</t>
  </si>
  <si>
    <t>PD2013Malescount16_64</t>
  </si>
  <si>
    <t>PT2013Malescount16_64</t>
  </si>
  <si>
    <t>PF2013Malescount16_64</t>
  </si>
  <si>
    <t>PH2013Malescount16_64</t>
  </si>
  <si>
    <t>PK2013Malescount16_64</t>
  </si>
  <si>
    <t>PL2013Malescount16_64</t>
  </si>
  <si>
    <t>PM2013Malescount16_64</t>
  </si>
  <si>
    <t>PP2013Malescount16_64</t>
  </si>
  <si>
    <t>PR2013Malescount16_64</t>
  </si>
  <si>
    <t>W2013Malescount16_64</t>
  </si>
  <si>
    <t>7A12014Malescount16_64</t>
  </si>
  <si>
    <t>7A72014Malescount16_64</t>
  </si>
  <si>
    <t>7A22014Malescount16_64</t>
  </si>
  <si>
    <t>7A32014Malescount16_64</t>
  </si>
  <si>
    <t>7A42014Malescount16_64</t>
  </si>
  <si>
    <t>7A52014Malescount16_64</t>
  </si>
  <si>
    <t>7A62014Malescount16_64</t>
  </si>
  <si>
    <t>NA2014Malescount16_64</t>
  </si>
  <si>
    <t>NC2014Malescount16_64</t>
  </si>
  <si>
    <t>NE2014Malescount16_64</t>
  </si>
  <si>
    <t>NG2014Malescount16_64</t>
  </si>
  <si>
    <t>NJ2014Malescount16_64</t>
  </si>
  <si>
    <t>NL2014Malescount16_64</t>
  </si>
  <si>
    <t>NN2014Malescount16_64</t>
  </si>
  <si>
    <t>NQ2014Malescount16_64</t>
  </si>
  <si>
    <t>NS2014Malescount16_64</t>
  </si>
  <si>
    <t>NU2014Malescount16_64</t>
  </si>
  <si>
    <t>NX2014Malescount16_64</t>
  </si>
  <si>
    <t>NZ2014Malescount16_64</t>
  </si>
  <si>
    <t>PB2014Malescount16_64</t>
  </si>
  <si>
    <t>PD2014Malescount16_64</t>
  </si>
  <si>
    <t>PT2014Malescount16_64</t>
  </si>
  <si>
    <t>PF2014Malescount16_64</t>
  </si>
  <si>
    <t>PH2014Malescount16_64</t>
  </si>
  <si>
    <t>PK2014Malescount16_64</t>
  </si>
  <si>
    <t>PL2014Malescount16_64</t>
  </si>
  <si>
    <t>PM2014Malescount16_64</t>
  </si>
  <si>
    <t>PP2014Malescount16_64</t>
  </si>
  <si>
    <t>PR2014Malescount16_64</t>
  </si>
  <si>
    <t>W2014Malescount16_64</t>
  </si>
  <si>
    <t>7A12005Femalescount16_64</t>
  </si>
  <si>
    <t>7A72005Femalescount16_64</t>
  </si>
  <si>
    <t>7A22005Femalescount16_64</t>
  </si>
  <si>
    <t>7A32005Femalescount16_64</t>
  </si>
  <si>
    <t>7A42005Femalescount16_64</t>
  </si>
  <si>
    <t>7A52005Femalescount16_64</t>
  </si>
  <si>
    <t>7A62005Femalescount16_64</t>
  </si>
  <si>
    <t>NA2005Femalescount16_64</t>
  </si>
  <si>
    <t>NC2005Femalescount16_64</t>
  </si>
  <si>
    <t>NE2005Femalescount16_64</t>
  </si>
  <si>
    <t>NG2005Femalescount16_64</t>
  </si>
  <si>
    <t>NJ2005Femalescount16_64</t>
  </si>
  <si>
    <t>NL2005Femalescount16_64</t>
  </si>
  <si>
    <t>NN2005Femalescount16_64</t>
  </si>
  <si>
    <t>NQ2005Femalescount16_64</t>
  </si>
  <si>
    <t>NS2005Femalescount16_64</t>
  </si>
  <si>
    <t>NU2005Femalescount16_64</t>
  </si>
  <si>
    <t>NX2005Femalescount16_64</t>
  </si>
  <si>
    <t>NZ2005Femalescount16_64</t>
  </si>
  <si>
    <t>PB2005Femalescount16_64</t>
  </si>
  <si>
    <t>PD2005Femalescount16_64</t>
  </si>
  <si>
    <t>PT2005Femalescount16_64</t>
  </si>
  <si>
    <t>PF2005Femalescount16_64</t>
  </si>
  <si>
    <t>PH2005Femalescount16_64</t>
  </si>
  <si>
    <t>PK2005Femalescount16_64</t>
  </si>
  <si>
    <t>PL2005Femalescount16_64</t>
  </si>
  <si>
    <t>PM2005Femalescount16_64</t>
  </si>
  <si>
    <t>PP2005Femalescount16_64</t>
  </si>
  <si>
    <t>PR2005Femalescount16_64</t>
  </si>
  <si>
    <t>W2005Femalescount16_64</t>
  </si>
  <si>
    <t>7A12006Femalescount16_64</t>
  </si>
  <si>
    <t>7A72006Femalescount16_64</t>
  </si>
  <si>
    <t>7A22006Femalescount16_64</t>
  </si>
  <si>
    <t>7A32006Femalescount16_64</t>
  </si>
  <si>
    <t>7A42006Femalescount16_64</t>
  </si>
  <si>
    <t>7A52006Femalescount16_64</t>
  </si>
  <si>
    <t>7A62006Femalescount16_64</t>
  </si>
  <si>
    <t>NA2006Femalescount16_64</t>
  </si>
  <si>
    <t>NC2006Femalescount16_64</t>
  </si>
  <si>
    <t>NE2006Femalescount16_64</t>
  </si>
  <si>
    <t>NG2006Femalescount16_64</t>
  </si>
  <si>
    <t>NJ2006Femalescount16_64</t>
  </si>
  <si>
    <t>NL2006Femalescount16_64</t>
  </si>
  <si>
    <t>NN2006Femalescount16_64</t>
  </si>
  <si>
    <t>NQ2006Femalescount16_64</t>
  </si>
  <si>
    <t>NS2006Femalescount16_64</t>
  </si>
  <si>
    <t>NU2006Femalescount16_64</t>
  </si>
  <si>
    <t>NX2006Femalescount16_64</t>
  </si>
  <si>
    <t>NZ2006Femalescount16_64</t>
  </si>
  <si>
    <t>PB2006Femalescount16_64</t>
  </si>
  <si>
    <t>PD2006Femalescount16_64</t>
  </si>
  <si>
    <t>PT2006Femalescount16_64</t>
  </si>
  <si>
    <t>PF2006Femalescount16_64</t>
  </si>
  <si>
    <t>PH2006Femalescount16_64</t>
  </si>
  <si>
    <t>PK2006Femalescount16_64</t>
  </si>
  <si>
    <t>PL2006Femalescount16_64</t>
  </si>
  <si>
    <t>PM2006Femalescount16_64</t>
  </si>
  <si>
    <t>PP2006Femalescount16_64</t>
  </si>
  <si>
    <t>PR2006Femalescount16_64</t>
  </si>
  <si>
    <t>W2006Femalescount16_64</t>
  </si>
  <si>
    <t>7A12007Femalescount16_64</t>
  </si>
  <si>
    <t>7A72007Femalescount16_64</t>
  </si>
  <si>
    <t>7A22007Femalescount16_64</t>
  </si>
  <si>
    <t>7A32007Femalescount16_64</t>
  </si>
  <si>
    <t>7A42007Femalescount16_64</t>
  </si>
  <si>
    <t>7A52007Femalescount16_64</t>
  </si>
  <si>
    <t>7A62007Femalescount16_64</t>
  </si>
  <si>
    <t>NA2007Femalescount16_64</t>
  </si>
  <si>
    <t>NC2007Femalescount16_64</t>
  </si>
  <si>
    <t>NE2007Femalescount16_64</t>
  </si>
  <si>
    <t>NG2007Femalescount16_64</t>
  </si>
  <si>
    <t>NJ2007Femalescount16_64</t>
  </si>
  <si>
    <t>NL2007Femalescount16_64</t>
  </si>
  <si>
    <t>NN2007Femalescount16_64</t>
  </si>
  <si>
    <t>NQ2007Femalescount16_64</t>
  </si>
  <si>
    <t>NS2007Femalescount16_64</t>
  </si>
  <si>
    <t>NU2007Femalescount16_64</t>
  </si>
  <si>
    <t>NX2007Femalescount16_64</t>
  </si>
  <si>
    <t>NZ2007Femalescount16_64</t>
  </si>
  <si>
    <t>PB2007Femalescount16_64</t>
  </si>
  <si>
    <t>PD2007Femalescount16_64</t>
  </si>
  <si>
    <t>PT2007Femalescount16_64</t>
  </si>
  <si>
    <t>PF2007Femalescount16_64</t>
  </si>
  <si>
    <t>PH2007Femalescount16_64</t>
  </si>
  <si>
    <t>PK2007Femalescount16_64</t>
  </si>
  <si>
    <t>PL2007Femalescount16_64</t>
  </si>
  <si>
    <t>PM2007Femalescount16_64</t>
  </si>
  <si>
    <t>PP2007Femalescount16_64</t>
  </si>
  <si>
    <t>PR2007Femalescount16_64</t>
  </si>
  <si>
    <t>W2007Femalescount16_64</t>
  </si>
  <si>
    <t>7A12008Femalescount16_64</t>
  </si>
  <si>
    <t>7A72008Femalescount16_64</t>
  </si>
  <si>
    <t>7A22008Femalescount16_64</t>
  </si>
  <si>
    <t>7A32008Femalescount16_64</t>
  </si>
  <si>
    <t>7A42008Femalescount16_64</t>
  </si>
  <si>
    <t>7A52008Femalescount16_64</t>
  </si>
  <si>
    <t>7A62008Femalescount16_64</t>
  </si>
  <si>
    <t>NA2008Femalescount16_64</t>
  </si>
  <si>
    <t>NC2008Femalescount16_64</t>
  </si>
  <si>
    <t>NE2008Femalescount16_64</t>
  </si>
  <si>
    <t>NG2008Femalescount16_64</t>
  </si>
  <si>
    <t>NJ2008Femalescount16_64</t>
  </si>
  <si>
    <t>NL2008Femalescount16_64</t>
  </si>
  <si>
    <t>NN2008Femalescount16_64</t>
  </si>
  <si>
    <t>NQ2008Femalescount16_64</t>
  </si>
  <si>
    <t>NS2008Femalescount16_64</t>
  </si>
  <si>
    <t>NU2008Femalescount16_64</t>
  </si>
  <si>
    <t>NX2008Femalescount16_64</t>
  </si>
  <si>
    <t>NZ2008Femalescount16_64</t>
  </si>
  <si>
    <t>PB2008Femalescount16_64</t>
  </si>
  <si>
    <t>PD2008Femalescount16_64</t>
  </si>
  <si>
    <t>PT2008Femalescount16_64</t>
  </si>
  <si>
    <t>PF2008Femalescount16_64</t>
  </si>
  <si>
    <t>PH2008Femalescount16_64</t>
  </si>
  <si>
    <t>PK2008Femalescount16_64</t>
  </si>
  <si>
    <t>PL2008Femalescount16_64</t>
  </si>
  <si>
    <t>PM2008Femalescount16_64</t>
  </si>
  <si>
    <t>PP2008Femalescount16_64</t>
  </si>
  <si>
    <t>PR2008Femalescount16_64</t>
  </si>
  <si>
    <t>W2008Femalescount16_64</t>
  </si>
  <si>
    <t>7A12009Femalescount16_64</t>
  </si>
  <si>
    <t>7A72009Femalescount16_64</t>
  </si>
  <si>
    <t>7A22009Femalescount16_64</t>
  </si>
  <si>
    <t>7A32009Femalescount16_64</t>
  </si>
  <si>
    <t>7A42009Femalescount16_64</t>
  </si>
  <si>
    <t>7A52009Femalescount16_64</t>
  </si>
  <si>
    <t>7A62009Femalescount16_64</t>
  </si>
  <si>
    <t>NA2009Femalescount16_64</t>
  </si>
  <si>
    <t>NC2009Femalescount16_64</t>
  </si>
  <si>
    <t>NE2009Femalescount16_64</t>
  </si>
  <si>
    <t>NG2009Femalescount16_64</t>
  </si>
  <si>
    <t>NJ2009Femalescount16_64</t>
  </si>
  <si>
    <t>NL2009Femalescount16_64</t>
  </si>
  <si>
    <t>NN2009Femalescount16_64</t>
  </si>
  <si>
    <t>NQ2009Femalescount16_64</t>
  </si>
  <si>
    <t>NS2009Femalescount16_64</t>
  </si>
  <si>
    <t>NU2009Femalescount16_64</t>
  </si>
  <si>
    <t>NX2009Femalescount16_64</t>
  </si>
  <si>
    <t>NZ2009Femalescount16_64</t>
  </si>
  <si>
    <t>PB2009Femalescount16_64</t>
  </si>
  <si>
    <t>PD2009Femalescount16_64</t>
  </si>
  <si>
    <t>PT2009Femalescount16_64</t>
  </si>
  <si>
    <t>PF2009Femalescount16_64</t>
  </si>
  <si>
    <t>PH2009Femalescount16_64</t>
  </si>
  <si>
    <t>PK2009Femalescount16_64</t>
  </si>
  <si>
    <t>PL2009Femalescount16_64</t>
  </si>
  <si>
    <t>PM2009Femalescount16_64</t>
  </si>
  <si>
    <t>PP2009Femalescount16_64</t>
  </si>
  <si>
    <t>PR2009Femalescount16_64</t>
  </si>
  <si>
    <t>W2009Femalescount16_64</t>
  </si>
  <si>
    <t>7A12010Femalescount16_64</t>
  </si>
  <si>
    <t>7A72010Femalescount16_64</t>
  </si>
  <si>
    <t>7A22010Femalescount16_64</t>
  </si>
  <si>
    <t>7A32010Femalescount16_64</t>
  </si>
  <si>
    <t>7A42010Femalescount16_64</t>
  </si>
  <si>
    <t>7A52010Femalescount16_64</t>
  </si>
  <si>
    <t>7A62010Femalescount16_64</t>
  </si>
  <si>
    <t>NA2010Femalescount16_64</t>
  </si>
  <si>
    <t>NC2010Femalescount16_64</t>
  </si>
  <si>
    <t>NE2010Femalescount16_64</t>
  </si>
  <si>
    <t>NG2010Femalescount16_64</t>
  </si>
  <si>
    <t>NJ2010Femalescount16_64</t>
  </si>
  <si>
    <t>NL2010Femalescount16_64</t>
  </si>
  <si>
    <t>NN2010Femalescount16_64</t>
  </si>
  <si>
    <t>NQ2010Femalescount16_64</t>
  </si>
  <si>
    <t>NS2010Femalescount16_64</t>
  </si>
  <si>
    <t>NU2010Femalescount16_64</t>
  </si>
  <si>
    <t>NX2010Femalescount16_64</t>
  </si>
  <si>
    <t>NZ2010Femalescount16_64</t>
  </si>
  <si>
    <t>PB2010Femalescount16_64</t>
  </si>
  <si>
    <t>PD2010Femalescount16_64</t>
  </si>
  <si>
    <t>PT2010Femalescount16_64</t>
  </si>
  <si>
    <t>PF2010Femalescount16_64</t>
  </si>
  <si>
    <t>PH2010Femalescount16_64</t>
  </si>
  <si>
    <t>PK2010Femalescount16_64</t>
  </si>
  <si>
    <t>PL2010Femalescount16_64</t>
  </si>
  <si>
    <t>PM2010Femalescount16_64</t>
  </si>
  <si>
    <t>PP2010Femalescount16_64</t>
  </si>
  <si>
    <t>PR2010Femalescount16_64</t>
  </si>
  <si>
    <t>W2010Femalescount16_64</t>
  </si>
  <si>
    <t>7A12011Femalescount16_64</t>
  </si>
  <si>
    <t>7A72011Femalescount16_64</t>
  </si>
  <si>
    <t>7A22011Femalescount16_64</t>
  </si>
  <si>
    <t>7A32011Femalescount16_64</t>
  </si>
  <si>
    <t>7A42011Femalescount16_64</t>
  </si>
  <si>
    <t>7A52011Femalescount16_64</t>
  </si>
  <si>
    <t>7A62011Femalescount16_64</t>
  </si>
  <si>
    <t>NA2011Femalescount16_64</t>
  </si>
  <si>
    <t>NC2011Femalescount16_64</t>
  </si>
  <si>
    <t>NE2011Femalescount16_64</t>
  </si>
  <si>
    <t>NG2011Femalescount16_64</t>
  </si>
  <si>
    <t>NJ2011Femalescount16_64</t>
  </si>
  <si>
    <t>NL2011Femalescount16_64</t>
  </si>
  <si>
    <t>NN2011Femalescount16_64</t>
  </si>
  <si>
    <t>NQ2011Femalescount16_64</t>
  </si>
  <si>
    <t>NS2011Femalescount16_64</t>
  </si>
  <si>
    <t>NU2011Femalescount16_64</t>
  </si>
  <si>
    <t>NX2011Femalescount16_64</t>
  </si>
  <si>
    <t>NZ2011Femalescount16_64</t>
  </si>
  <si>
    <t>PB2011Femalescount16_64</t>
  </si>
  <si>
    <t>PD2011Femalescount16_64</t>
  </si>
  <si>
    <t>PT2011Femalescount16_64</t>
  </si>
  <si>
    <t>PF2011Femalescount16_64</t>
  </si>
  <si>
    <t>PH2011Femalescount16_64</t>
  </si>
  <si>
    <t>PK2011Femalescount16_64</t>
  </si>
  <si>
    <t>PL2011Femalescount16_64</t>
  </si>
  <si>
    <t>PM2011Femalescount16_64</t>
  </si>
  <si>
    <t>PP2011Femalescount16_64</t>
  </si>
  <si>
    <t>PR2011Femalescount16_64</t>
  </si>
  <si>
    <t>W2011Femalescount16_64</t>
  </si>
  <si>
    <t>7A12012Femalescount16_64</t>
  </si>
  <si>
    <t>7A72012Femalescount16_64</t>
  </si>
  <si>
    <t>7A22012Femalescount16_64</t>
  </si>
  <si>
    <t>7A32012Femalescount16_64</t>
  </si>
  <si>
    <t>7A42012Femalescount16_64</t>
  </si>
  <si>
    <t>7A52012Femalescount16_64</t>
  </si>
  <si>
    <t>7A62012Femalescount16_64</t>
  </si>
  <si>
    <t>NA2012Femalescount16_64</t>
  </si>
  <si>
    <t>NC2012Femalescount16_64</t>
  </si>
  <si>
    <t>NE2012Femalescount16_64</t>
  </si>
  <si>
    <t>NG2012Femalescount16_64</t>
  </si>
  <si>
    <t>NJ2012Femalescount16_64</t>
  </si>
  <si>
    <t>NL2012Femalescount16_64</t>
  </si>
  <si>
    <t>NN2012Femalescount16_64</t>
  </si>
  <si>
    <t>NQ2012Femalescount16_64</t>
  </si>
  <si>
    <t>NS2012Femalescount16_64</t>
  </si>
  <si>
    <t>NU2012Femalescount16_64</t>
  </si>
  <si>
    <t>NX2012Femalescount16_64</t>
  </si>
  <si>
    <t>NZ2012Femalescount16_64</t>
  </si>
  <si>
    <t>PB2012Femalescount16_64</t>
  </si>
  <si>
    <t>PD2012Femalescount16_64</t>
  </si>
  <si>
    <t>PT2012Femalescount16_64</t>
  </si>
  <si>
    <t>PF2012Femalescount16_64</t>
  </si>
  <si>
    <t>PH2012Femalescount16_64</t>
  </si>
  <si>
    <t>PK2012Femalescount16_64</t>
  </si>
  <si>
    <t>PL2012Femalescount16_64</t>
  </si>
  <si>
    <t>PM2012Femalescount16_64</t>
  </si>
  <si>
    <t>PP2012Femalescount16_64</t>
  </si>
  <si>
    <t>PR2012Femalescount16_64</t>
  </si>
  <si>
    <t>W2012Femalescount16_64</t>
  </si>
  <si>
    <t>7A12013Femalescount16_64</t>
  </si>
  <si>
    <t>7A72013Femalescount16_64</t>
  </si>
  <si>
    <t>7A22013Femalescount16_64</t>
  </si>
  <si>
    <t>7A32013Femalescount16_64</t>
  </si>
  <si>
    <t>7A42013Femalescount16_64</t>
  </si>
  <si>
    <t>7A52013Femalescount16_64</t>
  </si>
  <si>
    <t>7A62013Femalescount16_64</t>
  </si>
  <si>
    <t>NA2013Femalescount16_64</t>
  </si>
  <si>
    <t>NC2013Femalescount16_64</t>
  </si>
  <si>
    <t>NE2013Femalescount16_64</t>
  </si>
  <si>
    <t>NG2013Femalescount16_64</t>
  </si>
  <si>
    <t>NJ2013Femalescount16_64</t>
  </si>
  <si>
    <t>NL2013Femalescount16_64</t>
  </si>
  <si>
    <t>NN2013Femalescount16_64</t>
  </si>
  <si>
    <t>NQ2013Femalescount16_64</t>
  </si>
  <si>
    <t>NS2013Femalescount16_64</t>
  </si>
  <si>
    <t>NU2013Femalescount16_64</t>
  </si>
  <si>
    <t>NX2013Femalescount16_64</t>
  </si>
  <si>
    <t>NZ2013Femalescount16_64</t>
  </si>
  <si>
    <t>PB2013Femalescount16_64</t>
  </si>
  <si>
    <t>PD2013Femalescount16_64</t>
  </si>
  <si>
    <t>PT2013Femalescount16_64</t>
  </si>
  <si>
    <t>PF2013Femalescount16_64</t>
  </si>
  <si>
    <t>PH2013Femalescount16_64</t>
  </si>
  <si>
    <t>PK2013Femalescount16_64</t>
  </si>
  <si>
    <t>PL2013Femalescount16_64</t>
  </si>
  <si>
    <t>PM2013Femalescount16_64</t>
  </si>
  <si>
    <t>PP2013Femalescount16_64</t>
  </si>
  <si>
    <t>PR2013Femalescount16_64</t>
  </si>
  <si>
    <t>W2013Femalescount16_64</t>
  </si>
  <si>
    <t>7A12014Femalescount16_64</t>
  </si>
  <si>
    <t>7A72014Femalescount16_64</t>
  </si>
  <si>
    <t>7A22014Femalescount16_64</t>
  </si>
  <si>
    <t>7A32014Femalescount16_64</t>
  </si>
  <si>
    <t>7A42014Femalescount16_64</t>
  </si>
  <si>
    <t>7A52014Femalescount16_64</t>
  </si>
  <si>
    <t>7A62014Femalescount16_64</t>
  </si>
  <si>
    <t>NA2014Femalescount16_64</t>
  </si>
  <si>
    <t>NC2014Femalescount16_64</t>
  </si>
  <si>
    <t>NE2014Femalescount16_64</t>
  </si>
  <si>
    <t>NG2014Femalescount16_64</t>
  </si>
  <si>
    <t>NJ2014Femalescount16_64</t>
  </si>
  <si>
    <t>NL2014Femalescount16_64</t>
  </si>
  <si>
    <t>NN2014Femalescount16_64</t>
  </si>
  <si>
    <t>NQ2014Femalescount16_64</t>
  </si>
  <si>
    <t>NS2014Femalescount16_64</t>
  </si>
  <si>
    <t>NU2014Femalescount16_64</t>
  </si>
  <si>
    <t>NX2014Femalescount16_64</t>
  </si>
  <si>
    <t>NZ2014Femalescount16_64</t>
  </si>
  <si>
    <t>PB2014Femalescount16_64</t>
  </si>
  <si>
    <t>PD2014Femalescount16_64</t>
  </si>
  <si>
    <t>PT2014Femalescount16_64</t>
  </si>
  <si>
    <t>PF2014Femalescount16_64</t>
  </si>
  <si>
    <t>PH2014Femalescount16_64</t>
  </si>
  <si>
    <t>PK2014Femalescount16_64</t>
  </si>
  <si>
    <t>PL2014Femalescount16_64</t>
  </si>
  <si>
    <t>PM2014Femalescount16_64</t>
  </si>
  <si>
    <t>PP2014Femalescount16_64</t>
  </si>
  <si>
    <t>PR2014Femalescount16_64</t>
  </si>
  <si>
    <t>W2014Femalescount16_64</t>
  </si>
  <si>
    <t>7A12005Personscount16_64</t>
  </si>
  <si>
    <t>7A72005Personscount16_64</t>
  </si>
  <si>
    <t>7A22005Personscount16_64</t>
  </si>
  <si>
    <t>7A32005Personscount16_64</t>
  </si>
  <si>
    <t>7A42005Personscount16_64</t>
  </si>
  <si>
    <t>7A52005Personscount16_64</t>
  </si>
  <si>
    <t>7A62005Personscount16_64</t>
  </si>
  <si>
    <t>NA2005Personscount16_64</t>
  </si>
  <si>
    <t>NC2005Personscount16_64</t>
  </si>
  <si>
    <t>NE2005Personscount16_64</t>
  </si>
  <si>
    <t>NG2005Personscount16_64</t>
  </si>
  <si>
    <t>NJ2005Personscount16_64</t>
  </si>
  <si>
    <t>NL2005Personscount16_64</t>
  </si>
  <si>
    <t>NN2005Personscount16_64</t>
  </si>
  <si>
    <t>NQ2005Personscount16_64</t>
  </si>
  <si>
    <t>NS2005Personscount16_64</t>
  </si>
  <si>
    <t>NU2005Personscount16_64</t>
  </si>
  <si>
    <t>NX2005Personscount16_64</t>
  </si>
  <si>
    <t>NZ2005Personscount16_64</t>
  </si>
  <si>
    <t>PB2005Personscount16_64</t>
  </si>
  <si>
    <t>PD2005Personscount16_64</t>
  </si>
  <si>
    <t>PT2005Personscount16_64</t>
  </si>
  <si>
    <t>PF2005Personscount16_64</t>
  </si>
  <si>
    <t>PH2005Personscount16_64</t>
  </si>
  <si>
    <t>PK2005Personscount16_64</t>
  </si>
  <si>
    <t>PL2005Personscount16_64</t>
  </si>
  <si>
    <t>PM2005Personscount16_64</t>
  </si>
  <si>
    <t>PP2005Personscount16_64</t>
  </si>
  <si>
    <t>PR2005Personscount16_64</t>
  </si>
  <si>
    <t>W2005Personscount16_64</t>
  </si>
  <si>
    <t>7A12006Personscount16_64</t>
  </si>
  <si>
    <t>7A72006Personscount16_64</t>
  </si>
  <si>
    <t>7A22006Personscount16_64</t>
  </si>
  <si>
    <t>7A32006Personscount16_64</t>
  </si>
  <si>
    <t>7A42006Personscount16_64</t>
  </si>
  <si>
    <t>7A52006Personscount16_64</t>
  </si>
  <si>
    <t>7A62006Personscount16_64</t>
  </si>
  <si>
    <t>NA2006Personscount16_64</t>
  </si>
  <si>
    <t>NC2006Personscount16_64</t>
  </si>
  <si>
    <t>NE2006Personscount16_64</t>
  </si>
  <si>
    <t>NG2006Personscount16_64</t>
  </si>
  <si>
    <t>NJ2006Personscount16_64</t>
  </si>
  <si>
    <t>NL2006Personscount16_64</t>
  </si>
  <si>
    <t>NN2006Personscount16_64</t>
  </si>
  <si>
    <t>NQ2006Personscount16_64</t>
  </si>
  <si>
    <t>NS2006Personscount16_64</t>
  </si>
  <si>
    <t>NU2006Personscount16_64</t>
  </si>
  <si>
    <t>NX2006Personscount16_64</t>
  </si>
  <si>
    <t>NZ2006Personscount16_64</t>
  </si>
  <si>
    <t>PB2006Personscount16_64</t>
  </si>
  <si>
    <t>PD2006Personscount16_64</t>
  </si>
  <si>
    <t>PT2006Personscount16_64</t>
  </si>
  <si>
    <t>PF2006Personscount16_64</t>
  </si>
  <si>
    <t>PH2006Personscount16_64</t>
  </si>
  <si>
    <t>PK2006Personscount16_64</t>
  </si>
  <si>
    <t>PL2006Personscount16_64</t>
  </si>
  <si>
    <t>PM2006Personscount16_64</t>
  </si>
  <si>
    <t>PP2006Personscount16_64</t>
  </si>
  <si>
    <t>PR2006Personscount16_64</t>
  </si>
  <si>
    <t>W2006Personscount16_64</t>
  </si>
  <si>
    <t>7A12007Personscount16_64</t>
  </si>
  <si>
    <t>7A72007Personscount16_64</t>
  </si>
  <si>
    <t>7A22007Personscount16_64</t>
  </si>
  <si>
    <t>7A32007Personscount16_64</t>
  </si>
  <si>
    <t>7A42007Personscount16_64</t>
  </si>
  <si>
    <t>7A52007Personscount16_64</t>
  </si>
  <si>
    <t>7A62007Personscount16_64</t>
  </si>
  <si>
    <t>NA2007Personscount16_64</t>
  </si>
  <si>
    <t>NC2007Personscount16_64</t>
  </si>
  <si>
    <t>NE2007Personscount16_64</t>
  </si>
  <si>
    <t>NG2007Personscount16_64</t>
  </si>
  <si>
    <t>NJ2007Personscount16_64</t>
  </si>
  <si>
    <t>NL2007Personscount16_64</t>
  </si>
  <si>
    <t>NN2007Personscount16_64</t>
  </si>
  <si>
    <t>NQ2007Personscount16_64</t>
  </si>
  <si>
    <t>NS2007Personscount16_64</t>
  </si>
  <si>
    <t>NU2007Personscount16_64</t>
  </si>
  <si>
    <t>NX2007Personscount16_64</t>
  </si>
  <si>
    <t>NZ2007Personscount16_64</t>
  </si>
  <si>
    <t>PB2007Personscount16_64</t>
  </si>
  <si>
    <t>PD2007Personscount16_64</t>
  </si>
  <si>
    <t>PT2007Personscount16_64</t>
  </si>
  <si>
    <t>PF2007Personscount16_64</t>
  </si>
  <si>
    <t>PH2007Personscount16_64</t>
  </si>
  <si>
    <t>PK2007Personscount16_64</t>
  </si>
  <si>
    <t>PL2007Personscount16_64</t>
  </si>
  <si>
    <t>PM2007Personscount16_64</t>
  </si>
  <si>
    <t>PP2007Personscount16_64</t>
  </si>
  <si>
    <t>PR2007Personscount16_64</t>
  </si>
  <si>
    <t>W2007Personscount16_64</t>
  </si>
  <si>
    <t>7A12008Personscount16_64</t>
  </si>
  <si>
    <t>7A72008Personscount16_64</t>
  </si>
  <si>
    <t>7A22008Personscount16_64</t>
  </si>
  <si>
    <t>7A32008Personscount16_64</t>
  </si>
  <si>
    <t>7A42008Personscount16_64</t>
  </si>
  <si>
    <t>7A52008Personscount16_64</t>
  </si>
  <si>
    <t>7A62008Personscount16_64</t>
  </si>
  <si>
    <t>NA2008Personscount16_64</t>
  </si>
  <si>
    <t>NC2008Personscount16_64</t>
  </si>
  <si>
    <t>NE2008Personscount16_64</t>
  </si>
  <si>
    <t>NG2008Personscount16_64</t>
  </si>
  <si>
    <t>NJ2008Personscount16_64</t>
  </si>
  <si>
    <t>NL2008Personscount16_64</t>
  </si>
  <si>
    <t>NN2008Personscount16_64</t>
  </si>
  <si>
    <t>NQ2008Personscount16_64</t>
  </si>
  <si>
    <t>NS2008Personscount16_64</t>
  </si>
  <si>
    <t>NU2008Personscount16_64</t>
  </si>
  <si>
    <t>NX2008Personscount16_64</t>
  </si>
  <si>
    <t>NZ2008Personscount16_64</t>
  </si>
  <si>
    <t>PB2008Personscount16_64</t>
  </si>
  <si>
    <t>PD2008Personscount16_64</t>
  </si>
  <si>
    <t>PT2008Personscount16_64</t>
  </si>
  <si>
    <t>PF2008Personscount16_64</t>
  </si>
  <si>
    <t>PH2008Personscount16_64</t>
  </si>
  <si>
    <t>PK2008Personscount16_64</t>
  </si>
  <si>
    <t>PL2008Personscount16_64</t>
  </si>
  <si>
    <t>PM2008Personscount16_64</t>
  </si>
  <si>
    <t>PP2008Personscount16_64</t>
  </si>
  <si>
    <t>PR2008Personscount16_64</t>
  </si>
  <si>
    <t>W2008Personscount16_64</t>
  </si>
  <si>
    <t>7A12009Personscount16_64</t>
  </si>
  <si>
    <t>7A72009Personscount16_64</t>
  </si>
  <si>
    <t>7A22009Personscount16_64</t>
  </si>
  <si>
    <t>7A32009Personscount16_64</t>
  </si>
  <si>
    <t>7A42009Personscount16_64</t>
  </si>
  <si>
    <t>7A52009Personscount16_64</t>
  </si>
  <si>
    <t>7A62009Personscount16_64</t>
  </si>
  <si>
    <t>NA2009Personscount16_64</t>
  </si>
  <si>
    <t>NC2009Personscount16_64</t>
  </si>
  <si>
    <t>NE2009Personscount16_64</t>
  </si>
  <si>
    <t>NG2009Personscount16_64</t>
  </si>
  <si>
    <t>NJ2009Personscount16_64</t>
  </si>
  <si>
    <t>NL2009Personscount16_64</t>
  </si>
  <si>
    <t>NN2009Personscount16_64</t>
  </si>
  <si>
    <t>NQ2009Personscount16_64</t>
  </si>
  <si>
    <t>NS2009Personscount16_64</t>
  </si>
  <si>
    <t>NU2009Personscount16_64</t>
  </si>
  <si>
    <t>NX2009Personscount16_64</t>
  </si>
  <si>
    <t>NZ2009Personscount16_64</t>
  </si>
  <si>
    <t>PB2009Personscount16_64</t>
  </si>
  <si>
    <t>PD2009Personscount16_64</t>
  </si>
  <si>
    <t>PT2009Personscount16_64</t>
  </si>
  <si>
    <t>PF2009Personscount16_64</t>
  </si>
  <si>
    <t>PH2009Personscount16_64</t>
  </si>
  <si>
    <t>PK2009Personscount16_64</t>
  </si>
  <si>
    <t>PL2009Personscount16_64</t>
  </si>
  <si>
    <t>PM2009Personscount16_64</t>
  </si>
  <si>
    <t>PP2009Personscount16_64</t>
  </si>
  <si>
    <t>PR2009Personscount16_64</t>
  </si>
  <si>
    <t>W2009Personscount16_64</t>
  </si>
  <si>
    <t>7A12010Personscount16_64</t>
  </si>
  <si>
    <t>7A72010Personscount16_64</t>
  </si>
  <si>
    <t>7A22010Personscount16_64</t>
  </si>
  <si>
    <t>7A32010Personscount16_64</t>
  </si>
  <si>
    <t>7A42010Personscount16_64</t>
  </si>
  <si>
    <t>7A52010Personscount16_64</t>
  </si>
  <si>
    <t>7A62010Personscount16_64</t>
  </si>
  <si>
    <t>NA2010Personscount16_64</t>
  </si>
  <si>
    <t>NC2010Personscount16_64</t>
  </si>
  <si>
    <t>NE2010Personscount16_64</t>
  </si>
  <si>
    <t>NG2010Personscount16_64</t>
  </si>
  <si>
    <t>NJ2010Personscount16_64</t>
  </si>
  <si>
    <t>NL2010Personscount16_64</t>
  </si>
  <si>
    <t>NN2010Personscount16_64</t>
  </si>
  <si>
    <t>NQ2010Personscount16_64</t>
  </si>
  <si>
    <t>NS2010Personscount16_64</t>
  </si>
  <si>
    <t>NU2010Personscount16_64</t>
  </si>
  <si>
    <t>NX2010Personscount16_64</t>
  </si>
  <si>
    <t>NZ2010Personscount16_64</t>
  </si>
  <si>
    <t>PB2010Personscount16_64</t>
  </si>
  <si>
    <t>PD2010Personscount16_64</t>
  </si>
  <si>
    <t>PT2010Personscount16_64</t>
  </si>
  <si>
    <t>PF2010Personscount16_64</t>
  </si>
  <si>
    <t>PH2010Personscount16_64</t>
  </si>
  <si>
    <t>PK2010Personscount16_64</t>
  </si>
  <si>
    <t>PL2010Personscount16_64</t>
  </si>
  <si>
    <t>PM2010Personscount16_64</t>
  </si>
  <si>
    <t>PP2010Personscount16_64</t>
  </si>
  <si>
    <t>PR2010Personscount16_64</t>
  </si>
  <si>
    <t>W2010Personscount16_64</t>
  </si>
  <si>
    <t>7A12011Personscount16_64</t>
  </si>
  <si>
    <t>7A72011Personscount16_64</t>
  </si>
  <si>
    <t>7A22011Personscount16_64</t>
  </si>
  <si>
    <t>7A32011Personscount16_64</t>
  </si>
  <si>
    <t>7A42011Personscount16_64</t>
  </si>
  <si>
    <t>7A52011Personscount16_64</t>
  </si>
  <si>
    <t>7A62011Personscount16_64</t>
  </si>
  <si>
    <t>NA2011Personscount16_64</t>
  </si>
  <si>
    <t>NC2011Personscount16_64</t>
  </si>
  <si>
    <t>NE2011Personscount16_64</t>
  </si>
  <si>
    <t>NG2011Personscount16_64</t>
  </si>
  <si>
    <t>NJ2011Personscount16_64</t>
  </si>
  <si>
    <t>NL2011Personscount16_64</t>
  </si>
  <si>
    <t>NN2011Personscount16_64</t>
  </si>
  <si>
    <t>NQ2011Personscount16_64</t>
  </si>
  <si>
    <t>NS2011Personscount16_64</t>
  </si>
  <si>
    <t>NU2011Personscount16_64</t>
  </si>
  <si>
    <t>NX2011Personscount16_64</t>
  </si>
  <si>
    <t>NZ2011Personscount16_64</t>
  </si>
  <si>
    <t>PB2011Personscount16_64</t>
  </si>
  <si>
    <t>PD2011Personscount16_64</t>
  </si>
  <si>
    <t>PT2011Personscount16_64</t>
  </si>
  <si>
    <t>PF2011Personscount16_64</t>
  </si>
  <si>
    <t>PH2011Personscount16_64</t>
  </si>
  <si>
    <t>PK2011Personscount16_64</t>
  </si>
  <si>
    <t>PL2011Personscount16_64</t>
  </si>
  <si>
    <t>PM2011Personscount16_64</t>
  </si>
  <si>
    <t>PP2011Personscount16_64</t>
  </si>
  <si>
    <t>PR2011Personscount16_64</t>
  </si>
  <si>
    <t>W2011Personscount16_64</t>
  </si>
  <si>
    <t>7A12012Personscount16_64</t>
  </si>
  <si>
    <t>7A72012Personscount16_64</t>
  </si>
  <si>
    <t>7A22012Personscount16_64</t>
  </si>
  <si>
    <t>7A32012Personscount16_64</t>
  </si>
  <si>
    <t>7A42012Personscount16_64</t>
  </si>
  <si>
    <t>7A52012Personscount16_64</t>
  </si>
  <si>
    <t>7A62012Personscount16_64</t>
  </si>
  <si>
    <t>NA2012Personscount16_64</t>
  </si>
  <si>
    <t>NC2012Personscount16_64</t>
  </si>
  <si>
    <t>NE2012Personscount16_64</t>
  </si>
  <si>
    <t>NG2012Personscount16_64</t>
  </si>
  <si>
    <t>NJ2012Personscount16_64</t>
  </si>
  <si>
    <t>NL2012Personscount16_64</t>
  </si>
  <si>
    <t>NN2012Personscount16_64</t>
  </si>
  <si>
    <t>NQ2012Personscount16_64</t>
  </si>
  <si>
    <t>NS2012Personscount16_64</t>
  </si>
  <si>
    <t>NU2012Personscount16_64</t>
  </si>
  <si>
    <t>NX2012Personscount16_64</t>
  </si>
  <si>
    <t>NZ2012Personscount16_64</t>
  </si>
  <si>
    <t>PB2012Personscount16_64</t>
  </si>
  <si>
    <t>PD2012Personscount16_64</t>
  </si>
  <si>
    <t>PT2012Personscount16_64</t>
  </si>
  <si>
    <t>PF2012Personscount16_64</t>
  </si>
  <si>
    <t>PH2012Personscount16_64</t>
  </si>
  <si>
    <t>PK2012Personscount16_64</t>
  </si>
  <si>
    <t>PL2012Personscount16_64</t>
  </si>
  <si>
    <t>PM2012Personscount16_64</t>
  </si>
  <si>
    <t>PP2012Personscount16_64</t>
  </si>
  <si>
    <t>PR2012Personscount16_64</t>
  </si>
  <si>
    <t>W2012Personscount16_64</t>
  </si>
  <si>
    <t>7A12013Personscount16_64</t>
  </si>
  <si>
    <t>7A72013Personscount16_64</t>
  </si>
  <si>
    <t>7A22013Personscount16_64</t>
  </si>
  <si>
    <t>7A32013Personscount16_64</t>
  </si>
  <si>
    <t>7A42013Personscount16_64</t>
  </si>
  <si>
    <t>7A52013Personscount16_64</t>
  </si>
  <si>
    <t>7A62013Personscount16_64</t>
  </si>
  <si>
    <t>NA2013Personscount16_64</t>
  </si>
  <si>
    <t>NC2013Personscount16_64</t>
  </si>
  <si>
    <t>NE2013Personscount16_64</t>
  </si>
  <si>
    <t>NG2013Personscount16_64</t>
  </si>
  <si>
    <t>NJ2013Personscount16_64</t>
  </si>
  <si>
    <t>NL2013Personscount16_64</t>
  </si>
  <si>
    <t>NN2013Personscount16_64</t>
  </si>
  <si>
    <t>NQ2013Personscount16_64</t>
  </si>
  <si>
    <t>NS2013Personscount16_64</t>
  </si>
  <si>
    <t>NU2013Personscount16_64</t>
  </si>
  <si>
    <t>NX2013Personscount16_64</t>
  </si>
  <si>
    <t>NZ2013Personscount16_64</t>
  </si>
  <si>
    <t>PB2013Personscount16_64</t>
  </si>
  <si>
    <t>PD2013Personscount16_64</t>
  </si>
  <si>
    <t>PT2013Personscount16_64</t>
  </si>
  <si>
    <t>PF2013Personscount16_64</t>
  </si>
  <si>
    <t>PH2013Personscount16_64</t>
  </si>
  <si>
    <t>PK2013Personscount16_64</t>
  </si>
  <si>
    <t>PL2013Personscount16_64</t>
  </si>
  <si>
    <t>PM2013Personscount16_64</t>
  </si>
  <si>
    <t>PP2013Personscount16_64</t>
  </si>
  <si>
    <t>PR2013Personscount16_64</t>
  </si>
  <si>
    <t>W2013Personscount16_64</t>
  </si>
  <si>
    <t>7A12014Personscount16_64</t>
  </si>
  <si>
    <t>7A72014Personscount16_64</t>
  </si>
  <si>
    <t>7A22014Personscount16_64</t>
  </si>
  <si>
    <t>7A32014Personscount16_64</t>
  </si>
  <si>
    <t>7A42014Personscount16_64</t>
  </si>
  <si>
    <t>7A52014Personscount16_64</t>
  </si>
  <si>
    <t>7A62014Personscount16_64</t>
  </si>
  <si>
    <t>NA2014Personscount16_64</t>
  </si>
  <si>
    <t>NC2014Personscount16_64</t>
  </si>
  <si>
    <t>NE2014Personscount16_64</t>
  </si>
  <si>
    <t>NG2014Personscount16_64</t>
  </si>
  <si>
    <t>NJ2014Personscount16_64</t>
  </si>
  <si>
    <t>NL2014Personscount16_64</t>
  </si>
  <si>
    <t>NN2014Personscount16_64</t>
  </si>
  <si>
    <t>NQ2014Personscount16_64</t>
  </si>
  <si>
    <t>NS2014Personscount16_64</t>
  </si>
  <si>
    <t>NU2014Personscount16_64</t>
  </si>
  <si>
    <t>NX2014Personscount16_64</t>
  </si>
  <si>
    <t>NZ2014Personscount16_64</t>
  </si>
  <si>
    <t>PB2014Personscount16_64</t>
  </si>
  <si>
    <t>PD2014Personscount16_64</t>
  </si>
  <si>
    <t>PT2014Personscount16_64</t>
  </si>
  <si>
    <t>PF2014Personscount16_64</t>
  </si>
  <si>
    <t>PH2014Personscount16_64</t>
  </si>
  <si>
    <t>PK2014Personscount16_64</t>
  </si>
  <si>
    <t>PL2014Personscount16_64</t>
  </si>
  <si>
    <t>PM2014Personscount16_64</t>
  </si>
  <si>
    <t>PP2014Personscount16_64</t>
  </si>
  <si>
    <t>PR2014Personscount16_64</t>
  </si>
  <si>
    <t>W2014Personscount16_64</t>
  </si>
  <si>
    <t>7A12005Malescount65_84</t>
  </si>
  <si>
    <t>7A72005Malescount65_84</t>
  </si>
  <si>
    <t>7A22005Malescount65_84</t>
  </si>
  <si>
    <t>7A32005Malescount65_84</t>
  </si>
  <si>
    <t>7A42005Malescount65_84</t>
  </si>
  <si>
    <t>7A52005Malescount65_84</t>
  </si>
  <si>
    <t>7A62005Malescount65_84</t>
  </si>
  <si>
    <t>NA2005Malescount65_84</t>
  </si>
  <si>
    <t>NC2005Malescount65_84</t>
  </si>
  <si>
    <t>NE2005Malescount65_84</t>
  </si>
  <si>
    <t>NG2005Malescount65_84</t>
  </si>
  <si>
    <t>NJ2005Malescount65_84</t>
  </si>
  <si>
    <t>NL2005Malescount65_84</t>
  </si>
  <si>
    <t>NN2005Malescount65_84</t>
  </si>
  <si>
    <t>NQ2005Malescount65_84</t>
  </si>
  <si>
    <t>NS2005Malescount65_84</t>
  </si>
  <si>
    <t>NU2005Malescount65_84</t>
  </si>
  <si>
    <t>NX2005Malescount65_84</t>
  </si>
  <si>
    <t>NZ2005Malescount65_84</t>
  </si>
  <si>
    <t>PB2005Malescount65_84</t>
  </si>
  <si>
    <t>PD2005Malescount65_84</t>
  </si>
  <si>
    <t>PT2005Malescount65_84</t>
  </si>
  <si>
    <t>PF2005Malescount65_84</t>
  </si>
  <si>
    <t>PH2005Malescount65_84</t>
  </si>
  <si>
    <t>PK2005Malescount65_84</t>
  </si>
  <si>
    <t>PL2005Malescount65_84</t>
  </si>
  <si>
    <t>PM2005Malescount65_84</t>
  </si>
  <si>
    <t>PP2005Malescount65_84</t>
  </si>
  <si>
    <t>PR2005Malescount65_84</t>
  </si>
  <si>
    <t>W2005Malescount65_84</t>
  </si>
  <si>
    <t>7A12006Malescount65_84</t>
  </si>
  <si>
    <t>7A72006Malescount65_84</t>
  </si>
  <si>
    <t>7A22006Malescount65_84</t>
  </si>
  <si>
    <t>7A32006Malescount65_84</t>
  </si>
  <si>
    <t>7A42006Malescount65_84</t>
  </si>
  <si>
    <t>7A52006Malescount65_84</t>
  </si>
  <si>
    <t>7A62006Malescount65_84</t>
  </si>
  <si>
    <t>NA2006Malescount65_84</t>
  </si>
  <si>
    <t>NC2006Malescount65_84</t>
  </si>
  <si>
    <t>NE2006Malescount65_84</t>
  </si>
  <si>
    <t>NG2006Malescount65_84</t>
  </si>
  <si>
    <t>NJ2006Malescount65_84</t>
  </si>
  <si>
    <t>NL2006Malescount65_84</t>
  </si>
  <si>
    <t>NN2006Malescount65_84</t>
  </si>
  <si>
    <t>NQ2006Malescount65_84</t>
  </si>
  <si>
    <t>NS2006Malescount65_84</t>
  </si>
  <si>
    <t>NU2006Malescount65_84</t>
  </si>
  <si>
    <t>NX2006Malescount65_84</t>
  </si>
  <si>
    <t>NZ2006Malescount65_84</t>
  </si>
  <si>
    <t>PB2006Malescount65_84</t>
  </si>
  <si>
    <t>PD2006Malescount65_84</t>
  </si>
  <si>
    <t>PT2006Malescount65_84</t>
  </si>
  <si>
    <t>PF2006Malescount65_84</t>
  </si>
  <si>
    <t>PH2006Malescount65_84</t>
  </si>
  <si>
    <t>PK2006Malescount65_84</t>
  </si>
  <si>
    <t>PL2006Malescount65_84</t>
  </si>
  <si>
    <t>PM2006Malescount65_84</t>
  </si>
  <si>
    <t>PP2006Malescount65_84</t>
  </si>
  <si>
    <t>PR2006Malescount65_84</t>
  </si>
  <si>
    <t>W2006Malescount65_84</t>
  </si>
  <si>
    <t>7A12007Malescount65_84</t>
  </si>
  <si>
    <t>7A72007Malescount65_84</t>
  </si>
  <si>
    <t>7A22007Malescount65_84</t>
  </si>
  <si>
    <t>7A32007Malescount65_84</t>
  </si>
  <si>
    <t>7A42007Malescount65_84</t>
  </si>
  <si>
    <t>7A52007Malescount65_84</t>
  </si>
  <si>
    <t>7A62007Malescount65_84</t>
  </si>
  <si>
    <t>NA2007Malescount65_84</t>
  </si>
  <si>
    <t>NC2007Malescount65_84</t>
  </si>
  <si>
    <t>NE2007Malescount65_84</t>
  </si>
  <si>
    <t>NG2007Malescount65_84</t>
  </si>
  <si>
    <t>NJ2007Malescount65_84</t>
  </si>
  <si>
    <t>NL2007Malescount65_84</t>
  </si>
  <si>
    <t>NN2007Malescount65_84</t>
  </si>
  <si>
    <t>NQ2007Malescount65_84</t>
  </si>
  <si>
    <t>NS2007Malescount65_84</t>
  </si>
  <si>
    <t>NU2007Malescount65_84</t>
  </si>
  <si>
    <t>NX2007Malescount65_84</t>
  </si>
  <si>
    <t>NZ2007Malescount65_84</t>
  </si>
  <si>
    <t>PB2007Malescount65_84</t>
  </si>
  <si>
    <t>PD2007Malescount65_84</t>
  </si>
  <si>
    <t>PT2007Malescount65_84</t>
  </si>
  <si>
    <t>PF2007Malescount65_84</t>
  </si>
  <si>
    <t>PH2007Malescount65_84</t>
  </si>
  <si>
    <t>PK2007Malescount65_84</t>
  </si>
  <si>
    <t>PL2007Malescount65_84</t>
  </si>
  <si>
    <t>PM2007Malescount65_84</t>
  </si>
  <si>
    <t>PP2007Malescount65_84</t>
  </si>
  <si>
    <t>PR2007Malescount65_84</t>
  </si>
  <si>
    <t>W2007Malescount65_84</t>
  </si>
  <si>
    <t>7A12008Malescount65_84</t>
  </si>
  <si>
    <t>7A72008Malescount65_84</t>
  </si>
  <si>
    <t>7A22008Malescount65_84</t>
  </si>
  <si>
    <t>7A32008Malescount65_84</t>
  </si>
  <si>
    <t>7A42008Malescount65_84</t>
  </si>
  <si>
    <t>7A52008Malescount65_84</t>
  </si>
  <si>
    <t>7A62008Malescount65_84</t>
  </si>
  <si>
    <t>NA2008Malescount65_84</t>
  </si>
  <si>
    <t>NC2008Malescount65_84</t>
  </si>
  <si>
    <t>NE2008Malescount65_84</t>
  </si>
  <si>
    <t>NG2008Malescount65_84</t>
  </si>
  <si>
    <t>NJ2008Malescount65_84</t>
  </si>
  <si>
    <t>NL2008Malescount65_84</t>
  </si>
  <si>
    <t>NN2008Malescount65_84</t>
  </si>
  <si>
    <t>NQ2008Malescount65_84</t>
  </si>
  <si>
    <t>NS2008Malescount65_84</t>
  </si>
  <si>
    <t>NU2008Malescount65_84</t>
  </si>
  <si>
    <t>NX2008Malescount65_84</t>
  </si>
  <si>
    <t>NZ2008Malescount65_84</t>
  </si>
  <si>
    <t>PB2008Malescount65_84</t>
  </si>
  <si>
    <t>PD2008Malescount65_84</t>
  </si>
  <si>
    <t>PT2008Malescount65_84</t>
  </si>
  <si>
    <t>PF2008Malescount65_84</t>
  </si>
  <si>
    <t>PH2008Malescount65_84</t>
  </si>
  <si>
    <t>PK2008Malescount65_84</t>
  </si>
  <si>
    <t>PL2008Malescount65_84</t>
  </si>
  <si>
    <t>PM2008Malescount65_84</t>
  </si>
  <si>
    <t>PP2008Malescount65_84</t>
  </si>
  <si>
    <t>PR2008Malescount65_84</t>
  </si>
  <si>
    <t>W2008Malescount65_84</t>
  </si>
  <si>
    <t>7A12009Malescount65_84</t>
  </si>
  <si>
    <t>7A72009Malescount65_84</t>
  </si>
  <si>
    <t>7A22009Malescount65_84</t>
  </si>
  <si>
    <t>7A32009Malescount65_84</t>
  </si>
  <si>
    <t>7A42009Malescount65_84</t>
  </si>
  <si>
    <t>7A52009Malescount65_84</t>
  </si>
  <si>
    <t>7A62009Malescount65_84</t>
  </si>
  <si>
    <t>NA2009Malescount65_84</t>
  </si>
  <si>
    <t>NC2009Malescount65_84</t>
  </si>
  <si>
    <t>NE2009Malescount65_84</t>
  </si>
  <si>
    <t>NG2009Malescount65_84</t>
  </si>
  <si>
    <t>NJ2009Malescount65_84</t>
  </si>
  <si>
    <t>NL2009Malescount65_84</t>
  </si>
  <si>
    <t>NN2009Malescount65_84</t>
  </si>
  <si>
    <t>NQ2009Malescount65_84</t>
  </si>
  <si>
    <t>NS2009Malescount65_84</t>
  </si>
  <si>
    <t>NU2009Malescount65_84</t>
  </si>
  <si>
    <t>NX2009Malescount65_84</t>
  </si>
  <si>
    <t>NZ2009Malescount65_84</t>
  </si>
  <si>
    <t>PB2009Malescount65_84</t>
  </si>
  <si>
    <t>PD2009Malescount65_84</t>
  </si>
  <si>
    <t>PT2009Malescount65_84</t>
  </si>
  <si>
    <t>PF2009Malescount65_84</t>
  </si>
  <si>
    <t>PH2009Malescount65_84</t>
  </si>
  <si>
    <t>PK2009Malescount65_84</t>
  </si>
  <si>
    <t>PL2009Malescount65_84</t>
  </si>
  <si>
    <t>PM2009Malescount65_84</t>
  </si>
  <si>
    <t>PP2009Malescount65_84</t>
  </si>
  <si>
    <t>PR2009Malescount65_84</t>
  </si>
  <si>
    <t>W2009Malescount65_84</t>
  </si>
  <si>
    <t>7A12010Malescount65_84</t>
  </si>
  <si>
    <t>7A72010Malescount65_84</t>
  </si>
  <si>
    <t>7A22010Malescount65_84</t>
  </si>
  <si>
    <t>7A32010Malescount65_84</t>
  </si>
  <si>
    <t>7A42010Malescount65_84</t>
  </si>
  <si>
    <t>7A52010Malescount65_84</t>
  </si>
  <si>
    <t>7A62010Malescount65_84</t>
  </si>
  <si>
    <t>NA2010Malescount65_84</t>
  </si>
  <si>
    <t>NC2010Malescount65_84</t>
  </si>
  <si>
    <t>NE2010Malescount65_84</t>
  </si>
  <si>
    <t>NG2010Malescount65_84</t>
  </si>
  <si>
    <t>NJ2010Malescount65_84</t>
  </si>
  <si>
    <t>NL2010Malescount65_84</t>
  </si>
  <si>
    <t>NN2010Malescount65_84</t>
  </si>
  <si>
    <t>NQ2010Malescount65_84</t>
  </si>
  <si>
    <t>NS2010Malescount65_84</t>
  </si>
  <si>
    <t>NU2010Malescount65_84</t>
  </si>
  <si>
    <t>NX2010Malescount65_84</t>
  </si>
  <si>
    <t>NZ2010Malescount65_84</t>
  </si>
  <si>
    <t>PB2010Malescount65_84</t>
  </si>
  <si>
    <t>PD2010Malescount65_84</t>
  </si>
  <si>
    <t>PT2010Malescount65_84</t>
  </si>
  <si>
    <t>PF2010Malescount65_84</t>
  </si>
  <si>
    <t>PH2010Malescount65_84</t>
  </si>
  <si>
    <t>PK2010Malescount65_84</t>
  </si>
  <si>
    <t>PL2010Malescount65_84</t>
  </si>
  <si>
    <t>PM2010Malescount65_84</t>
  </si>
  <si>
    <t>PP2010Malescount65_84</t>
  </si>
  <si>
    <t>PR2010Malescount65_84</t>
  </si>
  <si>
    <t>W2010Malescount65_84</t>
  </si>
  <si>
    <t>7A12011Malescount65_84</t>
  </si>
  <si>
    <t>7A72011Malescount65_84</t>
  </si>
  <si>
    <t>7A22011Malescount65_84</t>
  </si>
  <si>
    <t>7A32011Malescount65_84</t>
  </si>
  <si>
    <t>7A42011Malescount65_84</t>
  </si>
  <si>
    <t>7A52011Malescount65_84</t>
  </si>
  <si>
    <t>7A62011Malescount65_84</t>
  </si>
  <si>
    <t>NA2011Malescount65_84</t>
  </si>
  <si>
    <t>NC2011Malescount65_84</t>
  </si>
  <si>
    <t>NE2011Malescount65_84</t>
  </si>
  <si>
    <t>NG2011Malescount65_84</t>
  </si>
  <si>
    <t>NJ2011Malescount65_84</t>
  </si>
  <si>
    <t>NL2011Malescount65_84</t>
  </si>
  <si>
    <t>NN2011Malescount65_84</t>
  </si>
  <si>
    <t>NQ2011Malescount65_84</t>
  </si>
  <si>
    <t>NS2011Malescount65_84</t>
  </si>
  <si>
    <t>NU2011Malescount65_84</t>
  </si>
  <si>
    <t>NX2011Malescount65_84</t>
  </si>
  <si>
    <t>NZ2011Malescount65_84</t>
  </si>
  <si>
    <t>PB2011Malescount65_84</t>
  </si>
  <si>
    <t>PD2011Malescount65_84</t>
  </si>
  <si>
    <t>PT2011Malescount65_84</t>
  </si>
  <si>
    <t>PF2011Malescount65_84</t>
  </si>
  <si>
    <t>PH2011Malescount65_84</t>
  </si>
  <si>
    <t>PK2011Malescount65_84</t>
  </si>
  <si>
    <t>PL2011Malescount65_84</t>
  </si>
  <si>
    <t>PM2011Malescount65_84</t>
  </si>
  <si>
    <t>PP2011Malescount65_84</t>
  </si>
  <si>
    <t>PR2011Malescount65_84</t>
  </si>
  <si>
    <t>W2011Malescount65_84</t>
  </si>
  <si>
    <t>7A12012Malescount65_84</t>
  </si>
  <si>
    <t>7A72012Malescount65_84</t>
  </si>
  <si>
    <t>7A22012Malescount65_84</t>
  </si>
  <si>
    <t>7A32012Malescount65_84</t>
  </si>
  <si>
    <t>7A42012Malescount65_84</t>
  </si>
  <si>
    <t>7A52012Malescount65_84</t>
  </si>
  <si>
    <t>7A62012Malescount65_84</t>
  </si>
  <si>
    <t>NA2012Malescount65_84</t>
  </si>
  <si>
    <t>NC2012Malescount65_84</t>
  </si>
  <si>
    <t>NE2012Malescount65_84</t>
  </si>
  <si>
    <t>NG2012Malescount65_84</t>
  </si>
  <si>
    <t>NJ2012Malescount65_84</t>
  </si>
  <si>
    <t>NL2012Malescount65_84</t>
  </si>
  <si>
    <t>NN2012Malescount65_84</t>
  </si>
  <si>
    <t>NQ2012Malescount65_84</t>
  </si>
  <si>
    <t>NS2012Malescount65_84</t>
  </si>
  <si>
    <t>NU2012Malescount65_84</t>
  </si>
  <si>
    <t>NX2012Malescount65_84</t>
  </si>
  <si>
    <t>NZ2012Malescount65_84</t>
  </si>
  <si>
    <t>PB2012Malescount65_84</t>
  </si>
  <si>
    <t>PD2012Malescount65_84</t>
  </si>
  <si>
    <t>PT2012Malescount65_84</t>
  </si>
  <si>
    <t>PF2012Malescount65_84</t>
  </si>
  <si>
    <t>PH2012Malescount65_84</t>
  </si>
  <si>
    <t>PK2012Malescount65_84</t>
  </si>
  <si>
    <t>PL2012Malescount65_84</t>
  </si>
  <si>
    <t>PM2012Malescount65_84</t>
  </si>
  <si>
    <t>PP2012Malescount65_84</t>
  </si>
  <si>
    <t>PR2012Malescount65_84</t>
  </si>
  <si>
    <t>W2012Malescount65_84</t>
  </si>
  <si>
    <t>7A12013Malescount65_84</t>
  </si>
  <si>
    <t>7A72013Malescount65_84</t>
  </si>
  <si>
    <t>7A22013Malescount65_84</t>
  </si>
  <si>
    <t>7A32013Malescount65_84</t>
  </si>
  <si>
    <t>7A42013Malescount65_84</t>
  </si>
  <si>
    <t>7A52013Malescount65_84</t>
  </si>
  <si>
    <t>7A62013Malescount65_84</t>
  </si>
  <si>
    <t>NA2013Malescount65_84</t>
  </si>
  <si>
    <t>NC2013Malescount65_84</t>
  </si>
  <si>
    <t>NE2013Malescount65_84</t>
  </si>
  <si>
    <t>NG2013Malescount65_84</t>
  </si>
  <si>
    <t>NJ2013Malescount65_84</t>
  </si>
  <si>
    <t>NL2013Malescount65_84</t>
  </si>
  <si>
    <t>NN2013Malescount65_84</t>
  </si>
  <si>
    <t>NQ2013Malescount65_84</t>
  </si>
  <si>
    <t>NS2013Malescount65_84</t>
  </si>
  <si>
    <t>NU2013Malescount65_84</t>
  </si>
  <si>
    <t>NX2013Malescount65_84</t>
  </si>
  <si>
    <t>NZ2013Malescount65_84</t>
  </si>
  <si>
    <t>PB2013Malescount65_84</t>
  </si>
  <si>
    <t>PD2013Malescount65_84</t>
  </si>
  <si>
    <t>PT2013Malescount65_84</t>
  </si>
  <si>
    <t>PF2013Malescount65_84</t>
  </si>
  <si>
    <t>PH2013Malescount65_84</t>
  </si>
  <si>
    <t>PK2013Malescount65_84</t>
  </si>
  <si>
    <t>PL2013Malescount65_84</t>
  </si>
  <si>
    <t>PM2013Malescount65_84</t>
  </si>
  <si>
    <t>PP2013Malescount65_84</t>
  </si>
  <si>
    <t>PR2013Malescount65_84</t>
  </si>
  <si>
    <t>W2013Malescount65_84</t>
  </si>
  <si>
    <t>7A12014Malescount65_84</t>
  </si>
  <si>
    <t>7A72014Malescount65_84</t>
  </si>
  <si>
    <t>7A22014Malescount65_84</t>
  </si>
  <si>
    <t>7A32014Malescount65_84</t>
  </si>
  <si>
    <t>7A42014Malescount65_84</t>
  </si>
  <si>
    <t>7A52014Malescount65_84</t>
  </si>
  <si>
    <t>7A62014Malescount65_84</t>
  </si>
  <si>
    <t>NA2014Malescount65_84</t>
  </si>
  <si>
    <t>NC2014Malescount65_84</t>
  </si>
  <si>
    <t>NE2014Malescount65_84</t>
  </si>
  <si>
    <t>NG2014Malescount65_84</t>
  </si>
  <si>
    <t>NJ2014Malescount65_84</t>
  </si>
  <si>
    <t>NL2014Malescount65_84</t>
  </si>
  <si>
    <t>NN2014Malescount65_84</t>
  </si>
  <si>
    <t>NQ2014Malescount65_84</t>
  </si>
  <si>
    <t>NS2014Malescount65_84</t>
  </si>
  <si>
    <t>NU2014Malescount65_84</t>
  </si>
  <si>
    <t>NX2014Malescount65_84</t>
  </si>
  <si>
    <t>NZ2014Malescount65_84</t>
  </si>
  <si>
    <t>PB2014Malescount65_84</t>
  </si>
  <si>
    <t>PD2014Malescount65_84</t>
  </si>
  <si>
    <t>PT2014Malescount65_84</t>
  </si>
  <si>
    <t>PF2014Malescount65_84</t>
  </si>
  <si>
    <t>PH2014Malescount65_84</t>
  </si>
  <si>
    <t>PK2014Malescount65_84</t>
  </si>
  <si>
    <t>PL2014Malescount65_84</t>
  </si>
  <si>
    <t>PM2014Malescount65_84</t>
  </si>
  <si>
    <t>PP2014Malescount65_84</t>
  </si>
  <si>
    <t>PR2014Malescount65_84</t>
  </si>
  <si>
    <t>W2014Malescount65_84</t>
  </si>
  <si>
    <t>7A12005Femalescount65_84</t>
  </si>
  <si>
    <t>7A72005Femalescount65_84</t>
  </si>
  <si>
    <t>7A22005Femalescount65_84</t>
  </si>
  <si>
    <t>7A32005Femalescount65_84</t>
  </si>
  <si>
    <t>7A42005Femalescount65_84</t>
  </si>
  <si>
    <t>7A52005Femalescount65_84</t>
  </si>
  <si>
    <t>7A62005Femalescount65_84</t>
  </si>
  <si>
    <t>NA2005Femalescount65_84</t>
  </si>
  <si>
    <t>NC2005Femalescount65_84</t>
  </si>
  <si>
    <t>NE2005Femalescount65_84</t>
  </si>
  <si>
    <t>NG2005Femalescount65_84</t>
  </si>
  <si>
    <t>NJ2005Femalescount65_84</t>
  </si>
  <si>
    <t>NL2005Femalescount65_84</t>
  </si>
  <si>
    <t>NN2005Femalescount65_84</t>
  </si>
  <si>
    <t>NQ2005Femalescount65_84</t>
  </si>
  <si>
    <t>NS2005Femalescount65_84</t>
  </si>
  <si>
    <t>NU2005Femalescount65_84</t>
  </si>
  <si>
    <t>NX2005Femalescount65_84</t>
  </si>
  <si>
    <t>NZ2005Femalescount65_84</t>
  </si>
  <si>
    <t>PB2005Femalescount65_84</t>
  </si>
  <si>
    <t>PD2005Femalescount65_84</t>
  </si>
  <si>
    <t>PT2005Femalescount65_84</t>
  </si>
  <si>
    <t>PF2005Femalescount65_84</t>
  </si>
  <si>
    <t>PH2005Femalescount65_84</t>
  </si>
  <si>
    <t>PK2005Femalescount65_84</t>
  </si>
  <si>
    <t>PL2005Femalescount65_84</t>
  </si>
  <si>
    <t>PM2005Femalescount65_84</t>
  </si>
  <si>
    <t>PP2005Femalescount65_84</t>
  </si>
  <si>
    <t>PR2005Femalescount65_84</t>
  </si>
  <si>
    <t>W2005Femalescount65_84</t>
  </si>
  <si>
    <t>7A12006Femalescount65_84</t>
  </si>
  <si>
    <t>7A72006Femalescount65_84</t>
  </si>
  <si>
    <t>7A22006Femalescount65_84</t>
  </si>
  <si>
    <t>7A32006Femalescount65_84</t>
  </si>
  <si>
    <t>7A42006Femalescount65_84</t>
  </si>
  <si>
    <t>7A52006Femalescount65_84</t>
  </si>
  <si>
    <t>7A62006Femalescount65_84</t>
  </si>
  <si>
    <t>NA2006Femalescount65_84</t>
  </si>
  <si>
    <t>NC2006Femalescount65_84</t>
  </si>
  <si>
    <t>NE2006Femalescount65_84</t>
  </si>
  <si>
    <t>NG2006Femalescount65_84</t>
  </si>
  <si>
    <t>NJ2006Femalescount65_84</t>
  </si>
  <si>
    <t>NL2006Femalescount65_84</t>
  </si>
  <si>
    <t>NN2006Femalescount65_84</t>
  </si>
  <si>
    <t>NQ2006Femalescount65_84</t>
  </si>
  <si>
    <t>NS2006Femalescount65_84</t>
  </si>
  <si>
    <t>NU2006Femalescount65_84</t>
  </si>
  <si>
    <t>NX2006Femalescount65_84</t>
  </si>
  <si>
    <t>NZ2006Femalescount65_84</t>
  </si>
  <si>
    <t>PB2006Femalescount65_84</t>
  </si>
  <si>
    <t>PD2006Femalescount65_84</t>
  </si>
  <si>
    <t>PT2006Femalescount65_84</t>
  </si>
  <si>
    <t>PF2006Femalescount65_84</t>
  </si>
  <si>
    <t>PH2006Femalescount65_84</t>
  </si>
  <si>
    <t>PK2006Femalescount65_84</t>
  </si>
  <si>
    <t>PL2006Femalescount65_84</t>
  </si>
  <si>
    <t>PM2006Femalescount65_84</t>
  </si>
  <si>
    <t>PP2006Femalescount65_84</t>
  </si>
  <si>
    <t>PR2006Femalescount65_84</t>
  </si>
  <si>
    <t>W2006Femalescount65_84</t>
  </si>
  <si>
    <t>7A12007Femalescount65_84</t>
  </si>
  <si>
    <t>7A72007Femalescount65_84</t>
  </si>
  <si>
    <t>7A22007Femalescount65_84</t>
  </si>
  <si>
    <t>7A32007Femalescount65_84</t>
  </si>
  <si>
    <t>7A42007Femalescount65_84</t>
  </si>
  <si>
    <t>7A52007Femalescount65_84</t>
  </si>
  <si>
    <t>7A62007Femalescount65_84</t>
  </si>
  <si>
    <t>NA2007Femalescount65_84</t>
  </si>
  <si>
    <t>NC2007Femalescount65_84</t>
  </si>
  <si>
    <t>NE2007Femalescount65_84</t>
  </si>
  <si>
    <t>NG2007Femalescount65_84</t>
  </si>
  <si>
    <t>NJ2007Femalescount65_84</t>
  </si>
  <si>
    <t>NL2007Femalescount65_84</t>
  </si>
  <si>
    <t>NN2007Femalescount65_84</t>
  </si>
  <si>
    <t>NQ2007Femalescount65_84</t>
  </si>
  <si>
    <t>NS2007Femalescount65_84</t>
  </si>
  <si>
    <t>NU2007Femalescount65_84</t>
  </si>
  <si>
    <t>NX2007Femalescount65_84</t>
  </si>
  <si>
    <t>NZ2007Femalescount65_84</t>
  </si>
  <si>
    <t>PB2007Femalescount65_84</t>
  </si>
  <si>
    <t>PD2007Femalescount65_84</t>
  </si>
  <si>
    <t>PT2007Femalescount65_84</t>
  </si>
  <si>
    <t>PF2007Femalescount65_84</t>
  </si>
  <si>
    <t>PH2007Femalescount65_84</t>
  </si>
  <si>
    <t>PK2007Femalescount65_84</t>
  </si>
  <si>
    <t>PL2007Femalescount65_84</t>
  </si>
  <si>
    <t>PM2007Femalescount65_84</t>
  </si>
  <si>
    <t>PP2007Femalescount65_84</t>
  </si>
  <si>
    <t>PR2007Femalescount65_84</t>
  </si>
  <si>
    <t>W2007Femalescount65_84</t>
  </si>
  <si>
    <t>7A12008Femalescount65_84</t>
  </si>
  <si>
    <t>7A72008Femalescount65_84</t>
  </si>
  <si>
    <t>7A22008Femalescount65_84</t>
  </si>
  <si>
    <t>7A32008Femalescount65_84</t>
  </si>
  <si>
    <t>7A42008Femalescount65_84</t>
  </si>
  <si>
    <t>7A52008Femalescount65_84</t>
  </si>
  <si>
    <t>7A62008Femalescount65_84</t>
  </si>
  <si>
    <t>NA2008Femalescount65_84</t>
  </si>
  <si>
    <t>NC2008Femalescount65_84</t>
  </si>
  <si>
    <t>NE2008Femalescount65_84</t>
  </si>
  <si>
    <t>NG2008Femalescount65_84</t>
  </si>
  <si>
    <t>NJ2008Femalescount65_84</t>
  </si>
  <si>
    <t>NL2008Femalescount65_84</t>
  </si>
  <si>
    <t>NN2008Femalescount65_84</t>
  </si>
  <si>
    <t>NQ2008Femalescount65_84</t>
  </si>
  <si>
    <t>NS2008Femalescount65_84</t>
  </si>
  <si>
    <t>NU2008Femalescount65_84</t>
  </si>
  <si>
    <t>NX2008Femalescount65_84</t>
  </si>
  <si>
    <t>NZ2008Femalescount65_84</t>
  </si>
  <si>
    <t>PB2008Femalescount65_84</t>
  </si>
  <si>
    <t>PD2008Femalescount65_84</t>
  </si>
  <si>
    <t>PT2008Femalescount65_84</t>
  </si>
  <si>
    <t>PF2008Femalescount65_84</t>
  </si>
  <si>
    <t>PH2008Femalescount65_84</t>
  </si>
  <si>
    <t>PK2008Femalescount65_84</t>
  </si>
  <si>
    <t>PL2008Femalescount65_84</t>
  </si>
  <si>
    <t>PM2008Femalescount65_84</t>
  </si>
  <si>
    <t>PP2008Femalescount65_84</t>
  </si>
  <si>
    <t>PR2008Femalescount65_84</t>
  </si>
  <si>
    <t>W2008Femalescount65_84</t>
  </si>
  <si>
    <t>7A12009Femalescount65_84</t>
  </si>
  <si>
    <t>7A72009Femalescount65_84</t>
  </si>
  <si>
    <t>7A22009Femalescount65_84</t>
  </si>
  <si>
    <t>7A32009Femalescount65_84</t>
  </si>
  <si>
    <t>7A42009Femalescount65_84</t>
  </si>
  <si>
    <t>7A52009Femalescount65_84</t>
  </si>
  <si>
    <t>7A62009Femalescount65_84</t>
  </si>
  <si>
    <t>NA2009Femalescount65_84</t>
  </si>
  <si>
    <t>NC2009Femalescount65_84</t>
  </si>
  <si>
    <t>NE2009Femalescount65_84</t>
  </si>
  <si>
    <t>NG2009Femalescount65_84</t>
  </si>
  <si>
    <t>NJ2009Femalescount65_84</t>
  </si>
  <si>
    <t>NL2009Femalescount65_84</t>
  </si>
  <si>
    <t>NN2009Femalescount65_84</t>
  </si>
  <si>
    <t>NQ2009Femalescount65_84</t>
  </si>
  <si>
    <t>NS2009Femalescount65_84</t>
  </si>
  <si>
    <t>NU2009Femalescount65_84</t>
  </si>
  <si>
    <t>NX2009Femalescount65_84</t>
  </si>
  <si>
    <t>NZ2009Femalescount65_84</t>
  </si>
  <si>
    <t>PB2009Femalescount65_84</t>
  </si>
  <si>
    <t>PD2009Femalescount65_84</t>
  </si>
  <si>
    <t>PT2009Femalescount65_84</t>
  </si>
  <si>
    <t>PF2009Femalescount65_84</t>
  </si>
  <si>
    <t>PH2009Femalescount65_84</t>
  </si>
  <si>
    <t>PK2009Femalescount65_84</t>
  </si>
  <si>
    <t>PL2009Femalescount65_84</t>
  </si>
  <si>
    <t>PM2009Femalescount65_84</t>
  </si>
  <si>
    <t>PP2009Femalescount65_84</t>
  </si>
  <si>
    <t>PR2009Femalescount65_84</t>
  </si>
  <si>
    <t>W2009Femalescount65_84</t>
  </si>
  <si>
    <t>7A12010Femalescount65_84</t>
  </si>
  <si>
    <t>7A72010Femalescount65_84</t>
  </si>
  <si>
    <t>7A22010Femalescount65_84</t>
  </si>
  <si>
    <t>7A32010Femalescount65_84</t>
  </si>
  <si>
    <t>7A42010Femalescount65_84</t>
  </si>
  <si>
    <t>7A52010Femalescount65_84</t>
  </si>
  <si>
    <t>7A62010Femalescount65_84</t>
  </si>
  <si>
    <t>NA2010Femalescount65_84</t>
  </si>
  <si>
    <t>NC2010Femalescount65_84</t>
  </si>
  <si>
    <t>NE2010Femalescount65_84</t>
  </si>
  <si>
    <t>NG2010Femalescount65_84</t>
  </si>
  <si>
    <t>NJ2010Femalescount65_84</t>
  </si>
  <si>
    <t>NL2010Femalescount65_84</t>
  </si>
  <si>
    <t>NN2010Femalescount65_84</t>
  </si>
  <si>
    <t>NQ2010Femalescount65_84</t>
  </si>
  <si>
    <t>NS2010Femalescount65_84</t>
  </si>
  <si>
    <t>NU2010Femalescount65_84</t>
  </si>
  <si>
    <t>NX2010Femalescount65_84</t>
  </si>
  <si>
    <t>NZ2010Femalescount65_84</t>
  </si>
  <si>
    <t>PB2010Femalescount65_84</t>
  </si>
  <si>
    <t>PD2010Femalescount65_84</t>
  </si>
  <si>
    <t>PT2010Femalescount65_84</t>
  </si>
  <si>
    <t>PF2010Femalescount65_84</t>
  </si>
  <si>
    <t>PH2010Femalescount65_84</t>
  </si>
  <si>
    <t>PK2010Femalescount65_84</t>
  </si>
  <si>
    <t>PL2010Femalescount65_84</t>
  </si>
  <si>
    <t>PM2010Femalescount65_84</t>
  </si>
  <si>
    <t>PP2010Femalescount65_84</t>
  </si>
  <si>
    <t>PR2010Femalescount65_84</t>
  </si>
  <si>
    <t>W2010Femalescount65_84</t>
  </si>
  <si>
    <t>7A12011Femalescount65_84</t>
  </si>
  <si>
    <t>7A72011Femalescount65_84</t>
  </si>
  <si>
    <t>7A22011Femalescount65_84</t>
  </si>
  <si>
    <t>7A32011Femalescount65_84</t>
  </si>
  <si>
    <t>7A42011Femalescount65_84</t>
  </si>
  <si>
    <t>7A52011Femalescount65_84</t>
  </si>
  <si>
    <t>7A62011Femalescount65_84</t>
  </si>
  <si>
    <t>NA2011Femalescount65_84</t>
  </si>
  <si>
    <t>NC2011Femalescount65_84</t>
  </si>
  <si>
    <t>NE2011Femalescount65_84</t>
  </si>
  <si>
    <t>NG2011Femalescount65_84</t>
  </si>
  <si>
    <t>NJ2011Femalescount65_84</t>
  </si>
  <si>
    <t>NL2011Femalescount65_84</t>
  </si>
  <si>
    <t>NN2011Femalescount65_84</t>
  </si>
  <si>
    <t>NQ2011Femalescount65_84</t>
  </si>
  <si>
    <t>NS2011Femalescount65_84</t>
  </si>
  <si>
    <t>NU2011Femalescount65_84</t>
  </si>
  <si>
    <t>NX2011Femalescount65_84</t>
  </si>
  <si>
    <t>NZ2011Femalescount65_84</t>
  </si>
  <si>
    <t>PB2011Femalescount65_84</t>
  </si>
  <si>
    <t>PD2011Femalescount65_84</t>
  </si>
  <si>
    <t>PT2011Femalescount65_84</t>
  </si>
  <si>
    <t>PF2011Femalescount65_84</t>
  </si>
  <si>
    <t>PH2011Femalescount65_84</t>
  </si>
  <si>
    <t>PK2011Femalescount65_84</t>
  </si>
  <si>
    <t>PL2011Femalescount65_84</t>
  </si>
  <si>
    <t>PM2011Femalescount65_84</t>
  </si>
  <si>
    <t>PP2011Femalescount65_84</t>
  </si>
  <si>
    <t>PR2011Femalescount65_84</t>
  </si>
  <si>
    <t>W2011Femalescount65_84</t>
  </si>
  <si>
    <t>7A12012Femalescount65_84</t>
  </si>
  <si>
    <t>7A72012Femalescount65_84</t>
  </si>
  <si>
    <t>7A22012Femalescount65_84</t>
  </si>
  <si>
    <t>7A32012Femalescount65_84</t>
  </si>
  <si>
    <t>7A42012Femalescount65_84</t>
  </si>
  <si>
    <t>7A52012Femalescount65_84</t>
  </si>
  <si>
    <t>7A62012Femalescount65_84</t>
  </si>
  <si>
    <t>NA2012Femalescount65_84</t>
  </si>
  <si>
    <t>NC2012Femalescount65_84</t>
  </si>
  <si>
    <t>NE2012Femalescount65_84</t>
  </si>
  <si>
    <t>NG2012Femalescount65_84</t>
  </si>
  <si>
    <t>NJ2012Femalescount65_84</t>
  </si>
  <si>
    <t>NL2012Femalescount65_84</t>
  </si>
  <si>
    <t>NN2012Femalescount65_84</t>
  </si>
  <si>
    <t>NQ2012Femalescount65_84</t>
  </si>
  <si>
    <t>NS2012Femalescount65_84</t>
  </si>
  <si>
    <t>NU2012Femalescount65_84</t>
  </si>
  <si>
    <t>NX2012Femalescount65_84</t>
  </si>
  <si>
    <t>NZ2012Femalescount65_84</t>
  </si>
  <si>
    <t>PB2012Femalescount65_84</t>
  </si>
  <si>
    <t>PD2012Femalescount65_84</t>
  </si>
  <si>
    <t>PT2012Femalescount65_84</t>
  </si>
  <si>
    <t>PF2012Femalescount65_84</t>
  </si>
  <si>
    <t>PH2012Femalescount65_84</t>
  </si>
  <si>
    <t>PK2012Femalescount65_84</t>
  </si>
  <si>
    <t>PL2012Femalescount65_84</t>
  </si>
  <si>
    <t>PM2012Femalescount65_84</t>
  </si>
  <si>
    <t>PP2012Femalescount65_84</t>
  </si>
  <si>
    <t>PR2012Femalescount65_84</t>
  </si>
  <si>
    <t>W2012Femalescount65_84</t>
  </si>
  <si>
    <t>7A12013Femalescount65_84</t>
  </si>
  <si>
    <t>7A72013Femalescount65_84</t>
  </si>
  <si>
    <t>7A22013Femalescount65_84</t>
  </si>
  <si>
    <t>7A32013Femalescount65_84</t>
  </si>
  <si>
    <t>7A42013Femalescount65_84</t>
  </si>
  <si>
    <t>7A52013Femalescount65_84</t>
  </si>
  <si>
    <t>7A62013Femalescount65_84</t>
  </si>
  <si>
    <t>NA2013Femalescount65_84</t>
  </si>
  <si>
    <t>NC2013Femalescount65_84</t>
  </si>
  <si>
    <t>NE2013Femalescount65_84</t>
  </si>
  <si>
    <t>NG2013Femalescount65_84</t>
  </si>
  <si>
    <t>NJ2013Femalescount65_84</t>
  </si>
  <si>
    <t>NL2013Femalescount65_84</t>
  </si>
  <si>
    <t>NN2013Femalescount65_84</t>
  </si>
  <si>
    <t>NQ2013Femalescount65_84</t>
  </si>
  <si>
    <t>NS2013Femalescount65_84</t>
  </si>
  <si>
    <t>NU2013Femalescount65_84</t>
  </si>
  <si>
    <t>NX2013Femalescount65_84</t>
  </si>
  <si>
    <t>NZ2013Femalescount65_84</t>
  </si>
  <si>
    <t>PB2013Femalescount65_84</t>
  </si>
  <si>
    <t>PD2013Femalescount65_84</t>
  </si>
  <si>
    <t>PT2013Femalescount65_84</t>
  </si>
  <si>
    <t>PF2013Femalescount65_84</t>
  </si>
  <si>
    <t>PH2013Femalescount65_84</t>
  </si>
  <si>
    <t>PK2013Femalescount65_84</t>
  </si>
  <si>
    <t>PL2013Femalescount65_84</t>
  </si>
  <si>
    <t>PM2013Femalescount65_84</t>
  </si>
  <si>
    <t>PP2013Femalescount65_84</t>
  </si>
  <si>
    <t>PR2013Femalescount65_84</t>
  </si>
  <si>
    <t>W2013Femalescount65_84</t>
  </si>
  <si>
    <t>7A12014Femalescount65_84</t>
  </si>
  <si>
    <t>7A72014Femalescount65_84</t>
  </si>
  <si>
    <t>7A22014Femalescount65_84</t>
  </si>
  <si>
    <t>7A32014Femalescount65_84</t>
  </si>
  <si>
    <t>7A42014Femalescount65_84</t>
  </si>
  <si>
    <t>7A52014Femalescount65_84</t>
  </si>
  <si>
    <t>7A62014Femalescount65_84</t>
  </si>
  <si>
    <t>NA2014Femalescount65_84</t>
  </si>
  <si>
    <t>NC2014Femalescount65_84</t>
  </si>
  <si>
    <t>NE2014Femalescount65_84</t>
  </si>
  <si>
    <t>NG2014Femalescount65_84</t>
  </si>
  <si>
    <t>NJ2014Femalescount65_84</t>
  </si>
  <si>
    <t>NL2014Femalescount65_84</t>
  </si>
  <si>
    <t>NN2014Femalescount65_84</t>
  </si>
  <si>
    <t>NQ2014Femalescount65_84</t>
  </si>
  <si>
    <t>NS2014Femalescount65_84</t>
  </si>
  <si>
    <t>NU2014Femalescount65_84</t>
  </si>
  <si>
    <t>NX2014Femalescount65_84</t>
  </si>
  <si>
    <t>NZ2014Femalescount65_84</t>
  </si>
  <si>
    <t>PB2014Femalescount65_84</t>
  </si>
  <si>
    <t>PD2014Femalescount65_84</t>
  </si>
  <si>
    <t>PT2014Femalescount65_84</t>
  </si>
  <si>
    <t>PF2014Femalescount65_84</t>
  </si>
  <si>
    <t>PH2014Femalescount65_84</t>
  </si>
  <si>
    <t>PK2014Femalescount65_84</t>
  </si>
  <si>
    <t>PL2014Femalescount65_84</t>
  </si>
  <si>
    <t>PM2014Femalescount65_84</t>
  </si>
  <si>
    <t>PP2014Femalescount65_84</t>
  </si>
  <si>
    <t>PR2014Femalescount65_84</t>
  </si>
  <si>
    <t>W2014Femalescount65_84</t>
  </si>
  <si>
    <t>7A12005Personscount65_84</t>
  </si>
  <si>
    <t>7A72005Personscount65_84</t>
  </si>
  <si>
    <t>7A22005Personscount65_84</t>
  </si>
  <si>
    <t>7A32005Personscount65_84</t>
  </si>
  <si>
    <t>7A42005Personscount65_84</t>
  </si>
  <si>
    <t>7A52005Personscount65_84</t>
  </si>
  <si>
    <t>7A62005Personscount65_84</t>
  </si>
  <si>
    <t>NA2005Personscount65_84</t>
  </si>
  <si>
    <t>NC2005Personscount65_84</t>
  </si>
  <si>
    <t>NE2005Personscount65_84</t>
  </si>
  <si>
    <t>NG2005Personscount65_84</t>
  </si>
  <si>
    <t>NJ2005Personscount65_84</t>
  </si>
  <si>
    <t>NL2005Personscount65_84</t>
  </si>
  <si>
    <t>NN2005Personscount65_84</t>
  </si>
  <si>
    <t>NQ2005Personscount65_84</t>
  </si>
  <si>
    <t>NS2005Personscount65_84</t>
  </si>
  <si>
    <t>NU2005Personscount65_84</t>
  </si>
  <si>
    <t>NX2005Personscount65_84</t>
  </si>
  <si>
    <t>NZ2005Personscount65_84</t>
  </si>
  <si>
    <t>PB2005Personscount65_84</t>
  </si>
  <si>
    <t>PD2005Personscount65_84</t>
  </si>
  <si>
    <t>PT2005Personscount65_84</t>
  </si>
  <si>
    <t>PF2005Personscount65_84</t>
  </si>
  <si>
    <t>PH2005Personscount65_84</t>
  </si>
  <si>
    <t>PK2005Personscount65_84</t>
  </si>
  <si>
    <t>PL2005Personscount65_84</t>
  </si>
  <si>
    <t>PM2005Personscount65_84</t>
  </si>
  <si>
    <t>PP2005Personscount65_84</t>
  </si>
  <si>
    <t>PR2005Personscount65_84</t>
  </si>
  <si>
    <t>W2005Personscount65_84</t>
  </si>
  <si>
    <t>7A12006Personscount65_84</t>
  </si>
  <si>
    <t>7A72006Personscount65_84</t>
  </si>
  <si>
    <t>7A22006Personscount65_84</t>
  </si>
  <si>
    <t>7A32006Personscount65_84</t>
  </si>
  <si>
    <t>7A42006Personscount65_84</t>
  </si>
  <si>
    <t>7A52006Personscount65_84</t>
  </si>
  <si>
    <t>7A62006Personscount65_84</t>
  </si>
  <si>
    <t>NA2006Personscount65_84</t>
  </si>
  <si>
    <t>NC2006Personscount65_84</t>
  </si>
  <si>
    <t>NE2006Personscount65_84</t>
  </si>
  <si>
    <t>NG2006Personscount65_84</t>
  </si>
  <si>
    <t>NJ2006Personscount65_84</t>
  </si>
  <si>
    <t>NL2006Personscount65_84</t>
  </si>
  <si>
    <t>NN2006Personscount65_84</t>
  </si>
  <si>
    <t>NQ2006Personscount65_84</t>
  </si>
  <si>
    <t>NS2006Personscount65_84</t>
  </si>
  <si>
    <t>NU2006Personscount65_84</t>
  </si>
  <si>
    <t>NX2006Personscount65_84</t>
  </si>
  <si>
    <t>NZ2006Personscount65_84</t>
  </si>
  <si>
    <t>PB2006Personscount65_84</t>
  </si>
  <si>
    <t>PD2006Personscount65_84</t>
  </si>
  <si>
    <t>PT2006Personscount65_84</t>
  </si>
  <si>
    <t>PF2006Personscount65_84</t>
  </si>
  <si>
    <t>PH2006Personscount65_84</t>
  </si>
  <si>
    <t>PK2006Personscount65_84</t>
  </si>
  <si>
    <t>PL2006Personscount65_84</t>
  </si>
  <si>
    <t>PM2006Personscount65_84</t>
  </si>
  <si>
    <t>PP2006Personscount65_84</t>
  </si>
  <si>
    <t>PR2006Personscount65_84</t>
  </si>
  <si>
    <t>W2006Personscount65_84</t>
  </si>
  <si>
    <t>7A12007Personscount65_84</t>
  </si>
  <si>
    <t>7A72007Personscount65_84</t>
  </si>
  <si>
    <t>7A22007Personscount65_84</t>
  </si>
  <si>
    <t>7A32007Personscount65_84</t>
  </si>
  <si>
    <t>7A42007Personscount65_84</t>
  </si>
  <si>
    <t>7A52007Personscount65_84</t>
  </si>
  <si>
    <t>7A62007Personscount65_84</t>
  </si>
  <si>
    <t>NA2007Personscount65_84</t>
  </si>
  <si>
    <t>NC2007Personscount65_84</t>
  </si>
  <si>
    <t>NE2007Personscount65_84</t>
  </si>
  <si>
    <t>NG2007Personscount65_84</t>
  </si>
  <si>
    <t>NJ2007Personscount65_84</t>
  </si>
  <si>
    <t>NL2007Personscount65_84</t>
  </si>
  <si>
    <t>NN2007Personscount65_84</t>
  </si>
  <si>
    <t>NQ2007Personscount65_84</t>
  </si>
  <si>
    <t>NS2007Personscount65_84</t>
  </si>
  <si>
    <t>NU2007Personscount65_84</t>
  </si>
  <si>
    <t>NX2007Personscount65_84</t>
  </si>
  <si>
    <t>NZ2007Personscount65_84</t>
  </si>
  <si>
    <t>PB2007Personscount65_84</t>
  </si>
  <si>
    <t>PD2007Personscount65_84</t>
  </si>
  <si>
    <t>PT2007Personscount65_84</t>
  </si>
  <si>
    <t>PF2007Personscount65_84</t>
  </si>
  <si>
    <t>PH2007Personscount65_84</t>
  </si>
  <si>
    <t>PK2007Personscount65_84</t>
  </si>
  <si>
    <t>PL2007Personscount65_84</t>
  </si>
  <si>
    <t>PM2007Personscount65_84</t>
  </si>
  <si>
    <t>PP2007Personscount65_84</t>
  </si>
  <si>
    <t>PR2007Personscount65_84</t>
  </si>
  <si>
    <t>W2007Personscount65_84</t>
  </si>
  <si>
    <t>7A12008Personscount65_84</t>
  </si>
  <si>
    <t>7A72008Personscount65_84</t>
  </si>
  <si>
    <t>7A22008Personscount65_84</t>
  </si>
  <si>
    <t>7A32008Personscount65_84</t>
  </si>
  <si>
    <t>7A42008Personscount65_84</t>
  </si>
  <si>
    <t>7A52008Personscount65_84</t>
  </si>
  <si>
    <t>7A62008Personscount65_84</t>
  </si>
  <si>
    <t>NA2008Personscount65_84</t>
  </si>
  <si>
    <t>NC2008Personscount65_84</t>
  </si>
  <si>
    <t>NE2008Personscount65_84</t>
  </si>
  <si>
    <t>NG2008Personscount65_84</t>
  </si>
  <si>
    <t>NJ2008Personscount65_84</t>
  </si>
  <si>
    <t>NL2008Personscount65_84</t>
  </si>
  <si>
    <t>NN2008Personscount65_84</t>
  </si>
  <si>
    <t>NQ2008Personscount65_84</t>
  </si>
  <si>
    <t>NS2008Personscount65_84</t>
  </si>
  <si>
    <t>NU2008Personscount65_84</t>
  </si>
  <si>
    <t>NX2008Personscount65_84</t>
  </si>
  <si>
    <t>NZ2008Personscount65_84</t>
  </si>
  <si>
    <t>PB2008Personscount65_84</t>
  </si>
  <si>
    <t>PD2008Personscount65_84</t>
  </si>
  <si>
    <t>PT2008Personscount65_84</t>
  </si>
  <si>
    <t>PF2008Personscount65_84</t>
  </si>
  <si>
    <t>PH2008Personscount65_84</t>
  </si>
  <si>
    <t>PK2008Personscount65_84</t>
  </si>
  <si>
    <t>PL2008Personscount65_84</t>
  </si>
  <si>
    <t>PM2008Personscount65_84</t>
  </si>
  <si>
    <t>PP2008Personscount65_84</t>
  </si>
  <si>
    <t>PR2008Personscount65_84</t>
  </si>
  <si>
    <t>W2008Personscount65_84</t>
  </si>
  <si>
    <t>7A12009Personscount65_84</t>
  </si>
  <si>
    <t>7A72009Personscount65_84</t>
  </si>
  <si>
    <t>7A22009Personscount65_84</t>
  </si>
  <si>
    <t>7A32009Personscount65_84</t>
  </si>
  <si>
    <t>7A42009Personscount65_84</t>
  </si>
  <si>
    <t>7A52009Personscount65_84</t>
  </si>
  <si>
    <t>7A62009Personscount65_84</t>
  </si>
  <si>
    <t>NA2009Personscount65_84</t>
  </si>
  <si>
    <t>NC2009Personscount65_84</t>
  </si>
  <si>
    <t>NE2009Personscount65_84</t>
  </si>
  <si>
    <t>NG2009Personscount65_84</t>
  </si>
  <si>
    <t>NJ2009Personscount65_84</t>
  </si>
  <si>
    <t>NL2009Personscount65_84</t>
  </si>
  <si>
    <t>NN2009Personscount65_84</t>
  </si>
  <si>
    <t>NQ2009Personscount65_84</t>
  </si>
  <si>
    <t>NS2009Personscount65_84</t>
  </si>
  <si>
    <t>NU2009Personscount65_84</t>
  </si>
  <si>
    <t>NX2009Personscount65_84</t>
  </si>
  <si>
    <t>NZ2009Personscount65_84</t>
  </si>
  <si>
    <t>PB2009Personscount65_84</t>
  </si>
  <si>
    <t>PD2009Personscount65_84</t>
  </si>
  <si>
    <t>PT2009Personscount65_84</t>
  </si>
  <si>
    <t>PF2009Personscount65_84</t>
  </si>
  <si>
    <t>PH2009Personscount65_84</t>
  </si>
  <si>
    <t>PK2009Personscount65_84</t>
  </si>
  <si>
    <t>PL2009Personscount65_84</t>
  </si>
  <si>
    <t>PM2009Personscount65_84</t>
  </si>
  <si>
    <t>PP2009Personscount65_84</t>
  </si>
  <si>
    <t>PR2009Personscount65_84</t>
  </si>
  <si>
    <t>W2009Personscount65_84</t>
  </si>
  <si>
    <t>7A12010Personscount65_84</t>
  </si>
  <si>
    <t>7A72010Personscount65_84</t>
  </si>
  <si>
    <t>7A22010Personscount65_84</t>
  </si>
  <si>
    <t>7A32010Personscount65_84</t>
  </si>
  <si>
    <t>7A42010Personscount65_84</t>
  </si>
  <si>
    <t>7A52010Personscount65_84</t>
  </si>
  <si>
    <t>7A62010Personscount65_84</t>
  </si>
  <si>
    <t>NA2010Personscount65_84</t>
  </si>
  <si>
    <t>NC2010Personscount65_84</t>
  </si>
  <si>
    <t>NE2010Personscount65_84</t>
  </si>
  <si>
    <t>NG2010Personscount65_84</t>
  </si>
  <si>
    <t>NJ2010Personscount65_84</t>
  </si>
  <si>
    <t>NL2010Personscount65_84</t>
  </si>
  <si>
    <t>NN2010Personscount65_84</t>
  </si>
  <si>
    <t>NQ2010Personscount65_84</t>
  </si>
  <si>
    <t>NS2010Personscount65_84</t>
  </si>
  <si>
    <t>NU2010Personscount65_84</t>
  </si>
  <si>
    <t>NX2010Personscount65_84</t>
  </si>
  <si>
    <t>NZ2010Personscount65_84</t>
  </si>
  <si>
    <t>PB2010Personscount65_84</t>
  </si>
  <si>
    <t>PD2010Personscount65_84</t>
  </si>
  <si>
    <t>PT2010Personscount65_84</t>
  </si>
  <si>
    <t>PF2010Personscount65_84</t>
  </si>
  <si>
    <t>PH2010Personscount65_84</t>
  </si>
  <si>
    <t>PK2010Personscount65_84</t>
  </si>
  <si>
    <t>PL2010Personscount65_84</t>
  </si>
  <si>
    <t>PM2010Personscount65_84</t>
  </si>
  <si>
    <t>PP2010Personscount65_84</t>
  </si>
  <si>
    <t>PR2010Personscount65_84</t>
  </si>
  <si>
    <t>W2010Personscount65_84</t>
  </si>
  <si>
    <t>7A12011Personscount65_84</t>
  </si>
  <si>
    <t>7A72011Personscount65_84</t>
  </si>
  <si>
    <t>7A22011Personscount65_84</t>
  </si>
  <si>
    <t>7A32011Personscount65_84</t>
  </si>
  <si>
    <t>7A42011Personscount65_84</t>
  </si>
  <si>
    <t>7A52011Personscount65_84</t>
  </si>
  <si>
    <t>7A62011Personscount65_84</t>
  </si>
  <si>
    <t>NA2011Personscount65_84</t>
  </si>
  <si>
    <t>NC2011Personscount65_84</t>
  </si>
  <si>
    <t>NE2011Personscount65_84</t>
  </si>
  <si>
    <t>NG2011Personscount65_84</t>
  </si>
  <si>
    <t>NJ2011Personscount65_84</t>
  </si>
  <si>
    <t>NL2011Personscount65_84</t>
  </si>
  <si>
    <t>NN2011Personscount65_84</t>
  </si>
  <si>
    <t>NQ2011Personscount65_84</t>
  </si>
  <si>
    <t>NS2011Personscount65_84</t>
  </si>
  <si>
    <t>NU2011Personscount65_84</t>
  </si>
  <si>
    <t>NX2011Personscount65_84</t>
  </si>
  <si>
    <t>NZ2011Personscount65_84</t>
  </si>
  <si>
    <t>PB2011Personscount65_84</t>
  </si>
  <si>
    <t>PD2011Personscount65_84</t>
  </si>
  <si>
    <t>PT2011Personscount65_84</t>
  </si>
  <si>
    <t>PF2011Personscount65_84</t>
  </si>
  <si>
    <t>PH2011Personscount65_84</t>
  </si>
  <si>
    <t>PK2011Personscount65_84</t>
  </si>
  <si>
    <t>PL2011Personscount65_84</t>
  </si>
  <si>
    <t>PM2011Personscount65_84</t>
  </si>
  <si>
    <t>PP2011Personscount65_84</t>
  </si>
  <si>
    <t>PR2011Personscount65_84</t>
  </si>
  <si>
    <t>W2011Personscount65_84</t>
  </si>
  <si>
    <t>7A12012Personscount65_84</t>
  </si>
  <si>
    <t>7A72012Personscount65_84</t>
  </si>
  <si>
    <t>7A22012Personscount65_84</t>
  </si>
  <si>
    <t>7A32012Personscount65_84</t>
  </si>
  <si>
    <t>7A42012Personscount65_84</t>
  </si>
  <si>
    <t>7A52012Personscount65_84</t>
  </si>
  <si>
    <t>7A62012Personscount65_84</t>
  </si>
  <si>
    <t>NA2012Personscount65_84</t>
  </si>
  <si>
    <t>NC2012Personscount65_84</t>
  </si>
  <si>
    <t>NE2012Personscount65_84</t>
  </si>
  <si>
    <t>NG2012Personscount65_84</t>
  </si>
  <si>
    <t>NJ2012Personscount65_84</t>
  </si>
  <si>
    <t>NL2012Personscount65_84</t>
  </si>
  <si>
    <t>NN2012Personscount65_84</t>
  </si>
  <si>
    <t>NQ2012Personscount65_84</t>
  </si>
  <si>
    <t>NS2012Personscount65_84</t>
  </si>
  <si>
    <t>NU2012Personscount65_84</t>
  </si>
  <si>
    <t>NX2012Personscount65_84</t>
  </si>
  <si>
    <t>NZ2012Personscount65_84</t>
  </si>
  <si>
    <t>PB2012Personscount65_84</t>
  </si>
  <si>
    <t>PD2012Personscount65_84</t>
  </si>
  <si>
    <t>PT2012Personscount65_84</t>
  </si>
  <si>
    <t>PF2012Personscount65_84</t>
  </si>
  <si>
    <t>PH2012Personscount65_84</t>
  </si>
  <si>
    <t>PK2012Personscount65_84</t>
  </si>
  <si>
    <t>PL2012Personscount65_84</t>
  </si>
  <si>
    <t>PM2012Personscount65_84</t>
  </si>
  <si>
    <t>PP2012Personscount65_84</t>
  </si>
  <si>
    <t>PR2012Personscount65_84</t>
  </si>
  <si>
    <t>W2012Personscount65_84</t>
  </si>
  <si>
    <t>7A12013Personscount65_84</t>
  </si>
  <si>
    <t>7A72013Personscount65_84</t>
  </si>
  <si>
    <t>7A22013Personscount65_84</t>
  </si>
  <si>
    <t>7A32013Personscount65_84</t>
  </si>
  <si>
    <t>7A42013Personscount65_84</t>
  </si>
  <si>
    <t>7A52013Personscount65_84</t>
  </si>
  <si>
    <t>7A62013Personscount65_84</t>
  </si>
  <si>
    <t>NA2013Personscount65_84</t>
  </si>
  <si>
    <t>NC2013Personscount65_84</t>
  </si>
  <si>
    <t>NE2013Personscount65_84</t>
  </si>
  <si>
    <t>NG2013Personscount65_84</t>
  </si>
  <si>
    <t>NJ2013Personscount65_84</t>
  </si>
  <si>
    <t>NL2013Personscount65_84</t>
  </si>
  <si>
    <t>NN2013Personscount65_84</t>
  </si>
  <si>
    <t>NQ2013Personscount65_84</t>
  </si>
  <si>
    <t>NS2013Personscount65_84</t>
  </si>
  <si>
    <t>NU2013Personscount65_84</t>
  </si>
  <si>
    <t>NX2013Personscount65_84</t>
  </si>
  <si>
    <t>NZ2013Personscount65_84</t>
  </si>
  <si>
    <t>PB2013Personscount65_84</t>
  </si>
  <si>
    <t>PD2013Personscount65_84</t>
  </si>
  <si>
    <t>PT2013Personscount65_84</t>
  </si>
  <si>
    <t>PF2013Personscount65_84</t>
  </si>
  <si>
    <t>PH2013Personscount65_84</t>
  </si>
  <si>
    <t>PK2013Personscount65_84</t>
  </si>
  <si>
    <t>PL2013Personscount65_84</t>
  </si>
  <si>
    <t>PM2013Personscount65_84</t>
  </si>
  <si>
    <t>PP2013Personscount65_84</t>
  </si>
  <si>
    <t>PR2013Personscount65_84</t>
  </si>
  <si>
    <t>W2013Personscount65_84</t>
  </si>
  <si>
    <t>7A12014Personscount65_84</t>
  </si>
  <si>
    <t>7A72014Personscount65_84</t>
  </si>
  <si>
    <t>7A22014Personscount65_84</t>
  </si>
  <si>
    <t>7A32014Personscount65_84</t>
  </si>
  <si>
    <t>7A42014Personscount65_84</t>
  </si>
  <si>
    <t>7A52014Personscount65_84</t>
  </si>
  <si>
    <t>7A62014Personscount65_84</t>
  </si>
  <si>
    <t>NA2014Personscount65_84</t>
  </si>
  <si>
    <t>NC2014Personscount65_84</t>
  </si>
  <si>
    <t>NE2014Personscount65_84</t>
  </si>
  <si>
    <t>NG2014Personscount65_84</t>
  </si>
  <si>
    <t>NJ2014Personscount65_84</t>
  </si>
  <si>
    <t>NL2014Personscount65_84</t>
  </si>
  <si>
    <t>NN2014Personscount65_84</t>
  </si>
  <si>
    <t>NQ2014Personscount65_84</t>
  </si>
  <si>
    <t>NS2014Personscount65_84</t>
  </si>
  <si>
    <t>NU2014Personscount65_84</t>
  </si>
  <si>
    <t>NX2014Personscount65_84</t>
  </si>
  <si>
    <t>NZ2014Personscount65_84</t>
  </si>
  <si>
    <t>PB2014Personscount65_84</t>
  </si>
  <si>
    <t>PD2014Personscount65_84</t>
  </si>
  <si>
    <t>PT2014Personscount65_84</t>
  </si>
  <si>
    <t>PF2014Personscount65_84</t>
  </si>
  <si>
    <t>PH2014Personscount65_84</t>
  </si>
  <si>
    <t>PK2014Personscount65_84</t>
  </si>
  <si>
    <t>PL2014Personscount65_84</t>
  </si>
  <si>
    <t>PM2014Personscount65_84</t>
  </si>
  <si>
    <t>PP2014Personscount65_84</t>
  </si>
  <si>
    <t>PR2014Personscount65_84</t>
  </si>
  <si>
    <t>W2014Personscount65_84</t>
  </si>
  <si>
    <t>7A12005Malescount85+</t>
  </si>
  <si>
    <t>7A72005Malescount85+</t>
  </si>
  <si>
    <t>7A22005Malescount85+</t>
  </si>
  <si>
    <t>7A32005Malescount85+</t>
  </si>
  <si>
    <t>7A42005Malescount85+</t>
  </si>
  <si>
    <t>7A52005Malescount85+</t>
  </si>
  <si>
    <t>7A62005Malescount85+</t>
  </si>
  <si>
    <t>NA2005Malescount85+</t>
  </si>
  <si>
    <t>NC2005Malescount85+</t>
  </si>
  <si>
    <t>NE2005Malescount85+</t>
  </si>
  <si>
    <t>NG2005Malescount85+</t>
  </si>
  <si>
    <t>NJ2005Malescount85+</t>
  </si>
  <si>
    <t>NL2005Malescount85+</t>
  </si>
  <si>
    <t>NN2005Malescount85+</t>
  </si>
  <si>
    <t>NQ2005Malescount85+</t>
  </si>
  <si>
    <t>NS2005Malescount85+</t>
  </si>
  <si>
    <t>NU2005Malescount85+</t>
  </si>
  <si>
    <t>NX2005Malescount85+</t>
  </si>
  <si>
    <t>NZ2005Malescount85+</t>
  </si>
  <si>
    <t>PB2005Malescount85+</t>
  </si>
  <si>
    <t>PD2005Malescount85+</t>
  </si>
  <si>
    <t>PT2005Malescount85+</t>
  </si>
  <si>
    <t>PF2005Malescount85+</t>
  </si>
  <si>
    <t>PH2005Malescount85+</t>
  </si>
  <si>
    <t>PK2005Malescount85+</t>
  </si>
  <si>
    <t>PL2005Malescount85+</t>
  </si>
  <si>
    <t>PM2005Malescount85+</t>
  </si>
  <si>
    <t>PP2005Malescount85+</t>
  </si>
  <si>
    <t>PR2005Malescount85+</t>
  </si>
  <si>
    <t>W2005Malescount85+</t>
  </si>
  <si>
    <t>7A12006Malescount85+</t>
  </si>
  <si>
    <t>7A72006Malescount85+</t>
  </si>
  <si>
    <t>7A22006Malescount85+</t>
  </si>
  <si>
    <t>7A32006Malescount85+</t>
  </si>
  <si>
    <t>7A42006Malescount85+</t>
  </si>
  <si>
    <t>7A52006Malescount85+</t>
  </si>
  <si>
    <t>7A62006Malescount85+</t>
  </si>
  <si>
    <t>NA2006Malescount85+</t>
  </si>
  <si>
    <t>NC2006Malescount85+</t>
  </si>
  <si>
    <t>NE2006Malescount85+</t>
  </si>
  <si>
    <t>NG2006Malescount85+</t>
  </si>
  <si>
    <t>NJ2006Malescount85+</t>
  </si>
  <si>
    <t>NL2006Malescount85+</t>
  </si>
  <si>
    <t>NN2006Malescount85+</t>
  </si>
  <si>
    <t>NQ2006Malescount85+</t>
  </si>
  <si>
    <t>NS2006Malescount85+</t>
  </si>
  <si>
    <t>NU2006Malescount85+</t>
  </si>
  <si>
    <t>NX2006Malescount85+</t>
  </si>
  <si>
    <t>NZ2006Malescount85+</t>
  </si>
  <si>
    <t>PB2006Malescount85+</t>
  </si>
  <si>
    <t>PD2006Malescount85+</t>
  </si>
  <si>
    <t>PT2006Malescount85+</t>
  </si>
  <si>
    <t>PF2006Malescount85+</t>
  </si>
  <si>
    <t>PH2006Malescount85+</t>
  </si>
  <si>
    <t>PK2006Malescount85+</t>
  </si>
  <si>
    <t>PL2006Malescount85+</t>
  </si>
  <si>
    <t>PM2006Malescount85+</t>
  </si>
  <si>
    <t>PP2006Malescount85+</t>
  </si>
  <si>
    <t>PR2006Malescount85+</t>
  </si>
  <si>
    <t>W2006Malescount85+</t>
  </si>
  <si>
    <t>7A12007Malescount85+</t>
  </si>
  <si>
    <t>7A72007Malescount85+</t>
  </si>
  <si>
    <t>7A22007Malescount85+</t>
  </si>
  <si>
    <t>7A32007Malescount85+</t>
  </si>
  <si>
    <t>7A42007Malescount85+</t>
  </si>
  <si>
    <t>7A52007Malescount85+</t>
  </si>
  <si>
    <t>7A62007Malescount85+</t>
  </si>
  <si>
    <t>NA2007Malescount85+</t>
  </si>
  <si>
    <t>NC2007Malescount85+</t>
  </si>
  <si>
    <t>NE2007Malescount85+</t>
  </si>
  <si>
    <t>NG2007Malescount85+</t>
  </si>
  <si>
    <t>NJ2007Malescount85+</t>
  </si>
  <si>
    <t>NL2007Malescount85+</t>
  </si>
  <si>
    <t>NN2007Malescount85+</t>
  </si>
  <si>
    <t>NQ2007Malescount85+</t>
  </si>
  <si>
    <t>NS2007Malescount85+</t>
  </si>
  <si>
    <t>NU2007Malescount85+</t>
  </si>
  <si>
    <t>NX2007Malescount85+</t>
  </si>
  <si>
    <t>NZ2007Malescount85+</t>
  </si>
  <si>
    <t>PB2007Malescount85+</t>
  </si>
  <si>
    <t>PD2007Malescount85+</t>
  </si>
  <si>
    <t>PT2007Malescount85+</t>
  </si>
  <si>
    <t>PF2007Malescount85+</t>
  </si>
  <si>
    <t>PH2007Malescount85+</t>
  </si>
  <si>
    <t>PK2007Malescount85+</t>
  </si>
  <si>
    <t>PL2007Malescount85+</t>
  </si>
  <si>
    <t>PM2007Malescount85+</t>
  </si>
  <si>
    <t>PP2007Malescount85+</t>
  </si>
  <si>
    <t>PR2007Malescount85+</t>
  </si>
  <si>
    <t>W2007Malescount85+</t>
  </si>
  <si>
    <t>7A12008Malescount85+</t>
  </si>
  <si>
    <t>7A72008Malescount85+</t>
  </si>
  <si>
    <t>7A22008Malescount85+</t>
  </si>
  <si>
    <t>7A32008Malescount85+</t>
  </si>
  <si>
    <t>7A42008Malescount85+</t>
  </si>
  <si>
    <t>7A52008Malescount85+</t>
  </si>
  <si>
    <t>7A62008Malescount85+</t>
  </si>
  <si>
    <t>NA2008Malescount85+</t>
  </si>
  <si>
    <t>NC2008Malescount85+</t>
  </si>
  <si>
    <t>NE2008Malescount85+</t>
  </si>
  <si>
    <t>NG2008Malescount85+</t>
  </si>
  <si>
    <t>NJ2008Malescount85+</t>
  </si>
  <si>
    <t>NL2008Malescount85+</t>
  </si>
  <si>
    <t>NN2008Malescount85+</t>
  </si>
  <si>
    <t>NQ2008Malescount85+</t>
  </si>
  <si>
    <t>NS2008Malescount85+</t>
  </si>
  <si>
    <t>NU2008Malescount85+</t>
  </si>
  <si>
    <t>NX2008Malescount85+</t>
  </si>
  <si>
    <t>NZ2008Malescount85+</t>
  </si>
  <si>
    <t>PB2008Malescount85+</t>
  </si>
  <si>
    <t>PD2008Malescount85+</t>
  </si>
  <si>
    <t>PT2008Malescount85+</t>
  </si>
  <si>
    <t>PF2008Malescount85+</t>
  </si>
  <si>
    <t>PH2008Malescount85+</t>
  </si>
  <si>
    <t>PK2008Malescount85+</t>
  </si>
  <si>
    <t>PL2008Malescount85+</t>
  </si>
  <si>
    <t>PM2008Malescount85+</t>
  </si>
  <si>
    <t>PP2008Malescount85+</t>
  </si>
  <si>
    <t>PR2008Malescount85+</t>
  </si>
  <si>
    <t>W2008Malescount85+</t>
  </si>
  <si>
    <t>7A12009Malescount85+</t>
  </si>
  <si>
    <t>7A72009Malescount85+</t>
  </si>
  <si>
    <t>7A22009Malescount85+</t>
  </si>
  <si>
    <t>7A32009Malescount85+</t>
  </si>
  <si>
    <t>7A42009Malescount85+</t>
  </si>
  <si>
    <t>7A52009Malescount85+</t>
  </si>
  <si>
    <t>7A62009Malescount85+</t>
  </si>
  <si>
    <t>NA2009Malescount85+</t>
  </si>
  <si>
    <t>NC2009Malescount85+</t>
  </si>
  <si>
    <t>NE2009Malescount85+</t>
  </si>
  <si>
    <t>NG2009Malescount85+</t>
  </si>
  <si>
    <t>NJ2009Malescount85+</t>
  </si>
  <si>
    <t>NL2009Malescount85+</t>
  </si>
  <si>
    <t>NN2009Malescount85+</t>
  </si>
  <si>
    <t>NQ2009Malescount85+</t>
  </si>
  <si>
    <t>NS2009Malescount85+</t>
  </si>
  <si>
    <t>NU2009Malescount85+</t>
  </si>
  <si>
    <t>NX2009Malescount85+</t>
  </si>
  <si>
    <t>NZ2009Malescount85+</t>
  </si>
  <si>
    <t>PB2009Malescount85+</t>
  </si>
  <si>
    <t>PD2009Malescount85+</t>
  </si>
  <si>
    <t>PT2009Malescount85+</t>
  </si>
  <si>
    <t>PF2009Malescount85+</t>
  </si>
  <si>
    <t>PH2009Malescount85+</t>
  </si>
  <si>
    <t>PK2009Malescount85+</t>
  </si>
  <si>
    <t>PL2009Malescount85+</t>
  </si>
  <si>
    <t>PM2009Malescount85+</t>
  </si>
  <si>
    <t>PP2009Malescount85+</t>
  </si>
  <si>
    <t>PR2009Malescount85+</t>
  </si>
  <si>
    <t>W2009Malescount85+</t>
  </si>
  <si>
    <t>7A12010Malescount85+</t>
  </si>
  <si>
    <t>7A72010Malescount85+</t>
  </si>
  <si>
    <t>7A22010Malescount85+</t>
  </si>
  <si>
    <t>7A32010Malescount85+</t>
  </si>
  <si>
    <t>7A42010Malescount85+</t>
  </si>
  <si>
    <t>7A52010Malescount85+</t>
  </si>
  <si>
    <t>7A62010Malescount85+</t>
  </si>
  <si>
    <t>NA2010Malescount85+</t>
  </si>
  <si>
    <t>NC2010Malescount85+</t>
  </si>
  <si>
    <t>NE2010Malescount85+</t>
  </si>
  <si>
    <t>NG2010Malescount85+</t>
  </si>
  <si>
    <t>NJ2010Malescount85+</t>
  </si>
  <si>
    <t>NL2010Malescount85+</t>
  </si>
  <si>
    <t>NN2010Malescount85+</t>
  </si>
  <si>
    <t>NQ2010Malescount85+</t>
  </si>
  <si>
    <t>NS2010Malescount85+</t>
  </si>
  <si>
    <t>NU2010Malescount85+</t>
  </si>
  <si>
    <t>NX2010Malescount85+</t>
  </si>
  <si>
    <t>NZ2010Malescount85+</t>
  </si>
  <si>
    <t>PB2010Malescount85+</t>
  </si>
  <si>
    <t>PD2010Malescount85+</t>
  </si>
  <si>
    <t>PT2010Malescount85+</t>
  </si>
  <si>
    <t>PF2010Malescount85+</t>
  </si>
  <si>
    <t>PH2010Malescount85+</t>
  </si>
  <si>
    <t>PK2010Malescount85+</t>
  </si>
  <si>
    <t>PL2010Malescount85+</t>
  </si>
  <si>
    <t>PM2010Malescount85+</t>
  </si>
  <si>
    <t>PP2010Malescount85+</t>
  </si>
  <si>
    <t>PR2010Malescount85+</t>
  </si>
  <si>
    <t>W2010Malescount85+</t>
  </si>
  <si>
    <t>7A12011Malescount85+</t>
  </si>
  <si>
    <t>7A72011Malescount85+</t>
  </si>
  <si>
    <t>7A22011Malescount85+</t>
  </si>
  <si>
    <t>7A32011Malescount85+</t>
  </si>
  <si>
    <t>7A42011Malescount85+</t>
  </si>
  <si>
    <t>7A52011Malescount85+</t>
  </si>
  <si>
    <t>7A62011Malescount85+</t>
  </si>
  <si>
    <t>NA2011Malescount85+</t>
  </si>
  <si>
    <t>NC2011Malescount85+</t>
  </si>
  <si>
    <t>NE2011Malescount85+</t>
  </si>
  <si>
    <t>NG2011Malescount85+</t>
  </si>
  <si>
    <t>NJ2011Malescount85+</t>
  </si>
  <si>
    <t>NL2011Malescount85+</t>
  </si>
  <si>
    <t>NN2011Malescount85+</t>
  </si>
  <si>
    <t>NQ2011Malescount85+</t>
  </si>
  <si>
    <t>NS2011Malescount85+</t>
  </si>
  <si>
    <t>NU2011Malescount85+</t>
  </si>
  <si>
    <t>NX2011Malescount85+</t>
  </si>
  <si>
    <t>NZ2011Malescount85+</t>
  </si>
  <si>
    <t>PB2011Malescount85+</t>
  </si>
  <si>
    <t>PD2011Malescount85+</t>
  </si>
  <si>
    <t>PT2011Malescount85+</t>
  </si>
  <si>
    <t>PF2011Malescount85+</t>
  </si>
  <si>
    <t>PH2011Malescount85+</t>
  </si>
  <si>
    <t>PK2011Malescount85+</t>
  </si>
  <si>
    <t>PL2011Malescount85+</t>
  </si>
  <si>
    <t>PM2011Malescount85+</t>
  </si>
  <si>
    <t>PP2011Malescount85+</t>
  </si>
  <si>
    <t>PR2011Malescount85+</t>
  </si>
  <si>
    <t>W2011Malescount85+</t>
  </si>
  <si>
    <t>7A12012Malescount85+</t>
  </si>
  <si>
    <t>7A72012Malescount85+</t>
  </si>
  <si>
    <t>7A22012Malescount85+</t>
  </si>
  <si>
    <t>7A32012Malescount85+</t>
  </si>
  <si>
    <t>7A42012Malescount85+</t>
  </si>
  <si>
    <t>7A52012Malescount85+</t>
  </si>
  <si>
    <t>7A62012Malescount85+</t>
  </si>
  <si>
    <t>NA2012Malescount85+</t>
  </si>
  <si>
    <t>NC2012Malescount85+</t>
  </si>
  <si>
    <t>NE2012Malescount85+</t>
  </si>
  <si>
    <t>NG2012Malescount85+</t>
  </si>
  <si>
    <t>NJ2012Malescount85+</t>
  </si>
  <si>
    <t>NL2012Malescount85+</t>
  </si>
  <si>
    <t>NN2012Malescount85+</t>
  </si>
  <si>
    <t>NQ2012Malescount85+</t>
  </si>
  <si>
    <t>NS2012Malescount85+</t>
  </si>
  <si>
    <t>NU2012Malescount85+</t>
  </si>
  <si>
    <t>NX2012Malescount85+</t>
  </si>
  <si>
    <t>NZ2012Malescount85+</t>
  </si>
  <si>
    <t>PB2012Malescount85+</t>
  </si>
  <si>
    <t>PD2012Malescount85+</t>
  </si>
  <si>
    <t>PT2012Malescount85+</t>
  </si>
  <si>
    <t>PF2012Malescount85+</t>
  </si>
  <si>
    <t>PH2012Malescount85+</t>
  </si>
  <si>
    <t>PK2012Malescount85+</t>
  </si>
  <si>
    <t>PL2012Malescount85+</t>
  </si>
  <si>
    <t>PM2012Malescount85+</t>
  </si>
  <si>
    <t>PP2012Malescount85+</t>
  </si>
  <si>
    <t>PR2012Malescount85+</t>
  </si>
  <si>
    <t>W2012Malescount85+</t>
  </si>
  <si>
    <t>7A12013Malescount85+</t>
  </si>
  <si>
    <t>7A72013Malescount85+</t>
  </si>
  <si>
    <t>7A22013Malescount85+</t>
  </si>
  <si>
    <t>7A32013Malescount85+</t>
  </si>
  <si>
    <t>7A42013Malescount85+</t>
  </si>
  <si>
    <t>7A52013Malescount85+</t>
  </si>
  <si>
    <t>7A62013Malescount85+</t>
  </si>
  <si>
    <t>NA2013Malescount85+</t>
  </si>
  <si>
    <t>NC2013Malescount85+</t>
  </si>
  <si>
    <t>NE2013Malescount85+</t>
  </si>
  <si>
    <t>NG2013Malescount85+</t>
  </si>
  <si>
    <t>NJ2013Malescount85+</t>
  </si>
  <si>
    <t>NL2013Malescount85+</t>
  </si>
  <si>
    <t>NN2013Malescount85+</t>
  </si>
  <si>
    <t>NQ2013Malescount85+</t>
  </si>
  <si>
    <t>NS2013Malescount85+</t>
  </si>
  <si>
    <t>NU2013Malescount85+</t>
  </si>
  <si>
    <t>NX2013Malescount85+</t>
  </si>
  <si>
    <t>NZ2013Malescount85+</t>
  </si>
  <si>
    <t>PB2013Malescount85+</t>
  </si>
  <si>
    <t>PD2013Malescount85+</t>
  </si>
  <si>
    <t>PT2013Malescount85+</t>
  </si>
  <si>
    <t>PF2013Malescount85+</t>
  </si>
  <si>
    <t>PH2013Malescount85+</t>
  </si>
  <si>
    <t>PK2013Malescount85+</t>
  </si>
  <si>
    <t>PL2013Malescount85+</t>
  </si>
  <si>
    <t>PM2013Malescount85+</t>
  </si>
  <si>
    <t>PP2013Malescount85+</t>
  </si>
  <si>
    <t>PR2013Malescount85+</t>
  </si>
  <si>
    <t>W2013Malescount85+</t>
  </si>
  <si>
    <t>7A12014Malescount85+</t>
  </si>
  <si>
    <t>7A72014Malescount85+</t>
  </si>
  <si>
    <t>7A22014Malescount85+</t>
  </si>
  <si>
    <t>7A32014Malescount85+</t>
  </si>
  <si>
    <t>7A42014Malescount85+</t>
  </si>
  <si>
    <t>7A52014Malescount85+</t>
  </si>
  <si>
    <t>7A62014Malescount85+</t>
  </si>
  <si>
    <t>NA2014Malescount85+</t>
  </si>
  <si>
    <t>NC2014Malescount85+</t>
  </si>
  <si>
    <t>NE2014Malescount85+</t>
  </si>
  <si>
    <t>NG2014Malescount85+</t>
  </si>
  <si>
    <t>NJ2014Malescount85+</t>
  </si>
  <si>
    <t>NL2014Malescount85+</t>
  </si>
  <si>
    <t>NN2014Malescount85+</t>
  </si>
  <si>
    <t>NQ2014Malescount85+</t>
  </si>
  <si>
    <t>NS2014Malescount85+</t>
  </si>
  <si>
    <t>NU2014Malescount85+</t>
  </si>
  <si>
    <t>NX2014Malescount85+</t>
  </si>
  <si>
    <t>NZ2014Malescount85+</t>
  </si>
  <si>
    <t>PB2014Malescount85+</t>
  </si>
  <si>
    <t>PD2014Malescount85+</t>
  </si>
  <si>
    <t>PT2014Malescount85+</t>
  </si>
  <si>
    <t>PF2014Malescount85+</t>
  </si>
  <si>
    <t>PH2014Malescount85+</t>
  </si>
  <si>
    <t>PK2014Malescount85+</t>
  </si>
  <si>
    <t>PL2014Malescount85+</t>
  </si>
  <si>
    <t>PM2014Malescount85+</t>
  </si>
  <si>
    <t>PP2014Malescount85+</t>
  </si>
  <si>
    <t>PR2014Malescount85+</t>
  </si>
  <si>
    <t>W2014Malescount85+</t>
  </si>
  <si>
    <t>7A12005Femalescount85+</t>
  </si>
  <si>
    <t>7A72005Femalescount85+</t>
  </si>
  <si>
    <t>7A22005Femalescount85+</t>
  </si>
  <si>
    <t>7A32005Femalescount85+</t>
  </si>
  <si>
    <t>7A42005Femalescount85+</t>
  </si>
  <si>
    <t>7A52005Femalescount85+</t>
  </si>
  <si>
    <t>7A62005Femalescount85+</t>
  </si>
  <si>
    <t>NA2005Femalescount85+</t>
  </si>
  <si>
    <t>NC2005Femalescount85+</t>
  </si>
  <si>
    <t>NE2005Femalescount85+</t>
  </si>
  <si>
    <t>NG2005Femalescount85+</t>
  </si>
  <si>
    <t>NJ2005Femalescount85+</t>
  </si>
  <si>
    <t>NL2005Femalescount85+</t>
  </si>
  <si>
    <t>NN2005Femalescount85+</t>
  </si>
  <si>
    <t>NQ2005Femalescount85+</t>
  </si>
  <si>
    <t>NS2005Femalescount85+</t>
  </si>
  <si>
    <t>NU2005Femalescount85+</t>
  </si>
  <si>
    <t>NX2005Femalescount85+</t>
  </si>
  <si>
    <t>NZ2005Femalescount85+</t>
  </si>
  <si>
    <t>PB2005Femalescount85+</t>
  </si>
  <si>
    <t>PD2005Femalescount85+</t>
  </si>
  <si>
    <t>PT2005Femalescount85+</t>
  </si>
  <si>
    <t>PF2005Femalescount85+</t>
  </si>
  <si>
    <t>PH2005Femalescount85+</t>
  </si>
  <si>
    <t>PK2005Femalescount85+</t>
  </si>
  <si>
    <t>PL2005Femalescount85+</t>
  </si>
  <si>
    <t>PM2005Femalescount85+</t>
  </si>
  <si>
    <t>PP2005Femalescount85+</t>
  </si>
  <si>
    <t>PR2005Femalescount85+</t>
  </si>
  <si>
    <t>W2005Femalescount85+</t>
  </si>
  <si>
    <t>7A12006Femalescount85+</t>
  </si>
  <si>
    <t>7A72006Femalescount85+</t>
  </si>
  <si>
    <t>7A22006Femalescount85+</t>
  </si>
  <si>
    <t>7A32006Femalescount85+</t>
  </si>
  <si>
    <t>7A42006Femalescount85+</t>
  </si>
  <si>
    <t>7A52006Femalescount85+</t>
  </si>
  <si>
    <t>7A62006Femalescount85+</t>
  </si>
  <si>
    <t>NA2006Femalescount85+</t>
  </si>
  <si>
    <t>NC2006Femalescount85+</t>
  </si>
  <si>
    <t>NE2006Femalescount85+</t>
  </si>
  <si>
    <t>NG2006Femalescount85+</t>
  </si>
  <si>
    <t>NJ2006Femalescount85+</t>
  </si>
  <si>
    <t>NL2006Femalescount85+</t>
  </si>
  <si>
    <t>NN2006Femalescount85+</t>
  </si>
  <si>
    <t>NQ2006Femalescount85+</t>
  </si>
  <si>
    <t>NS2006Femalescount85+</t>
  </si>
  <si>
    <t>NU2006Femalescount85+</t>
  </si>
  <si>
    <t>NX2006Femalescount85+</t>
  </si>
  <si>
    <t>NZ2006Femalescount85+</t>
  </si>
  <si>
    <t>PB2006Femalescount85+</t>
  </si>
  <si>
    <t>PD2006Femalescount85+</t>
  </si>
  <si>
    <t>PT2006Femalescount85+</t>
  </si>
  <si>
    <t>PF2006Femalescount85+</t>
  </si>
  <si>
    <t>PH2006Femalescount85+</t>
  </si>
  <si>
    <t>PK2006Femalescount85+</t>
  </si>
  <si>
    <t>PL2006Femalescount85+</t>
  </si>
  <si>
    <t>PM2006Femalescount85+</t>
  </si>
  <si>
    <t>PP2006Femalescount85+</t>
  </si>
  <si>
    <t>PR2006Femalescount85+</t>
  </si>
  <si>
    <t>W2006Femalescount85+</t>
  </si>
  <si>
    <t>7A12007Femalescount85+</t>
  </si>
  <si>
    <t>7A72007Femalescount85+</t>
  </si>
  <si>
    <t>7A22007Femalescount85+</t>
  </si>
  <si>
    <t>7A32007Femalescount85+</t>
  </si>
  <si>
    <t>7A42007Femalescount85+</t>
  </si>
  <si>
    <t>7A52007Femalescount85+</t>
  </si>
  <si>
    <t>7A62007Femalescount85+</t>
  </si>
  <si>
    <t>NA2007Femalescount85+</t>
  </si>
  <si>
    <t>NC2007Femalescount85+</t>
  </si>
  <si>
    <t>NE2007Femalescount85+</t>
  </si>
  <si>
    <t>NG2007Femalescount85+</t>
  </si>
  <si>
    <t>NJ2007Femalescount85+</t>
  </si>
  <si>
    <t>NL2007Femalescount85+</t>
  </si>
  <si>
    <t>NN2007Femalescount85+</t>
  </si>
  <si>
    <t>NQ2007Femalescount85+</t>
  </si>
  <si>
    <t>NS2007Femalescount85+</t>
  </si>
  <si>
    <t>NU2007Femalescount85+</t>
  </si>
  <si>
    <t>NX2007Femalescount85+</t>
  </si>
  <si>
    <t>NZ2007Femalescount85+</t>
  </si>
  <si>
    <t>PB2007Femalescount85+</t>
  </si>
  <si>
    <t>PD2007Femalescount85+</t>
  </si>
  <si>
    <t>PT2007Femalescount85+</t>
  </si>
  <si>
    <t>PF2007Femalescount85+</t>
  </si>
  <si>
    <t>PH2007Femalescount85+</t>
  </si>
  <si>
    <t>PK2007Femalescount85+</t>
  </si>
  <si>
    <t>PL2007Femalescount85+</t>
  </si>
  <si>
    <t>PM2007Femalescount85+</t>
  </si>
  <si>
    <t>PP2007Femalescount85+</t>
  </si>
  <si>
    <t>PR2007Femalescount85+</t>
  </si>
  <si>
    <t>W2007Femalescount85+</t>
  </si>
  <si>
    <t>7A12008Femalescount85+</t>
  </si>
  <si>
    <t>7A72008Femalescount85+</t>
  </si>
  <si>
    <t>7A22008Femalescount85+</t>
  </si>
  <si>
    <t>7A32008Femalescount85+</t>
  </si>
  <si>
    <t>7A42008Femalescount85+</t>
  </si>
  <si>
    <t>7A52008Femalescount85+</t>
  </si>
  <si>
    <t>7A62008Femalescount85+</t>
  </si>
  <si>
    <t>NA2008Femalescount85+</t>
  </si>
  <si>
    <t>NC2008Femalescount85+</t>
  </si>
  <si>
    <t>NE2008Femalescount85+</t>
  </si>
  <si>
    <t>NG2008Femalescount85+</t>
  </si>
  <si>
    <t>NJ2008Femalescount85+</t>
  </si>
  <si>
    <t>NL2008Femalescount85+</t>
  </si>
  <si>
    <t>NN2008Femalescount85+</t>
  </si>
  <si>
    <t>NQ2008Femalescount85+</t>
  </si>
  <si>
    <t>NS2008Femalescount85+</t>
  </si>
  <si>
    <t>NU2008Femalescount85+</t>
  </si>
  <si>
    <t>NX2008Femalescount85+</t>
  </si>
  <si>
    <t>NZ2008Femalescount85+</t>
  </si>
  <si>
    <t>PB2008Femalescount85+</t>
  </si>
  <si>
    <t>PD2008Femalescount85+</t>
  </si>
  <si>
    <t>PT2008Femalescount85+</t>
  </si>
  <si>
    <t>PF2008Femalescount85+</t>
  </si>
  <si>
    <t>PH2008Femalescount85+</t>
  </si>
  <si>
    <t>PK2008Femalescount85+</t>
  </si>
  <si>
    <t>PL2008Femalescount85+</t>
  </si>
  <si>
    <t>PM2008Femalescount85+</t>
  </si>
  <si>
    <t>PP2008Femalescount85+</t>
  </si>
  <si>
    <t>PR2008Femalescount85+</t>
  </si>
  <si>
    <t>W2008Femalescount85+</t>
  </si>
  <si>
    <t>7A12009Femalescount85+</t>
  </si>
  <si>
    <t>7A72009Femalescount85+</t>
  </si>
  <si>
    <t>7A22009Femalescount85+</t>
  </si>
  <si>
    <t>7A32009Femalescount85+</t>
  </si>
  <si>
    <t>7A42009Femalescount85+</t>
  </si>
  <si>
    <t>7A52009Femalescount85+</t>
  </si>
  <si>
    <t>7A62009Femalescount85+</t>
  </si>
  <si>
    <t>NA2009Femalescount85+</t>
  </si>
  <si>
    <t>NC2009Femalescount85+</t>
  </si>
  <si>
    <t>NE2009Femalescount85+</t>
  </si>
  <si>
    <t>NG2009Femalescount85+</t>
  </si>
  <si>
    <t>NJ2009Femalescount85+</t>
  </si>
  <si>
    <t>NL2009Femalescount85+</t>
  </si>
  <si>
    <t>NN2009Femalescount85+</t>
  </si>
  <si>
    <t>NQ2009Femalescount85+</t>
  </si>
  <si>
    <t>NS2009Femalescount85+</t>
  </si>
  <si>
    <t>NU2009Femalescount85+</t>
  </si>
  <si>
    <t>NX2009Femalescount85+</t>
  </si>
  <si>
    <t>NZ2009Femalescount85+</t>
  </si>
  <si>
    <t>PB2009Femalescount85+</t>
  </si>
  <si>
    <t>PD2009Femalescount85+</t>
  </si>
  <si>
    <t>PT2009Femalescount85+</t>
  </si>
  <si>
    <t>PF2009Femalescount85+</t>
  </si>
  <si>
    <t>PH2009Femalescount85+</t>
  </si>
  <si>
    <t>PK2009Femalescount85+</t>
  </si>
  <si>
    <t>PL2009Femalescount85+</t>
  </si>
  <si>
    <t>PM2009Femalescount85+</t>
  </si>
  <si>
    <t>PP2009Femalescount85+</t>
  </si>
  <si>
    <t>PR2009Femalescount85+</t>
  </si>
  <si>
    <t>W2009Femalescount85+</t>
  </si>
  <si>
    <t>7A12010Femalescount85+</t>
  </si>
  <si>
    <t>7A72010Femalescount85+</t>
  </si>
  <si>
    <t>7A22010Femalescount85+</t>
  </si>
  <si>
    <t>7A32010Femalescount85+</t>
  </si>
  <si>
    <t>7A42010Femalescount85+</t>
  </si>
  <si>
    <t>7A52010Femalescount85+</t>
  </si>
  <si>
    <t>7A62010Femalescount85+</t>
  </si>
  <si>
    <t>NA2010Femalescount85+</t>
  </si>
  <si>
    <t>NC2010Femalescount85+</t>
  </si>
  <si>
    <t>NE2010Femalescount85+</t>
  </si>
  <si>
    <t>NG2010Femalescount85+</t>
  </si>
  <si>
    <t>NJ2010Femalescount85+</t>
  </si>
  <si>
    <t>NL2010Femalescount85+</t>
  </si>
  <si>
    <t>NN2010Femalescount85+</t>
  </si>
  <si>
    <t>NQ2010Femalescount85+</t>
  </si>
  <si>
    <t>NS2010Femalescount85+</t>
  </si>
  <si>
    <t>NU2010Femalescount85+</t>
  </si>
  <si>
    <t>NX2010Femalescount85+</t>
  </si>
  <si>
    <t>NZ2010Femalescount85+</t>
  </si>
  <si>
    <t>PB2010Femalescount85+</t>
  </si>
  <si>
    <t>PD2010Femalescount85+</t>
  </si>
  <si>
    <t>PT2010Femalescount85+</t>
  </si>
  <si>
    <t>PF2010Femalescount85+</t>
  </si>
  <si>
    <t>PH2010Femalescount85+</t>
  </si>
  <si>
    <t>PK2010Femalescount85+</t>
  </si>
  <si>
    <t>PL2010Femalescount85+</t>
  </si>
  <si>
    <t>PM2010Femalescount85+</t>
  </si>
  <si>
    <t>PP2010Femalescount85+</t>
  </si>
  <si>
    <t>PR2010Femalescount85+</t>
  </si>
  <si>
    <t>W2010Femalescount85+</t>
  </si>
  <si>
    <t>7A12011Femalescount85+</t>
  </si>
  <si>
    <t>7A72011Femalescount85+</t>
  </si>
  <si>
    <t>7A22011Femalescount85+</t>
  </si>
  <si>
    <t>7A32011Femalescount85+</t>
  </si>
  <si>
    <t>7A42011Femalescount85+</t>
  </si>
  <si>
    <t>7A52011Femalescount85+</t>
  </si>
  <si>
    <t>7A62011Femalescount85+</t>
  </si>
  <si>
    <t>NA2011Femalescount85+</t>
  </si>
  <si>
    <t>NC2011Femalescount85+</t>
  </si>
  <si>
    <t>NE2011Femalescount85+</t>
  </si>
  <si>
    <t>NG2011Femalescount85+</t>
  </si>
  <si>
    <t>NJ2011Femalescount85+</t>
  </si>
  <si>
    <t>NL2011Femalescount85+</t>
  </si>
  <si>
    <t>NN2011Femalescount85+</t>
  </si>
  <si>
    <t>NQ2011Femalescount85+</t>
  </si>
  <si>
    <t>NS2011Femalescount85+</t>
  </si>
  <si>
    <t>NU2011Femalescount85+</t>
  </si>
  <si>
    <t>NX2011Femalescount85+</t>
  </si>
  <si>
    <t>NZ2011Femalescount85+</t>
  </si>
  <si>
    <t>PB2011Femalescount85+</t>
  </si>
  <si>
    <t>PD2011Femalescount85+</t>
  </si>
  <si>
    <t>PT2011Femalescount85+</t>
  </si>
  <si>
    <t>PF2011Femalescount85+</t>
  </si>
  <si>
    <t>PH2011Femalescount85+</t>
  </si>
  <si>
    <t>PK2011Femalescount85+</t>
  </si>
  <si>
    <t>PL2011Femalescount85+</t>
  </si>
  <si>
    <t>PM2011Femalescount85+</t>
  </si>
  <si>
    <t>PP2011Femalescount85+</t>
  </si>
  <si>
    <t>PR2011Femalescount85+</t>
  </si>
  <si>
    <t>W2011Femalescount85+</t>
  </si>
  <si>
    <t>7A12012Femalescount85+</t>
  </si>
  <si>
    <t>7A72012Femalescount85+</t>
  </si>
  <si>
    <t>7A22012Femalescount85+</t>
  </si>
  <si>
    <t>7A32012Femalescount85+</t>
  </si>
  <si>
    <t>7A42012Femalescount85+</t>
  </si>
  <si>
    <t>7A52012Femalescount85+</t>
  </si>
  <si>
    <t>7A62012Femalescount85+</t>
  </si>
  <si>
    <t>NA2012Femalescount85+</t>
  </si>
  <si>
    <t>NC2012Femalescount85+</t>
  </si>
  <si>
    <t>NE2012Femalescount85+</t>
  </si>
  <si>
    <t>NG2012Femalescount85+</t>
  </si>
  <si>
    <t>NJ2012Femalescount85+</t>
  </si>
  <si>
    <t>NL2012Femalescount85+</t>
  </si>
  <si>
    <t>NN2012Femalescount85+</t>
  </si>
  <si>
    <t>NQ2012Femalescount85+</t>
  </si>
  <si>
    <t>NS2012Femalescount85+</t>
  </si>
  <si>
    <t>NU2012Femalescount85+</t>
  </si>
  <si>
    <t>NX2012Femalescount85+</t>
  </si>
  <si>
    <t>NZ2012Femalescount85+</t>
  </si>
  <si>
    <t>PB2012Femalescount85+</t>
  </si>
  <si>
    <t>PD2012Femalescount85+</t>
  </si>
  <si>
    <t>PT2012Femalescount85+</t>
  </si>
  <si>
    <t>PF2012Femalescount85+</t>
  </si>
  <si>
    <t>PH2012Femalescount85+</t>
  </si>
  <si>
    <t>PK2012Femalescount85+</t>
  </si>
  <si>
    <t>PL2012Femalescount85+</t>
  </si>
  <si>
    <t>PM2012Femalescount85+</t>
  </si>
  <si>
    <t>PP2012Femalescount85+</t>
  </si>
  <si>
    <t>PR2012Femalescount85+</t>
  </si>
  <si>
    <t>W2012Femalescount85+</t>
  </si>
  <si>
    <t>7A12013Femalescount85+</t>
  </si>
  <si>
    <t>7A72013Femalescount85+</t>
  </si>
  <si>
    <t>7A22013Femalescount85+</t>
  </si>
  <si>
    <t>7A32013Femalescount85+</t>
  </si>
  <si>
    <t>7A42013Femalescount85+</t>
  </si>
  <si>
    <t>7A52013Femalescount85+</t>
  </si>
  <si>
    <t>7A62013Femalescount85+</t>
  </si>
  <si>
    <t>NA2013Femalescount85+</t>
  </si>
  <si>
    <t>NC2013Femalescount85+</t>
  </si>
  <si>
    <t>NE2013Femalescount85+</t>
  </si>
  <si>
    <t>NG2013Femalescount85+</t>
  </si>
  <si>
    <t>NJ2013Femalescount85+</t>
  </si>
  <si>
    <t>NL2013Femalescount85+</t>
  </si>
  <si>
    <t>NN2013Femalescount85+</t>
  </si>
  <si>
    <t>NQ2013Femalescount85+</t>
  </si>
  <si>
    <t>NS2013Femalescount85+</t>
  </si>
  <si>
    <t>NU2013Femalescount85+</t>
  </si>
  <si>
    <t>NX2013Femalescount85+</t>
  </si>
  <si>
    <t>NZ2013Femalescount85+</t>
  </si>
  <si>
    <t>PB2013Femalescount85+</t>
  </si>
  <si>
    <t>PD2013Femalescount85+</t>
  </si>
  <si>
    <t>PT2013Femalescount85+</t>
  </si>
  <si>
    <t>PF2013Femalescount85+</t>
  </si>
  <si>
    <t>PH2013Femalescount85+</t>
  </si>
  <si>
    <t>PK2013Femalescount85+</t>
  </si>
  <si>
    <t>PL2013Femalescount85+</t>
  </si>
  <si>
    <t>PM2013Femalescount85+</t>
  </si>
  <si>
    <t>PP2013Femalescount85+</t>
  </si>
  <si>
    <t>PR2013Femalescount85+</t>
  </si>
  <si>
    <t>W2013Femalescount85+</t>
  </si>
  <si>
    <t>7A12014Femalescount85+</t>
  </si>
  <si>
    <t>7A72014Femalescount85+</t>
  </si>
  <si>
    <t>7A22014Femalescount85+</t>
  </si>
  <si>
    <t>7A32014Femalescount85+</t>
  </si>
  <si>
    <t>7A42014Femalescount85+</t>
  </si>
  <si>
    <t>7A52014Femalescount85+</t>
  </si>
  <si>
    <t>7A62014Femalescount85+</t>
  </si>
  <si>
    <t>NA2014Femalescount85+</t>
  </si>
  <si>
    <t>NC2014Femalescount85+</t>
  </si>
  <si>
    <t>NE2014Femalescount85+</t>
  </si>
  <si>
    <t>NG2014Femalescount85+</t>
  </si>
  <si>
    <t>NJ2014Femalescount85+</t>
  </si>
  <si>
    <t>NL2014Femalescount85+</t>
  </si>
  <si>
    <t>NN2014Femalescount85+</t>
  </si>
  <si>
    <t>NQ2014Femalescount85+</t>
  </si>
  <si>
    <t>NS2014Femalescount85+</t>
  </si>
  <si>
    <t>NU2014Femalescount85+</t>
  </si>
  <si>
    <t>NX2014Femalescount85+</t>
  </si>
  <si>
    <t>NZ2014Femalescount85+</t>
  </si>
  <si>
    <t>PB2014Femalescount85+</t>
  </si>
  <si>
    <t>PD2014Femalescount85+</t>
  </si>
  <si>
    <t>PT2014Femalescount85+</t>
  </si>
  <si>
    <t>PF2014Femalescount85+</t>
  </si>
  <si>
    <t>PH2014Femalescount85+</t>
  </si>
  <si>
    <t>PK2014Femalescount85+</t>
  </si>
  <si>
    <t>PL2014Femalescount85+</t>
  </si>
  <si>
    <t>PM2014Femalescount85+</t>
  </si>
  <si>
    <t>PP2014Femalescount85+</t>
  </si>
  <si>
    <t>PR2014Femalescount85+</t>
  </si>
  <si>
    <t>W2014Femalescount85+</t>
  </si>
  <si>
    <t>7A12005Personscount85+</t>
  </si>
  <si>
    <t>7A72005Personscount85+</t>
  </si>
  <si>
    <t>7A22005Personscount85+</t>
  </si>
  <si>
    <t>7A32005Personscount85+</t>
  </si>
  <si>
    <t>7A42005Personscount85+</t>
  </si>
  <si>
    <t>7A52005Personscount85+</t>
  </si>
  <si>
    <t>7A62005Personscount85+</t>
  </si>
  <si>
    <t>NA2005Personscount85+</t>
  </si>
  <si>
    <t>NC2005Personscount85+</t>
  </si>
  <si>
    <t>NE2005Personscount85+</t>
  </si>
  <si>
    <t>NG2005Personscount85+</t>
  </si>
  <si>
    <t>NJ2005Personscount85+</t>
  </si>
  <si>
    <t>NL2005Personscount85+</t>
  </si>
  <si>
    <t>NN2005Personscount85+</t>
  </si>
  <si>
    <t>NQ2005Personscount85+</t>
  </si>
  <si>
    <t>NS2005Personscount85+</t>
  </si>
  <si>
    <t>NU2005Personscount85+</t>
  </si>
  <si>
    <t>NX2005Personscount85+</t>
  </si>
  <si>
    <t>NZ2005Personscount85+</t>
  </si>
  <si>
    <t>PB2005Personscount85+</t>
  </si>
  <si>
    <t>PD2005Personscount85+</t>
  </si>
  <si>
    <t>PT2005Personscount85+</t>
  </si>
  <si>
    <t>PF2005Personscount85+</t>
  </si>
  <si>
    <t>PH2005Personscount85+</t>
  </si>
  <si>
    <t>PK2005Personscount85+</t>
  </si>
  <si>
    <t>PL2005Personscount85+</t>
  </si>
  <si>
    <t>PM2005Personscount85+</t>
  </si>
  <si>
    <t>PP2005Personscount85+</t>
  </si>
  <si>
    <t>PR2005Personscount85+</t>
  </si>
  <si>
    <t>W2005Personscount85+</t>
  </si>
  <si>
    <t>7A12006Personscount85+</t>
  </si>
  <si>
    <t>7A72006Personscount85+</t>
  </si>
  <si>
    <t>7A22006Personscount85+</t>
  </si>
  <si>
    <t>7A32006Personscount85+</t>
  </si>
  <si>
    <t>7A42006Personscount85+</t>
  </si>
  <si>
    <t>7A52006Personscount85+</t>
  </si>
  <si>
    <t>7A62006Personscount85+</t>
  </si>
  <si>
    <t>NA2006Personscount85+</t>
  </si>
  <si>
    <t>NC2006Personscount85+</t>
  </si>
  <si>
    <t>NE2006Personscount85+</t>
  </si>
  <si>
    <t>NG2006Personscount85+</t>
  </si>
  <si>
    <t>NJ2006Personscount85+</t>
  </si>
  <si>
    <t>NL2006Personscount85+</t>
  </si>
  <si>
    <t>NN2006Personscount85+</t>
  </si>
  <si>
    <t>NQ2006Personscount85+</t>
  </si>
  <si>
    <t>NS2006Personscount85+</t>
  </si>
  <si>
    <t>NU2006Personscount85+</t>
  </si>
  <si>
    <t>NX2006Personscount85+</t>
  </si>
  <si>
    <t>NZ2006Personscount85+</t>
  </si>
  <si>
    <t>PB2006Personscount85+</t>
  </si>
  <si>
    <t>PD2006Personscount85+</t>
  </si>
  <si>
    <t>PT2006Personscount85+</t>
  </si>
  <si>
    <t>PF2006Personscount85+</t>
  </si>
  <si>
    <t>PH2006Personscount85+</t>
  </si>
  <si>
    <t>PK2006Personscount85+</t>
  </si>
  <si>
    <t>PL2006Personscount85+</t>
  </si>
  <si>
    <t>PM2006Personscount85+</t>
  </si>
  <si>
    <t>PP2006Personscount85+</t>
  </si>
  <si>
    <t>PR2006Personscount85+</t>
  </si>
  <si>
    <t>W2006Personscount85+</t>
  </si>
  <si>
    <t>7A12007Personscount85+</t>
  </si>
  <si>
    <t>7A72007Personscount85+</t>
  </si>
  <si>
    <t>7A22007Personscount85+</t>
  </si>
  <si>
    <t>7A32007Personscount85+</t>
  </si>
  <si>
    <t>7A42007Personscount85+</t>
  </si>
  <si>
    <t>7A52007Personscount85+</t>
  </si>
  <si>
    <t>7A62007Personscount85+</t>
  </si>
  <si>
    <t>NA2007Personscount85+</t>
  </si>
  <si>
    <t>NC2007Personscount85+</t>
  </si>
  <si>
    <t>NE2007Personscount85+</t>
  </si>
  <si>
    <t>NG2007Personscount85+</t>
  </si>
  <si>
    <t>NJ2007Personscount85+</t>
  </si>
  <si>
    <t>NL2007Personscount85+</t>
  </si>
  <si>
    <t>NN2007Personscount85+</t>
  </si>
  <si>
    <t>NQ2007Personscount85+</t>
  </si>
  <si>
    <t>NS2007Personscount85+</t>
  </si>
  <si>
    <t>NU2007Personscount85+</t>
  </si>
  <si>
    <t>NX2007Personscount85+</t>
  </si>
  <si>
    <t>NZ2007Personscount85+</t>
  </si>
  <si>
    <t>PB2007Personscount85+</t>
  </si>
  <si>
    <t>PD2007Personscount85+</t>
  </si>
  <si>
    <t>PT2007Personscount85+</t>
  </si>
  <si>
    <t>PF2007Personscount85+</t>
  </si>
  <si>
    <t>PH2007Personscount85+</t>
  </si>
  <si>
    <t>PK2007Personscount85+</t>
  </si>
  <si>
    <t>PL2007Personscount85+</t>
  </si>
  <si>
    <t>PM2007Personscount85+</t>
  </si>
  <si>
    <t>PP2007Personscount85+</t>
  </si>
  <si>
    <t>PR2007Personscount85+</t>
  </si>
  <si>
    <t>W2007Personscount85+</t>
  </si>
  <si>
    <t>7A12008Personscount85+</t>
  </si>
  <si>
    <t>7A72008Personscount85+</t>
  </si>
  <si>
    <t>7A22008Personscount85+</t>
  </si>
  <si>
    <t>7A32008Personscount85+</t>
  </si>
  <si>
    <t>7A42008Personscount85+</t>
  </si>
  <si>
    <t>7A52008Personscount85+</t>
  </si>
  <si>
    <t>7A62008Personscount85+</t>
  </si>
  <si>
    <t>NA2008Personscount85+</t>
  </si>
  <si>
    <t>NC2008Personscount85+</t>
  </si>
  <si>
    <t>NE2008Personscount85+</t>
  </si>
  <si>
    <t>NG2008Personscount85+</t>
  </si>
  <si>
    <t>NJ2008Personscount85+</t>
  </si>
  <si>
    <t>NL2008Personscount85+</t>
  </si>
  <si>
    <t>NN2008Personscount85+</t>
  </si>
  <si>
    <t>NQ2008Personscount85+</t>
  </si>
  <si>
    <t>NS2008Personscount85+</t>
  </si>
  <si>
    <t>NU2008Personscount85+</t>
  </si>
  <si>
    <t>NX2008Personscount85+</t>
  </si>
  <si>
    <t>NZ2008Personscount85+</t>
  </si>
  <si>
    <t>PB2008Personscount85+</t>
  </si>
  <si>
    <t>PD2008Personscount85+</t>
  </si>
  <si>
    <t>PT2008Personscount85+</t>
  </si>
  <si>
    <t>PF2008Personscount85+</t>
  </si>
  <si>
    <t>PH2008Personscount85+</t>
  </si>
  <si>
    <t>PK2008Personscount85+</t>
  </si>
  <si>
    <t>PL2008Personscount85+</t>
  </si>
  <si>
    <t>PM2008Personscount85+</t>
  </si>
  <si>
    <t>PP2008Personscount85+</t>
  </si>
  <si>
    <t>PR2008Personscount85+</t>
  </si>
  <si>
    <t>W2008Personscount85+</t>
  </si>
  <si>
    <t>7A12009Personscount85+</t>
  </si>
  <si>
    <t>7A72009Personscount85+</t>
  </si>
  <si>
    <t>7A22009Personscount85+</t>
  </si>
  <si>
    <t>7A32009Personscount85+</t>
  </si>
  <si>
    <t>7A42009Personscount85+</t>
  </si>
  <si>
    <t>7A52009Personscount85+</t>
  </si>
  <si>
    <t>7A62009Personscount85+</t>
  </si>
  <si>
    <t>NA2009Personscount85+</t>
  </si>
  <si>
    <t>NC2009Personscount85+</t>
  </si>
  <si>
    <t>NE2009Personscount85+</t>
  </si>
  <si>
    <t>NG2009Personscount85+</t>
  </si>
  <si>
    <t>NJ2009Personscount85+</t>
  </si>
  <si>
    <t>NL2009Personscount85+</t>
  </si>
  <si>
    <t>NN2009Personscount85+</t>
  </si>
  <si>
    <t>NQ2009Personscount85+</t>
  </si>
  <si>
    <t>NS2009Personscount85+</t>
  </si>
  <si>
    <t>NU2009Personscount85+</t>
  </si>
  <si>
    <t>NX2009Personscount85+</t>
  </si>
  <si>
    <t>NZ2009Personscount85+</t>
  </si>
  <si>
    <t>PB2009Personscount85+</t>
  </si>
  <si>
    <t>PD2009Personscount85+</t>
  </si>
  <si>
    <t>PT2009Personscount85+</t>
  </si>
  <si>
    <t>PF2009Personscount85+</t>
  </si>
  <si>
    <t>PH2009Personscount85+</t>
  </si>
  <si>
    <t>PK2009Personscount85+</t>
  </si>
  <si>
    <t>PL2009Personscount85+</t>
  </si>
  <si>
    <t>PM2009Personscount85+</t>
  </si>
  <si>
    <t>PP2009Personscount85+</t>
  </si>
  <si>
    <t>PR2009Personscount85+</t>
  </si>
  <si>
    <t>W2009Personscount85+</t>
  </si>
  <si>
    <t>7A12010Personscount85+</t>
  </si>
  <si>
    <t>7A72010Personscount85+</t>
  </si>
  <si>
    <t>7A22010Personscount85+</t>
  </si>
  <si>
    <t>7A32010Personscount85+</t>
  </si>
  <si>
    <t>7A42010Personscount85+</t>
  </si>
  <si>
    <t>7A52010Personscount85+</t>
  </si>
  <si>
    <t>7A62010Personscount85+</t>
  </si>
  <si>
    <t>NA2010Personscount85+</t>
  </si>
  <si>
    <t>NC2010Personscount85+</t>
  </si>
  <si>
    <t>NE2010Personscount85+</t>
  </si>
  <si>
    <t>NG2010Personscount85+</t>
  </si>
  <si>
    <t>NJ2010Personscount85+</t>
  </si>
  <si>
    <t>NL2010Personscount85+</t>
  </si>
  <si>
    <t>NN2010Personscount85+</t>
  </si>
  <si>
    <t>NQ2010Personscount85+</t>
  </si>
  <si>
    <t>NS2010Personscount85+</t>
  </si>
  <si>
    <t>NU2010Personscount85+</t>
  </si>
  <si>
    <t>NX2010Personscount85+</t>
  </si>
  <si>
    <t>NZ2010Personscount85+</t>
  </si>
  <si>
    <t>PB2010Personscount85+</t>
  </si>
  <si>
    <t>PD2010Personscount85+</t>
  </si>
  <si>
    <t>PT2010Personscount85+</t>
  </si>
  <si>
    <t>PF2010Personscount85+</t>
  </si>
  <si>
    <t>PH2010Personscount85+</t>
  </si>
  <si>
    <t>PK2010Personscount85+</t>
  </si>
  <si>
    <t>PL2010Personscount85+</t>
  </si>
  <si>
    <t>PM2010Personscount85+</t>
  </si>
  <si>
    <t>PP2010Personscount85+</t>
  </si>
  <si>
    <t>PR2010Personscount85+</t>
  </si>
  <si>
    <t>W2010Personscount85+</t>
  </si>
  <si>
    <t>7A12011Personscount85+</t>
  </si>
  <si>
    <t>7A72011Personscount85+</t>
  </si>
  <si>
    <t>7A22011Personscount85+</t>
  </si>
  <si>
    <t>7A32011Personscount85+</t>
  </si>
  <si>
    <t>7A42011Personscount85+</t>
  </si>
  <si>
    <t>7A52011Personscount85+</t>
  </si>
  <si>
    <t>7A62011Personscount85+</t>
  </si>
  <si>
    <t>NA2011Personscount85+</t>
  </si>
  <si>
    <t>NC2011Personscount85+</t>
  </si>
  <si>
    <t>NE2011Personscount85+</t>
  </si>
  <si>
    <t>NG2011Personscount85+</t>
  </si>
  <si>
    <t>NJ2011Personscount85+</t>
  </si>
  <si>
    <t>NL2011Personscount85+</t>
  </si>
  <si>
    <t>NN2011Personscount85+</t>
  </si>
  <si>
    <t>NQ2011Personscount85+</t>
  </si>
  <si>
    <t>NS2011Personscount85+</t>
  </si>
  <si>
    <t>NU2011Personscount85+</t>
  </si>
  <si>
    <t>NX2011Personscount85+</t>
  </si>
  <si>
    <t>NZ2011Personscount85+</t>
  </si>
  <si>
    <t>PB2011Personscount85+</t>
  </si>
  <si>
    <t>PD2011Personscount85+</t>
  </si>
  <si>
    <t>PT2011Personscount85+</t>
  </si>
  <si>
    <t>PF2011Personscount85+</t>
  </si>
  <si>
    <t>PH2011Personscount85+</t>
  </si>
  <si>
    <t>PK2011Personscount85+</t>
  </si>
  <si>
    <t>PL2011Personscount85+</t>
  </si>
  <si>
    <t>PM2011Personscount85+</t>
  </si>
  <si>
    <t>PP2011Personscount85+</t>
  </si>
  <si>
    <t>PR2011Personscount85+</t>
  </si>
  <si>
    <t>W2011Personscount85+</t>
  </si>
  <si>
    <t>7A12012Personscount85+</t>
  </si>
  <si>
    <t>7A72012Personscount85+</t>
  </si>
  <si>
    <t>7A22012Personscount85+</t>
  </si>
  <si>
    <t>7A32012Personscount85+</t>
  </si>
  <si>
    <t>7A42012Personscount85+</t>
  </si>
  <si>
    <t>7A52012Personscount85+</t>
  </si>
  <si>
    <t>7A62012Personscount85+</t>
  </si>
  <si>
    <t>NA2012Personscount85+</t>
  </si>
  <si>
    <t>NC2012Personscount85+</t>
  </si>
  <si>
    <t>NE2012Personscount85+</t>
  </si>
  <si>
    <t>NG2012Personscount85+</t>
  </si>
  <si>
    <t>NJ2012Personscount85+</t>
  </si>
  <si>
    <t>NL2012Personscount85+</t>
  </si>
  <si>
    <t>NN2012Personscount85+</t>
  </si>
  <si>
    <t>NQ2012Personscount85+</t>
  </si>
  <si>
    <t>NS2012Personscount85+</t>
  </si>
  <si>
    <t>NU2012Personscount85+</t>
  </si>
  <si>
    <t>NX2012Personscount85+</t>
  </si>
  <si>
    <t>NZ2012Personscount85+</t>
  </si>
  <si>
    <t>PB2012Personscount85+</t>
  </si>
  <si>
    <t>PD2012Personscount85+</t>
  </si>
  <si>
    <t>PT2012Personscount85+</t>
  </si>
  <si>
    <t>PF2012Personscount85+</t>
  </si>
  <si>
    <t>PH2012Personscount85+</t>
  </si>
  <si>
    <t>PK2012Personscount85+</t>
  </si>
  <si>
    <t>PL2012Personscount85+</t>
  </si>
  <si>
    <t>PM2012Personscount85+</t>
  </si>
  <si>
    <t>PP2012Personscount85+</t>
  </si>
  <si>
    <t>PR2012Personscount85+</t>
  </si>
  <si>
    <t>W2012Personscount85+</t>
  </si>
  <si>
    <t>7A12013Personscount85+</t>
  </si>
  <si>
    <t>7A72013Personscount85+</t>
  </si>
  <si>
    <t>7A22013Personscount85+</t>
  </si>
  <si>
    <t>7A32013Personscount85+</t>
  </si>
  <si>
    <t>7A42013Personscount85+</t>
  </si>
  <si>
    <t>7A52013Personscount85+</t>
  </si>
  <si>
    <t>7A62013Personscount85+</t>
  </si>
  <si>
    <t>NA2013Personscount85+</t>
  </si>
  <si>
    <t>NC2013Personscount85+</t>
  </si>
  <si>
    <t>NE2013Personscount85+</t>
  </si>
  <si>
    <t>NG2013Personscount85+</t>
  </si>
  <si>
    <t>NJ2013Personscount85+</t>
  </si>
  <si>
    <t>NL2013Personscount85+</t>
  </si>
  <si>
    <t>NN2013Personscount85+</t>
  </si>
  <si>
    <t>NQ2013Personscount85+</t>
  </si>
  <si>
    <t>NS2013Personscount85+</t>
  </si>
  <si>
    <t>NU2013Personscount85+</t>
  </si>
  <si>
    <t>NX2013Personscount85+</t>
  </si>
  <si>
    <t>NZ2013Personscount85+</t>
  </si>
  <si>
    <t>PB2013Personscount85+</t>
  </si>
  <si>
    <t>PD2013Personscount85+</t>
  </si>
  <si>
    <t>PT2013Personscount85+</t>
  </si>
  <si>
    <t>PF2013Personscount85+</t>
  </si>
  <si>
    <t>PH2013Personscount85+</t>
  </si>
  <si>
    <t>PK2013Personscount85+</t>
  </si>
  <si>
    <t>PL2013Personscount85+</t>
  </si>
  <si>
    <t>PM2013Personscount85+</t>
  </si>
  <si>
    <t>PP2013Personscount85+</t>
  </si>
  <si>
    <t>PR2013Personscount85+</t>
  </si>
  <si>
    <t>W2013Personscount85+</t>
  </si>
  <si>
    <t>7A12014Personscount85+</t>
  </si>
  <si>
    <t>7A72014Personscount85+</t>
  </si>
  <si>
    <t>7A22014Personscount85+</t>
  </si>
  <si>
    <t>7A32014Personscount85+</t>
  </si>
  <si>
    <t>7A42014Personscount85+</t>
  </si>
  <si>
    <t>7A52014Personscount85+</t>
  </si>
  <si>
    <t>7A62014Personscount85+</t>
  </si>
  <si>
    <t>NA2014Personscount85+</t>
  </si>
  <si>
    <t>NC2014Personscount85+</t>
  </si>
  <si>
    <t>NE2014Personscount85+</t>
  </si>
  <si>
    <t>NG2014Personscount85+</t>
  </si>
  <si>
    <t>NJ2014Personscount85+</t>
  </si>
  <si>
    <t>NL2014Personscount85+</t>
  </si>
  <si>
    <t>NN2014Personscount85+</t>
  </si>
  <si>
    <t>NQ2014Personscount85+</t>
  </si>
  <si>
    <t>NS2014Personscount85+</t>
  </si>
  <si>
    <t>NU2014Personscount85+</t>
  </si>
  <si>
    <t>NX2014Personscount85+</t>
  </si>
  <si>
    <t>NZ2014Personscount85+</t>
  </si>
  <si>
    <t>PB2014Personscount85+</t>
  </si>
  <si>
    <t>PD2014Personscount85+</t>
  </si>
  <si>
    <t>PT2014Personscount85+</t>
  </si>
  <si>
    <t>PF2014Personscount85+</t>
  </si>
  <si>
    <t>PH2014Personscount85+</t>
  </si>
  <si>
    <t>PK2014Personscount85+</t>
  </si>
  <si>
    <t>PL2014Personscount85+</t>
  </si>
  <si>
    <t>PM2014Personscount85+</t>
  </si>
  <si>
    <t>PP2014Personscount85+</t>
  </si>
  <si>
    <t>PR2014Personscount85+</t>
  </si>
  <si>
    <t>W2014Personscount85+</t>
  </si>
  <si>
    <t>7A12005MalesPercentage&lt;16</t>
  </si>
  <si>
    <t>7A72005MalesPercentage&lt;16</t>
  </si>
  <si>
    <t>7A22005MalesPercentage&lt;16</t>
  </si>
  <si>
    <t>7A32005MalesPercentage&lt;16</t>
  </si>
  <si>
    <t>7A42005MalesPercentage&lt;16</t>
  </si>
  <si>
    <t>7A52005MalesPercentage&lt;16</t>
  </si>
  <si>
    <t>7A62005MalesPercentage&lt;16</t>
  </si>
  <si>
    <t>NA2005MalesPercentage&lt;16</t>
  </si>
  <si>
    <t>NC2005MalesPercentage&lt;16</t>
  </si>
  <si>
    <t>NE2005MalesPercentage&lt;16</t>
  </si>
  <si>
    <t>NG2005MalesPercentage&lt;16</t>
  </si>
  <si>
    <t>NJ2005MalesPercentage&lt;16</t>
  </si>
  <si>
    <t>NL2005MalesPercentage&lt;16</t>
  </si>
  <si>
    <t>NN2005MalesPercentage&lt;16</t>
  </si>
  <si>
    <t>NQ2005MalesPercentage&lt;16</t>
  </si>
  <si>
    <t>NS2005MalesPercentage&lt;16</t>
  </si>
  <si>
    <t>NU2005MalesPercentage&lt;16</t>
  </si>
  <si>
    <t>NX2005MalesPercentage&lt;16</t>
  </si>
  <si>
    <t>NZ2005MalesPercentage&lt;16</t>
  </si>
  <si>
    <t>PB2005MalesPercentage&lt;16</t>
  </si>
  <si>
    <t>PD2005MalesPercentage&lt;16</t>
  </si>
  <si>
    <t>PT2005MalesPercentage&lt;16</t>
  </si>
  <si>
    <t>PF2005MalesPercentage&lt;16</t>
  </si>
  <si>
    <t>PH2005MalesPercentage&lt;16</t>
  </si>
  <si>
    <t>PK2005MalesPercentage&lt;16</t>
  </si>
  <si>
    <t>PL2005MalesPercentage&lt;16</t>
  </si>
  <si>
    <t>PM2005MalesPercentage&lt;16</t>
  </si>
  <si>
    <t>PP2005MalesPercentage&lt;16</t>
  </si>
  <si>
    <t>PR2005MalesPercentage&lt;16</t>
  </si>
  <si>
    <t>W2005MalesPercentage&lt;16</t>
  </si>
  <si>
    <t>7A12006MalesPercentage&lt;16</t>
  </si>
  <si>
    <t>7A72006MalesPercentage&lt;16</t>
  </si>
  <si>
    <t>7A22006MalesPercentage&lt;16</t>
  </si>
  <si>
    <t>7A32006MalesPercentage&lt;16</t>
  </si>
  <si>
    <t>7A42006MalesPercentage&lt;16</t>
  </si>
  <si>
    <t>7A52006MalesPercentage&lt;16</t>
  </si>
  <si>
    <t>7A62006MalesPercentage&lt;16</t>
  </si>
  <si>
    <t>NA2006MalesPercentage&lt;16</t>
  </si>
  <si>
    <t>NC2006MalesPercentage&lt;16</t>
  </si>
  <si>
    <t>NE2006MalesPercentage&lt;16</t>
  </si>
  <si>
    <t>NG2006MalesPercentage&lt;16</t>
  </si>
  <si>
    <t>NJ2006MalesPercentage&lt;16</t>
  </si>
  <si>
    <t>NL2006MalesPercentage&lt;16</t>
  </si>
  <si>
    <t>NN2006MalesPercentage&lt;16</t>
  </si>
  <si>
    <t>NQ2006MalesPercentage&lt;16</t>
  </si>
  <si>
    <t>NS2006MalesPercentage&lt;16</t>
  </si>
  <si>
    <t>NU2006MalesPercentage&lt;16</t>
  </si>
  <si>
    <t>NX2006MalesPercentage&lt;16</t>
  </si>
  <si>
    <t>NZ2006MalesPercentage&lt;16</t>
  </si>
  <si>
    <t>PB2006MalesPercentage&lt;16</t>
  </si>
  <si>
    <t>PD2006MalesPercentage&lt;16</t>
  </si>
  <si>
    <t>PT2006MalesPercentage&lt;16</t>
  </si>
  <si>
    <t>PF2006MalesPercentage&lt;16</t>
  </si>
  <si>
    <t>PH2006MalesPercentage&lt;16</t>
  </si>
  <si>
    <t>PK2006MalesPercentage&lt;16</t>
  </si>
  <si>
    <t>PL2006MalesPercentage&lt;16</t>
  </si>
  <si>
    <t>PM2006MalesPercentage&lt;16</t>
  </si>
  <si>
    <t>PP2006MalesPercentage&lt;16</t>
  </si>
  <si>
    <t>PR2006MalesPercentage&lt;16</t>
  </si>
  <si>
    <t>W2006MalesPercentage&lt;16</t>
  </si>
  <si>
    <t>7A12007MalesPercentage&lt;16</t>
  </si>
  <si>
    <t>7A72007MalesPercentage&lt;16</t>
  </si>
  <si>
    <t>7A22007MalesPercentage&lt;16</t>
  </si>
  <si>
    <t>7A32007MalesPercentage&lt;16</t>
  </si>
  <si>
    <t>7A42007MalesPercentage&lt;16</t>
  </si>
  <si>
    <t>7A52007MalesPercentage&lt;16</t>
  </si>
  <si>
    <t>7A62007MalesPercentage&lt;16</t>
  </si>
  <si>
    <t>NA2007MalesPercentage&lt;16</t>
  </si>
  <si>
    <t>NC2007MalesPercentage&lt;16</t>
  </si>
  <si>
    <t>NE2007MalesPercentage&lt;16</t>
  </si>
  <si>
    <t>NG2007MalesPercentage&lt;16</t>
  </si>
  <si>
    <t>NJ2007MalesPercentage&lt;16</t>
  </si>
  <si>
    <t>NL2007MalesPercentage&lt;16</t>
  </si>
  <si>
    <t>NN2007MalesPercentage&lt;16</t>
  </si>
  <si>
    <t>NQ2007MalesPercentage&lt;16</t>
  </si>
  <si>
    <t>NS2007MalesPercentage&lt;16</t>
  </si>
  <si>
    <t>NU2007MalesPercentage&lt;16</t>
  </si>
  <si>
    <t>NX2007MalesPercentage&lt;16</t>
  </si>
  <si>
    <t>NZ2007MalesPercentage&lt;16</t>
  </si>
  <si>
    <t>PB2007MalesPercentage&lt;16</t>
  </si>
  <si>
    <t>PD2007MalesPercentage&lt;16</t>
  </si>
  <si>
    <t>PT2007MalesPercentage&lt;16</t>
  </si>
  <si>
    <t>PF2007MalesPercentage&lt;16</t>
  </si>
  <si>
    <t>PH2007MalesPercentage&lt;16</t>
  </si>
  <si>
    <t>PK2007MalesPercentage&lt;16</t>
  </si>
  <si>
    <t>PL2007MalesPercentage&lt;16</t>
  </si>
  <si>
    <t>PM2007MalesPercentage&lt;16</t>
  </si>
  <si>
    <t>PP2007MalesPercentage&lt;16</t>
  </si>
  <si>
    <t>PR2007MalesPercentage&lt;16</t>
  </si>
  <si>
    <t>W2007MalesPercentage&lt;16</t>
  </si>
  <si>
    <t>7A12008MalesPercentage&lt;16</t>
  </si>
  <si>
    <t>7A72008MalesPercentage&lt;16</t>
  </si>
  <si>
    <t>7A22008MalesPercentage&lt;16</t>
  </si>
  <si>
    <t>7A32008MalesPercentage&lt;16</t>
  </si>
  <si>
    <t>7A42008MalesPercentage&lt;16</t>
  </si>
  <si>
    <t>7A52008MalesPercentage&lt;16</t>
  </si>
  <si>
    <t>7A62008MalesPercentage&lt;16</t>
  </si>
  <si>
    <t>NA2008MalesPercentage&lt;16</t>
  </si>
  <si>
    <t>NC2008MalesPercentage&lt;16</t>
  </si>
  <si>
    <t>NE2008MalesPercentage&lt;16</t>
  </si>
  <si>
    <t>NG2008MalesPercentage&lt;16</t>
  </si>
  <si>
    <t>NJ2008MalesPercentage&lt;16</t>
  </si>
  <si>
    <t>NL2008MalesPercentage&lt;16</t>
  </si>
  <si>
    <t>NN2008MalesPercentage&lt;16</t>
  </si>
  <si>
    <t>NQ2008MalesPercentage&lt;16</t>
  </si>
  <si>
    <t>NS2008MalesPercentage&lt;16</t>
  </si>
  <si>
    <t>NU2008MalesPercentage&lt;16</t>
  </si>
  <si>
    <t>NX2008MalesPercentage&lt;16</t>
  </si>
  <si>
    <t>NZ2008MalesPercentage&lt;16</t>
  </si>
  <si>
    <t>PB2008MalesPercentage&lt;16</t>
  </si>
  <si>
    <t>PD2008MalesPercentage&lt;16</t>
  </si>
  <si>
    <t>PT2008MalesPercentage&lt;16</t>
  </si>
  <si>
    <t>PF2008MalesPercentage&lt;16</t>
  </si>
  <si>
    <t>PH2008MalesPercentage&lt;16</t>
  </si>
  <si>
    <t>PK2008MalesPercentage&lt;16</t>
  </si>
  <si>
    <t>PL2008MalesPercentage&lt;16</t>
  </si>
  <si>
    <t>PM2008MalesPercentage&lt;16</t>
  </si>
  <si>
    <t>PP2008MalesPercentage&lt;16</t>
  </si>
  <si>
    <t>PR2008MalesPercentage&lt;16</t>
  </si>
  <si>
    <t>W2008MalesPercentage&lt;16</t>
  </si>
  <si>
    <t>7A12009MalesPercentage&lt;16</t>
  </si>
  <si>
    <t>7A72009MalesPercentage&lt;16</t>
  </si>
  <si>
    <t>7A22009MalesPercentage&lt;16</t>
  </si>
  <si>
    <t>7A32009MalesPercentage&lt;16</t>
  </si>
  <si>
    <t>7A42009MalesPercentage&lt;16</t>
  </si>
  <si>
    <t>7A52009MalesPercentage&lt;16</t>
  </si>
  <si>
    <t>7A62009MalesPercentage&lt;16</t>
  </si>
  <si>
    <t>NA2009MalesPercentage&lt;16</t>
  </si>
  <si>
    <t>NC2009MalesPercentage&lt;16</t>
  </si>
  <si>
    <t>NE2009MalesPercentage&lt;16</t>
  </si>
  <si>
    <t>NG2009MalesPercentage&lt;16</t>
  </si>
  <si>
    <t>NJ2009MalesPercentage&lt;16</t>
  </si>
  <si>
    <t>NL2009MalesPercentage&lt;16</t>
  </si>
  <si>
    <t>NN2009MalesPercentage&lt;16</t>
  </si>
  <si>
    <t>NQ2009MalesPercentage&lt;16</t>
  </si>
  <si>
    <t>NS2009MalesPercentage&lt;16</t>
  </si>
  <si>
    <t>NU2009MalesPercentage&lt;16</t>
  </si>
  <si>
    <t>NX2009MalesPercentage&lt;16</t>
  </si>
  <si>
    <t>NZ2009MalesPercentage&lt;16</t>
  </si>
  <si>
    <t>PB2009MalesPercentage&lt;16</t>
  </si>
  <si>
    <t>PD2009MalesPercentage&lt;16</t>
  </si>
  <si>
    <t>PT2009MalesPercentage&lt;16</t>
  </si>
  <si>
    <t>PF2009MalesPercentage&lt;16</t>
  </si>
  <si>
    <t>PH2009MalesPercentage&lt;16</t>
  </si>
  <si>
    <t>PK2009MalesPercentage&lt;16</t>
  </si>
  <si>
    <t>PL2009MalesPercentage&lt;16</t>
  </si>
  <si>
    <t>PM2009MalesPercentage&lt;16</t>
  </si>
  <si>
    <t>PP2009MalesPercentage&lt;16</t>
  </si>
  <si>
    <t>PR2009MalesPercentage&lt;16</t>
  </si>
  <si>
    <t>W2009MalesPercentage&lt;16</t>
  </si>
  <si>
    <t>7A12010MalesPercentage&lt;16</t>
  </si>
  <si>
    <t>7A72010MalesPercentage&lt;16</t>
  </si>
  <si>
    <t>7A22010MalesPercentage&lt;16</t>
  </si>
  <si>
    <t>7A32010MalesPercentage&lt;16</t>
  </si>
  <si>
    <t>7A42010MalesPercentage&lt;16</t>
  </si>
  <si>
    <t>7A52010MalesPercentage&lt;16</t>
  </si>
  <si>
    <t>7A62010MalesPercentage&lt;16</t>
  </si>
  <si>
    <t>NA2010MalesPercentage&lt;16</t>
  </si>
  <si>
    <t>NC2010MalesPercentage&lt;16</t>
  </si>
  <si>
    <t>NE2010MalesPercentage&lt;16</t>
  </si>
  <si>
    <t>NG2010MalesPercentage&lt;16</t>
  </si>
  <si>
    <t>NJ2010MalesPercentage&lt;16</t>
  </si>
  <si>
    <t>NL2010MalesPercentage&lt;16</t>
  </si>
  <si>
    <t>NN2010MalesPercentage&lt;16</t>
  </si>
  <si>
    <t>NQ2010MalesPercentage&lt;16</t>
  </si>
  <si>
    <t>NS2010MalesPercentage&lt;16</t>
  </si>
  <si>
    <t>NU2010MalesPercentage&lt;16</t>
  </si>
  <si>
    <t>NX2010MalesPercentage&lt;16</t>
  </si>
  <si>
    <t>NZ2010MalesPercentage&lt;16</t>
  </si>
  <si>
    <t>PB2010MalesPercentage&lt;16</t>
  </si>
  <si>
    <t>PD2010MalesPercentage&lt;16</t>
  </si>
  <si>
    <t>PT2010MalesPercentage&lt;16</t>
  </si>
  <si>
    <t>PF2010MalesPercentage&lt;16</t>
  </si>
  <si>
    <t>PH2010MalesPercentage&lt;16</t>
  </si>
  <si>
    <t>PK2010MalesPercentage&lt;16</t>
  </si>
  <si>
    <t>PL2010MalesPercentage&lt;16</t>
  </si>
  <si>
    <t>PM2010MalesPercentage&lt;16</t>
  </si>
  <si>
    <t>PP2010MalesPercentage&lt;16</t>
  </si>
  <si>
    <t>PR2010MalesPercentage&lt;16</t>
  </si>
  <si>
    <t>W2010MalesPercentage&lt;16</t>
  </si>
  <si>
    <t>7A12011MalesPercentage&lt;16</t>
  </si>
  <si>
    <t>7A72011MalesPercentage&lt;16</t>
  </si>
  <si>
    <t>7A22011MalesPercentage&lt;16</t>
  </si>
  <si>
    <t>7A32011MalesPercentage&lt;16</t>
  </si>
  <si>
    <t>7A42011MalesPercentage&lt;16</t>
  </si>
  <si>
    <t>7A52011MalesPercentage&lt;16</t>
  </si>
  <si>
    <t>7A62011MalesPercentage&lt;16</t>
  </si>
  <si>
    <t>NA2011MalesPercentage&lt;16</t>
  </si>
  <si>
    <t>NC2011MalesPercentage&lt;16</t>
  </si>
  <si>
    <t>NE2011MalesPercentage&lt;16</t>
  </si>
  <si>
    <t>NG2011MalesPercentage&lt;16</t>
  </si>
  <si>
    <t>NJ2011MalesPercentage&lt;16</t>
  </si>
  <si>
    <t>NL2011MalesPercentage&lt;16</t>
  </si>
  <si>
    <t>NN2011MalesPercentage&lt;16</t>
  </si>
  <si>
    <t>NQ2011MalesPercentage&lt;16</t>
  </si>
  <si>
    <t>NS2011MalesPercentage&lt;16</t>
  </si>
  <si>
    <t>NU2011MalesPercentage&lt;16</t>
  </si>
  <si>
    <t>NX2011MalesPercentage&lt;16</t>
  </si>
  <si>
    <t>NZ2011MalesPercentage&lt;16</t>
  </si>
  <si>
    <t>PB2011MalesPercentage&lt;16</t>
  </si>
  <si>
    <t>PD2011MalesPercentage&lt;16</t>
  </si>
  <si>
    <t>PT2011MalesPercentage&lt;16</t>
  </si>
  <si>
    <t>PF2011MalesPercentage&lt;16</t>
  </si>
  <si>
    <t>PH2011MalesPercentage&lt;16</t>
  </si>
  <si>
    <t>PK2011MalesPercentage&lt;16</t>
  </si>
  <si>
    <t>PL2011MalesPercentage&lt;16</t>
  </si>
  <si>
    <t>PM2011MalesPercentage&lt;16</t>
  </si>
  <si>
    <t>PP2011MalesPercentage&lt;16</t>
  </si>
  <si>
    <t>PR2011MalesPercentage&lt;16</t>
  </si>
  <si>
    <t>W2011MalesPercentage&lt;16</t>
  </si>
  <si>
    <t>7A12012MalesPercentage&lt;16</t>
  </si>
  <si>
    <t>7A72012MalesPercentage&lt;16</t>
  </si>
  <si>
    <t>7A22012MalesPercentage&lt;16</t>
  </si>
  <si>
    <t>7A32012MalesPercentage&lt;16</t>
  </si>
  <si>
    <t>7A42012MalesPercentage&lt;16</t>
  </si>
  <si>
    <t>7A52012MalesPercentage&lt;16</t>
  </si>
  <si>
    <t>7A62012MalesPercentage&lt;16</t>
  </si>
  <si>
    <t>NA2012MalesPercentage&lt;16</t>
  </si>
  <si>
    <t>NC2012MalesPercentage&lt;16</t>
  </si>
  <si>
    <t>NE2012MalesPercentage&lt;16</t>
  </si>
  <si>
    <t>NG2012MalesPercentage&lt;16</t>
  </si>
  <si>
    <t>NJ2012MalesPercentage&lt;16</t>
  </si>
  <si>
    <t>NL2012MalesPercentage&lt;16</t>
  </si>
  <si>
    <t>NN2012MalesPercentage&lt;16</t>
  </si>
  <si>
    <t>NQ2012MalesPercentage&lt;16</t>
  </si>
  <si>
    <t>NS2012MalesPercentage&lt;16</t>
  </si>
  <si>
    <t>NU2012MalesPercentage&lt;16</t>
  </si>
  <si>
    <t>NX2012MalesPercentage&lt;16</t>
  </si>
  <si>
    <t>NZ2012MalesPercentage&lt;16</t>
  </si>
  <si>
    <t>PB2012MalesPercentage&lt;16</t>
  </si>
  <si>
    <t>PD2012MalesPercentage&lt;16</t>
  </si>
  <si>
    <t>PT2012MalesPercentage&lt;16</t>
  </si>
  <si>
    <t>PF2012MalesPercentage&lt;16</t>
  </si>
  <si>
    <t>PH2012MalesPercentage&lt;16</t>
  </si>
  <si>
    <t>PK2012MalesPercentage&lt;16</t>
  </si>
  <si>
    <t>PL2012MalesPercentage&lt;16</t>
  </si>
  <si>
    <t>PM2012MalesPercentage&lt;16</t>
  </si>
  <si>
    <t>PP2012MalesPercentage&lt;16</t>
  </si>
  <si>
    <t>PR2012MalesPercentage&lt;16</t>
  </si>
  <si>
    <t>W2012MalesPercentage&lt;16</t>
  </si>
  <si>
    <t>7A12013MalesPercentage&lt;16</t>
  </si>
  <si>
    <t>7A72013MalesPercentage&lt;16</t>
  </si>
  <si>
    <t>7A22013MalesPercentage&lt;16</t>
  </si>
  <si>
    <t>7A32013MalesPercentage&lt;16</t>
  </si>
  <si>
    <t>7A42013MalesPercentage&lt;16</t>
  </si>
  <si>
    <t>7A52013MalesPercentage&lt;16</t>
  </si>
  <si>
    <t>7A62013MalesPercentage&lt;16</t>
  </si>
  <si>
    <t>NA2013MalesPercentage&lt;16</t>
  </si>
  <si>
    <t>NC2013MalesPercentage&lt;16</t>
  </si>
  <si>
    <t>NE2013MalesPercentage&lt;16</t>
  </si>
  <si>
    <t>NG2013MalesPercentage&lt;16</t>
  </si>
  <si>
    <t>NJ2013MalesPercentage&lt;16</t>
  </si>
  <si>
    <t>NL2013MalesPercentage&lt;16</t>
  </si>
  <si>
    <t>NN2013MalesPercentage&lt;16</t>
  </si>
  <si>
    <t>NQ2013MalesPercentage&lt;16</t>
  </si>
  <si>
    <t>NS2013MalesPercentage&lt;16</t>
  </si>
  <si>
    <t>NU2013MalesPercentage&lt;16</t>
  </si>
  <si>
    <t>NX2013MalesPercentage&lt;16</t>
  </si>
  <si>
    <t>NZ2013MalesPercentage&lt;16</t>
  </si>
  <si>
    <t>PB2013MalesPercentage&lt;16</t>
  </si>
  <si>
    <t>PD2013MalesPercentage&lt;16</t>
  </si>
  <si>
    <t>PT2013MalesPercentage&lt;16</t>
  </si>
  <si>
    <t>PF2013MalesPercentage&lt;16</t>
  </si>
  <si>
    <t>PH2013MalesPercentage&lt;16</t>
  </si>
  <si>
    <t>PK2013MalesPercentage&lt;16</t>
  </si>
  <si>
    <t>PL2013MalesPercentage&lt;16</t>
  </si>
  <si>
    <t>PM2013MalesPercentage&lt;16</t>
  </si>
  <si>
    <t>PP2013MalesPercentage&lt;16</t>
  </si>
  <si>
    <t>PR2013MalesPercentage&lt;16</t>
  </si>
  <si>
    <t>W2013MalesPercentage&lt;16</t>
  </si>
  <si>
    <t>7A12014MalesPercentage&lt;16</t>
  </si>
  <si>
    <t>7A72014MalesPercentage&lt;16</t>
  </si>
  <si>
    <t>7A22014MalesPercentage&lt;16</t>
  </si>
  <si>
    <t>7A32014MalesPercentage&lt;16</t>
  </si>
  <si>
    <t>7A42014MalesPercentage&lt;16</t>
  </si>
  <si>
    <t>7A52014MalesPercentage&lt;16</t>
  </si>
  <si>
    <t>7A62014MalesPercentage&lt;16</t>
  </si>
  <si>
    <t>NA2014MalesPercentage&lt;16</t>
  </si>
  <si>
    <t>NC2014MalesPercentage&lt;16</t>
  </si>
  <si>
    <t>NE2014MalesPercentage&lt;16</t>
  </si>
  <si>
    <t>NG2014MalesPercentage&lt;16</t>
  </si>
  <si>
    <t>NJ2014MalesPercentage&lt;16</t>
  </si>
  <si>
    <t>NL2014MalesPercentage&lt;16</t>
  </si>
  <si>
    <t>NN2014MalesPercentage&lt;16</t>
  </si>
  <si>
    <t>NQ2014MalesPercentage&lt;16</t>
  </si>
  <si>
    <t>NS2014MalesPercentage&lt;16</t>
  </si>
  <si>
    <t>NU2014MalesPercentage&lt;16</t>
  </si>
  <si>
    <t>NX2014MalesPercentage&lt;16</t>
  </si>
  <si>
    <t>NZ2014MalesPercentage&lt;16</t>
  </si>
  <si>
    <t>PB2014MalesPercentage&lt;16</t>
  </si>
  <si>
    <t>PD2014MalesPercentage&lt;16</t>
  </si>
  <si>
    <t>PT2014MalesPercentage&lt;16</t>
  </si>
  <si>
    <t>PF2014MalesPercentage&lt;16</t>
  </si>
  <si>
    <t>PH2014MalesPercentage&lt;16</t>
  </si>
  <si>
    <t>PK2014MalesPercentage&lt;16</t>
  </si>
  <si>
    <t>PL2014MalesPercentage&lt;16</t>
  </si>
  <si>
    <t>PM2014MalesPercentage&lt;16</t>
  </si>
  <si>
    <t>PP2014MalesPercentage&lt;16</t>
  </si>
  <si>
    <t>PR2014MalesPercentage&lt;16</t>
  </si>
  <si>
    <t>W2014MalesPercentage&lt;16</t>
  </si>
  <si>
    <t>7A12005FemalesPercentage&lt;16</t>
  </si>
  <si>
    <t>7A72005FemalesPercentage&lt;16</t>
  </si>
  <si>
    <t>7A22005FemalesPercentage&lt;16</t>
  </si>
  <si>
    <t>7A32005FemalesPercentage&lt;16</t>
  </si>
  <si>
    <t>7A42005FemalesPercentage&lt;16</t>
  </si>
  <si>
    <t>7A52005FemalesPercentage&lt;16</t>
  </si>
  <si>
    <t>7A62005FemalesPercentage&lt;16</t>
  </si>
  <si>
    <t>NA2005FemalesPercentage&lt;16</t>
  </si>
  <si>
    <t>NC2005FemalesPercentage&lt;16</t>
  </si>
  <si>
    <t>NE2005FemalesPercentage&lt;16</t>
  </si>
  <si>
    <t>NG2005FemalesPercentage&lt;16</t>
  </si>
  <si>
    <t>NJ2005FemalesPercentage&lt;16</t>
  </si>
  <si>
    <t>NL2005FemalesPercentage&lt;16</t>
  </si>
  <si>
    <t>NN2005FemalesPercentage&lt;16</t>
  </si>
  <si>
    <t>NQ2005FemalesPercentage&lt;16</t>
  </si>
  <si>
    <t>NS2005FemalesPercentage&lt;16</t>
  </si>
  <si>
    <t>NU2005FemalesPercentage&lt;16</t>
  </si>
  <si>
    <t>NX2005FemalesPercentage&lt;16</t>
  </si>
  <si>
    <t>NZ2005FemalesPercentage&lt;16</t>
  </si>
  <si>
    <t>PB2005FemalesPercentage&lt;16</t>
  </si>
  <si>
    <t>PD2005FemalesPercentage&lt;16</t>
  </si>
  <si>
    <t>PT2005FemalesPercentage&lt;16</t>
  </si>
  <si>
    <t>PF2005FemalesPercentage&lt;16</t>
  </si>
  <si>
    <t>PH2005FemalesPercentage&lt;16</t>
  </si>
  <si>
    <t>PK2005FemalesPercentage&lt;16</t>
  </si>
  <si>
    <t>PL2005FemalesPercentage&lt;16</t>
  </si>
  <si>
    <t>PM2005FemalesPercentage&lt;16</t>
  </si>
  <si>
    <t>PP2005FemalesPercentage&lt;16</t>
  </si>
  <si>
    <t>PR2005FemalesPercentage&lt;16</t>
  </si>
  <si>
    <t>W2005FemalesPercentage&lt;16</t>
  </si>
  <si>
    <t>7A12006FemalesPercentage&lt;16</t>
  </si>
  <si>
    <t>7A72006FemalesPercentage&lt;16</t>
  </si>
  <si>
    <t>7A22006FemalesPercentage&lt;16</t>
  </si>
  <si>
    <t>7A32006FemalesPercentage&lt;16</t>
  </si>
  <si>
    <t>7A42006FemalesPercentage&lt;16</t>
  </si>
  <si>
    <t>7A52006FemalesPercentage&lt;16</t>
  </si>
  <si>
    <t>7A62006FemalesPercentage&lt;16</t>
  </si>
  <si>
    <t>NA2006FemalesPercentage&lt;16</t>
  </si>
  <si>
    <t>NC2006FemalesPercentage&lt;16</t>
  </si>
  <si>
    <t>NE2006FemalesPercentage&lt;16</t>
  </si>
  <si>
    <t>NG2006FemalesPercentage&lt;16</t>
  </si>
  <si>
    <t>NJ2006FemalesPercentage&lt;16</t>
  </si>
  <si>
    <t>NL2006FemalesPercentage&lt;16</t>
  </si>
  <si>
    <t>NN2006FemalesPercentage&lt;16</t>
  </si>
  <si>
    <t>NQ2006FemalesPercentage&lt;16</t>
  </si>
  <si>
    <t>NS2006FemalesPercentage&lt;16</t>
  </si>
  <si>
    <t>NU2006FemalesPercentage&lt;16</t>
  </si>
  <si>
    <t>NX2006FemalesPercentage&lt;16</t>
  </si>
  <si>
    <t>NZ2006FemalesPercentage&lt;16</t>
  </si>
  <si>
    <t>PB2006FemalesPercentage&lt;16</t>
  </si>
  <si>
    <t>PD2006FemalesPercentage&lt;16</t>
  </si>
  <si>
    <t>PT2006FemalesPercentage&lt;16</t>
  </si>
  <si>
    <t>PF2006FemalesPercentage&lt;16</t>
  </si>
  <si>
    <t>PH2006FemalesPercentage&lt;16</t>
  </si>
  <si>
    <t>PK2006FemalesPercentage&lt;16</t>
  </si>
  <si>
    <t>PL2006FemalesPercentage&lt;16</t>
  </si>
  <si>
    <t>PM2006FemalesPercentage&lt;16</t>
  </si>
  <si>
    <t>PP2006FemalesPercentage&lt;16</t>
  </si>
  <si>
    <t>PR2006FemalesPercentage&lt;16</t>
  </si>
  <si>
    <t>W2006FemalesPercentage&lt;16</t>
  </si>
  <si>
    <t>7A12007FemalesPercentage&lt;16</t>
  </si>
  <si>
    <t>7A72007FemalesPercentage&lt;16</t>
  </si>
  <si>
    <t>7A22007FemalesPercentage&lt;16</t>
  </si>
  <si>
    <t>7A32007FemalesPercentage&lt;16</t>
  </si>
  <si>
    <t>7A42007FemalesPercentage&lt;16</t>
  </si>
  <si>
    <t>7A52007FemalesPercentage&lt;16</t>
  </si>
  <si>
    <t>7A62007FemalesPercentage&lt;16</t>
  </si>
  <si>
    <t>NA2007FemalesPercentage&lt;16</t>
  </si>
  <si>
    <t>NC2007FemalesPercentage&lt;16</t>
  </si>
  <si>
    <t>NE2007FemalesPercentage&lt;16</t>
  </si>
  <si>
    <t>NG2007FemalesPercentage&lt;16</t>
  </si>
  <si>
    <t>NJ2007FemalesPercentage&lt;16</t>
  </si>
  <si>
    <t>NL2007FemalesPercentage&lt;16</t>
  </si>
  <si>
    <t>NN2007FemalesPercentage&lt;16</t>
  </si>
  <si>
    <t>NQ2007FemalesPercentage&lt;16</t>
  </si>
  <si>
    <t>NS2007FemalesPercentage&lt;16</t>
  </si>
  <si>
    <t>NU2007FemalesPercentage&lt;16</t>
  </si>
  <si>
    <t>NX2007FemalesPercentage&lt;16</t>
  </si>
  <si>
    <t>NZ2007FemalesPercentage&lt;16</t>
  </si>
  <si>
    <t>PB2007FemalesPercentage&lt;16</t>
  </si>
  <si>
    <t>PD2007FemalesPercentage&lt;16</t>
  </si>
  <si>
    <t>PT2007FemalesPercentage&lt;16</t>
  </si>
  <si>
    <t>PF2007FemalesPercentage&lt;16</t>
  </si>
  <si>
    <t>PH2007FemalesPercentage&lt;16</t>
  </si>
  <si>
    <t>PK2007FemalesPercentage&lt;16</t>
  </si>
  <si>
    <t>PL2007FemalesPercentage&lt;16</t>
  </si>
  <si>
    <t>PM2007FemalesPercentage&lt;16</t>
  </si>
  <si>
    <t>PP2007FemalesPercentage&lt;16</t>
  </si>
  <si>
    <t>PR2007FemalesPercentage&lt;16</t>
  </si>
  <si>
    <t>W2007FemalesPercentage&lt;16</t>
  </si>
  <si>
    <t>7A12008FemalesPercentage&lt;16</t>
  </si>
  <si>
    <t>7A72008FemalesPercentage&lt;16</t>
  </si>
  <si>
    <t>7A22008FemalesPercentage&lt;16</t>
  </si>
  <si>
    <t>7A32008FemalesPercentage&lt;16</t>
  </si>
  <si>
    <t>7A42008FemalesPercentage&lt;16</t>
  </si>
  <si>
    <t>7A52008FemalesPercentage&lt;16</t>
  </si>
  <si>
    <t>7A62008FemalesPercentage&lt;16</t>
  </si>
  <si>
    <t>NA2008FemalesPercentage&lt;16</t>
  </si>
  <si>
    <t>NC2008FemalesPercentage&lt;16</t>
  </si>
  <si>
    <t>NE2008FemalesPercentage&lt;16</t>
  </si>
  <si>
    <t>NG2008FemalesPercentage&lt;16</t>
  </si>
  <si>
    <t>NJ2008FemalesPercentage&lt;16</t>
  </si>
  <si>
    <t>NL2008FemalesPercentage&lt;16</t>
  </si>
  <si>
    <t>NN2008FemalesPercentage&lt;16</t>
  </si>
  <si>
    <t>NQ2008FemalesPercentage&lt;16</t>
  </si>
  <si>
    <t>NS2008FemalesPercentage&lt;16</t>
  </si>
  <si>
    <t>NU2008FemalesPercentage&lt;16</t>
  </si>
  <si>
    <t>NX2008FemalesPercentage&lt;16</t>
  </si>
  <si>
    <t>NZ2008FemalesPercentage&lt;16</t>
  </si>
  <si>
    <t>PB2008FemalesPercentage&lt;16</t>
  </si>
  <si>
    <t>PD2008FemalesPercentage&lt;16</t>
  </si>
  <si>
    <t>PT2008FemalesPercentage&lt;16</t>
  </si>
  <si>
    <t>PF2008FemalesPercentage&lt;16</t>
  </si>
  <si>
    <t>PH2008FemalesPercentage&lt;16</t>
  </si>
  <si>
    <t>PK2008FemalesPercentage&lt;16</t>
  </si>
  <si>
    <t>PL2008FemalesPercentage&lt;16</t>
  </si>
  <si>
    <t>PM2008FemalesPercentage&lt;16</t>
  </si>
  <si>
    <t>PP2008FemalesPercentage&lt;16</t>
  </si>
  <si>
    <t>PR2008FemalesPercentage&lt;16</t>
  </si>
  <si>
    <t>W2008FemalesPercentage&lt;16</t>
  </si>
  <si>
    <t>7A12009FemalesPercentage&lt;16</t>
  </si>
  <si>
    <t>7A72009FemalesPercentage&lt;16</t>
  </si>
  <si>
    <t>7A22009FemalesPercentage&lt;16</t>
  </si>
  <si>
    <t>7A32009FemalesPercentage&lt;16</t>
  </si>
  <si>
    <t>7A42009FemalesPercentage&lt;16</t>
  </si>
  <si>
    <t>7A52009FemalesPercentage&lt;16</t>
  </si>
  <si>
    <t>7A62009FemalesPercentage&lt;16</t>
  </si>
  <si>
    <t>NA2009FemalesPercentage&lt;16</t>
  </si>
  <si>
    <t>NC2009FemalesPercentage&lt;16</t>
  </si>
  <si>
    <t>NE2009FemalesPercentage&lt;16</t>
  </si>
  <si>
    <t>NG2009FemalesPercentage&lt;16</t>
  </si>
  <si>
    <t>NJ2009FemalesPercentage&lt;16</t>
  </si>
  <si>
    <t>NL2009FemalesPercentage&lt;16</t>
  </si>
  <si>
    <t>NN2009FemalesPercentage&lt;16</t>
  </si>
  <si>
    <t>NQ2009FemalesPercentage&lt;16</t>
  </si>
  <si>
    <t>NS2009FemalesPercentage&lt;16</t>
  </si>
  <si>
    <t>NU2009FemalesPercentage&lt;16</t>
  </si>
  <si>
    <t>NX2009FemalesPercentage&lt;16</t>
  </si>
  <si>
    <t>NZ2009FemalesPercentage&lt;16</t>
  </si>
  <si>
    <t>PB2009FemalesPercentage&lt;16</t>
  </si>
  <si>
    <t>PD2009FemalesPercentage&lt;16</t>
  </si>
  <si>
    <t>PT2009FemalesPercentage&lt;16</t>
  </si>
  <si>
    <t>PF2009FemalesPercentage&lt;16</t>
  </si>
  <si>
    <t>PH2009FemalesPercentage&lt;16</t>
  </si>
  <si>
    <t>PK2009FemalesPercentage&lt;16</t>
  </si>
  <si>
    <t>PL2009FemalesPercentage&lt;16</t>
  </si>
  <si>
    <t>PM2009FemalesPercentage&lt;16</t>
  </si>
  <si>
    <t>PP2009FemalesPercentage&lt;16</t>
  </si>
  <si>
    <t>PR2009FemalesPercentage&lt;16</t>
  </si>
  <si>
    <t>W2009FemalesPercentage&lt;16</t>
  </si>
  <si>
    <t>7A12010FemalesPercentage&lt;16</t>
  </si>
  <si>
    <t>7A72010FemalesPercentage&lt;16</t>
  </si>
  <si>
    <t>7A22010FemalesPercentage&lt;16</t>
  </si>
  <si>
    <t>7A32010FemalesPercentage&lt;16</t>
  </si>
  <si>
    <t>7A42010FemalesPercentage&lt;16</t>
  </si>
  <si>
    <t>7A52010FemalesPercentage&lt;16</t>
  </si>
  <si>
    <t>7A62010FemalesPercentage&lt;16</t>
  </si>
  <si>
    <t>NA2010FemalesPercentage&lt;16</t>
  </si>
  <si>
    <t>NC2010FemalesPercentage&lt;16</t>
  </si>
  <si>
    <t>NE2010FemalesPercentage&lt;16</t>
  </si>
  <si>
    <t>NG2010FemalesPercentage&lt;16</t>
  </si>
  <si>
    <t>NJ2010FemalesPercentage&lt;16</t>
  </si>
  <si>
    <t>NL2010FemalesPercentage&lt;16</t>
  </si>
  <si>
    <t>NN2010FemalesPercentage&lt;16</t>
  </si>
  <si>
    <t>NQ2010FemalesPercentage&lt;16</t>
  </si>
  <si>
    <t>NS2010FemalesPercentage&lt;16</t>
  </si>
  <si>
    <t>NU2010FemalesPercentage&lt;16</t>
  </si>
  <si>
    <t>NX2010FemalesPercentage&lt;16</t>
  </si>
  <si>
    <t>NZ2010FemalesPercentage&lt;16</t>
  </si>
  <si>
    <t>PB2010FemalesPercentage&lt;16</t>
  </si>
  <si>
    <t>PD2010FemalesPercentage&lt;16</t>
  </si>
  <si>
    <t>PT2010FemalesPercentage&lt;16</t>
  </si>
  <si>
    <t>PF2010FemalesPercentage&lt;16</t>
  </si>
  <si>
    <t>PH2010FemalesPercentage&lt;16</t>
  </si>
  <si>
    <t>PK2010FemalesPercentage&lt;16</t>
  </si>
  <si>
    <t>PL2010FemalesPercentage&lt;16</t>
  </si>
  <si>
    <t>PM2010FemalesPercentage&lt;16</t>
  </si>
  <si>
    <t>PP2010FemalesPercentage&lt;16</t>
  </si>
  <si>
    <t>PR2010FemalesPercentage&lt;16</t>
  </si>
  <si>
    <t>W2010FemalesPercentage&lt;16</t>
  </si>
  <si>
    <t>7A12011FemalesPercentage&lt;16</t>
  </si>
  <si>
    <t>7A72011FemalesPercentage&lt;16</t>
  </si>
  <si>
    <t>7A22011FemalesPercentage&lt;16</t>
  </si>
  <si>
    <t>7A32011FemalesPercentage&lt;16</t>
  </si>
  <si>
    <t>7A42011FemalesPercentage&lt;16</t>
  </si>
  <si>
    <t>7A52011FemalesPercentage&lt;16</t>
  </si>
  <si>
    <t>7A62011FemalesPercentage&lt;16</t>
  </si>
  <si>
    <t>NA2011FemalesPercentage&lt;16</t>
  </si>
  <si>
    <t>NC2011FemalesPercentage&lt;16</t>
  </si>
  <si>
    <t>NE2011FemalesPercentage&lt;16</t>
  </si>
  <si>
    <t>NG2011FemalesPercentage&lt;16</t>
  </si>
  <si>
    <t>NJ2011FemalesPercentage&lt;16</t>
  </si>
  <si>
    <t>NL2011FemalesPercentage&lt;16</t>
  </si>
  <si>
    <t>NN2011FemalesPercentage&lt;16</t>
  </si>
  <si>
    <t>NQ2011FemalesPercentage&lt;16</t>
  </si>
  <si>
    <t>NS2011FemalesPercentage&lt;16</t>
  </si>
  <si>
    <t>NU2011FemalesPercentage&lt;16</t>
  </si>
  <si>
    <t>NX2011FemalesPercentage&lt;16</t>
  </si>
  <si>
    <t>NZ2011FemalesPercentage&lt;16</t>
  </si>
  <si>
    <t>PB2011FemalesPercentage&lt;16</t>
  </si>
  <si>
    <t>PD2011FemalesPercentage&lt;16</t>
  </si>
  <si>
    <t>PT2011FemalesPercentage&lt;16</t>
  </si>
  <si>
    <t>PF2011FemalesPercentage&lt;16</t>
  </si>
  <si>
    <t>PH2011FemalesPercentage&lt;16</t>
  </si>
  <si>
    <t>PK2011FemalesPercentage&lt;16</t>
  </si>
  <si>
    <t>PL2011FemalesPercentage&lt;16</t>
  </si>
  <si>
    <t>PM2011FemalesPercentage&lt;16</t>
  </si>
  <si>
    <t>PP2011FemalesPercentage&lt;16</t>
  </si>
  <si>
    <t>PR2011FemalesPercentage&lt;16</t>
  </si>
  <si>
    <t>W2011FemalesPercentage&lt;16</t>
  </si>
  <si>
    <t>7A12012FemalesPercentage&lt;16</t>
  </si>
  <si>
    <t>7A72012FemalesPercentage&lt;16</t>
  </si>
  <si>
    <t>7A22012FemalesPercentage&lt;16</t>
  </si>
  <si>
    <t>7A32012FemalesPercentage&lt;16</t>
  </si>
  <si>
    <t>7A42012FemalesPercentage&lt;16</t>
  </si>
  <si>
    <t>7A52012FemalesPercentage&lt;16</t>
  </si>
  <si>
    <t>7A62012FemalesPercentage&lt;16</t>
  </si>
  <si>
    <t>NA2012FemalesPercentage&lt;16</t>
  </si>
  <si>
    <t>NC2012FemalesPercentage&lt;16</t>
  </si>
  <si>
    <t>NE2012FemalesPercentage&lt;16</t>
  </si>
  <si>
    <t>NG2012FemalesPercentage&lt;16</t>
  </si>
  <si>
    <t>NJ2012FemalesPercentage&lt;16</t>
  </si>
  <si>
    <t>NL2012FemalesPercentage&lt;16</t>
  </si>
  <si>
    <t>NN2012FemalesPercentage&lt;16</t>
  </si>
  <si>
    <t>NQ2012FemalesPercentage&lt;16</t>
  </si>
  <si>
    <t>NS2012FemalesPercentage&lt;16</t>
  </si>
  <si>
    <t>NU2012FemalesPercentage&lt;16</t>
  </si>
  <si>
    <t>NX2012FemalesPercentage&lt;16</t>
  </si>
  <si>
    <t>NZ2012FemalesPercentage&lt;16</t>
  </si>
  <si>
    <t>PB2012FemalesPercentage&lt;16</t>
  </si>
  <si>
    <t>PD2012FemalesPercentage&lt;16</t>
  </si>
  <si>
    <t>PT2012FemalesPercentage&lt;16</t>
  </si>
  <si>
    <t>PF2012FemalesPercentage&lt;16</t>
  </si>
  <si>
    <t>PH2012FemalesPercentage&lt;16</t>
  </si>
  <si>
    <t>PK2012FemalesPercentage&lt;16</t>
  </si>
  <si>
    <t>PL2012FemalesPercentage&lt;16</t>
  </si>
  <si>
    <t>PM2012FemalesPercentage&lt;16</t>
  </si>
  <si>
    <t>PP2012FemalesPercentage&lt;16</t>
  </si>
  <si>
    <t>PR2012FemalesPercentage&lt;16</t>
  </si>
  <si>
    <t>W2012FemalesPercentage&lt;16</t>
  </si>
  <si>
    <t>7A12013FemalesPercentage&lt;16</t>
  </si>
  <si>
    <t>7A72013FemalesPercentage&lt;16</t>
  </si>
  <si>
    <t>7A22013FemalesPercentage&lt;16</t>
  </si>
  <si>
    <t>7A32013FemalesPercentage&lt;16</t>
  </si>
  <si>
    <t>7A42013FemalesPercentage&lt;16</t>
  </si>
  <si>
    <t>7A52013FemalesPercentage&lt;16</t>
  </si>
  <si>
    <t>7A62013FemalesPercentage&lt;16</t>
  </si>
  <si>
    <t>NA2013FemalesPercentage&lt;16</t>
  </si>
  <si>
    <t>NC2013FemalesPercentage&lt;16</t>
  </si>
  <si>
    <t>NE2013FemalesPercentage&lt;16</t>
  </si>
  <si>
    <t>NG2013FemalesPercentage&lt;16</t>
  </si>
  <si>
    <t>NJ2013FemalesPercentage&lt;16</t>
  </si>
  <si>
    <t>NL2013FemalesPercentage&lt;16</t>
  </si>
  <si>
    <t>NN2013FemalesPercentage&lt;16</t>
  </si>
  <si>
    <t>NQ2013FemalesPercentage&lt;16</t>
  </si>
  <si>
    <t>NS2013FemalesPercentage&lt;16</t>
  </si>
  <si>
    <t>NU2013FemalesPercentage&lt;16</t>
  </si>
  <si>
    <t>NX2013FemalesPercentage&lt;16</t>
  </si>
  <si>
    <t>NZ2013FemalesPercentage&lt;16</t>
  </si>
  <si>
    <t>PB2013FemalesPercentage&lt;16</t>
  </si>
  <si>
    <t>PD2013FemalesPercentage&lt;16</t>
  </si>
  <si>
    <t>PT2013FemalesPercentage&lt;16</t>
  </si>
  <si>
    <t>PF2013FemalesPercentage&lt;16</t>
  </si>
  <si>
    <t>PH2013FemalesPercentage&lt;16</t>
  </si>
  <si>
    <t>PK2013FemalesPercentage&lt;16</t>
  </si>
  <si>
    <t>PL2013FemalesPercentage&lt;16</t>
  </si>
  <si>
    <t>PM2013FemalesPercentage&lt;16</t>
  </si>
  <si>
    <t>PP2013FemalesPercentage&lt;16</t>
  </si>
  <si>
    <t>PR2013FemalesPercentage&lt;16</t>
  </si>
  <si>
    <t>W2013FemalesPercentage&lt;16</t>
  </si>
  <si>
    <t>7A12014FemalesPercentage&lt;16</t>
  </si>
  <si>
    <t>7A72014FemalesPercentage&lt;16</t>
  </si>
  <si>
    <t>7A22014FemalesPercentage&lt;16</t>
  </si>
  <si>
    <t>7A32014FemalesPercentage&lt;16</t>
  </si>
  <si>
    <t>7A42014FemalesPercentage&lt;16</t>
  </si>
  <si>
    <t>7A52014FemalesPercentage&lt;16</t>
  </si>
  <si>
    <t>7A62014FemalesPercentage&lt;16</t>
  </si>
  <si>
    <t>NA2014FemalesPercentage&lt;16</t>
  </si>
  <si>
    <t>NC2014FemalesPercentage&lt;16</t>
  </si>
  <si>
    <t>NE2014FemalesPercentage&lt;16</t>
  </si>
  <si>
    <t>NG2014FemalesPercentage&lt;16</t>
  </si>
  <si>
    <t>NJ2014FemalesPercentage&lt;16</t>
  </si>
  <si>
    <t>NL2014FemalesPercentage&lt;16</t>
  </si>
  <si>
    <t>NN2014FemalesPercentage&lt;16</t>
  </si>
  <si>
    <t>NQ2014FemalesPercentage&lt;16</t>
  </si>
  <si>
    <t>NS2014FemalesPercentage&lt;16</t>
  </si>
  <si>
    <t>NU2014FemalesPercentage&lt;16</t>
  </si>
  <si>
    <t>NX2014FemalesPercentage&lt;16</t>
  </si>
  <si>
    <t>NZ2014FemalesPercentage&lt;16</t>
  </si>
  <si>
    <t>PB2014FemalesPercentage&lt;16</t>
  </si>
  <si>
    <t>PD2014FemalesPercentage&lt;16</t>
  </si>
  <si>
    <t>PT2014FemalesPercentage&lt;16</t>
  </si>
  <si>
    <t>PF2014FemalesPercentage&lt;16</t>
  </si>
  <si>
    <t>PH2014FemalesPercentage&lt;16</t>
  </si>
  <si>
    <t>PK2014FemalesPercentage&lt;16</t>
  </si>
  <si>
    <t>PL2014FemalesPercentage&lt;16</t>
  </si>
  <si>
    <t>PM2014FemalesPercentage&lt;16</t>
  </si>
  <si>
    <t>PP2014FemalesPercentage&lt;16</t>
  </si>
  <si>
    <t>PR2014FemalesPercentage&lt;16</t>
  </si>
  <si>
    <t>W2014FemalesPercentage&lt;16</t>
  </si>
  <si>
    <t>7A12005PersonsPercentage&lt;16</t>
  </si>
  <si>
    <t>7A72005PersonsPercentage&lt;16</t>
  </si>
  <si>
    <t>7A22005PersonsPercentage&lt;16</t>
  </si>
  <si>
    <t>7A32005PersonsPercentage&lt;16</t>
  </si>
  <si>
    <t>7A42005PersonsPercentage&lt;16</t>
  </si>
  <si>
    <t>7A52005PersonsPercentage&lt;16</t>
  </si>
  <si>
    <t>7A62005PersonsPercentage&lt;16</t>
  </si>
  <si>
    <t>NA2005PersonsPercentage&lt;16</t>
  </si>
  <si>
    <t>NC2005PersonsPercentage&lt;16</t>
  </si>
  <si>
    <t>NE2005PersonsPercentage&lt;16</t>
  </si>
  <si>
    <t>NG2005PersonsPercentage&lt;16</t>
  </si>
  <si>
    <t>NJ2005PersonsPercentage&lt;16</t>
  </si>
  <si>
    <t>NL2005PersonsPercentage&lt;16</t>
  </si>
  <si>
    <t>NN2005PersonsPercentage&lt;16</t>
  </si>
  <si>
    <t>NQ2005PersonsPercentage&lt;16</t>
  </si>
  <si>
    <t>NS2005PersonsPercentage&lt;16</t>
  </si>
  <si>
    <t>NU2005PersonsPercentage&lt;16</t>
  </si>
  <si>
    <t>NX2005PersonsPercentage&lt;16</t>
  </si>
  <si>
    <t>NZ2005PersonsPercentage&lt;16</t>
  </si>
  <si>
    <t>PB2005PersonsPercentage&lt;16</t>
  </si>
  <si>
    <t>PD2005PersonsPercentage&lt;16</t>
  </si>
  <si>
    <t>PT2005PersonsPercentage&lt;16</t>
  </si>
  <si>
    <t>PF2005PersonsPercentage&lt;16</t>
  </si>
  <si>
    <t>PH2005PersonsPercentage&lt;16</t>
  </si>
  <si>
    <t>PK2005PersonsPercentage&lt;16</t>
  </si>
  <si>
    <t>PL2005PersonsPercentage&lt;16</t>
  </si>
  <si>
    <t>PM2005PersonsPercentage&lt;16</t>
  </si>
  <si>
    <t>PP2005PersonsPercentage&lt;16</t>
  </si>
  <si>
    <t>PR2005PersonsPercentage&lt;16</t>
  </si>
  <si>
    <t>W2005PersonsPercentage&lt;16</t>
  </si>
  <si>
    <t>7A12006PersonsPercentage&lt;16</t>
  </si>
  <si>
    <t>7A72006PersonsPercentage&lt;16</t>
  </si>
  <si>
    <t>7A22006PersonsPercentage&lt;16</t>
  </si>
  <si>
    <t>7A32006PersonsPercentage&lt;16</t>
  </si>
  <si>
    <t>7A42006PersonsPercentage&lt;16</t>
  </si>
  <si>
    <t>7A52006PersonsPercentage&lt;16</t>
  </si>
  <si>
    <t>7A62006PersonsPercentage&lt;16</t>
  </si>
  <si>
    <t>NA2006PersonsPercentage&lt;16</t>
  </si>
  <si>
    <t>NC2006PersonsPercentage&lt;16</t>
  </si>
  <si>
    <t>NE2006PersonsPercentage&lt;16</t>
  </si>
  <si>
    <t>NG2006PersonsPercentage&lt;16</t>
  </si>
  <si>
    <t>NJ2006PersonsPercentage&lt;16</t>
  </si>
  <si>
    <t>NL2006PersonsPercentage&lt;16</t>
  </si>
  <si>
    <t>NN2006PersonsPercentage&lt;16</t>
  </si>
  <si>
    <t>NQ2006PersonsPercentage&lt;16</t>
  </si>
  <si>
    <t>NS2006PersonsPercentage&lt;16</t>
  </si>
  <si>
    <t>NU2006PersonsPercentage&lt;16</t>
  </si>
  <si>
    <t>NX2006PersonsPercentage&lt;16</t>
  </si>
  <si>
    <t>NZ2006PersonsPercentage&lt;16</t>
  </si>
  <si>
    <t>PB2006PersonsPercentage&lt;16</t>
  </si>
  <si>
    <t>PD2006PersonsPercentage&lt;16</t>
  </si>
  <si>
    <t>PT2006PersonsPercentage&lt;16</t>
  </si>
  <si>
    <t>PF2006PersonsPercentage&lt;16</t>
  </si>
  <si>
    <t>PH2006PersonsPercentage&lt;16</t>
  </si>
  <si>
    <t>PK2006PersonsPercentage&lt;16</t>
  </si>
  <si>
    <t>PL2006PersonsPercentage&lt;16</t>
  </si>
  <si>
    <t>PM2006PersonsPercentage&lt;16</t>
  </si>
  <si>
    <t>PP2006PersonsPercentage&lt;16</t>
  </si>
  <si>
    <t>PR2006PersonsPercentage&lt;16</t>
  </si>
  <si>
    <t>W2006PersonsPercentage&lt;16</t>
  </si>
  <si>
    <t>7A12007PersonsPercentage&lt;16</t>
  </si>
  <si>
    <t>7A72007PersonsPercentage&lt;16</t>
  </si>
  <si>
    <t>7A22007PersonsPercentage&lt;16</t>
  </si>
  <si>
    <t>7A32007PersonsPercentage&lt;16</t>
  </si>
  <si>
    <t>7A42007PersonsPercentage&lt;16</t>
  </si>
  <si>
    <t>7A52007PersonsPercentage&lt;16</t>
  </si>
  <si>
    <t>7A62007PersonsPercentage&lt;16</t>
  </si>
  <si>
    <t>NA2007PersonsPercentage&lt;16</t>
  </si>
  <si>
    <t>NC2007PersonsPercentage&lt;16</t>
  </si>
  <si>
    <t>NE2007PersonsPercentage&lt;16</t>
  </si>
  <si>
    <t>NG2007PersonsPercentage&lt;16</t>
  </si>
  <si>
    <t>NJ2007PersonsPercentage&lt;16</t>
  </si>
  <si>
    <t>NL2007PersonsPercentage&lt;16</t>
  </si>
  <si>
    <t>NN2007PersonsPercentage&lt;16</t>
  </si>
  <si>
    <t>NQ2007PersonsPercentage&lt;16</t>
  </si>
  <si>
    <t>NS2007PersonsPercentage&lt;16</t>
  </si>
  <si>
    <t>NU2007PersonsPercentage&lt;16</t>
  </si>
  <si>
    <t>NX2007PersonsPercentage&lt;16</t>
  </si>
  <si>
    <t>NZ2007PersonsPercentage&lt;16</t>
  </si>
  <si>
    <t>PB2007PersonsPercentage&lt;16</t>
  </si>
  <si>
    <t>PD2007PersonsPercentage&lt;16</t>
  </si>
  <si>
    <t>PT2007PersonsPercentage&lt;16</t>
  </si>
  <si>
    <t>PF2007PersonsPercentage&lt;16</t>
  </si>
  <si>
    <t>PH2007PersonsPercentage&lt;16</t>
  </si>
  <si>
    <t>PK2007PersonsPercentage&lt;16</t>
  </si>
  <si>
    <t>PL2007PersonsPercentage&lt;16</t>
  </si>
  <si>
    <t>PM2007PersonsPercentage&lt;16</t>
  </si>
  <si>
    <t>PP2007PersonsPercentage&lt;16</t>
  </si>
  <si>
    <t>PR2007PersonsPercentage&lt;16</t>
  </si>
  <si>
    <t>W2007PersonsPercentage&lt;16</t>
  </si>
  <si>
    <t>7A12008PersonsPercentage&lt;16</t>
  </si>
  <si>
    <t>7A72008PersonsPercentage&lt;16</t>
  </si>
  <si>
    <t>7A22008PersonsPercentage&lt;16</t>
  </si>
  <si>
    <t>7A32008PersonsPercentage&lt;16</t>
  </si>
  <si>
    <t>7A42008PersonsPercentage&lt;16</t>
  </si>
  <si>
    <t>7A52008PersonsPercentage&lt;16</t>
  </si>
  <si>
    <t>7A62008PersonsPercentage&lt;16</t>
  </si>
  <si>
    <t>NA2008PersonsPercentage&lt;16</t>
  </si>
  <si>
    <t>NC2008PersonsPercentage&lt;16</t>
  </si>
  <si>
    <t>NE2008PersonsPercentage&lt;16</t>
  </si>
  <si>
    <t>NG2008PersonsPercentage&lt;16</t>
  </si>
  <si>
    <t>NJ2008PersonsPercentage&lt;16</t>
  </si>
  <si>
    <t>NL2008PersonsPercentage&lt;16</t>
  </si>
  <si>
    <t>NN2008PersonsPercentage&lt;16</t>
  </si>
  <si>
    <t>NQ2008PersonsPercentage&lt;16</t>
  </si>
  <si>
    <t>NS2008PersonsPercentage&lt;16</t>
  </si>
  <si>
    <t>NU2008PersonsPercentage&lt;16</t>
  </si>
  <si>
    <t>NX2008PersonsPercentage&lt;16</t>
  </si>
  <si>
    <t>NZ2008PersonsPercentage&lt;16</t>
  </si>
  <si>
    <t>PB2008PersonsPercentage&lt;16</t>
  </si>
  <si>
    <t>PD2008PersonsPercentage&lt;16</t>
  </si>
  <si>
    <t>PT2008PersonsPercentage&lt;16</t>
  </si>
  <si>
    <t>PF2008PersonsPercentage&lt;16</t>
  </si>
  <si>
    <t>PH2008PersonsPercentage&lt;16</t>
  </si>
  <si>
    <t>PK2008PersonsPercentage&lt;16</t>
  </si>
  <si>
    <t>PL2008PersonsPercentage&lt;16</t>
  </si>
  <si>
    <t>PM2008PersonsPercentage&lt;16</t>
  </si>
  <si>
    <t>PP2008PersonsPercentage&lt;16</t>
  </si>
  <si>
    <t>PR2008PersonsPercentage&lt;16</t>
  </si>
  <si>
    <t>W2008PersonsPercentage&lt;16</t>
  </si>
  <si>
    <t>7A12009PersonsPercentage&lt;16</t>
  </si>
  <si>
    <t>7A72009PersonsPercentage&lt;16</t>
  </si>
  <si>
    <t>7A22009PersonsPercentage&lt;16</t>
  </si>
  <si>
    <t>7A32009PersonsPercentage&lt;16</t>
  </si>
  <si>
    <t>7A42009PersonsPercentage&lt;16</t>
  </si>
  <si>
    <t>7A52009PersonsPercentage&lt;16</t>
  </si>
  <si>
    <t>7A62009PersonsPercentage&lt;16</t>
  </si>
  <si>
    <t>NA2009PersonsPercentage&lt;16</t>
  </si>
  <si>
    <t>NC2009PersonsPercentage&lt;16</t>
  </si>
  <si>
    <t>NE2009PersonsPercentage&lt;16</t>
  </si>
  <si>
    <t>NG2009PersonsPercentage&lt;16</t>
  </si>
  <si>
    <t>NJ2009PersonsPercentage&lt;16</t>
  </si>
  <si>
    <t>NL2009PersonsPercentage&lt;16</t>
  </si>
  <si>
    <t>NN2009PersonsPercentage&lt;16</t>
  </si>
  <si>
    <t>NQ2009PersonsPercentage&lt;16</t>
  </si>
  <si>
    <t>NS2009PersonsPercentage&lt;16</t>
  </si>
  <si>
    <t>NU2009PersonsPercentage&lt;16</t>
  </si>
  <si>
    <t>NX2009PersonsPercentage&lt;16</t>
  </si>
  <si>
    <t>NZ2009PersonsPercentage&lt;16</t>
  </si>
  <si>
    <t>PB2009PersonsPercentage&lt;16</t>
  </si>
  <si>
    <t>PD2009PersonsPercentage&lt;16</t>
  </si>
  <si>
    <t>PT2009PersonsPercentage&lt;16</t>
  </si>
  <si>
    <t>PF2009PersonsPercentage&lt;16</t>
  </si>
  <si>
    <t>PH2009PersonsPercentage&lt;16</t>
  </si>
  <si>
    <t>PK2009PersonsPercentage&lt;16</t>
  </si>
  <si>
    <t>PL2009PersonsPercentage&lt;16</t>
  </si>
  <si>
    <t>PM2009PersonsPercentage&lt;16</t>
  </si>
  <si>
    <t>PP2009PersonsPercentage&lt;16</t>
  </si>
  <si>
    <t>PR2009PersonsPercentage&lt;16</t>
  </si>
  <si>
    <t>W2009PersonsPercentage&lt;16</t>
  </si>
  <si>
    <t>7A12010PersonsPercentage&lt;16</t>
  </si>
  <si>
    <t>7A72010PersonsPercentage&lt;16</t>
  </si>
  <si>
    <t>7A22010PersonsPercentage&lt;16</t>
  </si>
  <si>
    <t>7A32010PersonsPercentage&lt;16</t>
  </si>
  <si>
    <t>7A42010PersonsPercentage&lt;16</t>
  </si>
  <si>
    <t>7A52010PersonsPercentage&lt;16</t>
  </si>
  <si>
    <t>7A62010PersonsPercentage&lt;16</t>
  </si>
  <si>
    <t>NA2010PersonsPercentage&lt;16</t>
  </si>
  <si>
    <t>NC2010PersonsPercentage&lt;16</t>
  </si>
  <si>
    <t>NE2010PersonsPercentage&lt;16</t>
  </si>
  <si>
    <t>NG2010PersonsPercentage&lt;16</t>
  </si>
  <si>
    <t>NJ2010PersonsPercentage&lt;16</t>
  </si>
  <si>
    <t>NL2010PersonsPercentage&lt;16</t>
  </si>
  <si>
    <t>NN2010PersonsPercentage&lt;16</t>
  </si>
  <si>
    <t>NQ2010PersonsPercentage&lt;16</t>
  </si>
  <si>
    <t>NS2010PersonsPercentage&lt;16</t>
  </si>
  <si>
    <t>NU2010PersonsPercentage&lt;16</t>
  </si>
  <si>
    <t>NX2010PersonsPercentage&lt;16</t>
  </si>
  <si>
    <t>NZ2010PersonsPercentage&lt;16</t>
  </si>
  <si>
    <t>PB2010PersonsPercentage&lt;16</t>
  </si>
  <si>
    <t>PD2010PersonsPercentage&lt;16</t>
  </si>
  <si>
    <t>PT2010PersonsPercentage&lt;16</t>
  </si>
  <si>
    <t>PF2010PersonsPercentage&lt;16</t>
  </si>
  <si>
    <t>PH2010PersonsPercentage&lt;16</t>
  </si>
  <si>
    <t>PK2010PersonsPercentage&lt;16</t>
  </si>
  <si>
    <t>PL2010PersonsPercentage&lt;16</t>
  </si>
  <si>
    <t>PM2010PersonsPercentage&lt;16</t>
  </si>
  <si>
    <t>PP2010PersonsPercentage&lt;16</t>
  </si>
  <si>
    <t>PR2010PersonsPercentage&lt;16</t>
  </si>
  <si>
    <t>W2010PersonsPercentage&lt;16</t>
  </si>
  <si>
    <t>7A12011PersonsPercentage&lt;16</t>
  </si>
  <si>
    <t>7A72011PersonsPercentage&lt;16</t>
  </si>
  <si>
    <t>7A22011PersonsPercentage&lt;16</t>
  </si>
  <si>
    <t>7A32011PersonsPercentage&lt;16</t>
  </si>
  <si>
    <t>7A42011PersonsPercentage&lt;16</t>
  </si>
  <si>
    <t>7A52011PersonsPercentage&lt;16</t>
  </si>
  <si>
    <t>7A62011PersonsPercentage&lt;16</t>
  </si>
  <si>
    <t>NA2011PersonsPercentage&lt;16</t>
  </si>
  <si>
    <t>NC2011PersonsPercentage&lt;16</t>
  </si>
  <si>
    <t>NE2011PersonsPercentage&lt;16</t>
  </si>
  <si>
    <t>NG2011PersonsPercentage&lt;16</t>
  </si>
  <si>
    <t>NJ2011PersonsPercentage&lt;16</t>
  </si>
  <si>
    <t>NL2011PersonsPercentage&lt;16</t>
  </si>
  <si>
    <t>NN2011PersonsPercentage&lt;16</t>
  </si>
  <si>
    <t>NQ2011PersonsPercentage&lt;16</t>
  </si>
  <si>
    <t>NS2011PersonsPercentage&lt;16</t>
  </si>
  <si>
    <t>NU2011PersonsPercentage&lt;16</t>
  </si>
  <si>
    <t>NX2011PersonsPercentage&lt;16</t>
  </si>
  <si>
    <t>NZ2011PersonsPercentage&lt;16</t>
  </si>
  <si>
    <t>PB2011PersonsPercentage&lt;16</t>
  </si>
  <si>
    <t>PD2011PersonsPercentage&lt;16</t>
  </si>
  <si>
    <t>PT2011PersonsPercentage&lt;16</t>
  </si>
  <si>
    <t>PF2011PersonsPercentage&lt;16</t>
  </si>
  <si>
    <t>PH2011PersonsPercentage&lt;16</t>
  </si>
  <si>
    <t>PK2011PersonsPercentage&lt;16</t>
  </si>
  <si>
    <t>PL2011PersonsPercentage&lt;16</t>
  </si>
  <si>
    <t>PM2011PersonsPercentage&lt;16</t>
  </si>
  <si>
    <t>PP2011PersonsPercentage&lt;16</t>
  </si>
  <si>
    <t>PR2011PersonsPercentage&lt;16</t>
  </si>
  <si>
    <t>W2011PersonsPercentage&lt;16</t>
  </si>
  <si>
    <t>7A12012PersonsPercentage&lt;16</t>
  </si>
  <si>
    <t>7A72012PersonsPercentage&lt;16</t>
  </si>
  <si>
    <t>7A22012PersonsPercentage&lt;16</t>
  </si>
  <si>
    <t>7A32012PersonsPercentage&lt;16</t>
  </si>
  <si>
    <t>7A42012PersonsPercentage&lt;16</t>
  </si>
  <si>
    <t>7A52012PersonsPercentage&lt;16</t>
  </si>
  <si>
    <t>7A62012PersonsPercentage&lt;16</t>
  </si>
  <si>
    <t>NA2012PersonsPercentage&lt;16</t>
  </si>
  <si>
    <t>NC2012PersonsPercentage&lt;16</t>
  </si>
  <si>
    <t>NE2012PersonsPercentage&lt;16</t>
  </si>
  <si>
    <t>NG2012PersonsPercentage&lt;16</t>
  </si>
  <si>
    <t>NJ2012PersonsPercentage&lt;16</t>
  </si>
  <si>
    <t>NL2012PersonsPercentage&lt;16</t>
  </si>
  <si>
    <t>NN2012PersonsPercentage&lt;16</t>
  </si>
  <si>
    <t>NQ2012PersonsPercentage&lt;16</t>
  </si>
  <si>
    <t>NS2012PersonsPercentage&lt;16</t>
  </si>
  <si>
    <t>NU2012PersonsPercentage&lt;16</t>
  </si>
  <si>
    <t>NX2012PersonsPercentage&lt;16</t>
  </si>
  <si>
    <t>NZ2012PersonsPercentage&lt;16</t>
  </si>
  <si>
    <t>PB2012PersonsPercentage&lt;16</t>
  </si>
  <si>
    <t>PD2012PersonsPercentage&lt;16</t>
  </si>
  <si>
    <t>PT2012PersonsPercentage&lt;16</t>
  </si>
  <si>
    <t>PF2012PersonsPercentage&lt;16</t>
  </si>
  <si>
    <t>PH2012PersonsPercentage&lt;16</t>
  </si>
  <si>
    <t>PK2012PersonsPercentage&lt;16</t>
  </si>
  <si>
    <t>PL2012PersonsPercentage&lt;16</t>
  </si>
  <si>
    <t>PM2012PersonsPercentage&lt;16</t>
  </si>
  <si>
    <t>PP2012PersonsPercentage&lt;16</t>
  </si>
  <si>
    <t>PR2012PersonsPercentage&lt;16</t>
  </si>
  <si>
    <t>W2012PersonsPercentage&lt;16</t>
  </si>
  <si>
    <t>7A12013PersonsPercentage&lt;16</t>
  </si>
  <si>
    <t>7A72013PersonsPercentage&lt;16</t>
  </si>
  <si>
    <t>7A22013PersonsPercentage&lt;16</t>
  </si>
  <si>
    <t>7A32013PersonsPercentage&lt;16</t>
  </si>
  <si>
    <t>7A42013PersonsPercentage&lt;16</t>
  </si>
  <si>
    <t>7A52013PersonsPercentage&lt;16</t>
  </si>
  <si>
    <t>7A62013PersonsPercentage&lt;16</t>
  </si>
  <si>
    <t>NA2013PersonsPercentage&lt;16</t>
  </si>
  <si>
    <t>NC2013PersonsPercentage&lt;16</t>
  </si>
  <si>
    <t>NE2013PersonsPercentage&lt;16</t>
  </si>
  <si>
    <t>NG2013PersonsPercentage&lt;16</t>
  </si>
  <si>
    <t>NJ2013PersonsPercentage&lt;16</t>
  </si>
  <si>
    <t>NL2013PersonsPercentage&lt;16</t>
  </si>
  <si>
    <t>NN2013PersonsPercentage&lt;16</t>
  </si>
  <si>
    <t>NQ2013PersonsPercentage&lt;16</t>
  </si>
  <si>
    <t>NS2013PersonsPercentage&lt;16</t>
  </si>
  <si>
    <t>NU2013PersonsPercentage&lt;16</t>
  </si>
  <si>
    <t>NX2013PersonsPercentage&lt;16</t>
  </si>
  <si>
    <t>NZ2013PersonsPercentage&lt;16</t>
  </si>
  <si>
    <t>PB2013PersonsPercentage&lt;16</t>
  </si>
  <si>
    <t>PD2013PersonsPercentage&lt;16</t>
  </si>
  <si>
    <t>PT2013PersonsPercentage&lt;16</t>
  </si>
  <si>
    <t>PF2013PersonsPercentage&lt;16</t>
  </si>
  <si>
    <t>PH2013PersonsPercentage&lt;16</t>
  </si>
  <si>
    <t>PK2013PersonsPercentage&lt;16</t>
  </si>
  <si>
    <t>PL2013PersonsPercentage&lt;16</t>
  </si>
  <si>
    <t>PM2013PersonsPercentage&lt;16</t>
  </si>
  <si>
    <t>PP2013PersonsPercentage&lt;16</t>
  </si>
  <si>
    <t>PR2013PersonsPercentage&lt;16</t>
  </si>
  <si>
    <t>W2013PersonsPercentage&lt;16</t>
  </si>
  <si>
    <t>7A12014PersonsPercentage&lt;16</t>
  </si>
  <si>
    <t>7A72014PersonsPercentage&lt;16</t>
  </si>
  <si>
    <t>7A22014PersonsPercentage&lt;16</t>
  </si>
  <si>
    <t>7A32014PersonsPercentage&lt;16</t>
  </si>
  <si>
    <t>7A42014PersonsPercentage&lt;16</t>
  </si>
  <si>
    <t>7A52014PersonsPercentage&lt;16</t>
  </si>
  <si>
    <t>7A62014PersonsPercentage&lt;16</t>
  </si>
  <si>
    <t>NA2014PersonsPercentage&lt;16</t>
  </si>
  <si>
    <t>NC2014PersonsPercentage&lt;16</t>
  </si>
  <si>
    <t>NE2014PersonsPercentage&lt;16</t>
  </si>
  <si>
    <t>NG2014PersonsPercentage&lt;16</t>
  </si>
  <si>
    <t>NJ2014PersonsPercentage&lt;16</t>
  </si>
  <si>
    <t>NL2014PersonsPercentage&lt;16</t>
  </si>
  <si>
    <t>NN2014PersonsPercentage&lt;16</t>
  </si>
  <si>
    <t>NQ2014PersonsPercentage&lt;16</t>
  </si>
  <si>
    <t>NS2014PersonsPercentage&lt;16</t>
  </si>
  <si>
    <t>NU2014PersonsPercentage&lt;16</t>
  </si>
  <si>
    <t>NX2014PersonsPercentage&lt;16</t>
  </si>
  <si>
    <t>NZ2014PersonsPercentage&lt;16</t>
  </si>
  <si>
    <t>PB2014PersonsPercentage&lt;16</t>
  </si>
  <si>
    <t>PD2014PersonsPercentage&lt;16</t>
  </si>
  <si>
    <t>PT2014PersonsPercentage&lt;16</t>
  </si>
  <si>
    <t>PF2014PersonsPercentage&lt;16</t>
  </si>
  <si>
    <t>PH2014PersonsPercentage&lt;16</t>
  </si>
  <si>
    <t>PK2014PersonsPercentage&lt;16</t>
  </si>
  <si>
    <t>PL2014PersonsPercentage&lt;16</t>
  </si>
  <si>
    <t>PM2014PersonsPercentage&lt;16</t>
  </si>
  <si>
    <t>PP2014PersonsPercentage&lt;16</t>
  </si>
  <si>
    <t>PR2014PersonsPercentage&lt;16</t>
  </si>
  <si>
    <t>W2014PersonsPercentage&lt;16</t>
  </si>
  <si>
    <t>7A12005MalesPercentage16_64</t>
  </si>
  <si>
    <t>7A72005MalesPercentage16_64</t>
  </si>
  <si>
    <t>7A22005MalesPercentage16_64</t>
  </si>
  <si>
    <t>7A32005MalesPercentage16_64</t>
  </si>
  <si>
    <t>7A42005MalesPercentage16_64</t>
  </si>
  <si>
    <t>7A52005MalesPercentage16_64</t>
  </si>
  <si>
    <t>7A62005MalesPercentage16_64</t>
  </si>
  <si>
    <t>NA2005MalesPercentage16_64</t>
  </si>
  <si>
    <t>NC2005MalesPercentage16_64</t>
  </si>
  <si>
    <t>NE2005MalesPercentage16_64</t>
  </si>
  <si>
    <t>NG2005MalesPercentage16_64</t>
  </si>
  <si>
    <t>NJ2005MalesPercentage16_64</t>
  </si>
  <si>
    <t>NL2005MalesPercentage16_64</t>
  </si>
  <si>
    <t>NN2005MalesPercentage16_64</t>
  </si>
  <si>
    <t>NQ2005MalesPercentage16_64</t>
  </si>
  <si>
    <t>NS2005MalesPercentage16_64</t>
  </si>
  <si>
    <t>NU2005MalesPercentage16_64</t>
  </si>
  <si>
    <t>NX2005MalesPercentage16_64</t>
  </si>
  <si>
    <t>NZ2005MalesPercentage16_64</t>
  </si>
  <si>
    <t>PB2005MalesPercentage16_64</t>
  </si>
  <si>
    <t>PD2005MalesPercentage16_64</t>
  </si>
  <si>
    <t>PT2005MalesPercentage16_64</t>
  </si>
  <si>
    <t>PF2005MalesPercentage16_64</t>
  </si>
  <si>
    <t>PH2005MalesPercentage16_64</t>
  </si>
  <si>
    <t>PK2005MalesPercentage16_64</t>
  </si>
  <si>
    <t>PL2005MalesPercentage16_64</t>
  </si>
  <si>
    <t>PM2005MalesPercentage16_64</t>
  </si>
  <si>
    <t>PP2005MalesPercentage16_64</t>
  </si>
  <si>
    <t>PR2005MalesPercentage16_64</t>
  </si>
  <si>
    <t>W2005MalesPercentage16_64</t>
  </si>
  <si>
    <t>7A12006MalesPercentage16_64</t>
  </si>
  <si>
    <t>7A72006MalesPercentage16_64</t>
  </si>
  <si>
    <t>7A22006MalesPercentage16_64</t>
  </si>
  <si>
    <t>7A32006MalesPercentage16_64</t>
  </si>
  <si>
    <t>7A42006MalesPercentage16_64</t>
  </si>
  <si>
    <t>7A52006MalesPercentage16_64</t>
  </si>
  <si>
    <t>7A62006MalesPercentage16_64</t>
  </si>
  <si>
    <t>NA2006MalesPercentage16_64</t>
  </si>
  <si>
    <t>NC2006MalesPercentage16_64</t>
  </si>
  <si>
    <t>NE2006MalesPercentage16_64</t>
  </si>
  <si>
    <t>NG2006MalesPercentage16_64</t>
  </si>
  <si>
    <t>NJ2006MalesPercentage16_64</t>
  </si>
  <si>
    <t>NL2006MalesPercentage16_64</t>
  </si>
  <si>
    <t>NN2006MalesPercentage16_64</t>
  </si>
  <si>
    <t>NQ2006MalesPercentage16_64</t>
  </si>
  <si>
    <t>NS2006MalesPercentage16_64</t>
  </si>
  <si>
    <t>NU2006MalesPercentage16_64</t>
  </si>
  <si>
    <t>NX2006MalesPercentage16_64</t>
  </si>
  <si>
    <t>NZ2006MalesPercentage16_64</t>
  </si>
  <si>
    <t>PB2006MalesPercentage16_64</t>
  </si>
  <si>
    <t>PD2006MalesPercentage16_64</t>
  </si>
  <si>
    <t>PT2006MalesPercentage16_64</t>
  </si>
  <si>
    <t>PF2006MalesPercentage16_64</t>
  </si>
  <si>
    <t>PH2006MalesPercentage16_64</t>
  </si>
  <si>
    <t>PK2006MalesPercentage16_64</t>
  </si>
  <si>
    <t>PL2006MalesPercentage16_64</t>
  </si>
  <si>
    <t>PM2006MalesPercentage16_64</t>
  </si>
  <si>
    <t>PP2006MalesPercentage16_64</t>
  </si>
  <si>
    <t>PR2006MalesPercentage16_64</t>
  </si>
  <si>
    <t>W2006MalesPercentage16_64</t>
  </si>
  <si>
    <t>7A12007MalesPercentage16_64</t>
  </si>
  <si>
    <t>7A72007MalesPercentage16_64</t>
  </si>
  <si>
    <t>7A22007MalesPercentage16_64</t>
  </si>
  <si>
    <t>7A32007MalesPercentage16_64</t>
  </si>
  <si>
    <t>7A42007MalesPercentage16_64</t>
  </si>
  <si>
    <t>7A52007MalesPercentage16_64</t>
  </si>
  <si>
    <t>7A62007MalesPercentage16_64</t>
  </si>
  <si>
    <t>NA2007MalesPercentage16_64</t>
  </si>
  <si>
    <t>NC2007MalesPercentage16_64</t>
  </si>
  <si>
    <t>NE2007MalesPercentage16_64</t>
  </si>
  <si>
    <t>NG2007MalesPercentage16_64</t>
  </si>
  <si>
    <t>NJ2007MalesPercentage16_64</t>
  </si>
  <si>
    <t>NL2007MalesPercentage16_64</t>
  </si>
  <si>
    <t>NN2007MalesPercentage16_64</t>
  </si>
  <si>
    <t>NQ2007MalesPercentage16_64</t>
  </si>
  <si>
    <t>NS2007MalesPercentage16_64</t>
  </si>
  <si>
    <t>NU2007MalesPercentage16_64</t>
  </si>
  <si>
    <t>NX2007MalesPercentage16_64</t>
  </si>
  <si>
    <t>NZ2007MalesPercentage16_64</t>
  </si>
  <si>
    <t>PB2007MalesPercentage16_64</t>
  </si>
  <si>
    <t>PD2007MalesPercentage16_64</t>
  </si>
  <si>
    <t>PT2007MalesPercentage16_64</t>
  </si>
  <si>
    <t>PF2007MalesPercentage16_64</t>
  </si>
  <si>
    <t>PH2007MalesPercentage16_64</t>
  </si>
  <si>
    <t>PK2007MalesPercentage16_64</t>
  </si>
  <si>
    <t>PL2007MalesPercentage16_64</t>
  </si>
  <si>
    <t>PM2007MalesPercentage16_64</t>
  </si>
  <si>
    <t>PP2007MalesPercentage16_64</t>
  </si>
  <si>
    <t>PR2007MalesPercentage16_64</t>
  </si>
  <si>
    <t>W2007MalesPercentage16_64</t>
  </si>
  <si>
    <t>7A12008MalesPercentage16_64</t>
  </si>
  <si>
    <t>7A72008MalesPercentage16_64</t>
  </si>
  <si>
    <t>7A22008MalesPercentage16_64</t>
  </si>
  <si>
    <t>7A32008MalesPercentage16_64</t>
  </si>
  <si>
    <t>7A42008MalesPercentage16_64</t>
  </si>
  <si>
    <t>7A52008MalesPercentage16_64</t>
  </si>
  <si>
    <t>7A62008MalesPercentage16_64</t>
  </si>
  <si>
    <t>NA2008MalesPercentage16_64</t>
  </si>
  <si>
    <t>NC2008MalesPercentage16_64</t>
  </si>
  <si>
    <t>NE2008MalesPercentage16_64</t>
  </si>
  <si>
    <t>NG2008MalesPercentage16_64</t>
  </si>
  <si>
    <t>NJ2008MalesPercentage16_64</t>
  </si>
  <si>
    <t>NL2008MalesPercentage16_64</t>
  </si>
  <si>
    <t>NN2008MalesPercentage16_64</t>
  </si>
  <si>
    <t>NQ2008MalesPercentage16_64</t>
  </si>
  <si>
    <t>NS2008MalesPercentage16_64</t>
  </si>
  <si>
    <t>NU2008MalesPercentage16_64</t>
  </si>
  <si>
    <t>NX2008MalesPercentage16_64</t>
  </si>
  <si>
    <t>NZ2008MalesPercentage16_64</t>
  </si>
  <si>
    <t>PB2008MalesPercentage16_64</t>
  </si>
  <si>
    <t>PD2008MalesPercentage16_64</t>
  </si>
  <si>
    <t>PT2008MalesPercentage16_64</t>
  </si>
  <si>
    <t>PF2008MalesPercentage16_64</t>
  </si>
  <si>
    <t>PH2008MalesPercentage16_64</t>
  </si>
  <si>
    <t>PK2008MalesPercentage16_64</t>
  </si>
  <si>
    <t>PL2008MalesPercentage16_64</t>
  </si>
  <si>
    <t>PM2008MalesPercentage16_64</t>
  </si>
  <si>
    <t>PP2008MalesPercentage16_64</t>
  </si>
  <si>
    <t>PR2008MalesPercentage16_64</t>
  </si>
  <si>
    <t>W2008MalesPercentage16_64</t>
  </si>
  <si>
    <t>7A12009MalesPercentage16_64</t>
  </si>
  <si>
    <t>7A72009MalesPercentage16_64</t>
  </si>
  <si>
    <t>7A22009MalesPercentage16_64</t>
  </si>
  <si>
    <t>7A32009MalesPercentage16_64</t>
  </si>
  <si>
    <t>7A42009MalesPercentage16_64</t>
  </si>
  <si>
    <t>7A52009MalesPercentage16_64</t>
  </si>
  <si>
    <t>7A62009MalesPercentage16_64</t>
  </si>
  <si>
    <t>NA2009MalesPercentage16_64</t>
  </si>
  <si>
    <t>NC2009MalesPercentage16_64</t>
  </si>
  <si>
    <t>NE2009MalesPercentage16_64</t>
  </si>
  <si>
    <t>NG2009MalesPercentage16_64</t>
  </si>
  <si>
    <t>NJ2009MalesPercentage16_64</t>
  </si>
  <si>
    <t>NL2009MalesPercentage16_64</t>
  </si>
  <si>
    <t>NN2009MalesPercentage16_64</t>
  </si>
  <si>
    <t>NQ2009MalesPercentage16_64</t>
  </si>
  <si>
    <t>NS2009MalesPercentage16_64</t>
  </si>
  <si>
    <t>NU2009MalesPercentage16_64</t>
  </si>
  <si>
    <t>NX2009MalesPercentage16_64</t>
  </si>
  <si>
    <t>NZ2009MalesPercentage16_64</t>
  </si>
  <si>
    <t>PB2009MalesPercentage16_64</t>
  </si>
  <si>
    <t>PD2009MalesPercentage16_64</t>
  </si>
  <si>
    <t>PT2009MalesPercentage16_64</t>
  </si>
  <si>
    <t>PF2009MalesPercentage16_64</t>
  </si>
  <si>
    <t>PH2009MalesPercentage16_64</t>
  </si>
  <si>
    <t>PK2009MalesPercentage16_64</t>
  </si>
  <si>
    <t>PL2009MalesPercentage16_64</t>
  </si>
  <si>
    <t>PM2009MalesPercentage16_64</t>
  </si>
  <si>
    <t>PP2009MalesPercentage16_64</t>
  </si>
  <si>
    <t>PR2009MalesPercentage16_64</t>
  </si>
  <si>
    <t>W2009MalesPercentage16_64</t>
  </si>
  <si>
    <t>7A12010MalesPercentage16_64</t>
  </si>
  <si>
    <t>7A72010MalesPercentage16_64</t>
  </si>
  <si>
    <t>7A22010MalesPercentage16_64</t>
  </si>
  <si>
    <t>7A32010MalesPercentage16_64</t>
  </si>
  <si>
    <t>7A42010MalesPercentage16_64</t>
  </si>
  <si>
    <t>7A52010MalesPercentage16_64</t>
  </si>
  <si>
    <t>7A62010MalesPercentage16_64</t>
  </si>
  <si>
    <t>NA2010MalesPercentage16_64</t>
  </si>
  <si>
    <t>NC2010MalesPercentage16_64</t>
  </si>
  <si>
    <t>NE2010MalesPercentage16_64</t>
  </si>
  <si>
    <t>NG2010MalesPercentage16_64</t>
  </si>
  <si>
    <t>NJ2010MalesPercentage16_64</t>
  </si>
  <si>
    <t>NL2010MalesPercentage16_64</t>
  </si>
  <si>
    <t>NN2010MalesPercentage16_64</t>
  </si>
  <si>
    <t>NQ2010MalesPercentage16_64</t>
  </si>
  <si>
    <t>NS2010MalesPercentage16_64</t>
  </si>
  <si>
    <t>NU2010MalesPercentage16_64</t>
  </si>
  <si>
    <t>NX2010MalesPercentage16_64</t>
  </si>
  <si>
    <t>NZ2010MalesPercentage16_64</t>
  </si>
  <si>
    <t>PB2010MalesPercentage16_64</t>
  </si>
  <si>
    <t>PD2010MalesPercentage16_64</t>
  </si>
  <si>
    <t>PT2010MalesPercentage16_64</t>
  </si>
  <si>
    <t>PF2010MalesPercentage16_64</t>
  </si>
  <si>
    <t>PH2010MalesPercentage16_64</t>
  </si>
  <si>
    <t>PK2010MalesPercentage16_64</t>
  </si>
  <si>
    <t>PL2010MalesPercentage16_64</t>
  </si>
  <si>
    <t>PM2010MalesPercentage16_64</t>
  </si>
  <si>
    <t>PP2010MalesPercentage16_64</t>
  </si>
  <si>
    <t>PR2010MalesPercentage16_64</t>
  </si>
  <si>
    <t>W2010MalesPercentage16_64</t>
  </si>
  <si>
    <t>7A12011MalesPercentage16_64</t>
  </si>
  <si>
    <t>7A72011MalesPercentage16_64</t>
  </si>
  <si>
    <t>7A22011MalesPercentage16_64</t>
  </si>
  <si>
    <t>7A32011MalesPercentage16_64</t>
  </si>
  <si>
    <t>7A42011MalesPercentage16_64</t>
  </si>
  <si>
    <t>7A52011MalesPercentage16_64</t>
  </si>
  <si>
    <t>7A62011MalesPercentage16_64</t>
  </si>
  <si>
    <t>NA2011MalesPercentage16_64</t>
  </si>
  <si>
    <t>NC2011MalesPercentage16_64</t>
  </si>
  <si>
    <t>NE2011MalesPercentage16_64</t>
  </si>
  <si>
    <t>NG2011MalesPercentage16_64</t>
  </si>
  <si>
    <t>NJ2011MalesPercentage16_64</t>
  </si>
  <si>
    <t>NL2011MalesPercentage16_64</t>
  </si>
  <si>
    <t>NN2011MalesPercentage16_64</t>
  </si>
  <si>
    <t>NQ2011MalesPercentage16_64</t>
  </si>
  <si>
    <t>NS2011MalesPercentage16_64</t>
  </si>
  <si>
    <t>NU2011MalesPercentage16_64</t>
  </si>
  <si>
    <t>NX2011MalesPercentage16_64</t>
  </si>
  <si>
    <t>NZ2011MalesPercentage16_64</t>
  </si>
  <si>
    <t>PB2011MalesPercentage16_64</t>
  </si>
  <si>
    <t>PD2011MalesPercentage16_64</t>
  </si>
  <si>
    <t>PT2011MalesPercentage16_64</t>
  </si>
  <si>
    <t>PF2011MalesPercentage16_64</t>
  </si>
  <si>
    <t>PH2011MalesPercentage16_64</t>
  </si>
  <si>
    <t>PK2011MalesPercentage16_64</t>
  </si>
  <si>
    <t>PL2011MalesPercentage16_64</t>
  </si>
  <si>
    <t>PM2011MalesPercentage16_64</t>
  </si>
  <si>
    <t>PP2011MalesPercentage16_64</t>
  </si>
  <si>
    <t>PR2011MalesPercentage16_64</t>
  </si>
  <si>
    <t>W2011MalesPercentage16_64</t>
  </si>
  <si>
    <t>7A12012MalesPercentage16_64</t>
  </si>
  <si>
    <t>7A72012MalesPercentage16_64</t>
  </si>
  <si>
    <t>7A22012MalesPercentage16_64</t>
  </si>
  <si>
    <t>7A32012MalesPercentage16_64</t>
  </si>
  <si>
    <t>7A42012MalesPercentage16_64</t>
  </si>
  <si>
    <t>7A52012MalesPercentage16_64</t>
  </si>
  <si>
    <t>7A62012MalesPercentage16_64</t>
  </si>
  <si>
    <t>NA2012MalesPercentage16_64</t>
  </si>
  <si>
    <t>NC2012MalesPercentage16_64</t>
  </si>
  <si>
    <t>NE2012MalesPercentage16_64</t>
  </si>
  <si>
    <t>NG2012MalesPercentage16_64</t>
  </si>
  <si>
    <t>NJ2012MalesPercentage16_64</t>
  </si>
  <si>
    <t>NL2012MalesPercentage16_64</t>
  </si>
  <si>
    <t>NN2012MalesPercentage16_64</t>
  </si>
  <si>
    <t>NQ2012MalesPercentage16_64</t>
  </si>
  <si>
    <t>NS2012MalesPercentage16_64</t>
  </si>
  <si>
    <t>NU2012MalesPercentage16_64</t>
  </si>
  <si>
    <t>NX2012MalesPercentage16_64</t>
  </si>
  <si>
    <t>NZ2012MalesPercentage16_64</t>
  </si>
  <si>
    <t>PB2012MalesPercentage16_64</t>
  </si>
  <si>
    <t>PD2012MalesPercentage16_64</t>
  </si>
  <si>
    <t>PT2012MalesPercentage16_64</t>
  </si>
  <si>
    <t>PF2012MalesPercentage16_64</t>
  </si>
  <si>
    <t>PH2012MalesPercentage16_64</t>
  </si>
  <si>
    <t>PK2012MalesPercentage16_64</t>
  </si>
  <si>
    <t>PL2012MalesPercentage16_64</t>
  </si>
  <si>
    <t>PM2012MalesPercentage16_64</t>
  </si>
  <si>
    <t>PP2012MalesPercentage16_64</t>
  </si>
  <si>
    <t>PR2012MalesPercentage16_64</t>
  </si>
  <si>
    <t>W2012MalesPercentage16_64</t>
  </si>
  <si>
    <t>7A12013MalesPercentage16_64</t>
  </si>
  <si>
    <t>7A72013MalesPercentage16_64</t>
  </si>
  <si>
    <t>7A22013MalesPercentage16_64</t>
  </si>
  <si>
    <t>7A32013MalesPercentage16_64</t>
  </si>
  <si>
    <t>7A42013MalesPercentage16_64</t>
  </si>
  <si>
    <t>7A52013MalesPercentage16_64</t>
  </si>
  <si>
    <t>7A62013MalesPercentage16_64</t>
  </si>
  <si>
    <t>NA2013MalesPercentage16_64</t>
  </si>
  <si>
    <t>NC2013MalesPercentage16_64</t>
  </si>
  <si>
    <t>NE2013MalesPercentage16_64</t>
  </si>
  <si>
    <t>NG2013MalesPercentage16_64</t>
  </si>
  <si>
    <t>NJ2013MalesPercentage16_64</t>
  </si>
  <si>
    <t>NL2013MalesPercentage16_64</t>
  </si>
  <si>
    <t>NN2013MalesPercentage16_64</t>
  </si>
  <si>
    <t>NQ2013MalesPercentage16_64</t>
  </si>
  <si>
    <t>NS2013MalesPercentage16_64</t>
  </si>
  <si>
    <t>NU2013MalesPercentage16_64</t>
  </si>
  <si>
    <t>NX2013MalesPercentage16_64</t>
  </si>
  <si>
    <t>NZ2013MalesPercentage16_64</t>
  </si>
  <si>
    <t>PB2013MalesPercentage16_64</t>
  </si>
  <si>
    <t>PD2013MalesPercentage16_64</t>
  </si>
  <si>
    <t>PT2013MalesPercentage16_64</t>
  </si>
  <si>
    <t>PF2013MalesPercentage16_64</t>
  </si>
  <si>
    <t>PH2013MalesPercentage16_64</t>
  </si>
  <si>
    <t>PK2013MalesPercentage16_64</t>
  </si>
  <si>
    <t>PL2013MalesPercentage16_64</t>
  </si>
  <si>
    <t>PM2013MalesPercentage16_64</t>
  </si>
  <si>
    <t>PP2013MalesPercentage16_64</t>
  </si>
  <si>
    <t>PR2013MalesPercentage16_64</t>
  </si>
  <si>
    <t>W2013MalesPercentage16_64</t>
  </si>
  <si>
    <t>7A12014MalesPercentage16_64</t>
  </si>
  <si>
    <t>7A72014MalesPercentage16_64</t>
  </si>
  <si>
    <t>7A22014MalesPercentage16_64</t>
  </si>
  <si>
    <t>7A32014MalesPercentage16_64</t>
  </si>
  <si>
    <t>7A42014MalesPercentage16_64</t>
  </si>
  <si>
    <t>7A52014MalesPercentage16_64</t>
  </si>
  <si>
    <t>7A62014MalesPercentage16_64</t>
  </si>
  <si>
    <t>NA2014MalesPercentage16_64</t>
  </si>
  <si>
    <t>NC2014MalesPercentage16_64</t>
  </si>
  <si>
    <t>NE2014MalesPercentage16_64</t>
  </si>
  <si>
    <t>NG2014MalesPercentage16_64</t>
  </si>
  <si>
    <t>NJ2014MalesPercentage16_64</t>
  </si>
  <si>
    <t>NL2014MalesPercentage16_64</t>
  </si>
  <si>
    <t>NN2014MalesPercentage16_64</t>
  </si>
  <si>
    <t>NQ2014MalesPercentage16_64</t>
  </si>
  <si>
    <t>NS2014MalesPercentage16_64</t>
  </si>
  <si>
    <t>NU2014MalesPercentage16_64</t>
  </si>
  <si>
    <t>NX2014MalesPercentage16_64</t>
  </si>
  <si>
    <t>NZ2014MalesPercentage16_64</t>
  </si>
  <si>
    <t>PB2014MalesPercentage16_64</t>
  </si>
  <si>
    <t>PD2014MalesPercentage16_64</t>
  </si>
  <si>
    <t>PT2014MalesPercentage16_64</t>
  </si>
  <si>
    <t>PF2014MalesPercentage16_64</t>
  </si>
  <si>
    <t>PH2014MalesPercentage16_64</t>
  </si>
  <si>
    <t>PK2014MalesPercentage16_64</t>
  </si>
  <si>
    <t>PL2014MalesPercentage16_64</t>
  </si>
  <si>
    <t>PM2014MalesPercentage16_64</t>
  </si>
  <si>
    <t>PP2014MalesPercentage16_64</t>
  </si>
  <si>
    <t>PR2014MalesPercentage16_64</t>
  </si>
  <si>
    <t>W2014MalesPercentage16_64</t>
  </si>
  <si>
    <t>7A12005FemalesPercentage16_64</t>
  </si>
  <si>
    <t>7A72005FemalesPercentage16_64</t>
  </si>
  <si>
    <t>7A22005FemalesPercentage16_64</t>
  </si>
  <si>
    <t>7A32005FemalesPercentage16_64</t>
  </si>
  <si>
    <t>7A42005FemalesPercentage16_64</t>
  </si>
  <si>
    <t>7A52005FemalesPercentage16_64</t>
  </si>
  <si>
    <t>7A62005FemalesPercentage16_64</t>
  </si>
  <si>
    <t>NA2005FemalesPercentage16_64</t>
  </si>
  <si>
    <t>NC2005FemalesPercentage16_64</t>
  </si>
  <si>
    <t>NE2005FemalesPercentage16_64</t>
  </si>
  <si>
    <t>NG2005FemalesPercentage16_64</t>
  </si>
  <si>
    <t>NJ2005FemalesPercentage16_64</t>
  </si>
  <si>
    <t>NL2005FemalesPercentage16_64</t>
  </si>
  <si>
    <t>NN2005FemalesPercentage16_64</t>
  </si>
  <si>
    <t>NQ2005FemalesPercentage16_64</t>
  </si>
  <si>
    <t>NS2005FemalesPercentage16_64</t>
  </si>
  <si>
    <t>NU2005FemalesPercentage16_64</t>
  </si>
  <si>
    <t>NX2005FemalesPercentage16_64</t>
  </si>
  <si>
    <t>NZ2005FemalesPercentage16_64</t>
  </si>
  <si>
    <t>PB2005FemalesPercentage16_64</t>
  </si>
  <si>
    <t>PD2005FemalesPercentage16_64</t>
  </si>
  <si>
    <t>PT2005FemalesPercentage16_64</t>
  </si>
  <si>
    <t>PF2005FemalesPercentage16_64</t>
  </si>
  <si>
    <t>PH2005FemalesPercentage16_64</t>
  </si>
  <si>
    <t>PK2005FemalesPercentage16_64</t>
  </si>
  <si>
    <t>PL2005FemalesPercentage16_64</t>
  </si>
  <si>
    <t>PM2005FemalesPercentage16_64</t>
  </si>
  <si>
    <t>PP2005FemalesPercentage16_64</t>
  </si>
  <si>
    <t>PR2005FemalesPercentage16_64</t>
  </si>
  <si>
    <t>W2005FemalesPercentage16_64</t>
  </si>
  <si>
    <t>7A12006FemalesPercentage16_64</t>
  </si>
  <si>
    <t>7A72006FemalesPercentage16_64</t>
  </si>
  <si>
    <t>7A22006FemalesPercentage16_64</t>
  </si>
  <si>
    <t>7A32006FemalesPercentage16_64</t>
  </si>
  <si>
    <t>7A42006FemalesPercentage16_64</t>
  </si>
  <si>
    <t>7A52006FemalesPercentage16_64</t>
  </si>
  <si>
    <t>7A62006FemalesPercentage16_64</t>
  </si>
  <si>
    <t>NA2006FemalesPercentage16_64</t>
  </si>
  <si>
    <t>NC2006FemalesPercentage16_64</t>
  </si>
  <si>
    <t>NE2006FemalesPercentage16_64</t>
  </si>
  <si>
    <t>NG2006FemalesPercentage16_64</t>
  </si>
  <si>
    <t>NJ2006FemalesPercentage16_64</t>
  </si>
  <si>
    <t>NL2006FemalesPercentage16_64</t>
  </si>
  <si>
    <t>NN2006FemalesPercentage16_64</t>
  </si>
  <si>
    <t>NQ2006FemalesPercentage16_64</t>
  </si>
  <si>
    <t>NS2006FemalesPercentage16_64</t>
  </si>
  <si>
    <t>NU2006FemalesPercentage16_64</t>
  </si>
  <si>
    <t>NX2006FemalesPercentage16_64</t>
  </si>
  <si>
    <t>NZ2006FemalesPercentage16_64</t>
  </si>
  <si>
    <t>PB2006FemalesPercentage16_64</t>
  </si>
  <si>
    <t>PD2006FemalesPercentage16_64</t>
  </si>
  <si>
    <t>PT2006FemalesPercentage16_64</t>
  </si>
  <si>
    <t>PF2006FemalesPercentage16_64</t>
  </si>
  <si>
    <t>PH2006FemalesPercentage16_64</t>
  </si>
  <si>
    <t>PK2006FemalesPercentage16_64</t>
  </si>
  <si>
    <t>PL2006FemalesPercentage16_64</t>
  </si>
  <si>
    <t>PM2006FemalesPercentage16_64</t>
  </si>
  <si>
    <t>PP2006FemalesPercentage16_64</t>
  </si>
  <si>
    <t>PR2006FemalesPercentage16_64</t>
  </si>
  <si>
    <t>W2006FemalesPercentage16_64</t>
  </si>
  <si>
    <t>7A12007FemalesPercentage16_64</t>
  </si>
  <si>
    <t>7A72007FemalesPercentage16_64</t>
  </si>
  <si>
    <t>7A22007FemalesPercentage16_64</t>
  </si>
  <si>
    <t>7A32007FemalesPercentage16_64</t>
  </si>
  <si>
    <t>7A42007FemalesPercentage16_64</t>
  </si>
  <si>
    <t>7A52007FemalesPercentage16_64</t>
  </si>
  <si>
    <t>7A62007FemalesPercentage16_64</t>
  </si>
  <si>
    <t>NA2007FemalesPercentage16_64</t>
  </si>
  <si>
    <t>NC2007FemalesPercentage16_64</t>
  </si>
  <si>
    <t>NE2007FemalesPercentage16_64</t>
  </si>
  <si>
    <t>NG2007FemalesPercentage16_64</t>
  </si>
  <si>
    <t>NJ2007FemalesPercentage16_64</t>
  </si>
  <si>
    <t>NL2007FemalesPercentage16_64</t>
  </si>
  <si>
    <t>NN2007FemalesPercentage16_64</t>
  </si>
  <si>
    <t>NQ2007FemalesPercentage16_64</t>
  </si>
  <si>
    <t>NS2007FemalesPercentage16_64</t>
  </si>
  <si>
    <t>NU2007FemalesPercentage16_64</t>
  </si>
  <si>
    <t>NX2007FemalesPercentage16_64</t>
  </si>
  <si>
    <t>NZ2007FemalesPercentage16_64</t>
  </si>
  <si>
    <t>PB2007FemalesPercentage16_64</t>
  </si>
  <si>
    <t>PD2007FemalesPercentage16_64</t>
  </si>
  <si>
    <t>PT2007FemalesPercentage16_64</t>
  </si>
  <si>
    <t>PF2007FemalesPercentage16_64</t>
  </si>
  <si>
    <t>PH2007FemalesPercentage16_64</t>
  </si>
  <si>
    <t>PK2007FemalesPercentage16_64</t>
  </si>
  <si>
    <t>PL2007FemalesPercentage16_64</t>
  </si>
  <si>
    <t>PM2007FemalesPercentage16_64</t>
  </si>
  <si>
    <t>PP2007FemalesPercentage16_64</t>
  </si>
  <si>
    <t>PR2007FemalesPercentage16_64</t>
  </si>
  <si>
    <t>W2007FemalesPercentage16_64</t>
  </si>
  <si>
    <t>7A12008FemalesPercentage16_64</t>
  </si>
  <si>
    <t>7A72008FemalesPercentage16_64</t>
  </si>
  <si>
    <t>7A22008FemalesPercentage16_64</t>
  </si>
  <si>
    <t>7A32008FemalesPercentage16_64</t>
  </si>
  <si>
    <t>7A42008FemalesPercentage16_64</t>
  </si>
  <si>
    <t>7A52008FemalesPercentage16_64</t>
  </si>
  <si>
    <t>7A62008FemalesPercentage16_64</t>
  </si>
  <si>
    <t>NA2008FemalesPercentage16_64</t>
  </si>
  <si>
    <t>NC2008FemalesPercentage16_64</t>
  </si>
  <si>
    <t>NE2008FemalesPercentage16_64</t>
  </si>
  <si>
    <t>NG2008FemalesPercentage16_64</t>
  </si>
  <si>
    <t>NJ2008FemalesPercentage16_64</t>
  </si>
  <si>
    <t>NL2008FemalesPercentage16_64</t>
  </si>
  <si>
    <t>NN2008FemalesPercentage16_64</t>
  </si>
  <si>
    <t>NQ2008FemalesPercentage16_64</t>
  </si>
  <si>
    <t>NS2008FemalesPercentage16_64</t>
  </si>
  <si>
    <t>NU2008FemalesPercentage16_64</t>
  </si>
  <si>
    <t>NX2008FemalesPercentage16_64</t>
  </si>
  <si>
    <t>NZ2008FemalesPercentage16_64</t>
  </si>
  <si>
    <t>PB2008FemalesPercentage16_64</t>
  </si>
  <si>
    <t>PD2008FemalesPercentage16_64</t>
  </si>
  <si>
    <t>PT2008FemalesPercentage16_64</t>
  </si>
  <si>
    <t>PF2008FemalesPercentage16_64</t>
  </si>
  <si>
    <t>PH2008FemalesPercentage16_64</t>
  </si>
  <si>
    <t>PK2008FemalesPercentage16_64</t>
  </si>
  <si>
    <t>PL2008FemalesPercentage16_64</t>
  </si>
  <si>
    <t>PM2008FemalesPercentage16_64</t>
  </si>
  <si>
    <t>PP2008FemalesPercentage16_64</t>
  </si>
  <si>
    <t>PR2008FemalesPercentage16_64</t>
  </si>
  <si>
    <t>W2008FemalesPercentage16_64</t>
  </si>
  <si>
    <t>7A12009FemalesPercentage16_64</t>
  </si>
  <si>
    <t>7A72009FemalesPercentage16_64</t>
  </si>
  <si>
    <t>7A22009FemalesPercentage16_64</t>
  </si>
  <si>
    <t>7A32009FemalesPercentage16_64</t>
  </si>
  <si>
    <t>7A42009FemalesPercentage16_64</t>
  </si>
  <si>
    <t>7A52009FemalesPercentage16_64</t>
  </si>
  <si>
    <t>7A62009FemalesPercentage16_64</t>
  </si>
  <si>
    <t>NA2009FemalesPercentage16_64</t>
  </si>
  <si>
    <t>NC2009FemalesPercentage16_64</t>
  </si>
  <si>
    <t>NE2009FemalesPercentage16_64</t>
  </si>
  <si>
    <t>NG2009FemalesPercentage16_64</t>
  </si>
  <si>
    <t>NJ2009FemalesPercentage16_64</t>
  </si>
  <si>
    <t>NL2009FemalesPercentage16_64</t>
  </si>
  <si>
    <t>NN2009FemalesPercentage16_64</t>
  </si>
  <si>
    <t>NQ2009FemalesPercentage16_64</t>
  </si>
  <si>
    <t>NS2009FemalesPercentage16_64</t>
  </si>
  <si>
    <t>NU2009FemalesPercentage16_64</t>
  </si>
  <si>
    <t>NX2009FemalesPercentage16_64</t>
  </si>
  <si>
    <t>NZ2009FemalesPercentage16_64</t>
  </si>
  <si>
    <t>PB2009FemalesPercentage16_64</t>
  </si>
  <si>
    <t>PD2009FemalesPercentage16_64</t>
  </si>
  <si>
    <t>PT2009FemalesPercentage16_64</t>
  </si>
  <si>
    <t>PF2009FemalesPercentage16_64</t>
  </si>
  <si>
    <t>PH2009FemalesPercentage16_64</t>
  </si>
  <si>
    <t>PK2009FemalesPercentage16_64</t>
  </si>
  <si>
    <t>PL2009FemalesPercentage16_64</t>
  </si>
  <si>
    <t>PM2009FemalesPercentage16_64</t>
  </si>
  <si>
    <t>PP2009FemalesPercentage16_64</t>
  </si>
  <si>
    <t>PR2009FemalesPercentage16_64</t>
  </si>
  <si>
    <t>W2009FemalesPercentage16_64</t>
  </si>
  <si>
    <t>7A12010FemalesPercentage16_64</t>
  </si>
  <si>
    <t>7A72010FemalesPercentage16_64</t>
  </si>
  <si>
    <t>7A22010FemalesPercentage16_64</t>
  </si>
  <si>
    <t>7A32010FemalesPercentage16_64</t>
  </si>
  <si>
    <t>7A42010FemalesPercentage16_64</t>
  </si>
  <si>
    <t>7A52010FemalesPercentage16_64</t>
  </si>
  <si>
    <t>7A62010FemalesPercentage16_64</t>
  </si>
  <si>
    <t>NA2010FemalesPercentage16_64</t>
  </si>
  <si>
    <t>NC2010FemalesPercentage16_64</t>
  </si>
  <si>
    <t>NE2010FemalesPercentage16_64</t>
  </si>
  <si>
    <t>NG2010FemalesPercentage16_64</t>
  </si>
  <si>
    <t>NJ2010FemalesPercentage16_64</t>
  </si>
  <si>
    <t>NL2010FemalesPercentage16_64</t>
  </si>
  <si>
    <t>NN2010FemalesPercentage16_64</t>
  </si>
  <si>
    <t>NQ2010FemalesPercentage16_64</t>
  </si>
  <si>
    <t>NS2010FemalesPercentage16_64</t>
  </si>
  <si>
    <t>NU2010FemalesPercentage16_64</t>
  </si>
  <si>
    <t>NX2010FemalesPercentage16_64</t>
  </si>
  <si>
    <t>NZ2010FemalesPercentage16_64</t>
  </si>
  <si>
    <t>PB2010FemalesPercentage16_64</t>
  </si>
  <si>
    <t>PD2010FemalesPercentage16_64</t>
  </si>
  <si>
    <t>PT2010FemalesPercentage16_64</t>
  </si>
  <si>
    <t>PF2010FemalesPercentage16_64</t>
  </si>
  <si>
    <t>PH2010FemalesPercentage16_64</t>
  </si>
  <si>
    <t>PK2010FemalesPercentage16_64</t>
  </si>
  <si>
    <t>PL2010FemalesPercentage16_64</t>
  </si>
  <si>
    <t>PM2010FemalesPercentage16_64</t>
  </si>
  <si>
    <t>PP2010FemalesPercentage16_64</t>
  </si>
  <si>
    <t>PR2010FemalesPercentage16_64</t>
  </si>
  <si>
    <t>W2010FemalesPercentage16_64</t>
  </si>
  <si>
    <t>7A12011FemalesPercentage16_64</t>
  </si>
  <si>
    <t>7A72011FemalesPercentage16_64</t>
  </si>
  <si>
    <t>7A22011FemalesPercentage16_64</t>
  </si>
  <si>
    <t>7A32011FemalesPercentage16_64</t>
  </si>
  <si>
    <t>7A42011FemalesPercentage16_64</t>
  </si>
  <si>
    <t>7A52011FemalesPercentage16_64</t>
  </si>
  <si>
    <t>7A62011FemalesPercentage16_64</t>
  </si>
  <si>
    <t>NA2011FemalesPercentage16_64</t>
  </si>
  <si>
    <t>NC2011FemalesPercentage16_64</t>
  </si>
  <si>
    <t>NE2011FemalesPercentage16_64</t>
  </si>
  <si>
    <t>NG2011FemalesPercentage16_64</t>
  </si>
  <si>
    <t>NJ2011FemalesPercentage16_64</t>
  </si>
  <si>
    <t>NL2011FemalesPercentage16_64</t>
  </si>
  <si>
    <t>NN2011FemalesPercentage16_64</t>
  </si>
  <si>
    <t>NQ2011FemalesPercentage16_64</t>
  </si>
  <si>
    <t>NS2011FemalesPercentage16_64</t>
  </si>
  <si>
    <t>NU2011FemalesPercentage16_64</t>
  </si>
  <si>
    <t>NX2011FemalesPercentage16_64</t>
  </si>
  <si>
    <t>NZ2011FemalesPercentage16_64</t>
  </si>
  <si>
    <t>PB2011FemalesPercentage16_64</t>
  </si>
  <si>
    <t>PD2011FemalesPercentage16_64</t>
  </si>
  <si>
    <t>PT2011FemalesPercentage16_64</t>
  </si>
  <si>
    <t>PF2011FemalesPercentage16_64</t>
  </si>
  <si>
    <t>PH2011FemalesPercentage16_64</t>
  </si>
  <si>
    <t>PK2011FemalesPercentage16_64</t>
  </si>
  <si>
    <t>PL2011FemalesPercentage16_64</t>
  </si>
  <si>
    <t>PM2011FemalesPercentage16_64</t>
  </si>
  <si>
    <t>PP2011FemalesPercentage16_64</t>
  </si>
  <si>
    <t>PR2011FemalesPercentage16_64</t>
  </si>
  <si>
    <t>W2011FemalesPercentage16_64</t>
  </si>
  <si>
    <t>7A12012FemalesPercentage16_64</t>
  </si>
  <si>
    <t>7A72012FemalesPercentage16_64</t>
  </si>
  <si>
    <t>7A22012FemalesPercentage16_64</t>
  </si>
  <si>
    <t>7A32012FemalesPercentage16_64</t>
  </si>
  <si>
    <t>7A42012FemalesPercentage16_64</t>
  </si>
  <si>
    <t>7A52012FemalesPercentage16_64</t>
  </si>
  <si>
    <t>7A62012FemalesPercentage16_64</t>
  </si>
  <si>
    <t>NA2012FemalesPercentage16_64</t>
  </si>
  <si>
    <t>NC2012FemalesPercentage16_64</t>
  </si>
  <si>
    <t>NE2012FemalesPercentage16_64</t>
  </si>
  <si>
    <t>NG2012FemalesPercentage16_64</t>
  </si>
  <si>
    <t>NJ2012FemalesPercentage16_64</t>
  </si>
  <si>
    <t>NL2012FemalesPercentage16_64</t>
  </si>
  <si>
    <t>NN2012FemalesPercentage16_64</t>
  </si>
  <si>
    <t>NQ2012FemalesPercentage16_64</t>
  </si>
  <si>
    <t>NS2012FemalesPercentage16_64</t>
  </si>
  <si>
    <t>NU2012FemalesPercentage16_64</t>
  </si>
  <si>
    <t>NX2012FemalesPercentage16_64</t>
  </si>
  <si>
    <t>NZ2012FemalesPercentage16_64</t>
  </si>
  <si>
    <t>PB2012FemalesPercentage16_64</t>
  </si>
  <si>
    <t>PD2012FemalesPercentage16_64</t>
  </si>
  <si>
    <t>PT2012FemalesPercentage16_64</t>
  </si>
  <si>
    <t>PF2012FemalesPercentage16_64</t>
  </si>
  <si>
    <t>PH2012FemalesPercentage16_64</t>
  </si>
  <si>
    <t>PK2012FemalesPercentage16_64</t>
  </si>
  <si>
    <t>PL2012FemalesPercentage16_64</t>
  </si>
  <si>
    <t>PM2012FemalesPercentage16_64</t>
  </si>
  <si>
    <t>PP2012FemalesPercentage16_64</t>
  </si>
  <si>
    <t>PR2012FemalesPercentage16_64</t>
  </si>
  <si>
    <t>W2012FemalesPercentage16_64</t>
  </si>
  <si>
    <t>7A12013FemalesPercentage16_64</t>
  </si>
  <si>
    <t>7A72013FemalesPercentage16_64</t>
  </si>
  <si>
    <t>7A22013FemalesPercentage16_64</t>
  </si>
  <si>
    <t>7A32013FemalesPercentage16_64</t>
  </si>
  <si>
    <t>7A42013FemalesPercentage16_64</t>
  </si>
  <si>
    <t>7A52013FemalesPercentage16_64</t>
  </si>
  <si>
    <t>7A62013FemalesPercentage16_64</t>
  </si>
  <si>
    <t>NA2013FemalesPercentage16_64</t>
  </si>
  <si>
    <t>NC2013FemalesPercentage16_64</t>
  </si>
  <si>
    <t>NE2013FemalesPercentage16_64</t>
  </si>
  <si>
    <t>NG2013FemalesPercentage16_64</t>
  </si>
  <si>
    <t>NJ2013FemalesPercentage16_64</t>
  </si>
  <si>
    <t>NL2013FemalesPercentage16_64</t>
  </si>
  <si>
    <t>NN2013FemalesPercentage16_64</t>
  </si>
  <si>
    <t>NQ2013FemalesPercentage16_64</t>
  </si>
  <si>
    <t>NS2013FemalesPercentage16_64</t>
  </si>
  <si>
    <t>NU2013FemalesPercentage16_64</t>
  </si>
  <si>
    <t>NX2013FemalesPercentage16_64</t>
  </si>
  <si>
    <t>NZ2013FemalesPercentage16_64</t>
  </si>
  <si>
    <t>PB2013FemalesPercentage16_64</t>
  </si>
  <si>
    <t>PD2013FemalesPercentage16_64</t>
  </si>
  <si>
    <t>PT2013FemalesPercentage16_64</t>
  </si>
  <si>
    <t>PF2013FemalesPercentage16_64</t>
  </si>
  <si>
    <t>PH2013FemalesPercentage16_64</t>
  </si>
  <si>
    <t>PK2013FemalesPercentage16_64</t>
  </si>
  <si>
    <t>PL2013FemalesPercentage16_64</t>
  </si>
  <si>
    <t>PM2013FemalesPercentage16_64</t>
  </si>
  <si>
    <t>PP2013FemalesPercentage16_64</t>
  </si>
  <si>
    <t>PR2013FemalesPercentage16_64</t>
  </si>
  <si>
    <t>W2013FemalesPercentage16_64</t>
  </si>
  <si>
    <t>7A12014FemalesPercentage16_64</t>
  </si>
  <si>
    <t>7A72014FemalesPercentage16_64</t>
  </si>
  <si>
    <t>7A22014FemalesPercentage16_64</t>
  </si>
  <si>
    <t>7A32014FemalesPercentage16_64</t>
  </si>
  <si>
    <t>7A42014FemalesPercentage16_64</t>
  </si>
  <si>
    <t>7A52014FemalesPercentage16_64</t>
  </si>
  <si>
    <t>7A62014FemalesPercentage16_64</t>
  </si>
  <si>
    <t>NA2014FemalesPercentage16_64</t>
  </si>
  <si>
    <t>NC2014FemalesPercentage16_64</t>
  </si>
  <si>
    <t>NE2014FemalesPercentage16_64</t>
  </si>
  <si>
    <t>NG2014FemalesPercentage16_64</t>
  </si>
  <si>
    <t>NJ2014FemalesPercentage16_64</t>
  </si>
  <si>
    <t>NL2014FemalesPercentage16_64</t>
  </si>
  <si>
    <t>NN2014FemalesPercentage16_64</t>
  </si>
  <si>
    <t>NQ2014FemalesPercentage16_64</t>
  </si>
  <si>
    <t>NS2014FemalesPercentage16_64</t>
  </si>
  <si>
    <t>NU2014FemalesPercentage16_64</t>
  </si>
  <si>
    <t>NX2014FemalesPercentage16_64</t>
  </si>
  <si>
    <t>NZ2014FemalesPercentage16_64</t>
  </si>
  <si>
    <t>PB2014FemalesPercentage16_64</t>
  </si>
  <si>
    <t>PD2014FemalesPercentage16_64</t>
  </si>
  <si>
    <t>PT2014FemalesPercentage16_64</t>
  </si>
  <si>
    <t>PF2014FemalesPercentage16_64</t>
  </si>
  <si>
    <t>PH2014FemalesPercentage16_64</t>
  </si>
  <si>
    <t>PK2014FemalesPercentage16_64</t>
  </si>
  <si>
    <t>PL2014FemalesPercentage16_64</t>
  </si>
  <si>
    <t>PM2014FemalesPercentage16_64</t>
  </si>
  <si>
    <t>PP2014FemalesPercentage16_64</t>
  </si>
  <si>
    <t>PR2014FemalesPercentage16_64</t>
  </si>
  <si>
    <t>W2014FemalesPercentage16_64</t>
  </si>
  <si>
    <t>7A12005PersonsPercentage16_64</t>
  </si>
  <si>
    <t>7A72005PersonsPercentage16_64</t>
  </si>
  <si>
    <t>7A22005PersonsPercentage16_64</t>
  </si>
  <si>
    <t>7A32005PersonsPercentage16_64</t>
  </si>
  <si>
    <t>7A42005PersonsPercentage16_64</t>
  </si>
  <si>
    <t>7A52005PersonsPercentage16_64</t>
  </si>
  <si>
    <t>7A62005PersonsPercentage16_64</t>
  </si>
  <si>
    <t>NA2005PersonsPercentage16_64</t>
  </si>
  <si>
    <t>NC2005PersonsPercentage16_64</t>
  </si>
  <si>
    <t>NE2005PersonsPercentage16_64</t>
  </si>
  <si>
    <t>NG2005PersonsPercentage16_64</t>
  </si>
  <si>
    <t>NJ2005PersonsPercentage16_64</t>
  </si>
  <si>
    <t>NL2005PersonsPercentage16_64</t>
  </si>
  <si>
    <t>NN2005PersonsPercentage16_64</t>
  </si>
  <si>
    <t>NQ2005PersonsPercentage16_64</t>
  </si>
  <si>
    <t>NS2005PersonsPercentage16_64</t>
  </si>
  <si>
    <t>NU2005PersonsPercentage16_64</t>
  </si>
  <si>
    <t>NX2005PersonsPercentage16_64</t>
  </si>
  <si>
    <t>NZ2005PersonsPercentage16_64</t>
  </si>
  <si>
    <t>PB2005PersonsPercentage16_64</t>
  </si>
  <si>
    <t>PD2005PersonsPercentage16_64</t>
  </si>
  <si>
    <t>PT2005PersonsPercentage16_64</t>
  </si>
  <si>
    <t>PF2005PersonsPercentage16_64</t>
  </si>
  <si>
    <t>PH2005PersonsPercentage16_64</t>
  </si>
  <si>
    <t>PK2005PersonsPercentage16_64</t>
  </si>
  <si>
    <t>PL2005PersonsPercentage16_64</t>
  </si>
  <si>
    <t>PM2005PersonsPercentage16_64</t>
  </si>
  <si>
    <t>PP2005PersonsPercentage16_64</t>
  </si>
  <si>
    <t>PR2005PersonsPercentage16_64</t>
  </si>
  <si>
    <t>W2005PersonsPercentage16_64</t>
  </si>
  <si>
    <t>7A12006PersonsPercentage16_64</t>
  </si>
  <si>
    <t>7A72006PersonsPercentage16_64</t>
  </si>
  <si>
    <t>7A22006PersonsPercentage16_64</t>
  </si>
  <si>
    <t>7A32006PersonsPercentage16_64</t>
  </si>
  <si>
    <t>7A42006PersonsPercentage16_64</t>
  </si>
  <si>
    <t>7A52006PersonsPercentage16_64</t>
  </si>
  <si>
    <t>7A62006PersonsPercentage16_64</t>
  </si>
  <si>
    <t>NA2006PersonsPercentage16_64</t>
  </si>
  <si>
    <t>NC2006PersonsPercentage16_64</t>
  </si>
  <si>
    <t>NE2006PersonsPercentage16_64</t>
  </si>
  <si>
    <t>NG2006PersonsPercentage16_64</t>
  </si>
  <si>
    <t>NJ2006PersonsPercentage16_64</t>
  </si>
  <si>
    <t>NL2006PersonsPercentage16_64</t>
  </si>
  <si>
    <t>NN2006PersonsPercentage16_64</t>
  </si>
  <si>
    <t>NQ2006PersonsPercentage16_64</t>
  </si>
  <si>
    <t>NS2006PersonsPercentage16_64</t>
  </si>
  <si>
    <t>NU2006PersonsPercentage16_64</t>
  </si>
  <si>
    <t>NX2006PersonsPercentage16_64</t>
  </si>
  <si>
    <t>NZ2006PersonsPercentage16_64</t>
  </si>
  <si>
    <t>PB2006PersonsPercentage16_64</t>
  </si>
  <si>
    <t>PD2006PersonsPercentage16_64</t>
  </si>
  <si>
    <t>PT2006PersonsPercentage16_64</t>
  </si>
  <si>
    <t>PF2006PersonsPercentage16_64</t>
  </si>
  <si>
    <t>PH2006PersonsPercentage16_64</t>
  </si>
  <si>
    <t>PK2006PersonsPercentage16_64</t>
  </si>
  <si>
    <t>PL2006PersonsPercentage16_64</t>
  </si>
  <si>
    <t>PM2006PersonsPercentage16_64</t>
  </si>
  <si>
    <t>PP2006PersonsPercentage16_64</t>
  </si>
  <si>
    <t>PR2006PersonsPercentage16_64</t>
  </si>
  <si>
    <t>W2006PersonsPercentage16_64</t>
  </si>
  <si>
    <t>7A12007PersonsPercentage16_64</t>
  </si>
  <si>
    <t>7A72007PersonsPercentage16_64</t>
  </si>
  <si>
    <t>7A22007PersonsPercentage16_64</t>
  </si>
  <si>
    <t>7A32007PersonsPercentage16_64</t>
  </si>
  <si>
    <t>7A42007PersonsPercentage16_64</t>
  </si>
  <si>
    <t>7A52007PersonsPercentage16_64</t>
  </si>
  <si>
    <t>7A62007PersonsPercentage16_64</t>
  </si>
  <si>
    <t>NA2007PersonsPercentage16_64</t>
  </si>
  <si>
    <t>NC2007PersonsPercentage16_64</t>
  </si>
  <si>
    <t>NE2007PersonsPercentage16_64</t>
  </si>
  <si>
    <t>NG2007PersonsPercentage16_64</t>
  </si>
  <si>
    <t>NJ2007PersonsPercentage16_64</t>
  </si>
  <si>
    <t>NL2007PersonsPercentage16_64</t>
  </si>
  <si>
    <t>NN2007PersonsPercentage16_64</t>
  </si>
  <si>
    <t>NQ2007PersonsPercentage16_64</t>
  </si>
  <si>
    <t>NS2007PersonsPercentage16_64</t>
  </si>
  <si>
    <t>NU2007PersonsPercentage16_64</t>
  </si>
  <si>
    <t>NX2007PersonsPercentage16_64</t>
  </si>
  <si>
    <t>NZ2007PersonsPercentage16_64</t>
  </si>
  <si>
    <t>PB2007PersonsPercentage16_64</t>
  </si>
  <si>
    <t>PD2007PersonsPercentage16_64</t>
  </si>
  <si>
    <t>PT2007PersonsPercentage16_64</t>
  </si>
  <si>
    <t>PF2007PersonsPercentage16_64</t>
  </si>
  <si>
    <t>PH2007PersonsPercentage16_64</t>
  </si>
  <si>
    <t>PK2007PersonsPercentage16_64</t>
  </si>
  <si>
    <t>PL2007PersonsPercentage16_64</t>
  </si>
  <si>
    <t>PM2007PersonsPercentage16_64</t>
  </si>
  <si>
    <t>PP2007PersonsPercentage16_64</t>
  </si>
  <si>
    <t>PR2007PersonsPercentage16_64</t>
  </si>
  <si>
    <t>W2007PersonsPercentage16_64</t>
  </si>
  <si>
    <t>7A12008PersonsPercentage16_64</t>
  </si>
  <si>
    <t>7A72008PersonsPercentage16_64</t>
  </si>
  <si>
    <t>7A22008PersonsPercentage16_64</t>
  </si>
  <si>
    <t>7A32008PersonsPercentage16_64</t>
  </si>
  <si>
    <t>7A42008PersonsPercentage16_64</t>
  </si>
  <si>
    <t>7A52008PersonsPercentage16_64</t>
  </si>
  <si>
    <t>7A62008PersonsPercentage16_64</t>
  </si>
  <si>
    <t>NA2008PersonsPercentage16_64</t>
  </si>
  <si>
    <t>NC2008PersonsPercentage16_64</t>
  </si>
  <si>
    <t>NE2008PersonsPercentage16_64</t>
  </si>
  <si>
    <t>NG2008PersonsPercentage16_64</t>
  </si>
  <si>
    <t>NJ2008PersonsPercentage16_64</t>
  </si>
  <si>
    <t>NL2008PersonsPercentage16_64</t>
  </si>
  <si>
    <t>NN2008PersonsPercentage16_64</t>
  </si>
  <si>
    <t>NQ2008PersonsPercentage16_64</t>
  </si>
  <si>
    <t>NS2008PersonsPercentage16_64</t>
  </si>
  <si>
    <t>NU2008PersonsPercentage16_64</t>
  </si>
  <si>
    <t>NX2008PersonsPercentage16_64</t>
  </si>
  <si>
    <t>NZ2008PersonsPercentage16_64</t>
  </si>
  <si>
    <t>PB2008PersonsPercentage16_64</t>
  </si>
  <si>
    <t>PD2008PersonsPercentage16_64</t>
  </si>
  <si>
    <t>PT2008PersonsPercentage16_64</t>
  </si>
  <si>
    <t>PF2008PersonsPercentage16_64</t>
  </si>
  <si>
    <t>PH2008PersonsPercentage16_64</t>
  </si>
  <si>
    <t>PK2008PersonsPercentage16_64</t>
  </si>
  <si>
    <t>PL2008PersonsPercentage16_64</t>
  </si>
  <si>
    <t>PM2008PersonsPercentage16_64</t>
  </si>
  <si>
    <t>PP2008PersonsPercentage16_64</t>
  </si>
  <si>
    <t>PR2008PersonsPercentage16_64</t>
  </si>
  <si>
    <t>W2008PersonsPercentage16_64</t>
  </si>
  <si>
    <t>7A12009PersonsPercentage16_64</t>
  </si>
  <si>
    <t>7A72009PersonsPercentage16_64</t>
  </si>
  <si>
    <t>7A22009PersonsPercentage16_64</t>
  </si>
  <si>
    <t>7A32009PersonsPercentage16_64</t>
  </si>
  <si>
    <t>7A42009PersonsPercentage16_64</t>
  </si>
  <si>
    <t>7A52009PersonsPercentage16_64</t>
  </si>
  <si>
    <t>7A62009PersonsPercentage16_64</t>
  </si>
  <si>
    <t>NA2009PersonsPercentage16_64</t>
  </si>
  <si>
    <t>NC2009PersonsPercentage16_64</t>
  </si>
  <si>
    <t>NE2009PersonsPercentage16_64</t>
  </si>
  <si>
    <t>NG2009PersonsPercentage16_64</t>
  </si>
  <si>
    <t>NJ2009PersonsPercentage16_64</t>
  </si>
  <si>
    <t>NL2009PersonsPercentage16_64</t>
  </si>
  <si>
    <t>NN2009PersonsPercentage16_64</t>
  </si>
  <si>
    <t>NQ2009PersonsPercentage16_64</t>
  </si>
  <si>
    <t>NS2009PersonsPercentage16_64</t>
  </si>
  <si>
    <t>NU2009PersonsPercentage16_64</t>
  </si>
  <si>
    <t>NX2009PersonsPercentage16_64</t>
  </si>
  <si>
    <t>NZ2009PersonsPercentage16_64</t>
  </si>
  <si>
    <t>PB2009PersonsPercentage16_64</t>
  </si>
  <si>
    <t>PD2009PersonsPercentage16_64</t>
  </si>
  <si>
    <t>PT2009PersonsPercentage16_64</t>
  </si>
  <si>
    <t>PF2009PersonsPercentage16_64</t>
  </si>
  <si>
    <t>PH2009PersonsPercentage16_64</t>
  </si>
  <si>
    <t>PK2009PersonsPercentage16_64</t>
  </si>
  <si>
    <t>PL2009PersonsPercentage16_64</t>
  </si>
  <si>
    <t>PM2009PersonsPercentage16_64</t>
  </si>
  <si>
    <t>PP2009PersonsPercentage16_64</t>
  </si>
  <si>
    <t>PR2009PersonsPercentage16_64</t>
  </si>
  <si>
    <t>W2009PersonsPercentage16_64</t>
  </si>
  <si>
    <t>7A12010PersonsPercentage16_64</t>
  </si>
  <si>
    <t>7A72010PersonsPercentage16_64</t>
  </si>
  <si>
    <t>7A22010PersonsPercentage16_64</t>
  </si>
  <si>
    <t>7A32010PersonsPercentage16_64</t>
  </si>
  <si>
    <t>7A42010PersonsPercentage16_64</t>
  </si>
  <si>
    <t>7A52010PersonsPercentage16_64</t>
  </si>
  <si>
    <t>7A62010PersonsPercentage16_64</t>
  </si>
  <si>
    <t>NA2010PersonsPercentage16_64</t>
  </si>
  <si>
    <t>NC2010PersonsPercentage16_64</t>
  </si>
  <si>
    <t>NE2010PersonsPercentage16_64</t>
  </si>
  <si>
    <t>NG2010PersonsPercentage16_64</t>
  </si>
  <si>
    <t>NJ2010PersonsPercentage16_64</t>
  </si>
  <si>
    <t>NL2010PersonsPercentage16_64</t>
  </si>
  <si>
    <t>NN2010PersonsPercentage16_64</t>
  </si>
  <si>
    <t>NQ2010PersonsPercentage16_64</t>
  </si>
  <si>
    <t>NS2010PersonsPercentage16_64</t>
  </si>
  <si>
    <t>NU2010PersonsPercentage16_64</t>
  </si>
  <si>
    <t>NX2010PersonsPercentage16_64</t>
  </si>
  <si>
    <t>NZ2010PersonsPercentage16_64</t>
  </si>
  <si>
    <t>PB2010PersonsPercentage16_64</t>
  </si>
  <si>
    <t>PD2010PersonsPercentage16_64</t>
  </si>
  <si>
    <t>PT2010PersonsPercentage16_64</t>
  </si>
  <si>
    <t>PF2010PersonsPercentage16_64</t>
  </si>
  <si>
    <t>PH2010PersonsPercentage16_64</t>
  </si>
  <si>
    <t>PK2010PersonsPercentage16_64</t>
  </si>
  <si>
    <t>PL2010PersonsPercentage16_64</t>
  </si>
  <si>
    <t>PM2010PersonsPercentage16_64</t>
  </si>
  <si>
    <t>PP2010PersonsPercentage16_64</t>
  </si>
  <si>
    <t>PR2010PersonsPercentage16_64</t>
  </si>
  <si>
    <t>W2010PersonsPercentage16_64</t>
  </si>
  <si>
    <t>7A12011PersonsPercentage16_64</t>
  </si>
  <si>
    <t>7A72011PersonsPercentage16_64</t>
  </si>
  <si>
    <t>7A22011PersonsPercentage16_64</t>
  </si>
  <si>
    <t>7A32011PersonsPercentage16_64</t>
  </si>
  <si>
    <t>7A42011PersonsPercentage16_64</t>
  </si>
  <si>
    <t>7A52011PersonsPercentage16_64</t>
  </si>
  <si>
    <t>7A62011PersonsPercentage16_64</t>
  </si>
  <si>
    <t>NA2011PersonsPercentage16_64</t>
  </si>
  <si>
    <t>NC2011PersonsPercentage16_64</t>
  </si>
  <si>
    <t>NE2011PersonsPercentage16_64</t>
  </si>
  <si>
    <t>NG2011PersonsPercentage16_64</t>
  </si>
  <si>
    <t>NJ2011PersonsPercentage16_64</t>
  </si>
  <si>
    <t>NL2011PersonsPercentage16_64</t>
  </si>
  <si>
    <t>NN2011PersonsPercentage16_64</t>
  </si>
  <si>
    <t>NQ2011PersonsPercentage16_64</t>
  </si>
  <si>
    <t>NS2011PersonsPercentage16_64</t>
  </si>
  <si>
    <t>NU2011PersonsPercentage16_64</t>
  </si>
  <si>
    <t>NX2011PersonsPercentage16_64</t>
  </si>
  <si>
    <t>NZ2011PersonsPercentage16_64</t>
  </si>
  <si>
    <t>PB2011PersonsPercentage16_64</t>
  </si>
  <si>
    <t>PD2011PersonsPercentage16_64</t>
  </si>
  <si>
    <t>PT2011PersonsPercentage16_64</t>
  </si>
  <si>
    <t>PF2011PersonsPercentage16_64</t>
  </si>
  <si>
    <t>PH2011PersonsPercentage16_64</t>
  </si>
  <si>
    <t>PK2011PersonsPercentage16_64</t>
  </si>
  <si>
    <t>PL2011PersonsPercentage16_64</t>
  </si>
  <si>
    <t>PM2011PersonsPercentage16_64</t>
  </si>
  <si>
    <t>PP2011PersonsPercentage16_64</t>
  </si>
  <si>
    <t>PR2011PersonsPercentage16_64</t>
  </si>
  <si>
    <t>W2011PersonsPercentage16_64</t>
  </si>
  <si>
    <t>7A12012PersonsPercentage16_64</t>
  </si>
  <si>
    <t>7A72012PersonsPercentage16_64</t>
  </si>
  <si>
    <t>7A22012PersonsPercentage16_64</t>
  </si>
  <si>
    <t>7A32012PersonsPercentage16_64</t>
  </si>
  <si>
    <t>7A42012PersonsPercentage16_64</t>
  </si>
  <si>
    <t>7A52012PersonsPercentage16_64</t>
  </si>
  <si>
    <t>7A62012PersonsPercentage16_64</t>
  </si>
  <si>
    <t>NA2012PersonsPercentage16_64</t>
  </si>
  <si>
    <t>NC2012PersonsPercentage16_64</t>
  </si>
  <si>
    <t>NE2012PersonsPercentage16_64</t>
  </si>
  <si>
    <t>NG2012PersonsPercentage16_64</t>
  </si>
  <si>
    <t>NJ2012PersonsPercentage16_64</t>
  </si>
  <si>
    <t>NL2012PersonsPercentage16_64</t>
  </si>
  <si>
    <t>NN2012PersonsPercentage16_64</t>
  </si>
  <si>
    <t>NQ2012PersonsPercentage16_64</t>
  </si>
  <si>
    <t>NS2012PersonsPercentage16_64</t>
  </si>
  <si>
    <t>NU2012PersonsPercentage16_64</t>
  </si>
  <si>
    <t>NX2012PersonsPercentage16_64</t>
  </si>
  <si>
    <t>NZ2012PersonsPercentage16_64</t>
  </si>
  <si>
    <t>PB2012PersonsPercentage16_64</t>
  </si>
  <si>
    <t>PD2012PersonsPercentage16_64</t>
  </si>
  <si>
    <t>PT2012PersonsPercentage16_64</t>
  </si>
  <si>
    <t>PF2012PersonsPercentage16_64</t>
  </si>
  <si>
    <t>PH2012PersonsPercentage16_64</t>
  </si>
  <si>
    <t>PK2012PersonsPercentage16_64</t>
  </si>
  <si>
    <t>PL2012PersonsPercentage16_64</t>
  </si>
  <si>
    <t>PM2012PersonsPercentage16_64</t>
  </si>
  <si>
    <t>PP2012PersonsPercentage16_64</t>
  </si>
  <si>
    <t>PR2012PersonsPercentage16_64</t>
  </si>
  <si>
    <t>W2012PersonsPercentage16_64</t>
  </si>
  <si>
    <t>7A12013PersonsPercentage16_64</t>
  </si>
  <si>
    <t>7A72013PersonsPercentage16_64</t>
  </si>
  <si>
    <t>7A22013PersonsPercentage16_64</t>
  </si>
  <si>
    <t>7A32013PersonsPercentage16_64</t>
  </si>
  <si>
    <t>7A42013PersonsPercentage16_64</t>
  </si>
  <si>
    <t>7A52013PersonsPercentage16_64</t>
  </si>
  <si>
    <t>7A62013PersonsPercentage16_64</t>
  </si>
  <si>
    <t>NA2013PersonsPercentage16_64</t>
  </si>
  <si>
    <t>NC2013PersonsPercentage16_64</t>
  </si>
  <si>
    <t>NE2013PersonsPercentage16_64</t>
  </si>
  <si>
    <t>NG2013PersonsPercentage16_64</t>
  </si>
  <si>
    <t>NJ2013PersonsPercentage16_64</t>
  </si>
  <si>
    <t>NL2013PersonsPercentage16_64</t>
  </si>
  <si>
    <t>NN2013PersonsPercentage16_64</t>
  </si>
  <si>
    <t>NQ2013PersonsPercentage16_64</t>
  </si>
  <si>
    <t>NS2013PersonsPercentage16_64</t>
  </si>
  <si>
    <t>NU2013PersonsPercentage16_64</t>
  </si>
  <si>
    <t>NX2013PersonsPercentage16_64</t>
  </si>
  <si>
    <t>NZ2013PersonsPercentage16_64</t>
  </si>
  <si>
    <t>PB2013PersonsPercentage16_64</t>
  </si>
  <si>
    <t>PD2013PersonsPercentage16_64</t>
  </si>
  <si>
    <t>PT2013PersonsPercentage16_64</t>
  </si>
  <si>
    <t>PF2013PersonsPercentage16_64</t>
  </si>
  <si>
    <t>PH2013PersonsPercentage16_64</t>
  </si>
  <si>
    <t>PK2013PersonsPercentage16_64</t>
  </si>
  <si>
    <t>PL2013PersonsPercentage16_64</t>
  </si>
  <si>
    <t>PM2013PersonsPercentage16_64</t>
  </si>
  <si>
    <t>PP2013PersonsPercentage16_64</t>
  </si>
  <si>
    <t>PR2013PersonsPercentage16_64</t>
  </si>
  <si>
    <t>W2013PersonsPercentage16_64</t>
  </si>
  <si>
    <t>7A12014PersonsPercentage16_64</t>
  </si>
  <si>
    <t>7A72014PersonsPercentage16_64</t>
  </si>
  <si>
    <t>7A22014PersonsPercentage16_64</t>
  </si>
  <si>
    <t>7A32014PersonsPercentage16_64</t>
  </si>
  <si>
    <t>7A42014PersonsPercentage16_64</t>
  </si>
  <si>
    <t>7A52014PersonsPercentage16_64</t>
  </si>
  <si>
    <t>7A62014PersonsPercentage16_64</t>
  </si>
  <si>
    <t>NA2014PersonsPercentage16_64</t>
  </si>
  <si>
    <t>NC2014PersonsPercentage16_64</t>
  </si>
  <si>
    <t>NE2014PersonsPercentage16_64</t>
  </si>
  <si>
    <t>NG2014PersonsPercentage16_64</t>
  </si>
  <si>
    <t>NJ2014PersonsPercentage16_64</t>
  </si>
  <si>
    <t>NL2014PersonsPercentage16_64</t>
  </si>
  <si>
    <t>NN2014PersonsPercentage16_64</t>
  </si>
  <si>
    <t>NQ2014PersonsPercentage16_64</t>
  </si>
  <si>
    <t>NS2014PersonsPercentage16_64</t>
  </si>
  <si>
    <t>NU2014PersonsPercentage16_64</t>
  </si>
  <si>
    <t>NX2014PersonsPercentage16_64</t>
  </si>
  <si>
    <t>NZ2014PersonsPercentage16_64</t>
  </si>
  <si>
    <t>PB2014PersonsPercentage16_64</t>
  </si>
  <si>
    <t>PD2014PersonsPercentage16_64</t>
  </si>
  <si>
    <t>PT2014PersonsPercentage16_64</t>
  </si>
  <si>
    <t>PF2014PersonsPercentage16_64</t>
  </si>
  <si>
    <t>PH2014PersonsPercentage16_64</t>
  </si>
  <si>
    <t>PK2014PersonsPercentage16_64</t>
  </si>
  <si>
    <t>PL2014PersonsPercentage16_64</t>
  </si>
  <si>
    <t>PM2014PersonsPercentage16_64</t>
  </si>
  <si>
    <t>PP2014PersonsPercentage16_64</t>
  </si>
  <si>
    <t>PR2014PersonsPercentage16_64</t>
  </si>
  <si>
    <t>W2014PersonsPercentage16_64</t>
  </si>
  <si>
    <t>7A12005MalesPercentage65_84</t>
  </si>
  <si>
    <t>7A72005MalesPercentage65_84</t>
  </si>
  <si>
    <t>7A22005MalesPercentage65_84</t>
  </si>
  <si>
    <t>7A32005MalesPercentage65_84</t>
  </si>
  <si>
    <t>7A42005MalesPercentage65_84</t>
  </si>
  <si>
    <t>7A52005MalesPercentage65_84</t>
  </si>
  <si>
    <t>7A62005MalesPercentage65_84</t>
  </si>
  <si>
    <t>NA2005MalesPercentage65_84</t>
  </si>
  <si>
    <t>NC2005MalesPercentage65_84</t>
  </si>
  <si>
    <t>NE2005MalesPercentage65_84</t>
  </si>
  <si>
    <t>NG2005MalesPercentage65_84</t>
  </si>
  <si>
    <t>NJ2005MalesPercentage65_84</t>
  </si>
  <si>
    <t>NL2005MalesPercentage65_84</t>
  </si>
  <si>
    <t>NN2005MalesPercentage65_84</t>
  </si>
  <si>
    <t>NQ2005MalesPercentage65_84</t>
  </si>
  <si>
    <t>NS2005MalesPercentage65_84</t>
  </si>
  <si>
    <t>NU2005MalesPercentage65_84</t>
  </si>
  <si>
    <t>NX2005MalesPercentage65_84</t>
  </si>
  <si>
    <t>NZ2005MalesPercentage65_84</t>
  </si>
  <si>
    <t>PB2005MalesPercentage65_84</t>
  </si>
  <si>
    <t>PD2005MalesPercentage65_84</t>
  </si>
  <si>
    <t>PT2005MalesPercentage65_84</t>
  </si>
  <si>
    <t>PF2005MalesPercentage65_84</t>
  </si>
  <si>
    <t>PH2005MalesPercentage65_84</t>
  </si>
  <si>
    <t>PK2005MalesPercentage65_84</t>
  </si>
  <si>
    <t>PL2005MalesPercentage65_84</t>
  </si>
  <si>
    <t>PM2005MalesPercentage65_84</t>
  </si>
  <si>
    <t>PP2005MalesPercentage65_84</t>
  </si>
  <si>
    <t>PR2005MalesPercentage65_84</t>
  </si>
  <si>
    <t>W2005MalesPercentage65_84</t>
  </si>
  <si>
    <t>7A12006MalesPercentage65_84</t>
  </si>
  <si>
    <t>7A72006MalesPercentage65_84</t>
  </si>
  <si>
    <t>7A22006MalesPercentage65_84</t>
  </si>
  <si>
    <t>7A32006MalesPercentage65_84</t>
  </si>
  <si>
    <t>7A42006MalesPercentage65_84</t>
  </si>
  <si>
    <t>7A52006MalesPercentage65_84</t>
  </si>
  <si>
    <t>7A62006MalesPercentage65_84</t>
  </si>
  <si>
    <t>NA2006MalesPercentage65_84</t>
  </si>
  <si>
    <t>NC2006MalesPercentage65_84</t>
  </si>
  <si>
    <t>NE2006MalesPercentage65_84</t>
  </si>
  <si>
    <t>NG2006MalesPercentage65_84</t>
  </si>
  <si>
    <t>NJ2006MalesPercentage65_84</t>
  </si>
  <si>
    <t>NL2006MalesPercentage65_84</t>
  </si>
  <si>
    <t>NN2006MalesPercentage65_84</t>
  </si>
  <si>
    <t>NQ2006MalesPercentage65_84</t>
  </si>
  <si>
    <t>NS2006MalesPercentage65_84</t>
  </si>
  <si>
    <t>NU2006MalesPercentage65_84</t>
  </si>
  <si>
    <t>NX2006MalesPercentage65_84</t>
  </si>
  <si>
    <t>NZ2006MalesPercentage65_84</t>
  </si>
  <si>
    <t>PB2006MalesPercentage65_84</t>
  </si>
  <si>
    <t>PD2006MalesPercentage65_84</t>
  </si>
  <si>
    <t>PT2006MalesPercentage65_84</t>
  </si>
  <si>
    <t>PF2006MalesPercentage65_84</t>
  </si>
  <si>
    <t>PH2006MalesPercentage65_84</t>
  </si>
  <si>
    <t>PK2006MalesPercentage65_84</t>
  </si>
  <si>
    <t>PL2006MalesPercentage65_84</t>
  </si>
  <si>
    <t>PM2006MalesPercentage65_84</t>
  </si>
  <si>
    <t>PP2006MalesPercentage65_84</t>
  </si>
  <si>
    <t>PR2006MalesPercentage65_84</t>
  </si>
  <si>
    <t>W2006MalesPercentage65_84</t>
  </si>
  <si>
    <t>7A12007MalesPercentage65_84</t>
  </si>
  <si>
    <t>7A72007MalesPercentage65_84</t>
  </si>
  <si>
    <t>7A22007MalesPercentage65_84</t>
  </si>
  <si>
    <t>7A32007MalesPercentage65_84</t>
  </si>
  <si>
    <t>7A42007MalesPercentage65_84</t>
  </si>
  <si>
    <t>7A52007MalesPercentage65_84</t>
  </si>
  <si>
    <t>7A62007MalesPercentage65_84</t>
  </si>
  <si>
    <t>NA2007MalesPercentage65_84</t>
  </si>
  <si>
    <t>NC2007MalesPercentage65_84</t>
  </si>
  <si>
    <t>NE2007MalesPercentage65_84</t>
  </si>
  <si>
    <t>NG2007MalesPercentage65_84</t>
  </si>
  <si>
    <t>NJ2007MalesPercentage65_84</t>
  </si>
  <si>
    <t>NL2007MalesPercentage65_84</t>
  </si>
  <si>
    <t>NN2007MalesPercentage65_84</t>
  </si>
  <si>
    <t>NQ2007MalesPercentage65_84</t>
  </si>
  <si>
    <t>NS2007MalesPercentage65_84</t>
  </si>
  <si>
    <t>NU2007MalesPercentage65_84</t>
  </si>
  <si>
    <t>NX2007MalesPercentage65_84</t>
  </si>
  <si>
    <t>NZ2007MalesPercentage65_84</t>
  </si>
  <si>
    <t>PB2007MalesPercentage65_84</t>
  </si>
  <si>
    <t>PD2007MalesPercentage65_84</t>
  </si>
  <si>
    <t>PT2007MalesPercentage65_84</t>
  </si>
  <si>
    <t>PF2007MalesPercentage65_84</t>
  </si>
  <si>
    <t>PH2007MalesPercentage65_84</t>
  </si>
  <si>
    <t>PK2007MalesPercentage65_84</t>
  </si>
  <si>
    <t>PL2007MalesPercentage65_84</t>
  </si>
  <si>
    <t>PM2007MalesPercentage65_84</t>
  </si>
  <si>
    <t>PP2007MalesPercentage65_84</t>
  </si>
  <si>
    <t>PR2007MalesPercentage65_84</t>
  </si>
  <si>
    <t>W2007MalesPercentage65_84</t>
  </si>
  <si>
    <t>7A12008MalesPercentage65_84</t>
  </si>
  <si>
    <t>7A72008MalesPercentage65_84</t>
  </si>
  <si>
    <t>7A22008MalesPercentage65_84</t>
  </si>
  <si>
    <t>7A32008MalesPercentage65_84</t>
  </si>
  <si>
    <t>7A42008MalesPercentage65_84</t>
  </si>
  <si>
    <t>7A52008MalesPercentage65_84</t>
  </si>
  <si>
    <t>7A62008MalesPercentage65_84</t>
  </si>
  <si>
    <t>NA2008MalesPercentage65_84</t>
  </si>
  <si>
    <t>NC2008MalesPercentage65_84</t>
  </si>
  <si>
    <t>NE2008MalesPercentage65_84</t>
  </si>
  <si>
    <t>NG2008MalesPercentage65_84</t>
  </si>
  <si>
    <t>NJ2008MalesPercentage65_84</t>
  </si>
  <si>
    <t>NL2008MalesPercentage65_84</t>
  </si>
  <si>
    <t>NN2008MalesPercentage65_84</t>
  </si>
  <si>
    <t>NQ2008MalesPercentage65_84</t>
  </si>
  <si>
    <t>NS2008MalesPercentage65_84</t>
  </si>
  <si>
    <t>NU2008MalesPercentage65_84</t>
  </si>
  <si>
    <t>NX2008MalesPercentage65_84</t>
  </si>
  <si>
    <t>NZ2008MalesPercentage65_84</t>
  </si>
  <si>
    <t>PB2008MalesPercentage65_84</t>
  </si>
  <si>
    <t>PD2008MalesPercentage65_84</t>
  </si>
  <si>
    <t>PT2008MalesPercentage65_84</t>
  </si>
  <si>
    <t>PF2008MalesPercentage65_84</t>
  </si>
  <si>
    <t>PH2008MalesPercentage65_84</t>
  </si>
  <si>
    <t>PK2008MalesPercentage65_84</t>
  </si>
  <si>
    <t>PL2008MalesPercentage65_84</t>
  </si>
  <si>
    <t>PM2008MalesPercentage65_84</t>
  </si>
  <si>
    <t>PP2008MalesPercentage65_84</t>
  </si>
  <si>
    <t>PR2008MalesPercentage65_84</t>
  </si>
  <si>
    <t>W2008MalesPercentage65_84</t>
  </si>
  <si>
    <t>7A12009MalesPercentage65_84</t>
  </si>
  <si>
    <t>7A72009MalesPercentage65_84</t>
  </si>
  <si>
    <t>7A22009MalesPercentage65_84</t>
  </si>
  <si>
    <t>7A32009MalesPercentage65_84</t>
  </si>
  <si>
    <t>7A42009MalesPercentage65_84</t>
  </si>
  <si>
    <t>7A52009MalesPercentage65_84</t>
  </si>
  <si>
    <t>7A62009MalesPercentage65_84</t>
  </si>
  <si>
    <t>NA2009MalesPercentage65_84</t>
  </si>
  <si>
    <t>NC2009MalesPercentage65_84</t>
  </si>
  <si>
    <t>NE2009MalesPercentage65_84</t>
  </si>
  <si>
    <t>NG2009MalesPercentage65_84</t>
  </si>
  <si>
    <t>NJ2009MalesPercentage65_84</t>
  </si>
  <si>
    <t>NL2009MalesPercentage65_84</t>
  </si>
  <si>
    <t>NN2009MalesPercentage65_84</t>
  </si>
  <si>
    <t>NQ2009MalesPercentage65_84</t>
  </si>
  <si>
    <t>NS2009MalesPercentage65_84</t>
  </si>
  <si>
    <t>NU2009MalesPercentage65_84</t>
  </si>
  <si>
    <t>NX2009MalesPercentage65_84</t>
  </si>
  <si>
    <t>NZ2009MalesPercentage65_84</t>
  </si>
  <si>
    <t>PB2009MalesPercentage65_84</t>
  </si>
  <si>
    <t>PD2009MalesPercentage65_84</t>
  </si>
  <si>
    <t>PT2009MalesPercentage65_84</t>
  </si>
  <si>
    <t>PF2009MalesPercentage65_84</t>
  </si>
  <si>
    <t>PH2009MalesPercentage65_84</t>
  </si>
  <si>
    <t>PK2009MalesPercentage65_84</t>
  </si>
  <si>
    <t>PL2009MalesPercentage65_84</t>
  </si>
  <si>
    <t>PM2009MalesPercentage65_84</t>
  </si>
  <si>
    <t>PP2009MalesPercentage65_84</t>
  </si>
  <si>
    <t>PR2009MalesPercentage65_84</t>
  </si>
  <si>
    <t>W2009MalesPercentage65_84</t>
  </si>
  <si>
    <t>7A12010MalesPercentage65_84</t>
  </si>
  <si>
    <t>7A72010MalesPercentage65_84</t>
  </si>
  <si>
    <t>7A22010MalesPercentage65_84</t>
  </si>
  <si>
    <t>7A32010MalesPercentage65_84</t>
  </si>
  <si>
    <t>7A42010MalesPercentage65_84</t>
  </si>
  <si>
    <t>7A52010MalesPercentage65_84</t>
  </si>
  <si>
    <t>7A62010MalesPercentage65_84</t>
  </si>
  <si>
    <t>NA2010MalesPercentage65_84</t>
  </si>
  <si>
    <t>NC2010MalesPercentage65_84</t>
  </si>
  <si>
    <t>NE2010MalesPercentage65_84</t>
  </si>
  <si>
    <t>NG2010MalesPercentage65_84</t>
  </si>
  <si>
    <t>NJ2010MalesPercentage65_84</t>
  </si>
  <si>
    <t>NL2010MalesPercentage65_84</t>
  </si>
  <si>
    <t>NN2010MalesPercentage65_84</t>
  </si>
  <si>
    <t>NQ2010MalesPercentage65_84</t>
  </si>
  <si>
    <t>NS2010MalesPercentage65_84</t>
  </si>
  <si>
    <t>NU2010MalesPercentage65_84</t>
  </si>
  <si>
    <t>NX2010MalesPercentage65_84</t>
  </si>
  <si>
    <t>NZ2010MalesPercentage65_84</t>
  </si>
  <si>
    <t>PB2010MalesPercentage65_84</t>
  </si>
  <si>
    <t>PD2010MalesPercentage65_84</t>
  </si>
  <si>
    <t>PT2010MalesPercentage65_84</t>
  </si>
  <si>
    <t>PF2010MalesPercentage65_84</t>
  </si>
  <si>
    <t>PH2010MalesPercentage65_84</t>
  </si>
  <si>
    <t>PK2010MalesPercentage65_84</t>
  </si>
  <si>
    <t>PL2010MalesPercentage65_84</t>
  </si>
  <si>
    <t>PM2010MalesPercentage65_84</t>
  </si>
  <si>
    <t>PP2010MalesPercentage65_84</t>
  </si>
  <si>
    <t>PR2010MalesPercentage65_84</t>
  </si>
  <si>
    <t>W2010MalesPercentage65_84</t>
  </si>
  <si>
    <t>7A12011MalesPercentage65_84</t>
  </si>
  <si>
    <t>7A72011MalesPercentage65_84</t>
  </si>
  <si>
    <t>7A22011MalesPercentage65_84</t>
  </si>
  <si>
    <t>7A32011MalesPercentage65_84</t>
  </si>
  <si>
    <t>7A42011MalesPercentage65_84</t>
  </si>
  <si>
    <t>7A52011MalesPercentage65_84</t>
  </si>
  <si>
    <t>7A62011MalesPercentage65_84</t>
  </si>
  <si>
    <t>NA2011MalesPercentage65_84</t>
  </si>
  <si>
    <t>NC2011MalesPercentage65_84</t>
  </si>
  <si>
    <t>NE2011MalesPercentage65_84</t>
  </si>
  <si>
    <t>NG2011MalesPercentage65_84</t>
  </si>
  <si>
    <t>NJ2011MalesPercentage65_84</t>
  </si>
  <si>
    <t>NL2011MalesPercentage65_84</t>
  </si>
  <si>
    <t>NN2011MalesPercentage65_84</t>
  </si>
  <si>
    <t>NQ2011MalesPercentage65_84</t>
  </si>
  <si>
    <t>NS2011MalesPercentage65_84</t>
  </si>
  <si>
    <t>NU2011MalesPercentage65_84</t>
  </si>
  <si>
    <t>NX2011MalesPercentage65_84</t>
  </si>
  <si>
    <t>NZ2011MalesPercentage65_84</t>
  </si>
  <si>
    <t>PB2011MalesPercentage65_84</t>
  </si>
  <si>
    <t>PD2011MalesPercentage65_84</t>
  </si>
  <si>
    <t>PT2011MalesPercentage65_84</t>
  </si>
  <si>
    <t>PF2011MalesPercentage65_84</t>
  </si>
  <si>
    <t>PH2011MalesPercentage65_84</t>
  </si>
  <si>
    <t>PK2011MalesPercentage65_84</t>
  </si>
  <si>
    <t>PL2011MalesPercentage65_84</t>
  </si>
  <si>
    <t>PM2011MalesPercentage65_84</t>
  </si>
  <si>
    <t>PP2011MalesPercentage65_84</t>
  </si>
  <si>
    <t>PR2011MalesPercentage65_84</t>
  </si>
  <si>
    <t>W2011MalesPercentage65_84</t>
  </si>
  <si>
    <t>7A12012MalesPercentage65_84</t>
  </si>
  <si>
    <t>7A72012MalesPercentage65_84</t>
  </si>
  <si>
    <t>7A22012MalesPercentage65_84</t>
  </si>
  <si>
    <t>7A32012MalesPercentage65_84</t>
  </si>
  <si>
    <t>7A42012MalesPercentage65_84</t>
  </si>
  <si>
    <t>7A52012MalesPercentage65_84</t>
  </si>
  <si>
    <t>7A62012MalesPercentage65_84</t>
  </si>
  <si>
    <t>NA2012MalesPercentage65_84</t>
  </si>
  <si>
    <t>NC2012MalesPercentage65_84</t>
  </si>
  <si>
    <t>NE2012MalesPercentage65_84</t>
  </si>
  <si>
    <t>NG2012MalesPercentage65_84</t>
  </si>
  <si>
    <t>NJ2012MalesPercentage65_84</t>
  </si>
  <si>
    <t>NL2012MalesPercentage65_84</t>
  </si>
  <si>
    <t>NN2012MalesPercentage65_84</t>
  </si>
  <si>
    <t>NQ2012MalesPercentage65_84</t>
  </si>
  <si>
    <t>NS2012MalesPercentage65_84</t>
  </si>
  <si>
    <t>NU2012MalesPercentage65_84</t>
  </si>
  <si>
    <t>NX2012MalesPercentage65_84</t>
  </si>
  <si>
    <t>NZ2012MalesPercentage65_84</t>
  </si>
  <si>
    <t>PB2012MalesPercentage65_84</t>
  </si>
  <si>
    <t>PD2012MalesPercentage65_84</t>
  </si>
  <si>
    <t>PT2012MalesPercentage65_84</t>
  </si>
  <si>
    <t>PF2012MalesPercentage65_84</t>
  </si>
  <si>
    <t>PH2012MalesPercentage65_84</t>
  </si>
  <si>
    <t>PK2012MalesPercentage65_84</t>
  </si>
  <si>
    <t>PL2012MalesPercentage65_84</t>
  </si>
  <si>
    <t>PM2012MalesPercentage65_84</t>
  </si>
  <si>
    <t>PP2012MalesPercentage65_84</t>
  </si>
  <si>
    <t>PR2012MalesPercentage65_84</t>
  </si>
  <si>
    <t>W2012MalesPercentage65_84</t>
  </si>
  <si>
    <t>7A12013MalesPercentage65_84</t>
  </si>
  <si>
    <t>7A72013MalesPercentage65_84</t>
  </si>
  <si>
    <t>7A22013MalesPercentage65_84</t>
  </si>
  <si>
    <t>7A32013MalesPercentage65_84</t>
  </si>
  <si>
    <t>7A42013MalesPercentage65_84</t>
  </si>
  <si>
    <t>7A52013MalesPercentage65_84</t>
  </si>
  <si>
    <t>7A62013MalesPercentage65_84</t>
  </si>
  <si>
    <t>NA2013MalesPercentage65_84</t>
  </si>
  <si>
    <t>NC2013MalesPercentage65_84</t>
  </si>
  <si>
    <t>NE2013MalesPercentage65_84</t>
  </si>
  <si>
    <t>NG2013MalesPercentage65_84</t>
  </si>
  <si>
    <t>NJ2013MalesPercentage65_84</t>
  </si>
  <si>
    <t>NL2013MalesPercentage65_84</t>
  </si>
  <si>
    <t>NN2013MalesPercentage65_84</t>
  </si>
  <si>
    <t>NQ2013MalesPercentage65_84</t>
  </si>
  <si>
    <t>NS2013MalesPercentage65_84</t>
  </si>
  <si>
    <t>NU2013MalesPercentage65_84</t>
  </si>
  <si>
    <t>NX2013MalesPercentage65_84</t>
  </si>
  <si>
    <t>NZ2013MalesPercentage65_84</t>
  </si>
  <si>
    <t>PB2013MalesPercentage65_84</t>
  </si>
  <si>
    <t>PD2013MalesPercentage65_84</t>
  </si>
  <si>
    <t>PT2013MalesPercentage65_84</t>
  </si>
  <si>
    <t>PF2013MalesPercentage65_84</t>
  </si>
  <si>
    <t>PH2013MalesPercentage65_84</t>
  </si>
  <si>
    <t>PK2013MalesPercentage65_84</t>
  </si>
  <si>
    <t>PL2013MalesPercentage65_84</t>
  </si>
  <si>
    <t>PM2013MalesPercentage65_84</t>
  </si>
  <si>
    <t>PP2013MalesPercentage65_84</t>
  </si>
  <si>
    <t>PR2013MalesPercentage65_84</t>
  </si>
  <si>
    <t>W2013MalesPercentage65_84</t>
  </si>
  <si>
    <t>7A12014MalesPercentage65_84</t>
  </si>
  <si>
    <t>7A72014MalesPercentage65_84</t>
  </si>
  <si>
    <t>7A22014MalesPercentage65_84</t>
  </si>
  <si>
    <t>7A32014MalesPercentage65_84</t>
  </si>
  <si>
    <t>7A42014MalesPercentage65_84</t>
  </si>
  <si>
    <t>7A52014MalesPercentage65_84</t>
  </si>
  <si>
    <t>7A62014MalesPercentage65_84</t>
  </si>
  <si>
    <t>NA2014MalesPercentage65_84</t>
  </si>
  <si>
    <t>NC2014MalesPercentage65_84</t>
  </si>
  <si>
    <t>NE2014MalesPercentage65_84</t>
  </si>
  <si>
    <t>NG2014MalesPercentage65_84</t>
  </si>
  <si>
    <t>NJ2014MalesPercentage65_84</t>
  </si>
  <si>
    <t>NL2014MalesPercentage65_84</t>
  </si>
  <si>
    <t>NN2014MalesPercentage65_84</t>
  </si>
  <si>
    <t>NQ2014MalesPercentage65_84</t>
  </si>
  <si>
    <t>NS2014MalesPercentage65_84</t>
  </si>
  <si>
    <t>NU2014MalesPercentage65_84</t>
  </si>
  <si>
    <t>NX2014MalesPercentage65_84</t>
  </si>
  <si>
    <t>NZ2014MalesPercentage65_84</t>
  </si>
  <si>
    <t>PB2014MalesPercentage65_84</t>
  </si>
  <si>
    <t>PD2014MalesPercentage65_84</t>
  </si>
  <si>
    <t>PT2014MalesPercentage65_84</t>
  </si>
  <si>
    <t>PF2014MalesPercentage65_84</t>
  </si>
  <si>
    <t>PH2014MalesPercentage65_84</t>
  </si>
  <si>
    <t>PK2014MalesPercentage65_84</t>
  </si>
  <si>
    <t>PL2014MalesPercentage65_84</t>
  </si>
  <si>
    <t>PM2014MalesPercentage65_84</t>
  </si>
  <si>
    <t>PP2014MalesPercentage65_84</t>
  </si>
  <si>
    <t>PR2014MalesPercentage65_84</t>
  </si>
  <si>
    <t>W2014MalesPercentage65_84</t>
  </si>
  <si>
    <t>7A12005FemalesPercentage65_84</t>
  </si>
  <si>
    <t>7A72005FemalesPercentage65_84</t>
  </si>
  <si>
    <t>7A22005FemalesPercentage65_84</t>
  </si>
  <si>
    <t>7A32005FemalesPercentage65_84</t>
  </si>
  <si>
    <t>7A42005FemalesPercentage65_84</t>
  </si>
  <si>
    <t>7A52005FemalesPercentage65_84</t>
  </si>
  <si>
    <t>7A62005FemalesPercentage65_84</t>
  </si>
  <si>
    <t>NA2005FemalesPercentage65_84</t>
  </si>
  <si>
    <t>NC2005FemalesPercentage65_84</t>
  </si>
  <si>
    <t>NE2005FemalesPercentage65_84</t>
  </si>
  <si>
    <t>NG2005FemalesPercentage65_84</t>
  </si>
  <si>
    <t>NJ2005FemalesPercentage65_84</t>
  </si>
  <si>
    <t>NL2005FemalesPercentage65_84</t>
  </si>
  <si>
    <t>NN2005FemalesPercentage65_84</t>
  </si>
  <si>
    <t>NQ2005FemalesPercentage65_84</t>
  </si>
  <si>
    <t>NS2005FemalesPercentage65_84</t>
  </si>
  <si>
    <t>NU2005FemalesPercentage65_84</t>
  </si>
  <si>
    <t>NX2005FemalesPercentage65_84</t>
  </si>
  <si>
    <t>NZ2005FemalesPercentage65_84</t>
  </si>
  <si>
    <t>PB2005FemalesPercentage65_84</t>
  </si>
  <si>
    <t>PD2005FemalesPercentage65_84</t>
  </si>
  <si>
    <t>PT2005FemalesPercentage65_84</t>
  </si>
  <si>
    <t>PF2005FemalesPercentage65_84</t>
  </si>
  <si>
    <t>PH2005FemalesPercentage65_84</t>
  </si>
  <si>
    <t>PK2005FemalesPercentage65_84</t>
  </si>
  <si>
    <t>PL2005FemalesPercentage65_84</t>
  </si>
  <si>
    <t>PM2005FemalesPercentage65_84</t>
  </si>
  <si>
    <t>PP2005FemalesPercentage65_84</t>
  </si>
  <si>
    <t>PR2005FemalesPercentage65_84</t>
  </si>
  <si>
    <t>W2005FemalesPercentage65_84</t>
  </si>
  <si>
    <t>7A12006FemalesPercentage65_84</t>
  </si>
  <si>
    <t>7A72006FemalesPercentage65_84</t>
  </si>
  <si>
    <t>7A22006FemalesPercentage65_84</t>
  </si>
  <si>
    <t>7A32006FemalesPercentage65_84</t>
  </si>
  <si>
    <t>7A42006FemalesPercentage65_84</t>
  </si>
  <si>
    <t>7A52006FemalesPercentage65_84</t>
  </si>
  <si>
    <t>7A62006FemalesPercentage65_84</t>
  </si>
  <si>
    <t>NA2006FemalesPercentage65_84</t>
  </si>
  <si>
    <t>NC2006FemalesPercentage65_84</t>
  </si>
  <si>
    <t>NE2006FemalesPercentage65_84</t>
  </si>
  <si>
    <t>NG2006FemalesPercentage65_84</t>
  </si>
  <si>
    <t>NJ2006FemalesPercentage65_84</t>
  </si>
  <si>
    <t>NL2006FemalesPercentage65_84</t>
  </si>
  <si>
    <t>NN2006FemalesPercentage65_84</t>
  </si>
  <si>
    <t>NQ2006FemalesPercentage65_84</t>
  </si>
  <si>
    <t>NS2006FemalesPercentage65_84</t>
  </si>
  <si>
    <t>NU2006FemalesPercentage65_84</t>
  </si>
  <si>
    <t>NX2006FemalesPercentage65_84</t>
  </si>
  <si>
    <t>NZ2006FemalesPercentage65_84</t>
  </si>
  <si>
    <t>PB2006FemalesPercentage65_84</t>
  </si>
  <si>
    <t>PD2006FemalesPercentage65_84</t>
  </si>
  <si>
    <t>PT2006FemalesPercentage65_84</t>
  </si>
  <si>
    <t>PF2006FemalesPercentage65_84</t>
  </si>
  <si>
    <t>PH2006FemalesPercentage65_84</t>
  </si>
  <si>
    <t>PK2006FemalesPercentage65_84</t>
  </si>
  <si>
    <t>PL2006FemalesPercentage65_84</t>
  </si>
  <si>
    <t>PM2006FemalesPercentage65_84</t>
  </si>
  <si>
    <t>PP2006FemalesPercentage65_84</t>
  </si>
  <si>
    <t>PR2006FemalesPercentage65_84</t>
  </si>
  <si>
    <t>W2006FemalesPercentage65_84</t>
  </si>
  <si>
    <t>7A12007FemalesPercentage65_84</t>
  </si>
  <si>
    <t>7A72007FemalesPercentage65_84</t>
  </si>
  <si>
    <t>7A22007FemalesPercentage65_84</t>
  </si>
  <si>
    <t>7A32007FemalesPercentage65_84</t>
  </si>
  <si>
    <t>7A42007FemalesPercentage65_84</t>
  </si>
  <si>
    <t>7A52007FemalesPercentage65_84</t>
  </si>
  <si>
    <t>7A62007FemalesPercentage65_84</t>
  </si>
  <si>
    <t>NA2007FemalesPercentage65_84</t>
  </si>
  <si>
    <t>NC2007FemalesPercentage65_84</t>
  </si>
  <si>
    <t>NE2007FemalesPercentage65_84</t>
  </si>
  <si>
    <t>NG2007FemalesPercentage65_84</t>
  </si>
  <si>
    <t>NJ2007FemalesPercentage65_84</t>
  </si>
  <si>
    <t>NL2007FemalesPercentage65_84</t>
  </si>
  <si>
    <t>NN2007FemalesPercentage65_84</t>
  </si>
  <si>
    <t>NQ2007FemalesPercentage65_84</t>
  </si>
  <si>
    <t>NS2007FemalesPercentage65_84</t>
  </si>
  <si>
    <t>NU2007FemalesPercentage65_84</t>
  </si>
  <si>
    <t>NX2007FemalesPercentage65_84</t>
  </si>
  <si>
    <t>NZ2007FemalesPercentage65_84</t>
  </si>
  <si>
    <t>PB2007FemalesPercentage65_84</t>
  </si>
  <si>
    <t>PD2007FemalesPercentage65_84</t>
  </si>
  <si>
    <t>PT2007FemalesPercentage65_84</t>
  </si>
  <si>
    <t>PF2007FemalesPercentage65_84</t>
  </si>
  <si>
    <t>PH2007FemalesPercentage65_84</t>
  </si>
  <si>
    <t>PK2007FemalesPercentage65_84</t>
  </si>
  <si>
    <t>PL2007FemalesPercentage65_84</t>
  </si>
  <si>
    <t>PM2007FemalesPercentage65_84</t>
  </si>
  <si>
    <t>PP2007FemalesPercentage65_84</t>
  </si>
  <si>
    <t>PR2007FemalesPercentage65_84</t>
  </si>
  <si>
    <t>W2007FemalesPercentage65_84</t>
  </si>
  <si>
    <t>7A12008FemalesPercentage65_84</t>
  </si>
  <si>
    <t>7A72008FemalesPercentage65_84</t>
  </si>
  <si>
    <t>7A22008FemalesPercentage65_84</t>
  </si>
  <si>
    <t>7A32008FemalesPercentage65_84</t>
  </si>
  <si>
    <t>7A42008FemalesPercentage65_84</t>
  </si>
  <si>
    <t>7A52008FemalesPercentage65_84</t>
  </si>
  <si>
    <t>7A62008FemalesPercentage65_84</t>
  </si>
  <si>
    <t>NA2008FemalesPercentage65_84</t>
  </si>
  <si>
    <t>NC2008FemalesPercentage65_84</t>
  </si>
  <si>
    <t>NE2008FemalesPercentage65_84</t>
  </si>
  <si>
    <t>NG2008FemalesPercentage65_84</t>
  </si>
  <si>
    <t>NJ2008FemalesPercentage65_84</t>
  </si>
  <si>
    <t>NL2008FemalesPercentage65_84</t>
  </si>
  <si>
    <t>NN2008FemalesPercentage65_84</t>
  </si>
  <si>
    <t>NQ2008FemalesPercentage65_84</t>
  </si>
  <si>
    <t>NS2008FemalesPercentage65_84</t>
  </si>
  <si>
    <t>NU2008FemalesPercentage65_84</t>
  </si>
  <si>
    <t>NX2008FemalesPercentage65_84</t>
  </si>
  <si>
    <t>NZ2008FemalesPercentage65_84</t>
  </si>
  <si>
    <t>PB2008FemalesPercentage65_84</t>
  </si>
  <si>
    <t>PD2008FemalesPercentage65_84</t>
  </si>
  <si>
    <t>PT2008FemalesPercentage65_84</t>
  </si>
  <si>
    <t>PF2008FemalesPercentage65_84</t>
  </si>
  <si>
    <t>PH2008FemalesPercentage65_84</t>
  </si>
  <si>
    <t>PK2008FemalesPercentage65_84</t>
  </si>
  <si>
    <t>PL2008FemalesPercentage65_84</t>
  </si>
  <si>
    <t>PM2008FemalesPercentage65_84</t>
  </si>
  <si>
    <t>PP2008FemalesPercentage65_84</t>
  </si>
  <si>
    <t>PR2008FemalesPercentage65_84</t>
  </si>
  <si>
    <t>W2008FemalesPercentage65_84</t>
  </si>
  <si>
    <t>7A12009FemalesPercentage65_84</t>
  </si>
  <si>
    <t>7A72009FemalesPercentage65_84</t>
  </si>
  <si>
    <t>7A22009FemalesPercentage65_84</t>
  </si>
  <si>
    <t>7A32009FemalesPercentage65_84</t>
  </si>
  <si>
    <t>7A42009FemalesPercentage65_84</t>
  </si>
  <si>
    <t>7A52009FemalesPercentage65_84</t>
  </si>
  <si>
    <t>7A62009FemalesPercentage65_84</t>
  </si>
  <si>
    <t>NA2009FemalesPercentage65_84</t>
  </si>
  <si>
    <t>NC2009FemalesPercentage65_84</t>
  </si>
  <si>
    <t>NE2009FemalesPercentage65_84</t>
  </si>
  <si>
    <t>NG2009FemalesPercentage65_84</t>
  </si>
  <si>
    <t>NJ2009FemalesPercentage65_84</t>
  </si>
  <si>
    <t>NL2009FemalesPercentage65_84</t>
  </si>
  <si>
    <t>NN2009FemalesPercentage65_84</t>
  </si>
  <si>
    <t>NQ2009FemalesPercentage65_84</t>
  </si>
  <si>
    <t>NS2009FemalesPercentage65_84</t>
  </si>
  <si>
    <t>NU2009FemalesPercentage65_84</t>
  </si>
  <si>
    <t>NX2009FemalesPercentage65_84</t>
  </si>
  <si>
    <t>NZ2009FemalesPercentage65_84</t>
  </si>
  <si>
    <t>PB2009FemalesPercentage65_84</t>
  </si>
  <si>
    <t>PD2009FemalesPercentage65_84</t>
  </si>
  <si>
    <t>PT2009FemalesPercentage65_84</t>
  </si>
  <si>
    <t>PF2009FemalesPercentage65_84</t>
  </si>
  <si>
    <t>PH2009FemalesPercentage65_84</t>
  </si>
  <si>
    <t>PK2009FemalesPercentage65_84</t>
  </si>
  <si>
    <t>PL2009FemalesPercentage65_84</t>
  </si>
  <si>
    <t>PM2009FemalesPercentage65_84</t>
  </si>
  <si>
    <t>PP2009FemalesPercentage65_84</t>
  </si>
  <si>
    <t>PR2009FemalesPercentage65_84</t>
  </si>
  <si>
    <t>W2009FemalesPercentage65_84</t>
  </si>
  <si>
    <t>7A12010FemalesPercentage65_84</t>
  </si>
  <si>
    <t>7A72010FemalesPercentage65_84</t>
  </si>
  <si>
    <t>7A22010FemalesPercentage65_84</t>
  </si>
  <si>
    <t>7A32010FemalesPercentage65_84</t>
  </si>
  <si>
    <t>7A42010FemalesPercentage65_84</t>
  </si>
  <si>
    <t>7A52010FemalesPercentage65_84</t>
  </si>
  <si>
    <t>7A62010FemalesPercentage65_84</t>
  </si>
  <si>
    <t>NA2010FemalesPercentage65_84</t>
  </si>
  <si>
    <t>NC2010FemalesPercentage65_84</t>
  </si>
  <si>
    <t>NE2010FemalesPercentage65_84</t>
  </si>
  <si>
    <t>NG2010FemalesPercentage65_84</t>
  </si>
  <si>
    <t>NJ2010FemalesPercentage65_84</t>
  </si>
  <si>
    <t>NL2010FemalesPercentage65_84</t>
  </si>
  <si>
    <t>NN2010FemalesPercentage65_84</t>
  </si>
  <si>
    <t>NQ2010FemalesPercentage65_84</t>
  </si>
  <si>
    <t>NS2010FemalesPercentage65_84</t>
  </si>
  <si>
    <t>NU2010FemalesPercentage65_84</t>
  </si>
  <si>
    <t>NX2010FemalesPercentage65_84</t>
  </si>
  <si>
    <t>NZ2010FemalesPercentage65_84</t>
  </si>
  <si>
    <t>PB2010FemalesPercentage65_84</t>
  </si>
  <si>
    <t>PD2010FemalesPercentage65_84</t>
  </si>
  <si>
    <t>PT2010FemalesPercentage65_84</t>
  </si>
  <si>
    <t>PF2010FemalesPercentage65_84</t>
  </si>
  <si>
    <t>PH2010FemalesPercentage65_84</t>
  </si>
  <si>
    <t>PK2010FemalesPercentage65_84</t>
  </si>
  <si>
    <t>PL2010FemalesPercentage65_84</t>
  </si>
  <si>
    <t>PM2010FemalesPercentage65_84</t>
  </si>
  <si>
    <t>PP2010FemalesPercentage65_84</t>
  </si>
  <si>
    <t>PR2010FemalesPercentage65_84</t>
  </si>
  <si>
    <t>W2010FemalesPercentage65_84</t>
  </si>
  <si>
    <t>7A12011FemalesPercentage65_84</t>
  </si>
  <si>
    <t>7A72011FemalesPercentage65_84</t>
  </si>
  <si>
    <t>7A22011FemalesPercentage65_84</t>
  </si>
  <si>
    <t>7A32011FemalesPercentage65_84</t>
  </si>
  <si>
    <t>7A42011FemalesPercentage65_84</t>
  </si>
  <si>
    <t>7A52011FemalesPercentage65_84</t>
  </si>
  <si>
    <t>7A62011FemalesPercentage65_84</t>
  </si>
  <si>
    <t>NA2011FemalesPercentage65_84</t>
  </si>
  <si>
    <t>NC2011FemalesPercentage65_84</t>
  </si>
  <si>
    <t>NE2011FemalesPercentage65_84</t>
  </si>
  <si>
    <t>NG2011FemalesPercentage65_84</t>
  </si>
  <si>
    <t>NJ2011FemalesPercentage65_84</t>
  </si>
  <si>
    <t>NL2011FemalesPercentage65_84</t>
  </si>
  <si>
    <t>NN2011FemalesPercentage65_84</t>
  </si>
  <si>
    <t>NQ2011FemalesPercentage65_84</t>
  </si>
  <si>
    <t>NS2011FemalesPercentage65_84</t>
  </si>
  <si>
    <t>NU2011FemalesPercentage65_84</t>
  </si>
  <si>
    <t>NX2011FemalesPercentage65_84</t>
  </si>
  <si>
    <t>NZ2011FemalesPercentage65_84</t>
  </si>
  <si>
    <t>PB2011FemalesPercentage65_84</t>
  </si>
  <si>
    <t>PD2011FemalesPercentage65_84</t>
  </si>
  <si>
    <t>PT2011FemalesPercentage65_84</t>
  </si>
  <si>
    <t>PF2011FemalesPercentage65_84</t>
  </si>
  <si>
    <t>PH2011FemalesPercentage65_84</t>
  </si>
  <si>
    <t>PK2011FemalesPercentage65_84</t>
  </si>
  <si>
    <t>PL2011FemalesPercentage65_84</t>
  </si>
  <si>
    <t>PM2011FemalesPercentage65_84</t>
  </si>
  <si>
    <t>PP2011FemalesPercentage65_84</t>
  </si>
  <si>
    <t>PR2011FemalesPercentage65_84</t>
  </si>
  <si>
    <t>W2011FemalesPercentage65_84</t>
  </si>
  <si>
    <t>7A12012FemalesPercentage65_84</t>
  </si>
  <si>
    <t>7A72012FemalesPercentage65_84</t>
  </si>
  <si>
    <t>7A22012FemalesPercentage65_84</t>
  </si>
  <si>
    <t>7A32012FemalesPercentage65_84</t>
  </si>
  <si>
    <t>7A42012FemalesPercentage65_84</t>
  </si>
  <si>
    <t>7A52012FemalesPercentage65_84</t>
  </si>
  <si>
    <t>7A62012FemalesPercentage65_84</t>
  </si>
  <si>
    <t>NA2012FemalesPercentage65_84</t>
  </si>
  <si>
    <t>NC2012FemalesPercentage65_84</t>
  </si>
  <si>
    <t>NE2012FemalesPercentage65_84</t>
  </si>
  <si>
    <t>NG2012FemalesPercentage65_84</t>
  </si>
  <si>
    <t>NJ2012FemalesPercentage65_84</t>
  </si>
  <si>
    <t>NL2012FemalesPercentage65_84</t>
  </si>
  <si>
    <t>NN2012FemalesPercentage65_84</t>
  </si>
  <si>
    <t>NQ2012FemalesPercentage65_84</t>
  </si>
  <si>
    <t>NS2012FemalesPercentage65_84</t>
  </si>
  <si>
    <t>NU2012FemalesPercentage65_84</t>
  </si>
  <si>
    <t>NX2012FemalesPercentage65_84</t>
  </si>
  <si>
    <t>NZ2012FemalesPercentage65_84</t>
  </si>
  <si>
    <t>PB2012FemalesPercentage65_84</t>
  </si>
  <si>
    <t>PD2012FemalesPercentage65_84</t>
  </si>
  <si>
    <t>PT2012FemalesPercentage65_84</t>
  </si>
  <si>
    <t>PF2012FemalesPercentage65_84</t>
  </si>
  <si>
    <t>PH2012FemalesPercentage65_84</t>
  </si>
  <si>
    <t>PK2012FemalesPercentage65_84</t>
  </si>
  <si>
    <t>PL2012FemalesPercentage65_84</t>
  </si>
  <si>
    <t>PM2012FemalesPercentage65_84</t>
  </si>
  <si>
    <t>PP2012FemalesPercentage65_84</t>
  </si>
  <si>
    <t>PR2012FemalesPercentage65_84</t>
  </si>
  <si>
    <t>W2012FemalesPercentage65_84</t>
  </si>
  <si>
    <t>7A12013FemalesPercentage65_84</t>
  </si>
  <si>
    <t>7A72013FemalesPercentage65_84</t>
  </si>
  <si>
    <t>7A22013FemalesPercentage65_84</t>
  </si>
  <si>
    <t>7A32013FemalesPercentage65_84</t>
  </si>
  <si>
    <t>7A42013FemalesPercentage65_84</t>
  </si>
  <si>
    <t>7A52013FemalesPercentage65_84</t>
  </si>
  <si>
    <t>7A62013FemalesPercentage65_84</t>
  </si>
  <si>
    <t>NA2013FemalesPercentage65_84</t>
  </si>
  <si>
    <t>NC2013FemalesPercentage65_84</t>
  </si>
  <si>
    <t>NE2013FemalesPercentage65_84</t>
  </si>
  <si>
    <t>NG2013FemalesPercentage65_84</t>
  </si>
  <si>
    <t>NJ2013FemalesPercentage65_84</t>
  </si>
  <si>
    <t>NL2013FemalesPercentage65_84</t>
  </si>
  <si>
    <t>NN2013FemalesPercentage65_84</t>
  </si>
  <si>
    <t>NQ2013FemalesPercentage65_84</t>
  </si>
  <si>
    <t>NS2013FemalesPercentage65_84</t>
  </si>
  <si>
    <t>NU2013FemalesPercentage65_84</t>
  </si>
  <si>
    <t>NX2013FemalesPercentage65_84</t>
  </si>
  <si>
    <t>NZ2013FemalesPercentage65_84</t>
  </si>
  <si>
    <t>PB2013FemalesPercentage65_84</t>
  </si>
  <si>
    <t>PD2013FemalesPercentage65_84</t>
  </si>
  <si>
    <t>PT2013FemalesPercentage65_84</t>
  </si>
  <si>
    <t>PF2013FemalesPercentage65_84</t>
  </si>
  <si>
    <t>PH2013FemalesPercentage65_84</t>
  </si>
  <si>
    <t>PK2013FemalesPercentage65_84</t>
  </si>
  <si>
    <t>PL2013FemalesPercentage65_84</t>
  </si>
  <si>
    <t>PM2013FemalesPercentage65_84</t>
  </si>
  <si>
    <t>PP2013FemalesPercentage65_84</t>
  </si>
  <si>
    <t>PR2013FemalesPercentage65_84</t>
  </si>
  <si>
    <t>W2013FemalesPercentage65_84</t>
  </si>
  <si>
    <t>7A12014FemalesPercentage65_84</t>
  </si>
  <si>
    <t>7A72014FemalesPercentage65_84</t>
  </si>
  <si>
    <t>7A22014FemalesPercentage65_84</t>
  </si>
  <si>
    <t>7A32014FemalesPercentage65_84</t>
  </si>
  <si>
    <t>7A42014FemalesPercentage65_84</t>
  </si>
  <si>
    <t>7A52014FemalesPercentage65_84</t>
  </si>
  <si>
    <t>7A62014FemalesPercentage65_84</t>
  </si>
  <si>
    <t>NA2014FemalesPercentage65_84</t>
  </si>
  <si>
    <t>NC2014FemalesPercentage65_84</t>
  </si>
  <si>
    <t>NE2014FemalesPercentage65_84</t>
  </si>
  <si>
    <t>NG2014FemalesPercentage65_84</t>
  </si>
  <si>
    <t>NJ2014FemalesPercentage65_84</t>
  </si>
  <si>
    <t>NL2014FemalesPercentage65_84</t>
  </si>
  <si>
    <t>NN2014FemalesPercentage65_84</t>
  </si>
  <si>
    <t>NQ2014FemalesPercentage65_84</t>
  </si>
  <si>
    <t>NS2014FemalesPercentage65_84</t>
  </si>
  <si>
    <t>NU2014FemalesPercentage65_84</t>
  </si>
  <si>
    <t>NX2014FemalesPercentage65_84</t>
  </si>
  <si>
    <t>NZ2014FemalesPercentage65_84</t>
  </si>
  <si>
    <t>PB2014FemalesPercentage65_84</t>
  </si>
  <si>
    <t>PD2014FemalesPercentage65_84</t>
  </si>
  <si>
    <t>PT2014FemalesPercentage65_84</t>
  </si>
  <si>
    <t>PF2014FemalesPercentage65_84</t>
  </si>
  <si>
    <t>PH2014FemalesPercentage65_84</t>
  </si>
  <si>
    <t>PK2014FemalesPercentage65_84</t>
  </si>
  <si>
    <t>PL2014FemalesPercentage65_84</t>
  </si>
  <si>
    <t>PM2014FemalesPercentage65_84</t>
  </si>
  <si>
    <t>PP2014FemalesPercentage65_84</t>
  </si>
  <si>
    <t>PR2014FemalesPercentage65_84</t>
  </si>
  <si>
    <t>W2014FemalesPercentage65_84</t>
  </si>
  <si>
    <t>7A12005PersonsPercentage65_84</t>
  </si>
  <si>
    <t>7A72005PersonsPercentage65_84</t>
  </si>
  <si>
    <t>7A22005PersonsPercentage65_84</t>
  </si>
  <si>
    <t>7A32005PersonsPercentage65_84</t>
  </si>
  <si>
    <t>7A42005PersonsPercentage65_84</t>
  </si>
  <si>
    <t>7A52005PersonsPercentage65_84</t>
  </si>
  <si>
    <t>7A62005PersonsPercentage65_84</t>
  </si>
  <si>
    <t>NA2005PersonsPercentage65_84</t>
  </si>
  <si>
    <t>NC2005PersonsPercentage65_84</t>
  </si>
  <si>
    <t>NE2005PersonsPercentage65_84</t>
  </si>
  <si>
    <t>NG2005PersonsPercentage65_84</t>
  </si>
  <si>
    <t>NJ2005PersonsPercentage65_84</t>
  </si>
  <si>
    <t>NL2005PersonsPercentage65_84</t>
  </si>
  <si>
    <t>NN2005PersonsPercentage65_84</t>
  </si>
  <si>
    <t>NQ2005PersonsPercentage65_84</t>
  </si>
  <si>
    <t>NS2005PersonsPercentage65_84</t>
  </si>
  <si>
    <t>NU2005PersonsPercentage65_84</t>
  </si>
  <si>
    <t>NX2005PersonsPercentage65_84</t>
  </si>
  <si>
    <t>NZ2005PersonsPercentage65_84</t>
  </si>
  <si>
    <t>PB2005PersonsPercentage65_84</t>
  </si>
  <si>
    <t>PD2005PersonsPercentage65_84</t>
  </si>
  <si>
    <t>PT2005PersonsPercentage65_84</t>
  </si>
  <si>
    <t>PF2005PersonsPercentage65_84</t>
  </si>
  <si>
    <t>PH2005PersonsPercentage65_84</t>
  </si>
  <si>
    <t>PK2005PersonsPercentage65_84</t>
  </si>
  <si>
    <t>PL2005PersonsPercentage65_84</t>
  </si>
  <si>
    <t>PM2005PersonsPercentage65_84</t>
  </si>
  <si>
    <t>PP2005PersonsPercentage65_84</t>
  </si>
  <si>
    <t>PR2005PersonsPercentage65_84</t>
  </si>
  <si>
    <t>W2005PersonsPercentage65_84</t>
  </si>
  <si>
    <t>7A12006PersonsPercentage65_84</t>
  </si>
  <si>
    <t>7A72006PersonsPercentage65_84</t>
  </si>
  <si>
    <t>7A22006PersonsPercentage65_84</t>
  </si>
  <si>
    <t>7A32006PersonsPercentage65_84</t>
  </si>
  <si>
    <t>7A42006PersonsPercentage65_84</t>
  </si>
  <si>
    <t>7A52006PersonsPercentage65_84</t>
  </si>
  <si>
    <t>7A62006PersonsPercentage65_84</t>
  </si>
  <si>
    <t>NA2006PersonsPercentage65_84</t>
  </si>
  <si>
    <t>NC2006PersonsPercentage65_84</t>
  </si>
  <si>
    <t>NE2006PersonsPercentage65_84</t>
  </si>
  <si>
    <t>NG2006PersonsPercentage65_84</t>
  </si>
  <si>
    <t>NJ2006PersonsPercentage65_84</t>
  </si>
  <si>
    <t>NL2006PersonsPercentage65_84</t>
  </si>
  <si>
    <t>NN2006PersonsPercentage65_84</t>
  </si>
  <si>
    <t>NQ2006PersonsPercentage65_84</t>
  </si>
  <si>
    <t>NS2006PersonsPercentage65_84</t>
  </si>
  <si>
    <t>NU2006PersonsPercentage65_84</t>
  </si>
  <si>
    <t>NX2006PersonsPercentage65_84</t>
  </si>
  <si>
    <t>NZ2006PersonsPercentage65_84</t>
  </si>
  <si>
    <t>PB2006PersonsPercentage65_84</t>
  </si>
  <si>
    <t>PD2006PersonsPercentage65_84</t>
  </si>
  <si>
    <t>PT2006PersonsPercentage65_84</t>
  </si>
  <si>
    <t>PF2006PersonsPercentage65_84</t>
  </si>
  <si>
    <t>PH2006PersonsPercentage65_84</t>
  </si>
  <si>
    <t>PK2006PersonsPercentage65_84</t>
  </si>
  <si>
    <t>PL2006PersonsPercentage65_84</t>
  </si>
  <si>
    <t>PM2006PersonsPercentage65_84</t>
  </si>
  <si>
    <t>PP2006PersonsPercentage65_84</t>
  </si>
  <si>
    <t>PR2006PersonsPercentage65_84</t>
  </si>
  <si>
    <t>W2006PersonsPercentage65_84</t>
  </si>
  <si>
    <t>7A12007PersonsPercentage65_84</t>
  </si>
  <si>
    <t>7A72007PersonsPercentage65_84</t>
  </si>
  <si>
    <t>7A22007PersonsPercentage65_84</t>
  </si>
  <si>
    <t>7A32007PersonsPercentage65_84</t>
  </si>
  <si>
    <t>7A42007PersonsPercentage65_84</t>
  </si>
  <si>
    <t>7A52007PersonsPercentage65_84</t>
  </si>
  <si>
    <t>7A62007PersonsPercentage65_84</t>
  </si>
  <si>
    <t>NA2007PersonsPercentage65_84</t>
  </si>
  <si>
    <t>NC2007PersonsPercentage65_84</t>
  </si>
  <si>
    <t>NE2007PersonsPercentage65_84</t>
  </si>
  <si>
    <t>NG2007PersonsPercentage65_84</t>
  </si>
  <si>
    <t>NJ2007PersonsPercentage65_84</t>
  </si>
  <si>
    <t>NL2007PersonsPercentage65_84</t>
  </si>
  <si>
    <t>NN2007PersonsPercentage65_84</t>
  </si>
  <si>
    <t>NQ2007PersonsPercentage65_84</t>
  </si>
  <si>
    <t>NS2007PersonsPercentage65_84</t>
  </si>
  <si>
    <t>NU2007PersonsPercentage65_84</t>
  </si>
  <si>
    <t>NX2007PersonsPercentage65_84</t>
  </si>
  <si>
    <t>NZ2007PersonsPercentage65_84</t>
  </si>
  <si>
    <t>PB2007PersonsPercentage65_84</t>
  </si>
  <si>
    <t>PD2007PersonsPercentage65_84</t>
  </si>
  <si>
    <t>PT2007PersonsPercentage65_84</t>
  </si>
  <si>
    <t>PF2007PersonsPercentage65_84</t>
  </si>
  <si>
    <t>PH2007PersonsPercentage65_84</t>
  </si>
  <si>
    <t>PK2007PersonsPercentage65_84</t>
  </si>
  <si>
    <t>PL2007PersonsPercentage65_84</t>
  </si>
  <si>
    <t>PM2007PersonsPercentage65_84</t>
  </si>
  <si>
    <t>PP2007PersonsPercentage65_84</t>
  </si>
  <si>
    <t>PR2007PersonsPercentage65_84</t>
  </si>
  <si>
    <t>W2007PersonsPercentage65_84</t>
  </si>
  <si>
    <t>7A12008PersonsPercentage65_84</t>
  </si>
  <si>
    <t>7A72008PersonsPercentage65_84</t>
  </si>
  <si>
    <t>7A22008PersonsPercentage65_84</t>
  </si>
  <si>
    <t>7A32008PersonsPercentage65_84</t>
  </si>
  <si>
    <t>7A42008PersonsPercentage65_84</t>
  </si>
  <si>
    <t>7A52008PersonsPercentage65_84</t>
  </si>
  <si>
    <t>7A62008PersonsPercentage65_84</t>
  </si>
  <si>
    <t>NA2008PersonsPercentage65_84</t>
  </si>
  <si>
    <t>NC2008PersonsPercentage65_84</t>
  </si>
  <si>
    <t>NE2008PersonsPercentage65_84</t>
  </si>
  <si>
    <t>NG2008PersonsPercentage65_84</t>
  </si>
  <si>
    <t>NJ2008PersonsPercentage65_84</t>
  </si>
  <si>
    <t>NL2008PersonsPercentage65_84</t>
  </si>
  <si>
    <t>NN2008PersonsPercentage65_84</t>
  </si>
  <si>
    <t>NQ2008PersonsPercentage65_84</t>
  </si>
  <si>
    <t>NS2008PersonsPercentage65_84</t>
  </si>
  <si>
    <t>NU2008PersonsPercentage65_84</t>
  </si>
  <si>
    <t>NX2008PersonsPercentage65_84</t>
  </si>
  <si>
    <t>NZ2008PersonsPercentage65_84</t>
  </si>
  <si>
    <t>PB2008PersonsPercentage65_84</t>
  </si>
  <si>
    <t>PD2008PersonsPercentage65_84</t>
  </si>
  <si>
    <t>PT2008PersonsPercentage65_84</t>
  </si>
  <si>
    <t>PF2008PersonsPercentage65_84</t>
  </si>
  <si>
    <t>PH2008PersonsPercentage65_84</t>
  </si>
  <si>
    <t>PK2008PersonsPercentage65_84</t>
  </si>
  <si>
    <t>PL2008PersonsPercentage65_84</t>
  </si>
  <si>
    <t>PM2008PersonsPercentage65_84</t>
  </si>
  <si>
    <t>PP2008PersonsPercentage65_84</t>
  </si>
  <si>
    <t>PR2008PersonsPercentage65_84</t>
  </si>
  <si>
    <t>W2008PersonsPercentage65_84</t>
  </si>
  <si>
    <t>7A12009PersonsPercentage65_84</t>
  </si>
  <si>
    <t>7A72009PersonsPercentage65_84</t>
  </si>
  <si>
    <t>7A22009PersonsPercentage65_84</t>
  </si>
  <si>
    <t>7A32009PersonsPercentage65_84</t>
  </si>
  <si>
    <t>7A42009PersonsPercentage65_84</t>
  </si>
  <si>
    <t>7A52009PersonsPercentage65_84</t>
  </si>
  <si>
    <t>7A62009PersonsPercentage65_84</t>
  </si>
  <si>
    <t>NA2009PersonsPercentage65_84</t>
  </si>
  <si>
    <t>NC2009PersonsPercentage65_84</t>
  </si>
  <si>
    <t>NE2009PersonsPercentage65_84</t>
  </si>
  <si>
    <t>NG2009PersonsPercentage65_84</t>
  </si>
  <si>
    <t>NJ2009PersonsPercentage65_84</t>
  </si>
  <si>
    <t>NL2009PersonsPercentage65_84</t>
  </si>
  <si>
    <t>NN2009PersonsPercentage65_84</t>
  </si>
  <si>
    <t>NQ2009PersonsPercentage65_84</t>
  </si>
  <si>
    <t>NS2009PersonsPercentage65_84</t>
  </si>
  <si>
    <t>NU2009PersonsPercentage65_84</t>
  </si>
  <si>
    <t>NX2009PersonsPercentage65_84</t>
  </si>
  <si>
    <t>NZ2009PersonsPercentage65_84</t>
  </si>
  <si>
    <t>PB2009PersonsPercentage65_84</t>
  </si>
  <si>
    <t>PD2009PersonsPercentage65_84</t>
  </si>
  <si>
    <t>PT2009PersonsPercentage65_84</t>
  </si>
  <si>
    <t>PF2009PersonsPercentage65_84</t>
  </si>
  <si>
    <t>PH2009PersonsPercentage65_84</t>
  </si>
  <si>
    <t>PK2009PersonsPercentage65_84</t>
  </si>
  <si>
    <t>PL2009PersonsPercentage65_84</t>
  </si>
  <si>
    <t>PM2009PersonsPercentage65_84</t>
  </si>
  <si>
    <t>PP2009PersonsPercentage65_84</t>
  </si>
  <si>
    <t>PR2009PersonsPercentage65_84</t>
  </si>
  <si>
    <t>W2009PersonsPercentage65_84</t>
  </si>
  <si>
    <t>7A12010PersonsPercentage65_84</t>
  </si>
  <si>
    <t>7A72010PersonsPercentage65_84</t>
  </si>
  <si>
    <t>7A22010PersonsPercentage65_84</t>
  </si>
  <si>
    <t>7A32010PersonsPercentage65_84</t>
  </si>
  <si>
    <t>7A42010PersonsPercentage65_84</t>
  </si>
  <si>
    <t>7A52010PersonsPercentage65_84</t>
  </si>
  <si>
    <t>7A62010PersonsPercentage65_84</t>
  </si>
  <si>
    <t>NA2010PersonsPercentage65_84</t>
  </si>
  <si>
    <t>NC2010PersonsPercentage65_84</t>
  </si>
  <si>
    <t>NE2010PersonsPercentage65_84</t>
  </si>
  <si>
    <t>NG2010PersonsPercentage65_84</t>
  </si>
  <si>
    <t>NJ2010PersonsPercentage65_84</t>
  </si>
  <si>
    <t>NL2010PersonsPercentage65_84</t>
  </si>
  <si>
    <t>NN2010PersonsPercentage65_84</t>
  </si>
  <si>
    <t>NQ2010PersonsPercentage65_84</t>
  </si>
  <si>
    <t>NS2010PersonsPercentage65_84</t>
  </si>
  <si>
    <t>NU2010PersonsPercentage65_84</t>
  </si>
  <si>
    <t>NX2010PersonsPercentage65_84</t>
  </si>
  <si>
    <t>NZ2010PersonsPercentage65_84</t>
  </si>
  <si>
    <t>PB2010PersonsPercentage65_84</t>
  </si>
  <si>
    <t>PD2010PersonsPercentage65_84</t>
  </si>
  <si>
    <t>PT2010PersonsPercentage65_84</t>
  </si>
  <si>
    <t>PF2010PersonsPercentage65_84</t>
  </si>
  <si>
    <t>PH2010PersonsPercentage65_84</t>
  </si>
  <si>
    <t>PK2010PersonsPercentage65_84</t>
  </si>
  <si>
    <t>PL2010PersonsPercentage65_84</t>
  </si>
  <si>
    <t>PM2010PersonsPercentage65_84</t>
  </si>
  <si>
    <t>PP2010PersonsPercentage65_84</t>
  </si>
  <si>
    <t>PR2010PersonsPercentage65_84</t>
  </si>
  <si>
    <t>W2010PersonsPercentage65_84</t>
  </si>
  <si>
    <t>7A12011PersonsPercentage65_84</t>
  </si>
  <si>
    <t>7A72011PersonsPercentage65_84</t>
  </si>
  <si>
    <t>7A22011PersonsPercentage65_84</t>
  </si>
  <si>
    <t>7A32011PersonsPercentage65_84</t>
  </si>
  <si>
    <t>7A42011PersonsPercentage65_84</t>
  </si>
  <si>
    <t>7A52011PersonsPercentage65_84</t>
  </si>
  <si>
    <t>7A62011PersonsPercentage65_84</t>
  </si>
  <si>
    <t>NA2011PersonsPercentage65_84</t>
  </si>
  <si>
    <t>NC2011PersonsPercentage65_84</t>
  </si>
  <si>
    <t>NE2011PersonsPercentage65_84</t>
  </si>
  <si>
    <t>NG2011PersonsPercentage65_84</t>
  </si>
  <si>
    <t>NJ2011PersonsPercentage65_84</t>
  </si>
  <si>
    <t>NL2011PersonsPercentage65_84</t>
  </si>
  <si>
    <t>NN2011PersonsPercentage65_84</t>
  </si>
  <si>
    <t>NQ2011PersonsPercentage65_84</t>
  </si>
  <si>
    <t>NS2011PersonsPercentage65_84</t>
  </si>
  <si>
    <t>NU2011PersonsPercentage65_84</t>
  </si>
  <si>
    <t>NX2011PersonsPercentage65_84</t>
  </si>
  <si>
    <t>NZ2011PersonsPercentage65_84</t>
  </si>
  <si>
    <t>PB2011PersonsPercentage65_84</t>
  </si>
  <si>
    <t>PD2011PersonsPercentage65_84</t>
  </si>
  <si>
    <t>PT2011PersonsPercentage65_84</t>
  </si>
  <si>
    <t>PF2011PersonsPercentage65_84</t>
  </si>
  <si>
    <t>PH2011PersonsPercentage65_84</t>
  </si>
  <si>
    <t>PK2011PersonsPercentage65_84</t>
  </si>
  <si>
    <t>PL2011PersonsPercentage65_84</t>
  </si>
  <si>
    <t>PM2011PersonsPercentage65_84</t>
  </si>
  <si>
    <t>PP2011PersonsPercentage65_84</t>
  </si>
  <si>
    <t>PR2011PersonsPercentage65_84</t>
  </si>
  <si>
    <t>W2011PersonsPercentage65_84</t>
  </si>
  <si>
    <t>7A12012PersonsPercentage65_84</t>
  </si>
  <si>
    <t>7A72012PersonsPercentage65_84</t>
  </si>
  <si>
    <t>7A22012PersonsPercentage65_84</t>
  </si>
  <si>
    <t>7A32012PersonsPercentage65_84</t>
  </si>
  <si>
    <t>7A42012PersonsPercentage65_84</t>
  </si>
  <si>
    <t>7A52012PersonsPercentage65_84</t>
  </si>
  <si>
    <t>7A62012PersonsPercentage65_84</t>
  </si>
  <si>
    <t>NA2012PersonsPercentage65_84</t>
  </si>
  <si>
    <t>NC2012PersonsPercentage65_84</t>
  </si>
  <si>
    <t>NE2012PersonsPercentage65_84</t>
  </si>
  <si>
    <t>NG2012PersonsPercentage65_84</t>
  </si>
  <si>
    <t>NJ2012PersonsPercentage65_84</t>
  </si>
  <si>
    <t>NL2012PersonsPercentage65_84</t>
  </si>
  <si>
    <t>NN2012PersonsPercentage65_84</t>
  </si>
  <si>
    <t>NQ2012PersonsPercentage65_84</t>
  </si>
  <si>
    <t>NS2012PersonsPercentage65_84</t>
  </si>
  <si>
    <t>NU2012PersonsPercentage65_84</t>
  </si>
  <si>
    <t>NX2012PersonsPercentage65_84</t>
  </si>
  <si>
    <t>NZ2012PersonsPercentage65_84</t>
  </si>
  <si>
    <t>PB2012PersonsPercentage65_84</t>
  </si>
  <si>
    <t>PD2012PersonsPercentage65_84</t>
  </si>
  <si>
    <t>PT2012PersonsPercentage65_84</t>
  </si>
  <si>
    <t>PF2012PersonsPercentage65_84</t>
  </si>
  <si>
    <t>PH2012PersonsPercentage65_84</t>
  </si>
  <si>
    <t>PK2012PersonsPercentage65_84</t>
  </si>
  <si>
    <t>PL2012PersonsPercentage65_84</t>
  </si>
  <si>
    <t>PM2012PersonsPercentage65_84</t>
  </si>
  <si>
    <t>PP2012PersonsPercentage65_84</t>
  </si>
  <si>
    <t>PR2012PersonsPercentage65_84</t>
  </si>
  <si>
    <t>W2012PersonsPercentage65_84</t>
  </si>
  <si>
    <t>7A12013PersonsPercentage65_84</t>
  </si>
  <si>
    <t>7A72013PersonsPercentage65_84</t>
  </si>
  <si>
    <t>7A22013PersonsPercentage65_84</t>
  </si>
  <si>
    <t>7A32013PersonsPercentage65_84</t>
  </si>
  <si>
    <t>7A42013PersonsPercentage65_84</t>
  </si>
  <si>
    <t>7A52013PersonsPercentage65_84</t>
  </si>
  <si>
    <t>7A62013PersonsPercentage65_84</t>
  </si>
  <si>
    <t>NA2013PersonsPercentage65_84</t>
  </si>
  <si>
    <t>NC2013PersonsPercentage65_84</t>
  </si>
  <si>
    <t>NE2013PersonsPercentage65_84</t>
  </si>
  <si>
    <t>NG2013PersonsPercentage65_84</t>
  </si>
  <si>
    <t>NJ2013PersonsPercentage65_84</t>
  </si>
  <si>
    <t>NL2013PersonsPercentage65_84</t>
  </si>
  <si>
    <t>NN2013PersonsPercentage65_84</t>
  </si>
  <si>
    <t>NQ2013PersonsPercentage65_84</t>
  </si>
  <si>
    <t>NS2013PersonsPercentage65_84</t>
  </si>
  <si>
    <t>NU2013PersonsPercentage65_84</t>
  </si>
  <si>
    <t>NX2013PersonsPercentage65_84</t>
  </si>
  <si>
    <t>NZ2013PersonsPercentage65_84</t>
  </si>
  <si>
    <t>PB2013PersonsPercentage65_84</t>
  </si>
  <si>
    <t>PD2013PersonsPercentage65_84</t>
  </si>
  <si>
    <t>PT2013PersonsPercentage65_84</t>
  </si>
  <si>
    <t>PF2013PersonsPercentage65_84</t>
  </si>
  <si>
    <t>PH2013PersonsPercentage65_84</t>
  </si>
  <si>
    <t>PK2013PersonsPercentage65_84</t>
  </si>
  <si>
    <t>PL2013PersonsPercentage65_84</t>
  </si>
  <si>
    <t>PM2013PersonsPercentage65_84</t>
  </si>
  <si>
    <t>PP2013PersonsPercentage65_84</t>
  </si>
  <si>
    <t>PR2013PersonsPercentage65_84</t>
  </si>
  <si>
    <t>W2013PersonsPercentage65_84</t>
  </si>
  <si>
    <t>7A12014PersonsPercentage65_84</t>
  </si>
  <si>
    <t>7A72014PersonsPercentage65_84</t>
  </si>
  <si>
    <t>7A22014PersonsPercentage65_84</t>
  </si>
  <si>
    <t>7A32014PersonsPercentage65_84</t>
  </si>
  <si>
    <t>7A42014PersonsPercentage65_84</t>
  </si>
  <si>
    <t>7A52014PersonsPercentage65_84</t>
  </si>
  <si>
    <t>7A62014PersonsPercentage65_84</t>
  </si>
  <si>
    <t>NA2014PersonsPercentage65_84</t>
  </si>
  <si>
    <t>NC2014PersonsPercentage65_84</t>
  </si>
  <si>
    <t>NE2014PersonsPercentage65_84</t>
  </si>
  <si>
    <t>NG2014PersonsPercentage65_84</t>
  </si>
  <si>
    <t>NJ2014PersonsPercentage65_84</t>
  </si>
  <si>
    <t>NL2014PersonsPercentage65_84</t>
  </si>
  <si>
    <t>NN2014PersonsPercentage65_84</t>
  </si>
  <si>
    <t>NQ2014PersonsPercentage65_84</t>
  </si>
  <si>
    <t>NS2014PersonsPercentage65_84</t>
  </si>
  <si>
    <t>NU2014PersonsPercentage65_84</t>
  </si>
  <si>
    <t>NX2014PersonsPercentage65_84</t>
  </si>
  <si>
    <t>NZ2014PersonsPercentage65_84</t>
  </si>
  <si>
    <t>PB2014PersonsPercentage65_84</t>
  </si>
  <si>
    <t>PD2014PersonsPercentage65_84</t>
  </si>
  <si>
    <t>PT2014PersonsPercentage65_84</t>
  </si>
  <si>
    <t>PF2014PersonsPercentage65_84</t>
  </si>
  <si>
    <t>PH2014PersonsPercentage65_84</t>
  </si>
  <si>
    <t>PK2014PersonsPercentage65_84</t>
  </si>
  <si>
    <t>PL2014PersonsPercentage65_84</t>
  </si>
  <si>
    <t>PM2014PersonsPercentage65_84</t>
  </si>
  <si>
    <t>PP2014PersonsPercentage65_84</t>
  </si>
  <si>
    <t>PR2014PersonsPercentage65_84</t>
  </si>
  <si>
    <t>W2014PersonsPercentage65_84</t>
  </si>
  <si>
    <t>7A12005MalesPercentage85+</t>
  </si>
  <si>
    <t>7A72005MalesPercentage85+</t>
  </si>
  <si>
    <t>7A22005MalesPercentage85+</t>
  </si>
  <si>
    <t>7A32005MalesPercentage85+</t>
  </si>
  <si>
    <t>7A42005MalesPercentage85+</t>
  </si>
  <si>
    <t>7A52005MalesPercentage85+</t>
  </si>
  <si>
    <t>7A62005MalesPercentage85+</t>
  </si>
  <si>
    <t>NA2005MalesPercentage85+</t>
  </si>
  <si>
    <t>NC2005MalesPercentage85+</t>
  </si>
  <si>
    <t>NE2005MalesPercentage85+</t>
  </si>
  <si>
    <t>NG2005MalesPercentage85+</t>
  </si>
  <si>
    <t>NJ2005MalesPercentage85+</t>
  </si>
  <si>
    <t>NL2005MalesPercentage85+</t>
  </si>
  <si>
    <t>NN2005MalesPercentage85+</t>
  </si>
  <si>
    <t>NQ2005MalesPercentage85+</t>
  </si>
  <si>
    <t>NS2005MalesPercentage85+</t>
  </si>
  <si>
    <t>NU2005MalesPercentage85+</t>
  </si>
  <si>
    <t>NX2005MalesPercentage85+</t>
  </si>
  <si>
    <t>NZ2005MalesPercentage85+</t>
  </si>
  <si>
    <t>PB2005MalesPercentage85+</t>
  </si>
  <si>
    <t>PD2005MalesPercentage85+</t>
  </si>
  <si>
    <t>PT2005MalesPercentage85+</t>
  </si>
  <si>
    <t>PF2005MalesPercentage85+</t>
  </si>
  <si>
    <t>PH2005MalesPercentage85+</t>
  </si>
  <si>
    <t>PK2005MalesPercentage85+</t>
  </si>
  <si>
    <t>PL2005MalesPercentage85+</t>
  </si>
  <si>
    <t>PM2005MalesPercentage85+</t>
  </si>
  <si>
    <t>PP2005MalesPercentage85+</t>
  </si>
  <si>
    <t>PR2005MalesPercentage85+</t>
  </si>
  <si>
    <t>W2005MalesPercentage85+</t>
  </si>
  <si>
    <t>7A12006MalesPercentage85+</t>
  </si>
  <si>
    <t>7A72006MalesPercentage85+</t>
  </si>
  <si>
    <t>7A22006MalesPercentage85+</t>
  </si>
  <si>
    <t>7A32006MalesPercentage85+</t>
  </si>
  <si>
    <t>7A42006MalesPercentage85+</t>
  </si>
  <si>
    <t>7A52006MalesPercentage85+</t>
  </si>
  <si>
    <t>7A62006MalesPercentage85+</t>
  </si>
  <si>
    <t>NA2006MalesPercentage85+</t>
  </si>
  <si>
    <t>NC2006MalesPercentage85+</t>
  </si>
  <si>
    <t>NE2006MalesPercentage85+</t>
  </si>
  <si>
    <t>NG2006MalesPercentage85+</t>
  </si>
  <si>
    <t>NJ2006MalesPercentage85+</t>
  </si>
  <si>
    <t>NL2006MalesPercentage85+</t>
  </si>
  <si>
    <t>NN2006MalesPercentage85+</t>
  </si>
  <si>
    <t>NQ2006MalesPercentage85+</t>
  </si>
  <si>
    <t>NS2006MalesPercentage85+</t>
  </si>
  <si>
    <t>NU2006MalesPercentage85+</t>
  </si>
  <si>
    <t>NX2006MalesPercentage85+</t>
  </si>
  <si>
    <t>NZ2006MalesPercentage85+</t>
  </si>
  <si>
    <t>PB2006MalesPercentage85+</t>
  </si>
  <si>
    <t>PD2006MalesPercentage85+</t>
  </si>
  <si>
    <t>PT2006MalesPercentage85+</t>
  </si>
  <si>
    <t>PF2006MalesPercentage85+</t>
  </si>
  <si>
    <t>PH2006MalesPercentage85+</t>
  </si>
  <si>
    <t>PK2006MalesPercentage85+</t>
  </si>
  <si>
    <t>PL2006MalesPercentage85+</t>
  </si>
  <si>
    <t>PM2006MalesPercentage85+</t>
  </si>
  <si>
    <t>PP2006MalesPercentage85+</t>
  </si>
  <si>
    <t>PR2006MalesPercentage85+</t>
  </si>
  <si>
    <t>W2006MalesPercentage85+</t>
  </si>
  <si>
    <t>7A12007MalesPercentage85+</t>
  </si>
  <si>
    <t>7A72007MalesPercentage85+</t>
  </si>
  <si>
    <t>7A22007MalesPercentage85+</t>
  </si>
  <si>
    <t>7A32007MalesPercentage85+</t>
  </si>
  <si>
    <t>7A42007MalesPercentage85+</t>
  </si>
  <si>
    <t>7A52007MalesPercentage85+</t>
  </si>
  <si>
    <t>7A62007MalesPercentage85+</t>
  </si>
  <si>
    <t>NA2007MalesPercentage85+</t>
  </si>
  <si>
    <t>NC2007MalesPercentage85+</t>
  </si>
  <si>
    <t>NE2007MalesPercentage85+</t>
  </si>
  <si>
    <t>NG2007MalesPercentage85+</t>
  </si>
  <si>
    <t>NJ2007MalesPercentage85+</t>
  </si>
  <si>
    <t>NL2007MalesPercentage85+</t>
  </si>
  <si>
    <t>NN2007MalesPercentage85+</t>
  </si>
  <si>
    <t>NQ2007MalesPercentage85+</t>
  </si>
  <si>
    <t>NS2007MalesPercentage85+</t>
  </si>
  <si>
    <t>NU2007MalesPercentage85+</t>
  </si>
  <si>
    <t>NX2007MalesPercentage85+</t>
  </si>
  <si>
    <t>NZ2007MalesPercentage85+</t>
  </si>
  <si>
    <t>PB2007MalesPercentage85+</t>
  </si>
  <si>
    <t>PD2007MalesPercentage85+</t>
  </si>
  <si>
    <t>PT2007MalesPercentage85+</t>
  </si>
  <si>
    <t>PF2007MalesPercentage85+</t>
  </si>
  <si>
    <t>PH2007MalesPercentage85+</t>
  </si>
  <si>
    <t>PK2007MalesPercentage85+</t>
  </si>
  <si>
    <t>PL2007MalesPercentage85+</t>
  </si>
  <si>
    <t>PM2007MalesPercentage85+</t>
  </si>
  <si>
    <t>PP2007MalesPercentage85+</t>
  </si>
  <si>
    <t>PR2007MalesPercentage85+</t>
  </si>
  <si>
    <t>W2007MalesPercentage85+</t>
  </si>
  <si>
    <t>7A12008MalesPercentage85+</t>
  </si>
  <si>
    <t>7A72008MalesPercentage85+</t>
  </si>
  <si>
    <t>7A22008MalesPercentage85+</t>
  </si>
  <si>
    <t>7A32008MalesPercentage85+</t>
  </si>
  <si>
    <t>7A42008MalesPercentage85+</t>
  </si>
  <si>
    <t>7A52008MalesPercentage85+</t>
  </si>
  <si>
    <t>7A62008MalesPercentage85+</t>
  </si>
  <si>
    <t>NA2008MalesPercentage85+</t>
  </si>
  <si>
    <t>NC2008MalesPercentage85+</t>
  </si>
  <si>
    <t>NE2008MalesPercentage85+</t>
  </si>
  <si>
    <t>NG2008MalesPercentage85+</t>
  </si>
  <si>
    <t>NJ2008MalesPercentage85+</t>
  </si>
  <si>
    <t>NL2008MalesPercentage85+</t>
  </si>
  <si>
    <t>NN2008MalesPercentage85+</t>
  </si>
  <si>
    <t>NQ2008MalesPercentage85+</t>
  </si>
  <si>
    <t>NS2008MalesPercentage85+</t>
  </si>
  <si>
    <t>NU2008MalesPercentage85+</t>
  </si>
  <si>
    <t>NX2008MalesPercentage85+</t>
  </si>
  <si>
    <t>NZ2008MalesPercentage85+</t>
  </si>
  <si>
    <t>PB2008MalesPercentage85+</t>
  </si>
  <si>
    <t>PD2008MalesPercentage85+</t>
  </si>
  <si>
    <t>PT2008MalesPercentage85+</t>
  </si>
  <si>
    <t>PF2008MalesPercentage85+</t>
  </si>
  <si>
    <t>PH2008MalesPercentage85+</t>
  </si>
  <si>
    <t>PK2008MalesPercentage85+</t>
  </si>
  <si>
    <t>PL2008MalesPercentage85+</t>
  </si>
  <si>
    <t>PM2008MalesPercentage85+</t>
  </si>
  <si>
    <t>PP2008MalesPercentage85+</t>
  </si>
  <si>
    <t>PR2008MalesPercentage85+</t>
  </si>
  <si>
    <t>W2008MalesPercentage85+</t>
  </si>
  <si>
    <t>7A12009MalesPercentage85+</t>
  </si>
  <si>
    <t>7A72009MalesPercentage85+</t>
  </si>
  <si>
    <t>7A22009MalesPercentage85+</t>
  </si>
  <si>
    <t>7A32009MalesPercentage85+</t>
  </si>
  <si>
    <t>7A42009MalesPercentage85+</t>
  </si>
  <si>
    <t>7A52009MalesPercentage85+</t>
  </si>
  <si>
    <t>7A62009MalesPercentage85+</t>
  </si>
  <si>
    <t>NA2009MalesPercentage85+</t>
  </si>
  <si>
    <t>NC2009MalesPercentage85+</t>
  </si>
  <si>
    <t>NE2009MalesPercentage85+</t>
  </si>
  <si>
    <t>NG2009MalesPercentage85+</t>
  </si>
  <si>
    <t>NJ2009MalesPercentage85+</t>
  </si>
  <si>
    <t>NL2009MalesPercentage85+</t>
  </si>
  <si>
    <t>NN2009MalesPercentage85+</t>
  </si>
  <si>
    <t>NQ2009MalesPercentage85+</t>
  </si>
  <si>
    <t>NS2009MalesPercentage85+</t>
  </si>
  <si>
    <t>NU2009MalesPercentage85+</t>
  </si>
  <si>
    <t>NX2009MalesPercentage85+</t>
  </si>
  <si>
    <t>NZ2009MalesPercentage85+</t>
  </si>
  <si>
    <t>PB2009MalesPercentage85+</t>
  </si>
  <si>
    <t>PD2009MalesPercentage85+</t>
  </si>
  <si>
    <t>PT2009MalesPercentage85+</t>
  </si>
  <si>
    <t>PF2009MalesPercentage85+</t>
  </si>
  <si>
    <t>PH2009MalesPercentage85+</t>
  </si>
  <si>
    <t>PK2009MalesPercentage85+</t>
  </si>
  <si>
    <t>PL2009MalesPercentage85+</t>
  </si>
  <si>
    <t>PM2009MalesPercentage85+</t>
  </si>
  <si>
    <t>PP2009MalesPercentage85+</t>
  </si>
  <si>
    <t>PR2009MalesPercentage85+</t>
  </si>
  <si>
    <t>W2009MalesPercentage85+</t>
  </si>
  <si>
    <t>7A12010MalesPercentage85+</t>
  </si>
  <si>
    <t>7A72010MalesPercentage85+</t>
  </si>
  <si>
    <t>7A22010MalesPercentage85+</t>
  </si>
  <si>
    <t>7A32010MalesPercentage85+</t>
  </si>
  <si>
    <t>7A42010MalesPercentage85+</t>
  </si>
  <si>
    <t>7A52010MalesPercentage85+</t>
  </si>
  <si>
    <t>7A62010MalesPercentage85+</t>
  </si>
  <si>
    <t>NA2010MalesPercentage85+</t>
  </si>
  <si>
    <t>NC2010MalesPercentage85+</t>
  </si>
  <si>
    <t>NE2010MalesPercentage85+</t>
  </si>
  <si>
    <t>NG2010MalesPercentage85+</t>
  </si>
  <si>
    <t>NJ2010MalesPercentage85+</t>
  </si>
  <si>
    <t>NL2010MalesPercentage85+</t>
  </si>
  <si>
    <t>NN2010MalesPercentage85+</t>
  </si>
  <si>
    <t>NQ2010MalesPercentage85+</t>
  </si>
  <si>
    <t>NS2010MalesPercentage85+</t>
  </si>
  <si>
    <t>NU2010MalesPercentage85+</t>
  </si>
  <si>
    <t>NX2010MalesPercentage85+</t>
  </si>
  <si>
    <t>NZ2010MalesPercentage85+</t>
  </si>
  <si>
    <t>PB2010MalesPercentage85+</t>
  </si>
  <si>
    <t>PD2010MalesPercentage85+</t>
  </si>
  <si>
    <t>PT2010MalesPercentage85+</t>
  </si>
  <si>
    <t>PF2010MalesPercentage85+</t>
  </si>
  <si>
    <t>PH2010MalesPercentage85+</t>
  </si>
  <si>
    <t>PK2010MalesPercentage85+</t>
  </si>
  <si>
    <t>PL2010MalesPercentage85+</t>
  </si>
  <si>
    <t>PM2010MalesPercentage85+</t>
  </si>
  <si>
    <t>PP2010MalesPercentage85+</t>
  </si>
  <si>
    <t>PR2010MalesPercentage85+</t>
  </si>
  <si>
    <t>W2010MalesPercentage85+</t>
  </si>
  <si>
    <t>7A12011MalesPercentage85+</t>
  </si>
  <si>
    <t>7A72011MalesPercentage85+</t>
  </si>
  <si>
    <t>7A22011MalesPercentage85+</t>
  </si>
  <si>
    <t>7A32011MalesPercentage85+</t>
  </si>
  <si>
    <t>7A42011MalesPercentage85+</t>
  </si>
  <si>
    <t>7A52011MalesPercentage85+</t>
  </si>
  <si>
    <t>7A62011MalesPercentage85+</t>
  </si>
  <si>
    <t>NA2011MalesPercentage85+</t>
  </si>
  <si>
    <t>NC2011MalesPercentage85+</t>
  </si>
  <si>
    <t>NE2011MalesPercentage85+</t>
  </si>
  <si>
    <t>NG2011MalesPercentage85+</t>
  </si>
  <si>
    <t>NJ2011MalesPercentage85+</t>
  </si>
  <si>
    <t>NL2011MalesPercentage85+</t>
  </si>
  <si>
    <t>NN2011MalesPercentage85+</t>
  </si>
  <si>
    <t>NQ2011MalesPercentage85+</t>
  </si>
  <si>
    <t>NS2011MalesPercentage85+</t>
  </si>
  <si>
    <t>NU2011MalesPercentage85+</t>
  </si>
  <si>
    <t>NX2011MalesPercentage85+</t>
  </si>
  <si>
    <t>NZ2011MalesPercentage85+</t>
  </si>
  <si>
    <t>PB2011MalesPercentage85+</t>
  </si>
  <si>
    <t>PD2011MalesPercentage85+</t>
  </si>
  <si>
    <t>PT2011MalesPercentage85+</t>
  </si>
  <si>
    <t>PF2011MalesPercentage85+</t>
  </si>
  <si>
    <t>PH2011MalesPercentage85+</t>
  </si>
  <si>
    <t>PK2011MalesPercentage85+</t>
  </si>
  <si>
    <t>PL2011MalesPercentage85+</t>
  </si>
  <si>
    <t>PM2011MalesPercentage85+</t>
  </si>
  <si>
    <t>PP2011MalesPercentage85+</t>
  </si>
  <si>
    <t>PR2011MalesPercentage85+</t>
  </si>
  <si>
    <t>W2011MalesPercentage85+</t>
  </si>
  <si>
    <t>7A12012MalesPercentage85+</t>
  </si>
  <si>
    <t>7A72012MalesPercentage85+</t>
  </si>
  <si>
    <t>7A22012MalesPercentage85+</t>
  </si>
  <si>
    <t>7A32012MalesPercentage85+</t>
  </si>
  <si>
    <t>7A42012MalesPercentage85+</t>
  </si>
  <si>
    <t>7A52012MalesPercentage85+</t>
  </si>
  <si>
    <t>7A62012MalesPercentage85+</t>
  </si>
  <si>
    <t>NA2012MalesPercentage85+</t>
  </si>
  <si>
    <t>NC2012MalesPercentage85+</t>
  </si>
  <si>
    <t>NE2012MalesPercentage85+</t>
  </si>
  <si>
    <t>NG2012MalesPercentage85+</t>
  </si>
  <si>
    <t>NJ2012MalesPercentage85+</t>
  </si>
  <si>
    <t>NL2012MalesPercentage85+</t>
  </si>
  <si>
    <t>NN2012MalesPercentage85+</t>
  </si>
  <si>
    <t>NQ2012MalesPercentage85+</t>
  </si>
  <si>
    <t>NS2012MalesPercentage85+</t>
  </si>
  <si>
    <t>NU2012MalesPercentage85+</t>
  </si>
  <si>
    <t>NX2012MalesPercentage85+</t>
  </si>
  <si>
    <t>NZ2012MalesPercentage85+</t>
  </si>
  <si>
    <t>PB2012MalesPercentage85+</t>
  </si>
  <si>
    <t>PD2012MalesPercentage85+</t>
  </si>
  <si>
    <t>PT2012MalesPercentage85+</t>
  </si>
  <si>
    <t>PF2012MalesPercentage85+</t>
  </si>
  <si>
    <t>PH2012MalesPercentage85+</t>
  </si>
  <si>
    <t>PK2012MalesPercentage85+</t>
  </si>
  <si>
    <t>PL2012MalesPercentage85+</t>
  </si>
  <si>
    <t>PM2012MalesPercentage85+</t>
  </si>
  <si>
    <t>PP2012MalesPercentage85+</t>
  </si>
  <si>
    <t>PR2012MalesPercentage85+</t>
  </si>
  <si>
    <t>W2012MalesPercentage85+</t>
  </si>
  <si>
    <t>7A12013MalesPercentage85+</t>
  </si>
  <si>
    <t>7A72013MalesPercentage85+</t>
  </si>
  <si>
    <t>7A22013MalesPercentage85+</t>
  </si>
  <si>
    <t>7A32013MalesPercentage85+</t>
  </si>
  <si>
    <t>7A42013MalesPercentage85+</t>
  </si>
  <si>
    <t>7A52013MalesPercentage85+</t>
  </si>
  <si>
    <t>7A62013MalesPercentage85+</t>
  </si>
  <si>
    <t>NA2013MalesPercentage85+</t>
  </si>
  <si>
    <t>NC2013MalesPercentage85+</t>
  </si>
  <si>
    <t>NE2013MalesPercentage85+</t>
  </si>
  <si>
    <t>NG2013MalesPercentage85+</t>
  </si>
  <si>
    <t>NJ2013MalesPercentage85+</t>
  </si>
  <si>
    <t>NL2013MalesPercentage85+</t>
  </si>
  <si>
    <t>NN2013MalesPercentage85+</t>
  </si>
  <si>
    <t>NQ2013MalesPercentage85+</t>
  </si>
  <si>
    <t>NS2013MalesPercentage85+</t>
  </si>
  <si>
    <t>NU2013MalesPercentage85+</t>
  </si>
  <si>
    <t>NX2013MalesPercentage85+</t>
  </si>
  <si>
    <t>NZ2013MalesPercentage85+</t>
  </si>
  <si>
    <t>PB2013MalesPercentage85+</t>
  </si>
  <si>
    <t>PD2013MalesPercentage85+</t>
  </si>
  <si>
    <t>PT2013MalesPercentage85+</t>
  </si>
  <si>
    <t>PF2013MalesPercentage85+</t>
  </si>
  <si>
    <t>PH2013MalesPercentage85+</t>
  </si>
  <si>
    <t>PK2013MalesPercentage85+</t>
  </si>
  <si>
    <t>PL2013MalesPercentage85+</t>
  </si>
  <si>
    <t>PM2013MalesPercentage85+</t>
  </si>
  <si>
    <t>PP2013MalesPercentage85+</t>
  </si>
  <si>
    <t>PR2013MalesPercentage85+</t>
  </si>
  <si>
    <t>W2013MalesPercentage85+</t>
  </si>
  <si>
    <t>7A12014MalesPercentage85+</t>
  </si>
  <si>
    <t>7A72014MalesPercentage85+</t>
  </si>
  <si>
    <t>7A22014MalesPercentage85+</t>
  </si>
  <si>
    <t>7A32014MalesPercentage85+</t>
  </si>
  <si>
    <t>7A42014MalesPercentage85+</t>
  </si>
  <si>
    <t>7A52014MalesPercentage85+</t>
  </si>
  <si>
    <t>7A62014MalesPercentage85+</t>
  </si>
  <si>
    <t>NA2014MalesPercentage85+</t>
  </si>
  <si>
    <t>NC2014MalesPercentage85+</t>
  </si>
  <si>
    <t>NE2014MalesPercentage85+</t>
  </si>
  <si>
    <t>NG2014MalesPercentage85+</t>
  </si>
  <si>
    <t>NJ2014MalesPercentage85+</t>
  </si>
  <si>
    <t>NL2014MalesPercentage85+</t>
  </si>
  <si>
    <t>NN2014MalesPercentage85+</t>
  </si>
  <si>
    <t>NQ2014MalesPercentage85+</t>
  </si>
  <si>
    <t>NS2014MalesPercentage85+</t>
  </si>
  <si>
    <t>NU2014MalesPercentage85+</t>
  </si>
  <si>
    <t>NX2014MalesPercentage85+</t>
  </si>
  <si>
    <t>NZ2014MalesPercentage85+</t>
  </si>
  <si>
    <t>PB2014MalesPercentage85+</t>
  </si>
  <si>
    <t>PD2014MalesPercentage85+</t>
  </si>
  <si>
    <t>PT2014MalesPercentage85+</t>
  </si>
  <si>
    <t>PF2014MalesPercentage85+</t>
  </si>
  <si>
    <t>PH2014MalesPercentage85+</t>
  </si>
  <si>
    <t>PK2014MalesPercentage85+</t>
  </si>
  <si>
    <t>PL2014MalesPercentage85+</t>
  </si>
  <si>
    <t>PM2014MalesPercentage85+</t>
  </si>
  <si>
    <t>PP2014MalesPercentage85+</t>
  </si>
  <si>
    <t>PR2014MalesPercentage85+</t>
  </si>
  <si>
    <t>W2014MalesPercentage85+</t>
  </si>
  <si>
    <t>7A12005FemalesPercentage85+</t>
  </si>
  <si>
    <t>7A72005FemalesPercentage85+</t>
  </si>
  <si>
    <t>7A22005FemalesPercentage85+</t>
  </si>
  <si>
    <t>7A32005FemalesPercentage85+</t>
  </si>
  <si>
    <t>7A42005FemalesPercentage85+</t>
  </si>
  <si>
    <t>7A52005FemalesPercentage85+</t>
  </si>
  <si>
    <t>7A62005FemalesPercentage85+</t>
  </si>
  <si>
    <t>NA2005FemalesPercentage85+</t>
  </si>
  <si>
    <t>NC2005FemalesPercentage85+</t>
  </si>
  <si>
    <t>NE2005FemalesPercentage85+</t>
  </si>
  <si>
    <t>NG2005FemalesPercentage85+</t>
  </si>
  <si>
    <t>NJ2005FemalesPercentage85+</t>
  </si>
  <si>
    <t>NL2005FemalesPercentage85+</t>
  </si>
  <si>
    <t>NN2005FemalesPercentage85+</t>
  </si>
  <si>
    <t>NQ2005FemalesPercentage85+</t>
  </si>
  <si>
    <t>NS2005FemalesPercentage85+</t>
  </si>
  <si>
    <t>NU2005FemalesPercentage85+</t>
  </si>
  <si>
    <t>NX2005FemalesPercentage85+</t>
  </si>
  <si>
    <t>NZ2005FemalesPercentage85+</t>
  </si>
  <si>
    <t>PB2005FemalesPercentage85+</t>
  </si>
  <si>
    <t>PD2005FemalesPercentage85+</t>
  </si>
  <si>
    <t>PT2005FemalesPercentage85+</t>
  </si>
  <si>
    <t>PF2005FemalesPercentage85+</t>
  </si>
  <si>
    <t>PH2005FemalesPercentage85+</t>
  </si>
  <si>
    <t>PK2005FemalesPercentage85+</t>
  </si>
  <si>
    <t>PL2005FemalesPercentage85+</t>
  </si>
  <si>
    <t>PM2005FemalesPercentage85+</t>
  </si>
  <si>
    <t>PP2005FemalesPercentage85+</t>
  </si>
  <si>
    <t>PR2005FemalesPercentage85+</t>
  </si>
  <si>
    <t>W2005FemalesPercentage85+</t>
  </si>
  <si>
    <t>7A12006FemalesPercentage85+</t>
  </si>
  <si>
    <t>7A72006FemalesPercentage85+</t>
  </si>
  <si>
    <t>7A22006FemalesPercentage85+</t>
  </si>
  <si>
    <t>7A32006FemalesPercentage85+</t>
  </si>
  <si>
    <t>7A42006FemalesPercentage85+</t>
  </si>
  <si>
    <t>7A52006FemalesPercentage85+</t>
  </si>
  <si>
    <t>7A62006FemalesPercentage85+</t>
  </si>
  <si>
    <t>NA2006FemalesPercentage85+</t>
  </si>
  <si>
    <t>NC2006FemalesPercentage85+</t>
  </si>
  <si>
    <t>NE2006FemalesPercentage85+</t>
  </si>
  <si>
    <t>NG2006FemalesPercentage85+</t>
  </si>
  <si>
    <t>NJ2006FemalesPercentage85+</t>
  </si>
  <si>
    <t>NL2006FemalesPercentage85+</t>
  </si>
  <si>
    <t>NN2006FemalesPercentage85+</t>
  </si>
  <si>
    <t>NQ2006FemalesPercentage85+</t>
  </si>
  <si>
    <t>NS2006FemalesPercentage85+</t>
  </si>
  <si>
    <t>NU2006FemalesPercentage85+</t>
  </si>
  <si>
    <t>NX2006FemalesPercentage85+</t>
  </si>
  <si>
    <t>NZ2006FemalesPercentage85+</t>
  </si>
  <si>
    <t>PB2006FemalesPercentage85+</t>
  </si>
  <si>
    <t>PD2006FemalesPercentage85+</t>
  </si>
  <si>
    <t>PT2006FemalesPercentage85+</t>
  </si>
  <si>
    <t>PF2006FemalesPercentage85+</t>
  </si>
  <si>
    <t>PH2006FemalesPercentage85+</t>
  </si>
  <si>
    <t>PK2006FemalesPercentage85+</t>
  </si>
  <si>
    <t>PL2006FemalesPercentage85+</t>
  </si>
  <si>
    <t>PM2006FemalesPercentage85+</t>
  </si>
  <si>
    <t>PP2006FemalesPercentage85+</t>
  </si>
  <si>
    <t>PR2006FemalesPercentage85+</t>
  </si>
  <si>
    <t>W2006FemalesPercentage85+</t>
  </si>
  <si>
    <t>7A12007FemalesPercentage85+</t>
  </si>
  <si>
    <t>7A72007FemalesPercentage85+</t>
  </si>
  <si>
    <t>7A22007FemalesPercentage85+</t>
  </si>
  <si>
    <t>7A32007FemalesPercentage85+</t>
  </si>
  <si>
    <t>7A42007FemalesPercentage85+</t>
  </si>
  <si>
    <t>7A52007FemalesPercentage85+</t>
  </si>
  <si>
    <t>7A62007FemalesPercentage85+</t>
  </si>
  <si>
    <t>NA2007FemalesPercentage85+</t>
  </si>
  <si>
    <t>NC2007FemalesPercentage85+</t>
  </si>
  <si>
    <t>NE2007FemalesPercentage85+</t>
  </si>
  <si>
    <t>NG2007FemalesPercentage85+</t>
  </si>
  <si>
    <t>NJ2007FemalesPercentage85+</t>
  </si>
  <si>
    <t>NL2007FemalesPercentage85+</t>
  </si>
  <si>
    <t>NN2007FemalesPercentage85+</t>
  </si>
  <si>
    <t>NQ2007FemalesPercentage85+</t>
  </si>
  <si>
    <t>NS2007FemalesPercentage85+</t>
  </si>
  <si>
    <t>NU2007FemalesPercentage85+</t>
  </si>
  <si>
    <t>NX2007FemalesPercentage85+</t>
  </si>
  <si>
    <t>NZ2007FemalesPercentage85+</t>
  </si>
  <si>
    <t>PB2007FemalesPercentage85+</t>
  </si>
  <si>
    <t>PD2007FemalesPercentage85+</t>
  </si>
  <si>
    <t>PT2007FemalesPercentage85+</t>
  </si>
  <si>
    <t>PF2007FemalesPercentage85+</t>
  </si>
  <si>
    <t>PH2007FemalesPercentage85+</t>
  </si>
  <si>
    <t>PK2007FemalesPercentage85+</t>
  </si>
  <si>
    <t>PL2007FemalesPercentage85+</t>
  </si>
  <si>
    <t>PM2007FemalesPercentage85+</t>
  </si>
  <si>
    <t>PP2007FemalesPercentage85+</t>
  </si>
  <si>
    <t>PR2007FemalesPercentage85+</t>
  </si>
  <si>
    <t>W2007FemalesPercentage85+</t>
  </si>
  <si>
    <t>7A12008FemalesPercentage85+</t>
  </si>
  <si>
    <t>7A72008FemalesPercentage85+</t>
  </si>
  <si>
    <t>7A22008FemalesPercentage85+</t>
  </si>
  <si>
    <t>7A32008FemalesPercentage85+</t>
  </si>
  <si>
    <t>7A42008FemalesPercentage85+</t>
  </si>
  <si>
    <t>7A52008FemalesPercentage85+</t>
  </si>
  <si>
    <t>7A62008FemalesPercentage85+</t>
  </si>
  <si>
    <t>NA2008FemalesPercentage85+</t>
  </si>
  <si>
    <t>NC2008FemalesPercentage85+</t>
  </si>
  <si>
    <t>NE2008FemalesPercentage85+</t>
  </si>
  <si>
    <t>NG2008FemalesPercentage85+</t>
  </si>
  <si>
    <t>NJ2008FemalesPercentage85+</t>
  </si>
  <si>
    <t>NL2008FemalesPercentage85+</t>
  </si>
  <si>
    <t>NN2008FemalesPercentage85+</t>
  </si>
  <si>
    <t>NQ2008FemalesPercentage85+</t>
  </si>
  <si>
    <t>NS2008FemalesPercentage85+</t>
  </si>
  <si>
    <t>NU2008FemalesPercentage85+</t>
  </si>
  <si>
    <t>NX2008FemalesPercentage85+</t>
  </si>
  <si>
    <t>NZ2008FemalesPercentage85+</t>
  </si>
  <si>
    <t>PB2008FemalesPercentage85+</t>
  </si>
  <si>
    <t>PD2008FemalesPercentage85+</t>
  </si>
  <si>
    <t>PT2008FemalesPercentage85+</t>
  </si>
  <si>
    <t>PF2008FemalesPercentage85+</t>
  </si>
  <si>
    <t>PH2008FemalesPercentage85+</t>
  </si>
  <si>
    <t>PK2008FemalesPercentage85+</t>
  </si>
  <si>
    <t>PL2008FemalesPercentage85+</t>
  </si>
  <si>
    <t>PM2008FemalesPercentage85+</t>
  </si>
  <si>
    <t>PP2008FemalesPercentage85+</t>
  </si>
  <si>
    <t>PR2008FemalesPercentage85+</t>
  </si>
  <si>
    <t>W2008FemalesPercentage85+</t>
  </si>
  <si>
    <t>7A12009FemalesPercentage85+</t>
  </si>
  <si>
    <t>7A72009FemalesPercentage85+</t>
  </si>
  <si>
    <t>7A22009FemalesPercentage85+</t>
  </si>
  <si>
    <t>7A32009FemalesPercentage85+</t>
  </si>
  <si>
    <t>7A42009FemalesPercentage85+</t>
  </si>
  <si>
    <t>7A52009FemalesPercentage85+</t>
  </si>
  <si>
    <t>7A62009FemalesPercentage85+</t>
  </si>
  <si>
    <t>NA2009FemalesPercentage85+</t>
  </si>
  <si>
    <t>NC2009FemalesPercentage85+</t>
  </si>
  <si>
    <t>NE2009FemalesPercentage85+</t>
  </si>
  <si>
    <t>NG2009FemalesPercentage85+</t>
  </si>
  <si>
    <t>NJ2009FemalesPercentage85+</t>
  </si>
  <si>
    <t>NL2009FemalesPercentage85+</t>
  </si>
  <si>
    <t>NN2009FemalesPercentage85+</t>
  </si>
  <si>
    <t>NQ2009FemalesPercentage85+</t>
  </si>
  <si>
    <t>NS2009FemalesPercentage85+</t>
  </si>
  <si>
    <t>NU2009FemalesPercentage85+</t>
  </si>
  <si>
    <t>NX2009FemalesPercentage85+</t>
  </si>
  <si>
    <t>NZ2009FemalesPercentage85+</t>
  </si>
  <si>
    <t>PB2009FemalesPercentage85+</t>
  </si>
  <si>
    <t>PD2009FemalesPercentage85+</t>
  </si>
  <si>
    <t>PT2009FemalesPercentage85+</t>
  </si>
  <si>
    <t>PF2009FemalesPercentage85+</t>
  </si>
  <si>
    <t>PH2009FemalesPercentage85+</t>
  </si>
  <si>
    <t>PK2009FemalesPercentage85+</t>
  </si>
  <si>
    <t>PL2009FemalesPercentage85+</t>
  </si>
  <si>
    <t>PM2009FemalesPercentage85+</t>
  </si>
  <si>
    <t>PP2009FemalesPercentage85+</t>
  </si>
  <si>
    <t>PR2009FemalesPercentage85+</t>
  </si>
  <si>
    <t>W2009FemalesPercentage85+</t>
  </si>
  <si>
    <t>7A12010FemalesPercentage85+</t>
  </si>
  <si>
    <t>7A72010FemalesPercentage85+</t>
  </si>
  <si>
    <t>7A22010FemalesPercentage85+</t>
  </si>
  <si>
    <t>7A32010FemalesPercentage85+</t>
  </si>
  <si>
    <t>7A42010FemalesPercentage85+</t>
  </si>
  <si>
    <t>7A52010FemalesPercentage85+</t>
  </si>
  <si>
    <t>7A62010FemalesPercentage85+</t>
  </si>
  <si>
    <t>NA2010FemalesPercentage85+</t>
  </si>
  <si>
    <t>NC2010FemalesPercentage85+</t>
  </si>
  <si>
    <t>NE2010FemalesPercentage85+</t>
  </si>
  <si>
    <t>NG2010FemalesPercentage85+</t>
  </si>
  <si>
    <t>NJ2010FemalesPercentage85+</t>
  </si>
  <si>
    <t>NL2010FemalesPercentage85+</t>
  </si>
  <si>
    <t>NN2010FemalesPercentage85+</t>
  </si>
  <si>
    <t>NQ2010FemalesPercentage85+</t>
  </si>
  <si>
    <t>NS2010FemalesPercentage85+</t>
  </si>
  <si>
    <t>NU2010FemalesPercentage85+</t>
  </si>
  <si>
    <t>NX2010FemalesPercentage85+</t>
  </si>
  <si>
    <t>NZ2010FemalesPercentage85+</t>
  </si>
  <si>
    <t>PB2010FemalesPercentage85+</t>
  </si>
  <si>
    <t>PD2010FemalesPercentage85+</t>
  </si>
  <si>
    <t>PT2010FemalesPercentage85+</t>
  </si>
  <si>
    <t>PF2010FemalesPercentage85+</t>
  </si>
  <si>
    <t>PH2010FemalesPercentage85+</t>
  </si>
  <si>
    <t>PK2010FemalesPercentage85+</t>
  </si>
  <si>
    <t>PL2010FemalesPercentage85+</t>
  </si>
  <si>
    <t>PM2010FemalesPercentage85+</t>
  </si>
  <si>
    <t>PP2010FemalesPercentage85+</t>
  </si>
  <si>
    <t>PR2010FemalesPercentage85+</t>
  </si>
  <si>
    <t>W2010FemalesPercentage85+</t>
  </si>
  <si>
    <t>7A12011FemalesPercentage85+</t>
  </si>
  <si>
    <t>7A72011FemalesPercentage85+</t>
  </si>
  <si>
    <t>7A22011FemalesPercentage85+</t>
  </si>
  <si>
    <t>7A32011FemalesPercentage85+</t>
  </si>
  <si>
    <t>7A42011FemalesPercentage85+</t>
  </si>
  <si>
    <t>7A52011FemalesPercentage85+</t>
  </si>
  <si>
    <t>7A62011FemalesPercentage85+</t>
  </si>
  <si>
    <t>NA2011FemalesPercentage85+</t>
  </si>
  <si>
    <t>NC2011FemalesPercentage85+</t>
  </si>
  <si>
    <t>NE2011FemalesPercentage85+</t>
  </si>
  <si>
    <t>NG2011FemalesPercentage85+</t>
  </si>
  <si>
    <t>NJ2011FemalesPercentage85+</t>
  </si>
  <si>
    <t>NL2011FemalesPercentage85+</t>
  </si>
  <si>
    <t>NN2011FemalesPercentage85+</t>
  </si>
  <si>
    <t>NQ2011FemalesPercentage85+</t>
  </si>
  <si>
    <t>NS2011FemalesPercentage85+</t>
  </si>
  <si>
    <t>NU2011FemalesPercentage85+</t>
  </si>
  <si>
    <t>NX2011FemalesPercentage85+</t>
  </si>
  <si>
    <t>NZ2011FemalesPercentage85+</t>
  </si>
  <si>
    <t>PB2011FemalesPercentage85+</t>
  </si>
  <si>
    <t>PD2011FemalesPercentage85+</t>
  </si>
  <si>
    <t>PT2011FemalesPercentage85+</t>
  </si>
  <si>
    <t>PF2011FemalesPercentage85+</t>
  </si>
  <si>
    <t>PH2011FemalesPercentage85+</t>
  </si>
  <si>
    <t>PK2011FemalesPercentage85+</t>
  </si>
  <si>
    <t>PL2011FemalesPercentage85+</t>
  </si>
  <si>
    <t>PM2011FemalesPercentage85+</t>
  </si>
  <si>
    <t>PP2011FemalesPercentage85+</t>
  </si>
  <si>
    <t>PR2011FemalesPercentage85+</t>
  </si>
  <si>
    <t>W2011FemalesPercentage85+</t>
  </si>
  <si>
    <t>7A12012FemalesPercentage85+</t>
  </si>
  <si>
    <t>7A72012FemalesPercentage85+</t>
  </si>
  <si>
    <t>7A22012FemalesPercentage85+</t>
  </si>
  <si>
    <t>7A32012FemalesPercentage85+</t>
  </si>
  <si>
    <t>7A42012FemalesPercentage85+</t>
  </si>
  <si>
    <t>7A52012FemalesPercentage85+</t>
  </si>
  <si>
    <t>7A62012FemalesPercentage85+</t>
  </si>
  <si>
    <t>NA2012FemalesPercentage85+</t>
  </si>
  <si>
    <t>NC2012FemalesPercentage85+</t>
  </si>
  <si>
    <t>NE2012FemalesPercentage85+</t>
  </si>
  <si>
    <t>NG2012FemalesPercentage85+</t>
  </si>
  <si>
    <t>NJ2012FemalesPercentage85+</t>
  </si>
  <si>
    <t>NL2012FemalesPercentage85+</t>
  </si>
  <si>
    <t>NN2012FemalesPercentage85+</t>
  </si>
  <si>
    <t>NQ2012FemalesPercentage85+</t>
  </si>
  <si>
    <t>NS2012FemalesPercentage85+</t>
  </si>
  <si>
    <t>NU2012FemalesPercentage85+</t>
  </si>
  <si>
    <t>NX2012FemalesPercentage85+</t>
  </si>
  <si>
    <t>NZ2012FemalesPercentage85+</t>
  </si>
  <si>
    <t>PB2012FemalesPercentage85+</t>
  </si>
  <si>
    <t>PD2012FemalesPercentage85+</t>
  </si>
  <si>
    <t>PT2012FemalesPercentage85+</t>
  </si>
  <si>
    <t>PF2012FemalesPercentage85+</t>
  </si>
  <si>
    <t>PH2012FemalesPercentage85+</t>
  </si>
  <si>
    <t>PK2012FemalesPercentage85+</t>
  </si>
  <si>
    <t>PL2012FemalesPercentage85+</t>
  </si>
  <si>
    <t>PM2012FemalesPercentage85+</t>
  </si>
  <si>
    <t>PP2012FemalesPercentage85+</t>
  </si>
  <si>
    <t>PR2012FemalesPercentage85+</t>
  </si>
  <si>
    <t>W2012FemalesPercentage85+</t>
  </si>
  <si>
    <t>7A12013FemalesPercentage85+</t>
  </si>
  <si>
    <t>7A72013FemalesPercentage85+</t>
  </si>
  <si>
    <t>7A22013FemalesPercentage85+</t>
  </si>
  <si>
    <t>7A32013FemalesPercentage85+</t>
  </si>
  <si>
    <t>7A42013FemalesPercentage85+</t>
  </si>
  <si>
    <t>7A52013FemalesPercentage85+</t>
  </si>
  <si>
    <t>7A62013FemalesPercentage85+</t>
  </si>
  <si>
    <t>NA2013FemalesPercentage85+</t>
  </si>
  <si>
    <t>NC2013FemalesPercentage85+</t>
  </si>
  <si>
    <t>NE2013FemalesPercentage85+</t>
  </si>
  <si>
    <t>NG2013FemalesPercentage85+</t>
  </si>
  <si>
    <t>NJ2013FemalesPercentage85+</t>
  </si>
  <si>
    <t>NL2013FemalesPercentage85+</t>
  </si>
  <si>
    <t>NN2013FemalesPercentage85+</t>
  </si>
  <si>
    <t>NQ2013FemalesPercentage85+</t>
  </si>
  <si>
    <t>NS2013FemalesPercentage85+</t>
  </si>
  <si>
    <t>NU2013FemalesPercentage85+</t>
  </si>
  <si>
    <t>NX2013FemalesPercentage85+</t>
  </si>
  <si>
    <t>NZ2013FemalesPercentage85+</t>
  </si>
  <si>
    <t>PB2013FemalesPercentage85+</t>
  </si>
  <si>
    <t>PD2013FemalesPercentage85+</t>
  </si>
  <si>
    <t>PT2013FemalesPercentage85+</t>
  </si>
  <si>
    <t>PF2013FemalesPercentage85+</t>
  </si>
  <si>
    <t>PH2013FemalesPercentage85+</t>
  </si>
  <si>
    <t>PK2013FemalesPercentage85+</t>
  </si>
  <si>
    <t>PL2013FemalesPercentage85+</t>
  </si>
  <si>
    <t>PM2013FemalesPercentage85+</t>
  </si>
  <si>
    <t>PP2013FemalesPercentage85+</t>
  </si>
  <si>
    <t>PR2013FemalesPercentage85+</t>
  </si>
  <si>
    <t>W2013FemalesPercentage85+</t>
  </si>
  <si>
    <t>7A12014FemalesPercentage85+</t>
  </si>
  <si>
    <t>7A72014FemalesPercentage85+</t>
  </si>
  <si>
    <t>7A22014FemalesPercentage85+</t>
  </si>
  <si>
    <t>7A32014FemalesPercentage85+</t>
  </si>
  <si>
    <t>7A42014FemalesPercentage85+</t>
  </si>
  <si>
    <t>7A52014FemalesPercentage85+</t>
  </si>
  <si>
    <t>7A62014FemalesPercentage85+</t>
  </si>
  <si>
    <t>NA2014FemalesPercentage85+</t>
  </si>
  <si>
    <t>NC2014FemalesPercentage85+</t>
  </si>
  <si>
    <t>NE2014FemalesPercentage85+</t>
  </si>
  <si>
    <t>NG2014FemalesPercentage85+</t>
  </si>
  <si>
    <t>NJ2014FemalesPercentage85+</t>
  </si>
  <si>
    <t>NL2014FemalesPercentage85+</t>
  </si>
  <si>
    <t>NN2014FemalesPercentage85+</t>
  </si>
  <si>
    <t>NQ2014FemalesPercentage85+</t>
  </si>
  <si>
    <t>NS2014FemalesPercentage85+</t>
  </si>
  <si>
    <t>NU2014FemalesPercentage85+</t>
  </si>
  <si>
    <t>NX2014FemalesPercentage85+</t>
  </si>
  <si>
    <t>NZ2014FemalesPercentage85+</t>
  </si>
  <si>
    <t>PB2014FemalesPercentage85+</t>
  </si>
  <si>
    <t>PD2014FemalesPercentage85+</t>
  </si>
  <si>
    <t>PT2014FemalesPercentage85+</t>
  </si>
  <si>
    <t>PF2014FemalesPercentage85+</t>
  </si>
  <si>
    <t>PH2014FemalesPercentage85+</t>
  </si>
  <si>
    <t>PK2014FemalesPercentage85+</t>
  </si>
  <si>
    <t>PL2014FemalesPercentage85+</t>
  </si>
  <si>
    <t>PM2014FemalesPercentage85+</t>
  </si>
  <si>
    <t>PP2014FemalesPercentage85+</t>
  </si>
  <si>
    <t>PR2014FemalesPercentage85+</t>
  </si>
  <si>
    <t>W2014FemalesPercentage85+</t>
  </si>
  <si>
    <t>7A12005PersonsPercentage85+</t>
  </si>
  <si>
    <t>7A72005PersonsPercentage85+</t>
  </si>
  <si>
    <t>7A22005PersonsPercentage85+</t>
  </si>
  <si>
    <t>7A32005PersonsPercentage85+</t>
  </si>
  <si>
    <t>7A42005PersonsPercentage85+</t>
  </si>
  <si>
    <t>7A52005PersonsPercentage85+</t>
  </si>
  <si>
    <t>7A62005PersonsPercentage85+</t>
  </si>
  <si>
    <t>NA2005PersonsPercentage85+</t>
  </si>
  <si>
    <t>NC2005PersonsPercentage85+</t>
  </si>
  <si>
    <t>NE2005PersonsPercentage85+</t>
  </si>
  <si>
    <t>NG2005PersonsPercentage85+</t>
  </si>
  <si>
    <t>NJ2005PersonsPercentage85+</t>
  </si>
  <si>
    <t>NL2005PersonsPercentage85+</t>
  </si>
  <si>
    <t>NN2005PersonsPercentage85+</t>
  </si>
  <si>
    <t>NQ2005PersonsPercentage85+</t>
  </si>
  <si>
    <t>NS2005PersonsPercentage85+</t>
  </si>
  <si>
    <t>NU2005PersonsPercentage85+</t>
  </si>
  <si>
    <t>NX2005PersonsPercentage85+</t>
  </si>
  <si>
    <t>NZ2005PersonsPercentage85+</t>
  </si>
  <si>
    <t>PB2005PersonsPercentage85+</t>
  </si>
  <si>
    <t>PD2005PersonsPercentage85+</t>
  </si>
  <si>
    <t>PT2005PersonsPercentage85+</t>
  </si>
  <si>
    <t>PF2005PersonsPercentage85+</t>
  </si>
  <si>
    <t>PH2005PersonsPercentage85+</t>
  </si>
  <si>
    <t>PK2005PersonsPercentage85+</t>
  </si>
  <si>
    <t>PL2005PersonsPercentage85+</t>
  </si>
  <si>
    <t>PM2005PersonsPercentage85+</t>
  </si>
  <si>
    <t>PP2005PersonsPercentage85+</t>
  </si>
  <si>
    <t>PR2005PersonsPercentage85+</t>
  </si>
  <si>
    <t>W2005PersonsPercentage85+</t>
  </si>
  <si>
    <t>7A12006PersonsPercentage85+</t>
  </si>
  <si>
    <t>7A72006PersonsPercentage85+</t>
  </si>
  <si>
    <t>7A22006PersonsPercentage85+</t>
  </si>
  <si>
    <t>7A32006PersonsPercentage85+</t>
  </si>
  <si>
    <t>7A42006PersonsPercentage85+</t>
  </si>
  <si>
    <t>7A52006PersonsPercentage85+</t>
  </si>
  <si>
    <t>7A62006PersonsPercentage85+</t>
  </si>
  <si>
    <t>NA2006PersonsPercentage85+</t>
  </si>
  <si>
    <t>NC2006PersonsPercentage85+</t>
  </si>
  <si>
    <t>NE2006PersonsPercentage85+</t>
  </si>
  <si>
    <t>NG2006PersonsPercentage85+</t>
  </si>
  <si>
    <t>NJ2006PersonsPercentage85+</t>
  </si>
  <si>
    <t>NL2006PersonsPercentage85+</t>
  </si>
  <si>
    <t>NN2006PersonsPercentage85+</t>
  </si>
  <si>
    <t>NQ2006PersonsPercentage85+</t>
  </si>
  <si>
    <t>NS2006PersonsPercentage85+</t>
  </si>
  <si>
    <t>NU2006PersonsPercentage85+</t>
  </si>
  <si>
    <t>NX2006PersonsPercentage85+</t>
  </si>
  <si>
    <t>NZ2006PersonsPercentage85+</t>
  </si>
  <si>
    <t>PB2006PersonsPercentage85+</t>
  </si>
  <si>
    <t>PD2006PersonsPercentage85+</t>
  </si>
  <si>
    <t>PT2006PersonsPercentage85+</t>
  </si>
  <si>
    <t>PF2006PersonsPercentage85+</t>
  </si>
  <si>
    <t>PH2006PersonsPercentage85+</t>
  </si>
  <si>
    <t>PK2006PersonsPercentage85+</t>
  </si>
  <si>
    <t>PL2006PersonsPercentage85+</t>
  </si>
  <si>
    <t>PM2006PersonsPercentage85+</t>
  </si>
  <si>
    <t>PP2006PersonsPercentage85+</t>
  </si>
  <si>
    <t>PR2006PersonsPercentage85+</t>
  </si>
  <si>
    <t>W2006PersonsPercentage85+</t>
  </si>
  <si>
    <t>7A12007PersonsPercentage85+</t>
  </si>
  <si>
    <t>7A72007PersonsPercentage85+</t>
  </si>
  <si>
    <t>7A22007PersonsPercentage85+</t>
  </si>
  <si>
    <t>7A32007PersonsPercentage85+</t>
  </si>
  <si>
    <t>7A42007PersonsPercentage85+</t>
  </si>
  <si>
    <t>7A52007PersonsPercentage85+</t>
  </si>
  <si>
    <t>7A62007PersonsPercentage85+</t>
  </si>
  <si>
    <t>NA2007PersonsPercentage85+</t>
  </si>
  <si>
    <t>NC2007PersonsPercentage85+</t>
  </si>
  <si>
    <t>NE2007PersonsPercentage85+</t>
  </si>
  <si>
    <t>NG2007PersonsPercentage85+</t>
  </si>
  <si>
    <t>NJ2007PersonsPercentage85+</t>
  </si>
  <si>
    <t>NL2007PersonsPercentage85+</t>
  </si>
  <si>
    <t>NN2007PersonsPercentage85+</t>
  </si>
  <si>
    <t>NQ2007PersonsPercentage85+</t>
  </si>
  <si>
    <t>NS2007PersonsPercentage85+</t>
  </si>
  <si>
    <t>NU2007PersonsPercentage85+</t>
  </si>
  <si>
    <t>NX2007PersonsPercentage85+</t>
  </si>
  <si>
    <t>NZ2007PersonsPercentage85+</t>
  </si>
  <si>
    <t>PB2007PersonsPercentage85+</t>
  </si>
  <si>
    <t>PD2007PersonsPercentage85+</t>
  </si>
  <si>
    <t>PT2007PersonsPercentage85+</t>
  </si>
  <si>
    <t>PF2007PersonsPercentage85+</t>
  </si>
  <si>
    <t>PH2007PersonsPercentage85+</t>
  </si>
  <si>
    <t>PK2007PersonsPercentage85+</t>
  </si>
  <si>
    <t>PL2007PersonsPercentage85+</t>
  </si>
  <si>
    <t>PM2007PersonsPercentage85+</t>
  </si>
  <si>
    <t>PP2007PersonsPercentage85+</t>
  </si>
  <si>
    <t>PR2007PersonsPercentage85+</t>
  </si>
  <si>
    <t>W2007PersonsPercentage85+</t>
  </si>
  <si>
    <t>7A12008PersonsPercentage85+</t>
  </si>
  <si>
    <t>7A72008PersonsPercentage85+</t>
  </si>
  <si>
    <t>7A22008PersonsPercentage85+</t>
  </si>
  <si>
    <t>7A32008PersonsPercentage85+</t>
  </si>
  <si>
    <t>7A42008PersonsPercentage85+</t>
  </si>
  <si>
    <t>7A52008PersonsPercentage85+</t>
  </si>
  <si>
    <t>7A62008PersonsPercentage85+</t>
  </si>
  <si>
    <t>NA2008PersonsPercentage85+</t>
  </si>
  <si>
    <t>NC2008PersonsPercentage85+</t>
  </si>
  <si>
    <t>NE2008PersonsPercentage85+</t>
  </si>
  <si>
    <t>NG2008PersonsPercentage85+</t>
  </si>
  <si>
    <t>NJ2008PersonsPercentage85+</t>
  </si>
  <si>
    <t>NL2008PersonsPercentage85+</t>
  </si>
  <si>
    <t>NN2008PersonsPercentage85+</t>
  </si>
  <si>
    <t>NQ2008PersonsPercentage85+</t>
  </si>
  <si>
    <t>NS2008PersonsPercentage85+</t>
  </si>
  <si>
    <t>NU2008PersonsPercentage85+</t>
  </si>
  <si>
    <t>NX2008PersonsPercentage85+</t>
  </si>
  <si>
    <t>NZ2008PersonsPercentage85+</t>
  </si>
  <si>
    <t>PB2008PersonsPercentage85+</t>
  </si>
  <si>
    <t>PD2008PersonsPercentage85+</t>
  </si>
  <si>
    <t>PT2008PersonsPercentage85+</t>
  </si>
  <si>
    <t>PF2008PersonsPercentage85+</t>
  </si>
  <si>
    <t>PH2008PersonsPercentage85+</t>
  </si>
  <si>
    <t>PK2008PersonsPercentage85+</t>
  </si>
  <si>
    <t>PL2008PersonsPercentage85+</t>
  </si>
  <si>
    <t>PM2008PersonsPercentage85+</t>
  </si>
  <si>
    <t>PP2008PersonsPercentage85+</t>
  </si>
  <si>
    <t>PR2008PersonsPercentage85+</t>
  </si>
  <si>
    <t>W2008PersonsPercentage85+</t>
  </si>
  <si>
    <t>7A12009PersonsPercentage85+</t>
  </si>
  <si>
    <t>7A72009PersonsPercentage85+</t>
  </si>
  <si>
    <t>7A22009PersonsPercentage85+</t>
  </si>
  <si>
    <t>7A32009PersonsPercentage85+</t>
  </si>
  <si>
    <t>7A42009PersonsPercentage85+</t>
  </si>
  <si>
    <t>7A52009PersonsPercentage85+</t>
  </si>
  <si>
    <t>7A62009PersonsPercentage85+</t>
  </si>
  <si>
    <t>NA2009PersonsPercentage85+</t>
  </si>
  <si>
    <t>NC2009PersonsPercentage85+</t>
  </si>
  <si>
    <t>NE2009PersonsPercentage85+</t>
  </si>
  <si>
    <t>NG2009PersonsPercentage85+</t>
  </si>
  <si>
    <t>NJ2009PersonsPercentage85+</t>
  </si>
  <si>
    <t>NL2009PersonsPercentage85+</t>
  </si>
  <si>
    <t>NN2009PersonsPercentage85+</t>
  </si>
  <si>
    <t>NQ2009PersonsPercentage85+</t>
  </si>
  <si>
    <t>NS2009PersonsPercentage85+</t>
  </si>
  <si>
    <t>NU2009PersonsPercentage85+</t>
  </si>
  <si>
    <t>NX2009PersonsPercentage85+</t>
  </si>
  <si>
    <t>NZ2009PersonsPercentage85+</t>
  </si>
  <si>
    <t>PB2009PersonsPercentage85+</t>
  </si>
  <si>
    <t>PD2009PersonsPercentage85+</t>
  </si>
  <si>
    <t>PT2009PersonsPercentage85+</t>
  </si>
  <si>
    <t>PF2009PersonsPercentage85+</t>
  </si>
  <si>
    <t>PH2009PersonsPercentage85+</t>
  </si>
  <si>
    <t>PK2009PersonsPercentage85+</t>
  </si>
  <si>
    <t>PL2009PersonsPercentage85+</t>
  </si>
  <si>
    <t>PM2009PersonsPercentage85+</t>
  </si>
  <si>
    <t>PP2009PersonsPercentage85+</t>
  </si>
  <si>
    <t>PR2009PersonsPercentage85+</t>
  </si>
  <si>
    <t>W2009PersonsPercentage85+</t>
  </si>
  <si>
    <t>7A12010PersonsPercentage85+</t>
  </si>
  <si>
    <t>7A72010PersonsPercentage85+</t>
  </si>
  <si>
    <t>7A22010PersonsPercentage85+</t>
  </si>
  <si>
    <t>7A32010PersonsPercentage85+</t>
  </si>
  <si>
    <t>7A42010PersonsPercentage85+</t>
  </si>
  <si>
    <t>7A52010PersonsPercentage85+</t>
  </si>
  <si>
    <t>7A62010PersonsPercentage85+</t>
  </si>
  <si>
    <t>NA2010PersonsPercentage85+</t>
  </si>
  <si>
    <t>NC2010PersonsPercentage85+</t>
  </si>
  <si>
    <t>NE2010PersonsPercentage85+</t>
  </si>
  <si>
    <t>NG2010PersonsPercentage85+</t>
  </si>
  <si>
    <t>NJ2010PersonsPercentage85+</t>
  </si>
  <si>
    <t>NL2010PersonsPercentage85+</t>
  </si>
  <si>
    <t>NN2010PersonsPercentage85+</t>
  </si>
  <si>
    <t>NQ2010PersonsPercentage85+</t>
  </si>
  <si>
    <t>NS2010PersonsPercentage85+</t>
  </si>
  <si>
    <t>NU2010PersonsPercentage85+</t>
  </si>
  <si>
    <t>NX2010PersonsPercentage85+</t>
  </si>
  <si>
    <t>NZ2010PersonsPercentage85+</t>
  </si>
  <si>
    <t>PB2010PersonsPercentage85+</t>
  </si>
  <si>
    <t>PD2010PersonsPercentage85+</t>
  </si>
  <si>
    <t>PT2010PersonsPercentage85+</t>
  </si>
  <si>
    <t>PF2010PersonsPercentage85+</t>
  </si>
  <si>
    <t>PH2010PersonsPercentage85+</t>
  </si>
  <si>
    <t>PK2010PersonsPercentage85+</t>
  </si>
  <si>
    <t>PL2010PersonsPercentage85+</t>
  </si>
  <si>
    <t>PM2010PersonsPercentage85+</t>
  </si>
  <si>
    <t>PP2010PersonsPercentage85+</t>
  </si>
  <si>
    <t>PR2010PersonsPercentage85+</t>
  </si>
  <si>
    <t>W2010PersonsPercentage85+</t>
  </si>
  <si>
    <t>7A12011PersonsPercentage85+</t>
  </si>
  <si>
    <t>7A72011PersonsPercentage85+</t>
  </si>
  <si>
    <t>7A22011PersonsPercentage85+</t>
  </si>
  <si>
    <t>7A32011PersonsPercentage85+</t>
  </si>
  <si>
    <t>7A42011PersonsPercentage85+</t>
  </si>
  <si>
    <t>7A52011PersonsPercentage85+</t>
  </si>
  <si>
    <t>7A62011PersonsPercentage85+</t>
  </si>
  <si>
    <t>NA2011PersonsPercentage85+</t>
  </si>
  <si>
    <t>NC2011PersonsPercentage85+</t>
  </si>
  <si>
    <t>NE2011PersonsPercentage85+</t>
  </si>
  <si>
    <t>NG2011PersonsPercentage85+</t>
  </si>
  <si>
    <t>NJ2011PersonsPercentage85+</t>
  </si>
  <si>
    <t>NL2011PersonsPercentage85+</t>
  </si>
  <si>
    <t>NN2011PersonsPercentage85+</t>
  </si>
  <si>
    <t>NQ2011PersonsPercentage85+</t>
  </si>
  <si>
    <t>NS2011PersonsPercentage85+</t>
  </si>
  <si>
    <t>NU2011PersonsPercentage85+</t>
  </si>
  <si>
    <t>NX2011PersonsPercentage85+</t>
  </si>
  <si>
    <t>NZ2011PersonsPercentage85+</t>
  </si>
  <si>
    <t>PB2011PersonsPercentage85+</t>
  </si>
  <si>
    <t>PD2011PersonsPercentage85+</t>
  </si>
  <si>
    <t>PT2011PersonsPercentage85+</t>
  </si>
  <si>
    <t>PF2011PersonsPercentage85+</t>
  </si>
  <si>
    <t>PH2011PersonsPercentage85+</t>
  </si>
  <si>
    <t>PK2011PersonsPercentage85+</t>
  </si>
  <si>
    <t>PL2011PersonsPercentage85+</t>
  </si>
  <si>
    <t>PM2011PersonsPercentage85+</t>
  </si>
  <si>
    <t>PP2011PersonsPercentage85+</t>
  </si>
  <si>
    <t>PR2011PersonsPercentage85+</t>
  </si>
  <si>
    <t>W2011PersonsPercentage85+</t>
  </si>
  <si>
    <t>7A12012PersonsPercentage85+</t>
  </si>
  <si>
    <t>7A72012PersonsPercentage85+</t>
  </si>
  <si>
    <t>7A22012PersonsPercentage85+</t>
  </si>
  <si>
    <t>7A32012PersonsPercentage85+</t>
  </si>
  <si>
    <t>7A42012PersonsPercentage85+</t>
  </si>
  <si>
    <t>7A52012PersonsPercentage85+</t>
  </si>
  <si>
    <t>7A62012PersonsPercentage85+</t>
  </si>
  <si>
    <t>NA2012PersonsPercentage85+</t>
  </si>
  <si>
    <t>NC2012PersonsPercentage85+</t>
  </si>
  <si>
    <t>NE2012PersonsPercentage85+</t>
  </si>
  <si>
    <t>NG2012PersonsPercentage85+</t>
  </si>
  <si>
    <t>NJ2012PersonsPercentage85+</t>
  </si>
  <si>
    <t>NL2012PersonsPercentage85+</t>
  </si>
  <si>
    <t>NN2012PersonsPercentage85+</t>
  </si>
  <si>
    <t>NQ2012PersonsPercentage85+</t>
  </si>
  <si>
    <t>NS2012PersonsPercentage85+</t>
  </si>
  <si>
    <t>NU2012PersonsPercentage85+</t>
  </si>
  <si>
    <t>NX2012PersonsPercentage85+</t>
  </si>
  <si>
    <t>NZ2012PersonsPercentage85+</t>
  </si>
  <si>
    <t>PB2012PersonsPercentage85+</t>
  </si>
  <si>
    <t>PD2012PersonsPercentage85+</t>
  </si>
  <si>
    <t>PT2012PersonsPercentage85+</t>
  </si>
  <si>
    <t>PF2012PersonsPercentage85+</t>
  </si>
  <si>
    <t>PH2012PersonsPercentage85+</t>
  </si>
  <si>
    <t>PK2012PersonsPercentage85+</t>
  </si>
  <si>
    <t>PL2012PersonsPercentage85+</t>
  </si>
  <si>
    <t>PM2012PersonsPercentage85+</t>
  </si>
  <si>
    <t>PP2012PersonsPercentage85+</t>
  </si>
  <si>
    <t>PR2012PersonsPercentage85+</t>
  </si>
  <si>
    <t>W2012PersonsPercentage85+</t>
  </si>
  <si>
    <t>7A12013PersonsPercentage85+</t>
  </si>
  <si>
    <t>7A72013PersonsPercentage85+</t>
  </si>
  <si>
    <t>7A22013PersonsPercentage85+</t>
  </si>
  <si>
    <t>7A32013PersonsPercentage85+</t>
  </si>
  <si>
    <t>7A42013PersonsPercentage85+</t>
  </si>
  <si>
    <t>7A52013PersonsPercentage85+</t>
  </si>
  <si>
    <t>7A62013PersonsPercentage85+</t>
  </si>
  <si>
    <t>NA2013PersonsPercentage85+</t>
  </si>
  <si>
    <t>NC2013PersonsPercentage85+</t>
  </si>
  <si>
    <t>NE2013PersonsPercentage85+</t>
  </si>
  <si>
    <t>NG2013PersonsPercentage85+</t>
  </si>
  <si>
    <t>NJ2013PersonsPercentage85+</t>
  </si>
  <si>
    <t>NL2013PersonsPercentage85+</t>
  </si>
  <si>
    <t>NN2013PersonsPercentage85+</t>
  </si>
  <si>
    <t>NQ2013PersonsPercentage85+</t>
  </si>
  <si>
    <t>NS2013PersonsPercentage85+</t>
  </si>
  <si>
    <t>NU2013PersonsPercentage85+</t>
  </si>
  <si>
    <t>NX2013PersonsPercentage85+</t>
  </si>
  <si>
    <t>NZ2013PersonsPercentage85+</t>
  </si>
  <si>
    <t>PB2013PersonsPercentage85+</t>
  </si>
  <si>
    <t>PD2013PersonsPercentage85+</t>
  </si>
  <si>
    <t>PT2013PersonsPercentage85+</t>
  </si>
  <si>
    <t>PF2013PersonsPercentage85+</t>
  </si>
  <si>
    <t>PH2013PersonsPercentage85+</t>
  </si>
  <si>
    <t>PK2013PersonsPercentage85+</t>
  </si>
  <si>
    <t>PL2013PersonsPercentage85+</t>
  </si>
  <si>
    <t>PM2013PersonsPercentage85+</t>
  </si>
  <si>
    <t>PP2013PersonsPercentage85+</t>
  </si>
  <si>
    <t>PR2013PersonsPercentage85+</t>
  </si>
  <si>
    <t>W2013PersonsPercentage85+</t>
  </si>
  <si>
    <t>7A12014PersonsPercentage85+</t>
  </si>
  <si>
    <t>7A72014PersonsPercentage85+</t>
  </si>
  <si>
    <t>7A22014PersonsPercentage85+</t>
  </si>
  <si>
    <t>7A32014PersonsPercentage85+</t>
  </si>
  <si>
    <t>7A42014PersonsPercentage85+</t>
  </si>
  <si>
    <t>7A52014PersonsPercentage85+</t>
  </si>
  <si>
    <t>7A62014PersonsPercentage85+</t>
  </si>
  <si>
    <t>NA2014PersonsPercentage85+</t>
  </si>
  <si>
    <t>NC2014PersonsPercentage85+</t>
  </si>
  <si>
    <t>NE2014PersonsPercentage85+</t>
  </si>
  <si>
    <t>NG2014PersonsPercentage85+</t>
  </si>
  <si>
    <t>NJ2014PersonsPercentage85+</t>
  </si>
  <si>
    <t>NL2014PersonsPercentage85+</t>
  </si>
  <si>
    <t>NN2014PersonsPercentage85+</t>
  </si>
  <si>
    <t>NQ2014PersonsPercentage85+</t>
  </si>
  <si>
    <t>NS2014PersonsPercentage85+</t>
  </si>
  <si>
    <t>NU2014PersonsPercentage85+</t>
  </si>
  <si>
    <t>NX2014PersonsPercentage85+</t>
  </si>
  <si>
    <t>NZ2014PersonsPercentage85+</t>
  </si>
  <si>
    <t>PB2014PersonsPercentage85+</t>
  </si>
  <si>
    <t>PD2014PersonsPercentage85+</t>
  </si>
  <si>
    <t>PT2014PersonsPercentage85+</t>
  </si>
  <si>
    <t>PF2014PersonsPercentage85+</t>
  </si>
  <si>
    <t>PH2014PersonsPercentage85+</t>
  </si>
  <si>
    <t>PK2014PersonsPercentage85+</t>
  </si>
  <si>
    <t>PL2014PersonsPercentage85+</t>
  </si>
  <si>
    <t>PM2014PersonsPercentage85+</t>
  </si>
  <si>
    <t>PP2014PersonsPercentage85+</t>
  </si>
  <si>
    <t>PR2014PersonsPercentage85+</t>
  </si>
  <si>
    <t>W2014PersonsPercentage85+</t>
  </si>
  <si>
    <t xml:space="preserve">Count and percentage of the population by age group and/or sex </t>
  </si>
  <si>
    <t>Males, females and persons; all ages, age groups &lt;16, 16-64, 65-84, 85+ and quinary age groups</t>
  </si>
  <si>
    <t>Trends: percentages are calculated by dividing the populations in the age group and/or sex in a particular year by the total population in the corresponding year and multiplying by 100</t>
  </si>
  <si>
    <t>2005/2014 &amp; area comparison: percentages are calculated by dividing the count of the population in each area by age group and sex by the total population in the area and multiplying by 100</t>
  </si>
  <si>
    <t>• Population estimates are based on census data which is the most complete source of information about the population available.</t>
  </si>
  <si>
    <t xml:space="preserve">Count and percentage population change since 2005
</t>
  </si>
  <si>
    <t xml:space="preserve">Males, females and persons all ages </t>
  </si>
  <si>
    <t>2005 to 2014</t>
  </si>
  <si>
    <t xml:space="preserve">Percentages are calculated by taking the counts of population in the selected area away from the counts in the area in 2005, dividing by the count in 2005 and then multiplying by 100 
</t>
  </si>
  <si>
    <t>(count of population in 2011 - count of population in 2005) / (count of population in 2005) x 100</t>
  </si>
  <si>
    <t>Indicator: Population difference</t>
  </si>
  <si>
    <t>Count and percentage difference in population estimates between 2005 and 2014</t>
  </si>
  <si>
    <t>Males, females and persons; all ages and quinary age groups</t>
  </si>
  <si>
    <t>2005 and 2014</t>
  </si>
  <si>
    <t>count/percentage in 2005 - count/percentage in 2014</t>
  </si>
  <si>
    <t>POPULATION TREND BY AGE</t>
  </si>
  <si>
    <t xml:space="preserve">PYRAMIDS </t>
  </si>
  <si>
    <r>
      <rPr>
        <b/>
        <sz val="16"/>
        <color theme="6"/>
        <rFont val="Verdana"/>
        <family val="2"/>
      </rPr>
      <t>POPULATION TREND</t>
    </r>
    <r>
      <rPr>
        <b/>
        <sz val="11"/>
        <color theme="6"/>
        <rFont val="Verdana"/>
        <family val="2"/>
      </rPr>
      <t xml:space="preserve"> </t>
    </r>
  </si>
  <si>
    <t xml:space="preserve">  Isle of Anglesey</t>
  </si>
  <si>
    <t xml:space="preserve">  Newport</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</si>
  <si>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</si>
  <si>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</si>
  <si>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</si>
  <si>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</si>
  <si>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</si>
  <si>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</si>
  <si>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</si>
  <si>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</si>
  <si>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</si>
  <si>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</si>
  <si>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</si>
  <si>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 xml:space="preserv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</si>
  <si>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</si>
  <si>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</si>
  <si>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</si>
  <si>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</si>
  <si>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</si>
  <si>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</si>
  <si>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</si>
  <si>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Powys</t>
  </si>
  <si>
    <t xml:space="preserve">  Neath Port Talbot </t>
  </si>
  <si>
    <t xml:space="preserve">  Merthyr Tydfil </t>
  </si>
  <si>
    <t xml:space="preserve">Trends: 2005 to 2014                                                                         2005/2014 comparison: 2005 and 2014
Area comparison: 2014        </t>
  </si>
  <si>
    <t>Add 96</t>
  </si>
  <si>
    <t xml:space="preserve">  Betsi Cadwaladr UHB</t>
  </si>
  <si>
    <t>Numbers have been calculated using unrounded data, then rounded to the nearest 100.</t>
  </si>
  <si>
    <r>
      <t xml:space="preserve">This interactive data file is part of the Observatory's </t>
    </r>
    <r>
      <rPr>
        <b/>
        <sz val="10"/>
        <color theme="1" tint="0.249977111117893"/>
        <rFont val="Verdana"/>
        <family val="2"/>
      </rPr>
      <t>Demography 2016 profile</t>
    </r>
    <r>
      <rPr>
        <sz val="10"/>
        <color theme="1" tint="0.249977111117893"/>
        <rFont val="Verdana"/>
        <family val="2"/>
      </rPr>
      <t>, available at:</t>
    </r>
  </si>
  <si>
    <r>
      <t xml:space="preserve">For more information on the data sources and methods used, click on the </t>
    </r>
    <r>
      <rPr>
        <b/>
        <sz val="10"/>
        <color theme="1" tint="0.249977111117893"/>
        <rFont val="Verdana"/>
        <family val="2"/>
      </rPr>
      <t>Technical guide</t>
    </r>
    <r>
      <rPr>
        <sz val="10"/>
        <color theme="1" tint="0.249977111117893"/>
        <rFont val="Verdana"/>
        <family val="2"/>
      </rPr>
      <t xml:space="preserve"> tab above.  </t>
    </r>
  </si>
  <si>
    <r>
      <t xml:space="preserve">For guidance on how to interpret the charts shown in this file, click on the </t>
    </r>
    <r>
      <rPr>
        <b/>
        <sz val="10"/>
        <color theme="1" tint="0.249977111117893"/>
        <rFont val="Verdana"/>
        <family val="2"/>
      </rPr>
      <t>Interpretation guide</t>
    </r>
    <r>
      <rPr>
        <sz val="10"/>
        <color theme="1" tint="0.249977111117893"/>
        <rFont val="Verdana"/>
        <family val="2"/>
      </rPr>
      <t xml:space="preserve"> tab. </t>
    </r>
  </si>
  <si>
    <t xml:space="preserve">                                                                                                                     </t>
  </si>
  <si>
    <t xml:space="preserve">For example: percentage change since 2005 for 2011 would be calculated as follows: </t>
  </si>
  <si>
    <r>
      <rPr>
        <sz val="10"/>
        <color theme="1" tint="0.249977111117893"/>
        <rFont val="Verdana"/>
        <family val="2"/>
      </rPr>
      <t>•</t>
    </r>
    <r>
      <rPr>
        <b/>
        <sz val="10"/>
        <color theme="1" tint="0.249977111117893"/>
        <rFont val="Verdana"/>
        <family val="2"/>
      </rPr>
      <t xml:space="preserve"> Population trend</t>
    </r>
  </si>
  <si>
    <r>
      <rPr>
        <sz val="10"/>
        <color theme="1" tint="0.249977111117893"/>
        <rFont val="Verdana"/>
        <family val="2"/>
      </rPr>
      <t>•</t>
    </r>
    <r>
      <rPr>
        <b/>
        <sz val="10"/>
        <color theme="1" tint="0.249977111117893"/>
        <rFont val="Verdana"/>
        <family val="2"/>
      </rPr>
      <t xml:space="preserve"> Population trend by age</t>
    </r>
  </si>
  <si>
    <r>
      <rPr>
        <sz val="10"/>
        <color theme="1" tint="0.249977111117893"/>
        <rFont val="Verdana"/>
        <family val="2"/>
      </rPr>
      <t>•</t>
    </r>
    <r>
      <rPr>
        <b/>
        <sz val="10"/>
        <color theme="1" tint="0.249977111117893"/>
        <rFont val="Verdana"/>
        <family val="2"/>
      </rPr>
      <t xml:space="preserve"> Population pyramid 2005 &amp; 2014 comparison</t>
    </r>
  </si>
  <si>
    <r>
      <rPr>
        <sz val="10"/>
        <color theme="1" tint="0.249977111117893"/>
        <rFont val="Verdana"/>
        <family val="2"/>
      </rPr>
      <t>•</t>
    </r>
    <r>
      <rPr>
        <b/>
        <sz val="10"/>
        <color theme="1" tint="0.249977111117893"/>
        <rFont val="Verdana"/>
        <family val="2"/>
      </rPr>
      <t xml:space="preserve"> Population pyramid area &amp; Wales 2014 comparison</t>
    </r>
  </si>
  <si>
    <t>Estimated population</t>
  </si>
  <si>
    <t>• Please note it has recently come to light that the population aged 85+ has been underestimated in some areas by the Office for National Statistics population estimates.  In most parts of Wales the impact of this issue will be small. Further details are available from the Demography 2016 webpage:</t>
  </si>
  <si>
    <t>• Calculations are based on the unrounded values and then presented as rounded to the nearest 100 in the tables.</t>
  </si>
  <si>
    <t>• Difference in counts of the population are calculated based on the unrounded values and then presented as rounded to the nearest 100.</t>
  </si>
  <si>
    <t>http://www.publichealthwalesobservatory.wales.nhs.uk/demography-overview</t>
  </si>
  <si>
    <t>http://www.publichealthwalesobservatory.wales.nhs.uk/population-estimates-1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</si>
</sst>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quot;£&quot;* #,##0.00_-;_-&quot;£&quot;* &quot;-&quot;??_-;_-@_-"/>
    <numFmt numFmtId="43" formatCode="_-* #,##0.00_-;\-* #,##0.00_-;_-* &quot;-&quot;??_-;_-@_-"/>
    <numFmt numFmtId="164" formatCode="\+#0.0;\-#0.0;&quot;on forecast&quot;"/>
    <numFmt numFmtId="165" formatCode="_(* #,##0.00_);_(* \(#,##0.00\);_(* &quot;-&quot;??_);_(@_)"/>
    <numFmt numFmtId="166" formatCode="[&gt;0.5]#,##0;[&lt;-0.5]\-#,##0;\-"/>
    <numFmt numFmtId="167" formatCode="#,##0_);;&quot;- &quot;_);@_)\ "/>
    <numFmt numFmtId="168" formatCode="_(General"/>
    <numFmt numFmtId="169" formatCode="0.0"/>
    <numFmt numFmtId="170" formatCode="General_)"/>
    <numFmt numFmtId="171" formatCode="#,##0.0"/>
    <numFmt numFmtId="172" formatCode="0.0000"/>
    <numFmt numFmtId="173" formatCode="0.0%"/>
  </numFmts>
  <fonts count="110">
    <font>
      <sz val="11"/>
      <color theme="1"/>
      <name val="Calibri"/>
      <family val="2"/>
      <scheme val="minor"/>
    </font>
    <font>
      <sz val="9"/>
      <color theme="1"/>
      <name val="Verdana"/>
      <family val="2"/>
    </font>
    <font>
      <sz val="11"/>
      <color theme="1"/>
      <name val="Calibri"/>
      <family val="2"/>
      <scheme val="minor"/>
    </font>
    <font>
      <sz val="10"/>
      <name val="Arial"/>
      <family val="2"/>
    </font>
    <font>
      <sz val="10"/>
      <name val="Verdana"/>
      <family val="2"/>
    </font>
    <font>
      <sz val="10"/>
      <color theme="1"/>
      <name val="Verdana"/>
      <family val="2"/>
    </font>
    <font>
      <sz val="10"/>
      <color rgb="FF000080"/>
      <name val="Verdana"/>
      <family val="2"/>
    </font>
    <font>
      <u/>
      <sz val="10"/>
      <color indexed="12"/>
      <name val="Arial"/>
      <family val="2"/>
    </font>
    <font>
      <u/>
      <sz val="11"/>
      <color theme="10"/>
      <name val="Calibri"/>
      <family val="2"/>
    </font>
    <font>
      <b/>
      <sz val="10"/>
      <name val="Verdana"/>
      <family val="2"/>
    </font>
    <font>
      <b/>
      <sz val="12"/>
      <name val="Verdana"/>
      <family val="2"/>
    </font>
    <font>
      <b/>
      <sz val="10"/>
      <name val="Arial"/>
      <family val="2"/>
    </font>
    <font>
      <b/>
      <sz val="10"/>
      <color rgb="FFFF0000"/>
      <name val="Arial"/>
      <family val="2"/>
    </font>
    <font>
      <b/>
      <sz val="9"/>
      <name val="Verdana"/>
      <family val="2"/>
    </font>
    <font>
      <sz val="11"/>
      <color rgb="FF000000"/>
      <name val="Calibri"/>
      <family val="2"/>
    </font>
    <font>
      <b/>
      <sz val="11"/>
      <color theme="1"/>
      <name val="Calibri"/>
      <family val="2"/>
      <scheme val="minor"/>
    </font>
    <font>
      <b/>
      <sz val="11"/>
      <color rgb="FFFF0000"/>
      <name val="Calibri"/>
      <family val="2"/>
      <scheme val="minor"/>
    </font>
    <font>
      <sz val="10"/>
      <color theme="1"/>
      <name val="Arial"/>
      <family val="2"/>
    </font>
    <font>
      <sz val="9"/>
      <color theme="1"/>
      <name val="Verdana"/>
      <family val="2"/>
    </font>
    <font>
      <u/>
      <sz val="11"/>
      <color theme="10"/>
      <name val="Calibri"/>
      <family val="2"/>
      <scheme val="minor"/>
    </font>
    <font>
      <sz val="11"/>
      <color indexed="8"/>
      <name val="Calibri"/>
      <family val="2"/>
      <scheme val="minor"/>
    </font>
    <font>
      <sz val="9"/>
      <name val="Verdana"/>
      <family val="2"/>
    </font>
    <font>
      <sz val="9"/>
      <color rgb="FF000080"/>
      <name val="Verdana"/>
      <family val="2"/>
    </font>
    <font>
      <sz val="8"/>
      <color rgb="FF000080"/>
      <name val="Verdana"/>
      <family val="2"/>
    </font>
    <font>
      <b/>
      <sz val="11"/>
      <color rgb="FF00B050"/>
      <name val="Calibri"/>
      <family val="2"/>
      <scheme val="minor"/>
    </font>
    <font>
      <sz val="11"/>
      <color rgb="FF00B050"/>
      <name val="Calibri"/>
      <family val="2"/>
      <scheme val="minor"/>
    </font>
    <font>
      <sz val="10"/>
      <color theme="1"/>
      <name val="Calibri"/>
      <family val="2"/>
      <scheme val="minor"/>
    </font>
    <font>
      <sz val="11"/>
      <color theme="1"/>
      <name val="Verdana"/>
      <family val="2"/>
    </font>
    <font>
      <b/>
      <sz val="9"/>
      <color theme="1"/>
      <name val="Verdana"/>
      <family val="2"/>
    </font>
    <font>
      <sz val="10"/>
      <name val="Times New Roman"/>
      <family val="1"/>
    </font>
    <font>
      <u/>
      <sz val="9.9"/>
      <color theme="10"/>
      <name val="Calibri"/>
      <family val="2"/>
    </font>
    <font>
      <sz val="11"/>
      <color rgb="FF296C9F"/>
      <name val="Calibri"/>
      <family val="2"/>
      <scheme val="minor"/>
    </font>
    <font>
      <sz val="11"/>
      <color rgb="FF00008A"/>
      <name val="Calibri"/>
      <family val="2"/>
      <scheme val="minor"/>
    </font>
    <font>
      <u/>
      <sz val="8.8000000000000007"/>
      <color theme="10"/>
      <name val="Calibri"/>
      <family val="2"/>
    </font>
    <font>
      <b/>
      <sz val="10"/>
      <color rgb="FFFFFFFF"/>
      <name val="Verdana"/>
      <family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0"/>
      <color indexed="12"/>
      <name val="Helvetica"/>
    </font>
    <font>
      <u/>
      <sz val="7.5"/>
      <color indexed="12"/>
      <name val="Arial"/>
      <family val="2"/>
    </font>
    <font>
      <u/>
      <sz val="12"/>
      <color indexed="12"/>
      <name val="Arial"/>
      <family val="2"/>
    </font>
    <font>
      <u/>
      <sz val="10"/>
      <color indexed="12"/>
      <name val="MS Sans Serif"/>
      <family val="2"/>
    </font>
    <font>
      <u/>
      <sz val="10"/>
      <color theme="10"/>
      <name val="Arial"/>
      <family val="2"/>
    </font>
    <font>
      <u/>
      <sz val="7.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2"/>
      <name val="Arial"/>
      <family val="2"/>
    </font>
    <font>
      <sz val="13"/>
      <name val="Times New Roman"/>
      <family val="1"/>
    </font>
    <font>
      <b/>
      <sz val="11"/>
      <color indexed="63"/>
      <name val="Calibri"/>
      <family val="2"/>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0"/>
      <color rgb="FF4F81BD"/>
      <name val="Verdana"/>
      <family val="2"/>
    </font>
    <font>
      <b/>
      <sz val="10"/>
      <color theme="7" tint="-0.249977111117893"/>
      <name val="Verdana"/>
      <family val="2"/>
    </font>
    <font>
      <b/>
      <sz val="10"/>
      <color theme="1"/>
      <name val="Verdana"/>
      <family val="2"/>
    </font>
    <font>
      <b/>
      <sz val="9"/>
      <color rgb="FF000080"/>
      <name val="Verdana"/>
      <family val="2"/>
    </font>
    <font>
      <b/>
      <sz val="10"/>
      <color theme="0"/>
      <name val="Verdana"/>
      <family val="2"/>
    </font>
    <font>
      <b/>
      <i/>
      <sz val="10"/>
      <color theme="1"/>
      <name val="Verdana"/>
      <family val="2"/>
    </font>
    <font>
      <sz val="10"/>
      <color theme="0"/>
      <name val="Verdana"/>
      <family val="2"/>
    </font>
    <font>
      <sz val="11"/>
      <color rgb="FFBFBFBF"/>
      <name val="Calibri"/>
      <family val="2"/>
      <scheme val="minor"/>
    </font>
    <font>
      <sz val="8"/>
      <color theme="1"/>
      <name val="Verdana"/>
      <family val="2"/>
    </font>
    <font>
      <sz val="8"/>
      <name val="Verdana"/>
      <family val="2"/>
    </font>
    <font>
      <sz val="11"/>
      <color theme="0" tint="-0.249977111117893"/>
      <name val="Calibri"/>
      <family val="2"/>
      <scheme val="minor"/>
    </font>
    <font>
      <b/>
      <sz val="11"/>
      <color theme="0" tint="-0.249977111117893"/>
      <name val="Calibri"/>
      <family val="2"/>
      <scheme val="minor"/>
    </font>
    <font>
      <b/>
      <sz val="10"/>
      <color theme="0" tint="-0.249977111117893"/>
      <name val="Arial"/>
      <family val="2"/>
    </font>
    <font>
      <sz val="10"/>
      <color rgb="FF000080"/>
      <name val="Arial"/>
      <family val="2"/>
    </font>
    <font>
      <sz val="10"/>
      <color rgb="FF000000"/>
      <name val="Verdana"/>
      <family val="2"/>
    </font>
    <font>
      <sz val="11"/>
      <color rgb="FFFF0000"/>
      <name val="Calibri"/>
      <family val="2"/>
      <scheme val="minor"/>
    </font>
    <font>
      <sz val="8"/>
      <color rgb="FF000000"/>
      <name val="Verdana"/>
      <family val="2"/>
    </font>
    <font>
      <sz val="11"/>
      <color rgb="FF296C9F"/>
      <name val="Arial"/>
      <family val="2"/>
    </font>
    <font>
      <sz val="10"/>
      <color theme="0" tint="-0.499984740745262"/>
      <name val="Arial"/>
      <family val="2"/>
    </font>
    <font>
      <sz val="9"/>
      <color rgb="FF000000"/>
      <name val="Verdana"/>
      <family val="2"/>
    </font>
    <font>
      <sz val="9"/>
      <color rgb="FFFF0000"/>
      <name val="Verdana"/>
      <family val="2"/>
    </font>
    <font>
      <b/>
      <sz val="11"/>
      <color theme="6"/>
      <name val="Verdana"/>
      <family val="2"/>
    </font>
    <font>
      <b/>
      <sz val="16"/>
      <color rgb="FF7030A0"/>
      <name val="Arial"/>
      <family val="2"/>
    </font>
    <font>
      <b/>
      <sz val="16"/>
      <color theme="6"/>
      <name val="Verdana"/>
      <family val="2"/>
    </font>
    <font>
      <b/>
      <sz val="14"/>
      <color rgb="FFFFC000"/>
      <name val="Verdana"/>
      <family val="2"/>
    </font>
    <font>
      <b/>
      <sz val="10"/>
      <color rgb="FFFFC000"/>
      <name val="Verdana"/>
      <family val="2"/>
    </font>
    <font>
      <sz val="10"/>
      <color rgb="FFFFC000"/>
      <name val="Verdana"/>
      <family val="2"/>
    </font>
    <font>
      <sz val="11"/>
      <color rgb="FFBF95DF"/>
      <name val="Verdana"/>
      <family val="2"/>
    </font>
    <font>
      <b/>
      <sz val="12"/>
      <color rgb="FFFFC000"/>
      <name val="Verdana"/>
      <family val="2"/>
    </font>
    <font>
      <sz val="10"/>
      <color theme="0" tint="-0.249977111117893"/>
      <name val="Verdana"/>
      <family val="2"/>
    </font>
    <font>
      <sz val="10"/>
      <color theme="0" tint="-0.249977111117893"/>
      <name val="Arial"/>
      <family val="2"/>
    </font>
    <font>
      <b/>
      <sz val="10"/>
      <color rgb="FF000080"/>
      <name val="Verdana"/>
      <family val="2"/>
    </font>
    <font>
      <sz val="11"/>
      <color rgb="FFFF0000"/>
      <name val="Verdana"/>
      <family val="2"/>
    </font>
    <font>
      <sz val="10"/>
      <color rgb="FFFF0000"/>
      <name val="Verdana"/>
      <family val="2"/>
    </font>
    <font>
      <sz val="10"/>
      <color rgb="FFFF0000"/>
      <name val="Arial"/>
      <family val="2"/>
    </font>
    <font>
      <sz val="10"/>
      <color theme="1" tint="0.249977111117893"/>
      <name val="Verdana"/>
      <family val="2"/>
    </font>
    <font>
      <b/>
      <sz val="10"/>
      <color theme="1" tint="0.249977111117893"/>
      <name val="Verdana"/>
      <family val="2"/>
    </font>
    <font>
      <u/>
      <sz val="9"/>
      <color rgb="FF3B8DCC"/>
      <name val="Verdana"/>
      <family val="2"/>
    </font>
    <font>
      <u/>
      <sz val="10"/>
      <color indexed="12"/>
      <name val="Verdana"/>
      <family val="2"/>
    </font>
  </fonts>
  <fills count="50">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FFE9A3"/>
        <bgColor indexed="64"/>
      </patternFill>
    </fill>
    <fill>
      <patternFill patternType="solid">
        <fgColor rgb="FFBF95DF"/>
        <bgColor indexed="64"/>
      </patternFill>
    </fill>
    <fill>
      <patternFill patternType="solid">
        <fgColor rgb="FF00B050"/>
        <bgColor indexed="64"/>
      </patternFill>
    </fill>
  </fills>
  <borders count="76">
    <border>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rgb="FF000080"/>
      </bottom>
      <diagonal/>
    </border>
    <border>
      <left style="thin">
        <color auto="1"/>
      </left>
      <right/>
      <top/>
      <bottom/>
      <diagonal/>
    </border>
    <border>
      <left/>
      <right/>
      <top style="thin">
        <color rgb="FF000080"/>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
      <left style="medium">
        <color rgb="FF000080"/>
      </left>
      <right/>
      <top style="medium">
        <color rgb="FF000080"/>
      </top>
      <bottom style="medium">
        <color indexed="64"/>
      </bottom>
      <diagonal/>
    </border>
    <border>
      <left/>
      <right/>
      <top style="medium">
        <color rgb="FF000080"/>
      </top>
      <bottom/>
      <diagonal/>
    </border>
    <border>
      <left/>
      <right style="medium">
        <color rgb="FF000080"/>
      </right>
      <top style="medium">
        <color rgb="FF000080"/>
      </top>
      <bottom style="medium">
        <color indexed="64"/>
      </bottom>
      <diagonal/>
    </border>
    <border>
      <left style="medium">
        <color rgb="FF000080"/>
      </left>
      <right/>
      <top style="medium">
        <color indexed="64"/>
      </top>
      <bottom/>
      <diagonal/>
    </border>
    <border>
      <left style="medium">
        <color rgb="FF000080"/>
      </left>
      <right style="medium">
        <color rgb="FF000080"/>
      </right>
      <top style="medium">
        <color rgb="FF000080"/>
      </top>
      <bottom/>
      <diagonal/>
    </border>
    <border>
      <left/>
      <right style="medium">
        <color rgb="FF000080"/>
      </right>
      <top style="medium">
        <color indexed="64"/>
      </top>
      <bottom/>
      <diagonal/>
    </border>
    <border>
      <left style="medium">
        <color rgb="FF000080"/>
      </left>
      <right/>
      <top style="medium">
        <color rgb="FF000080"/>
      </top>
      <bottom/>
      <diagonal/>
    </border>
    <border>
      <left/>
      <right style="medium">
        <color rgb="FF000080"/>
      </right>
      <top style="medium">
        <color rgb="FF000080"/>
      </top>
      <bottom/>
      <diagonal/>
    </border>
    <border>
      <left style="medium">
        <color rgb="FF000080"/>
      </left>
      <right/>
      <top/>
      <bottom/>
      <diagonal/>
    </border>
    <border>
      <left style="medium">
        <color rgb="FF000080"/>
      </left>
      <right style="medium">
        <color rgb="FF000080"/>
      </right>
      <top/>
      <bottom/>
      <diagonal/>
    </border>
    <border>
      <left/>
      <right style="medium">
        <color rgb="FF000080"/>
      </right>
      <top/>
      <bottom/>
      <diagonal/>
    </border>
    <border>
      <left style="medium">
        <color rgb="FF000080"/>
      </left>
      <right style="medium">
        <color rgb="FF000080"/>
      </right>
      <top/>
      <bottom style="medium">
        <color rgb="FF000080"/>
      </bottom>
      <diagonal/>
    </border>
    <border>
      <left style="medium">
        <color rgb="FF000080"/>
      </left>
      <right/>
      <top/>
      <bottom style="medium">
        <color rgb="FF000080"/>
      </bottom>
      <diagonal/>
    </border>
    <border>
      <left/>
      <right style="medium">
        <color rgb="FF000080"/>
      </right>
      <top/>
      <bottom style="medium">
        <color rgb="FF000080"/>
      </bottom>
      <diagonal/>
    </border>
    <border>
      <left/>
      <right/>
      <top/>
      <bottom style="medium">
        <color rgb="FF000080"/>
      </bottom>
      <diagonal/>
    </border>
    <border>
      <left/>
      <right/>
      <top style="thin">
        <color auto="1"/>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style="thin">
        <color indexed="64"/>
      </top>
      <bottom style="thin">
        <color rgb="FF000080"/>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style="medium">
        <color rgb="FFFFC000"/>
      </right>
      <top/>
      <bottom/>
      <diagonal/>
    </border>
    <border>
      <left style="medium">
        <color rgb="FFFFC000"/>
      </left>
      <right/>
      <top/>
      <bottom/>
      <diagonal/>
    </border>
    <border>
      <left style="medium">
        <color rgb="FFFFC000"/>
      </left>
      <right/>
      <top style="medium">
        <color rgb="FF000080"/>
      </top>
      <bottom/>
      <diagonal/>
    </border>
    <border>
      <left style="medium">
        <color rgb="FFFFC000"/>
      </left>
      <right style="medium">
        <color indexed="64"/>
      </right>
      <top style="medium">
        <color indexed="64"/>
      </top>
      <bottom/>
      <diagonal/>
    </border>
    <border>
      <left style="medium">
        <color rgb="FFFFC000"/>
      </left>
      <right style="medium">
        <color indexed="64"/>
      </right>
      <top/>
      <bottom/>
      <diagonal/>
    </border>
    <border>
      <left style="medium">
        <color rgb="FFFFC000"/>
      </left>
      <right style="medium">
        <color indexed="64"/>
      </right>
      <top/>
      <bottom style="medium">
        <color indexed="64"/>
      </bottom>
      <diagonal/>
    </border>
    <border>
      <left style="medium">
        <color rgb="FFFFC000"/>
      </left>
      <right/>
      <top/>
      <bottom style="medium">
        <color rgb="FF000080"/>
      </bottom>
      <diagonal/>
    </border>
    <border>
      <left style="medium">
        <color rgb="FFFFC000"/>
      </left>
      <right style="medium">
        <color rgb="FF000080"/>
      </right>
      <top style="medium">
        <color rgb="FF000080"/>
      </top>
      <bottom/>
      <diagonal/>
    </border>
    <border>
      <left style="medium">
        <color rgb="FFFFC000"/>
      </left>
      <right style="medium">
        <color rgb="FF000080"/>
      </right>
      <top/>
      <bottom/>
      <diagonal/>
    </border>
    <border>
      <left style="medium">
        <color rgb="FFFFC000"/>
      </left>
      <right style="medium">
        <color rgb="FF000080"/>
      </right>
      <top/>
      <bottom style="medium">
        <color rgb="FF000080"/>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7030A0"/>
      </left>
      <right/>
      <top style="medium">
        <color rgb="FF7030A0"/>
      </top>
      <bottom/>
      <diagonal/>
    </border>
    <border>
      <left style="medium">
        <color auto="1"/>
      </left>
      <right/>
      <top style="medium">
        <color rgb="FF7030A0"/>
      </top>
      <bottom/>
      <diagonal/>
    </border>
    <border>
      <left/>
      <right style="medium">
        <color auto="1"/>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diagonal/>
    </border>
    <border>
      <left/>
      <right style="medium">
        <color rgb="FF7030A0"/>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s>
  <cellStyleXfs count="2489">
    <xf numFmtId="0" fontId="0" fillId="0" borderId="0"/>
    <xf numFmtId="0" fontId="3" fillId="0" borderId="0"/>
    <xf numFmtId="0" fontId="2"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4" fillId="0" borderId="0"/>
    <xf numFmtId="43" fontId="3" fillId="0" borderId="0" applyFont="0" applyFill="0" applyBorder="0" applyAlignment="0" applyProtection="0"/>
    <xf numFmtId="0" fontId="2" fillId="0" borderId="0"/>
    <xf numFmtId="0" fontId="3" fillId="0" borderId="0"/>
    <xf numFmtId="0" fontId="11" fillId="0" borderId="0"/>
    <xf numFmtId="0" fontId="19" fillId="0" borderId="0" applyNumberFormat="0" applyFill="0" applyBorder="0" applyAlignment="0" applyProtection="0"/>
    <xf numFmtId="0" fontId="18" fillId="0" borderId="0"/>
    <xf numFmtId="0" fontId="2" fillId="0" borderId="0"/>
    <xf numFmtId="0" fontId="2" fillId="0" borderId="0"/>
    <xf numFmtId="0" fontId="20" fillId="0" borderId="0"/>
    <xf numFmtId="0" fontId="2" fillId="0" borderId="0"/>
    <xf numFmtId="0" fontId="3" fillId="0" borderId="0"/>
    <xf numFmtId="0" fontId="3" fillId="0" borderId="0"/>
    <xf numFmtId="0" fontId="18" fillId="0" borderId="0"/>
    <xf numFmtId="0" fontId="30" fillId="0" borderId="0" applyNumberFormat="0" applyFill="0" applyBorder="0" applyAlignment="0" applyProtection="0">
      <alignment vertical="top"/>
      <protection locked="0"/>
    </xf>
    <xf numFmtId="0" fontId="2" fillId="0" borderId="0"/>
    <xf numFmtId="0" fontId="2" fillId="0" borderId="0"/>
    <xf numFmtId="0" fontId="2" fillId="0" borderId="0"/>
    <xf numFmtId="0" fontId="33" fillId="0" borderId="0" applyNumberFormat="0" applyFill="0" applyBorder="0" applyAlignment="0" applyProtection="0">
      <alignment vertical="top"/>
      <protection locked="0"/>
    </xf>
    <xf numFmtId="0" fontId="35" fillId="16" borderId="0" applyNumberFormat="0" applyBorder="0" applyAlignment="0" applyProtection="0"/>
    <xf numFmtId="0" fontId="2" fillId="4" borderId="0" applyNumberFormat="0" applyBorder="0" applyAlignment="0" applyProtection="0"/>
    <xf numFmtId="0" fontId="35" fillId="17" borderId="0" applyNumberFormat="0" applyBorder="0" applyAlignment="0" applyProtection="0"/>
    <xf numFmtId="0" fontId="2" fillId="6" borderId="0" applyNumberFormat="0" applyBorder="0" applyAlignment="0" applyProtection="0"/>
    <xf numFmtId="0" fontId="35" fillId="18" borderId="0" applyNumberFormat="0" applyBorder="0" applyAlignment="0" applyProtection="0"/>
    <xf numFmtId="0" fontId="2" fillId="8" borderId="0" applyNumberFormat="0" applyBorder="0" applyAlignment="0" applyProtection="0"/>
    <xf numFmtId="0" fontId="35" fillId="19" borderId="0" applyNumberFormat="0" applyBorder="0" applyAlignment="0" applyProtection="0"/>
    <xf numFmtId="0" fontId="2" fillId="10" borderId="0" applyNumberFormat="0" applyBorder="0" applyAlignment="0" applyProtection="0"/>
    <xf numFmtId="0" fontId="35" fillId="20" borderId="0" applyNumberFormat="0" applyBorder="0" applyAlignment="0" applyProtection="0"/>
    <xf numFmtId="0" fontId="2" fillId="12" borderId="0" applyNumberFormat="0" applyBorder="0" applyAlignment="0" applyProtection="0"/>
    <xf numFmtId="0" fontId="35" fillId="21" borderId="0" applyNumberFormat="0" applyBorder="0" applyAlignment="0" applyProtection="0"/>
    <xf numFmtId="0" fontId="2" fillId="14" borderId="0" applyNumberFormat="0" applyBorder="0" applyAlignment="0" applyProtection="0"/>
    <xf numFmtId="0" fontId="35" fillId="22" borderId="0" applyNumberFormat="0" applyBorder="0" applyAlignment="0" applyProtection="0"/>
    <xf numFmtId="0" fontId="2" fillId="5" borderId="0" applyNumberFormat="0" applyBorder="0" applyAlignment="0" applyProtection="0"/>
    <xf numFmtId="0" fontId="35" fillId="23" borderId="0" applyNumberFormat="0" applyBorder="0" applyAlignment="0" applyProtection="0"/>
    <xf numFmtId="0" fontId="2" fillId="7" borderId="0" applyNumberFormat="0" applyBorder="0" applyAlignment="0" applyProtection="0"/>
    <xf numFmtId="0" fontId="35" fillId="24" borderId="0" applyNumberFormat="0" applyBorder="0" applyAlignment="0" applyProtection="0"/>
    <xf numFmtId="0" fontId="2" fillId="9" borderId="0" applyNumberFormat="0" applyBorder="0" applyAlignment="0" applyProtection="0"/>
    <xf numFmtId="0" fontId="35" fillId="19" borderId="0" applyNumberFormat="0" applyBorder="0" applyAlignment="0" applyProtection="0"/>
    <xf numFmtId="0" fontId="2" fillId="11" borderId="0" applyNumberFormat="0" applyBorder="0" applyAlignment="0" applyProtection="0"/>
    <xf numFmtId="0" fontId="35" fillId="22" borderId="0" applyNumberFormat="0" applyBorder="0" applyAlignment="0" applyProtection="0"/>
    <xf numFmtId="0" fontId="2" fillId="13" borderId="0" applyNumberFormat="0" applyBorder="0" applyAlignment="0" applyProtection="0"/>
    <xf numFmtId="0" fontId="35" fillId="25" borderId="0" applyNumberFormat="0" applyBorder="0" applyAlignment="0" applyProtection="0"/>
    <xf numFmtId="0" fontId="2" fillId="15" borderId="0" applyNumberFormat="0" applyBorder="0" applyAlignment="0" applyProtection="0"/>
    <xf numFmtId="0" fontId="36" fillId="26"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33" borderId="0" applyNumberFormat="0" applyBorder="0" applyAlignment="0" applyProtection="0"/>
    <xf numFmtId="0" fontId="37" fillId="0" borderId="0" applyNumberFormat="0" applyFill="0" applyBorder="0" applyAlignment="0" applyProtection="0"/>
    <xf numFmtId="0" fontId="38" fillId="17" borderId="0" applyNumberFormat="0" applyBorder="0" applyAlignment="0" applyProtection="0"/>
    <xf numFmtId="0" fontId="39" fillId="34" borderId="16" applyNumberFormat="0" applyAlignment="0" applyProtection="0"/>
    <xf numFmtId="0" fontId="39" fillId="34" borderId="16" applyNumberFormat="0" applyAlignment="0" applyProtection="0"/>
    <xf numFmtId="0" fontId="39" fillId="34" borderId="16" applyNumberFormat="0" applyAlignment="0" applyProtection="0"/>
    <xf numFmtId="0" fontId="39" fillId="34" borderId="16" applyNumberFormat="0" applyAlignment="0" applyProtection="0"/>
    <xf numFmtId="0" fontId="39" fillId="34" borderId="16" applyNumberFormat="0" applyAlignment="0" applyProtection="0"/>
    <xf numFmtId="0" fontId="39" fillId="34" borderId="16" applyNumberFormat="0" applyAlignment="0" applyProtection="0"/>
    <xf numFmtId="0" fontId="39" fillId="34" borderId="16" applyNumberFormat="0" applyAlignment="0" applyProtection="0"/>
    <xf numFmtId="0" fontId="40" fillId="35" borderId="17"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0" fontId="11" fillId="0" borderId="0"/>
    <xf numFmtId="0" fontId="41" fillId="0" borderId="0"/>
    <xf numFmtId="0" fontId="42" fillId="0" borderId="0" applyNumberFormat="0" applyFill="0" applyBorder="0" applyAlignment="0" applyProtection="0"/>
    <xf numFmtId="0" fontId="43" fillId="18" borderId="0" applyNumberFormat="0" applyBorder="0" applyAlignment="0" applyProtection="0"/>
    <xf numFmtId="166" fontId="44" fillId="0" borderId="0">
      <alignment horizontal="left" vertical="center"/>
    </xf>
    <xf numFmtId="0" fontId="45" fillId="0" borderId="18" applyNumberFormat="0" applyFill="0" applyAlignment="0" applyProtection="0"/>
    <xf numFmtId="0" fontId="46" fillId="0" borderId="19" applyNumberFormat="0" applyFill="0" applyAlignment="0" applyProtection="0"/>
    <xf numFmtId="0" fontId="47" fillId="0" borderId="20" applyNumberFormat="0" applyFill="0" applyAlignment="0" applyProtection="0"/>
    <xf numFmtId="0" fontId="47" fillId="0" borderId="0" applyNumberFormat="0" applyFill="0" applyBorder="0" applyAlignment="0" applyProtection="0"/>
    <xf numFmtId="166" fontId="44" fillId="0" borderId="0">
      <alignment horizontal="left" vertical="center"/>
    </xf>
    <xf numFmtId="0" fontId="11" fillId="0" borderId="0"/>
    <xf numFmtId="0" fontId="11" fillId="0" borderId="0"/>
    <xf numFmtId="0" fontId="11" fillId="0" borderId="0" applyNumberFormat="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2"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21" borderId="16" applyNumberFormat="0" applyAlignment="0" applyProtection="0"/>
    <xf numFmtId="0" fontId="55" fillId="21" borderId="16" applyNumberFormat="0" applyAlignment="0" applyProtection="0"/>
    <xf numFmtId="0" fontId="55" fillId="21" borderId="16" applyNumberFormat="0" applyAlignment="0" applyProtection="0"/>
    <xf numFmtId="0" fontId="55" fillId="21" borderId="16" applyNumberFormat="0" applyAlignment="0" applyProtection="0"/>
    <xf numFmtId="0" fontId="55" fillId="21" borderId="16" applyNumberFormat="0" applyAlignment="0" applyProtection="0"/>
    <xf numFmtId="0" fontId="55" fillId="21" borderId="16" applyNumberFormat="0" applyAlignment="0" applyProtection="0"/>
    <xf numFmtId="0" fontId="55" fillId="21" borderId="16" applyNumberFormat="0" applyAlignment="0" applyProtection="0"/>
    <xf numFmtId="0" fontId="56" fillId="0" borderId="0" applyAlignment="0"/>
    <xf numFmtId="0" fontId="56" fillId="0" borderId="0" applyAlignment="0"/>
    <xf numFmtId="0" fontId="57" fillId="0" borderId="21" applyNumberFormat="0" applyFill="0" applyAlignment="0" applyProtection="0"/>
    <xf numFmtId="0" fontId="58" fillId="36" borderId="0" applyNumberFormat="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14" fillId="0" borderId="0"/>
    <xf numFmtId="0" fontId="14"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4"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14" fillId="0" borderId="0"/>
    <xf numFmtId="0" fontId="3"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2" fillId="0" borderId="0"/>
    <xf numFmtId="0" fontId="2" fillId="0" borderId="0"/>
    <xf numFmtId="0" fontId="59"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60" fillId="0" borderId="0"/>
    <xf numFmtId="0" fontId="60" fillId="0" borderId="0"/>
    <xf numFmtId="0" fontId="60" fillId="0" borderId="0"/>
    <xf numFmtId="0" fontId="60" fillId="0" borderId="0"/>
    <xf numFmtId="0" fontId="3" fillId="0" borderId="0"/>
    <xf numFmtId="0" fontId="59"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3" fillId="0" borderId="0"/>
    <xf numFmtId="0" fontId="26"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3" fillId="37" borderId="22" applyNumberFormat="0" applyFont="0" applyAlignment="0" applyProtection="0"/>
    <xf numFmtId="0" fontId="2" fillId="3" borderId="15" applyNumberFormat="0" applyFont="0" applyAlignment="0" applyProtection="0"/>
    <xf numFmtId="0" fontId="2" fillId="3" borderId="15" applyNumberFormat="0" applyFont="0" applyAlignment="0" applyProtection="0"/>
    <xf numFmtId="0" fontId="61" fillId="34" borderId="23" applyNumberFormat="0" applyAlignment="0" applyProtection="0"/>
    <xf numFmtId="0" fontId="61" fillId="34" borderId="23" applyNumberFormat="0" applyAlignment="0" applyProtection="0"/>
    <xf numFmtId="0" fontId="61" fillId="34" borderId="23" applyNumberFormat="0" applyAlignment="0" applyProtection="0"/>
    <xf numFmtId="0" fontId="61" fillId="34" borderId="23" applyNumberFormat="0" applyAlignment="0" applyProtection="0"/>
    <xf numFmtId="0" fontId="61" fillId="34" borderId="23" applyNumberFormat="0" applyAlignment="0" applyProtection="0"/>
    <xf numFmtId="0" fontId="61" fillId="34" borderId="23" applyNumberFormat="0" applyAlignment="0" applyProtection="0"/>
    <xf numFmtId="0" fontId="61" fillId="34" borderId="2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166" fontId="29" fillId="0" borderId="0" applyFill="0" applyBorder="0" applyAlignment="0" applyProtection="0"/>
    <xf numFmtId="0" fontId="3" fillId="0" borderId="0"/>
    <xf numFmtId="0" fontId="3" fillId="0" borderId="0"/>
    <xf numFmtId="0" fontId="3" fillId="0" borderId="0">
      <alignment textRotation="90"/>
    </xf>
    <xf numFmtId="0" fontId="3" fillId="0" borderId="0"/>
    <xf numFmtId="0" fontId="3" fillId="0" borderId="0"/>
    <xf numFmtId="167" fontId="62" fillId="0" borderId="24" applyFill="0" applyBorder="0" applyProtection="0">
      <alignment horizontal="right"/>
    </xf>
    <xf numFmtId="167" fontId="62" fillId="0" borderId="24" applyFill="0" applyBorder="0" applyProtection="0">
      <alignment horizontal="right"/>
    </xf>
    <xf numFmtId="0" fontId="63" fillId="0" borderId="0" applyNumberFormat="0" applyFill="0" applyBorder="0" applyProtection="0">
      <alignment horizontal="center" vertical="center" wrapText="1"/>
    </xf>
    <xf numFmtId="1" fontId="64" fillId="0" borderId="0" applyNumberFormat="0" applyFill="0" applyBorder="0" applyProtection="0">
      <alignment horizontal="right" vertical="top"/>
    </xf>
    <xf numFmtId="168" fontId="62" fillId="0" borderId="0" applyNumberFormat="0" applyFill="0" applyBorder="0" applyProtection="0">
      <alignment horizontal="left"/>
    </xf>
    <xf numFmtId="0" fontId="64" fillId="0" borderId="0" applyNumberFormat="0" applyFill="0" applyBorder="0" applyProtection="0">
      <alignment horizontal="left" vertical="top"/>
    </xf>
    <xf numFmtId="0" fontId="65" fillId="0" borderId="0"/>
    <xf numFmtId="0" fontId="3" fillId="0" borderId="0"/>
    <xf numFmtId="0" fontId="66" fillId="0" borderId="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169" fontId="68" fillId="0" borderId="0"/>
    <xf numFmtId="0" fontId="11" fillId="0" borderId="0" applyFont="0"/>
    <xf numFmtId="170" fontId="69" fillId="0" borderId="0"/>
    <xf numFmtId="0" fontId="70" fillId="0" borderId="0" applyNumberFormat="0" applyFill="0" applyBorder="0" applyAlignment="0" applyProtection="0"/>
    <xf numFmtId="0" fontId="11" fillId="0" borderId="0"/>
    <xf numFmtId="0" fontId="11" fillId="0" borderId="0"/>
    <xf numFmtId="0" fontId="11" fillId="0" borderId="0"/>
    <xf numFmtId="0" fontId="3" fillId="0" borderId="0"/>
    <xf numFmtId="0" fontId="3" fillId="0" borderId="0"/>
    <xf numFmtId="43" fontId="2" fillId="0" borderId="0" applyFont="0" applyFill="0" applyBorder="0" applyAlignment="0" applyProtection="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3" fillId="0" borderId="0"/>
    <xf numFmtId="0" fontId="39" fillId="34" borderId="43" applyNumberFormat="0" applyAlignment="0" applyProtection="0"/>
    <xf numFmtId="0" fontId="39" fillId="34" borderId="43" applyNumberFormat="0" applyAlignment="0" applyProtection="0"/>
    <xf numFmtId="0" fontId="39" fillId="34" borderId="43" applyNumberFormat="0" applyAlignment="0" applyProtection="0"/>
    <xf numFmtId="0" fontId="39" fillId="34" borderId="43" applyNumberFormat="0" applyAlignment="0" applyProtection="0"/>
    <xf numFmtId="0" fontId="39" fillId="34" borderId="43" applyNumberFormat="0" applyAlignment="0" applyProtection="0"/>
    <xf numFmtId="0" fontId="39" fillId="34" borderId="43" applyNumberFormat="0" applyAlignment="0" applyProtection="0"/>
    <xf numFmtId="0" fontId="39" fillId="34" borderId="43" applyNumberFormat="0" applyAlignment="0" applyProtection="0"/>
    <xf numFmtId="0" fontId="55" fillId="21" borderId="43" applyNumberFormat="0" applyAlignment="0" applyProtection="0"/>
    <xf numFmtId="0" fontId="55" fillId="21" borderId="43" applyNumberFormat="0" applyAlignment="0" applyProtection="0"/>
    <xf numFmtId="0" fontId="55" fillId="21" borderId="43" applyNumberFormat="0" applyAlignment="0" applyProtection="0"/>
    <xf numFmtId="0" fontId="55" fillId="21" borderId="43" applyNumberFormat="0" applyAlignment="0" applyProtection="0"/>
    <xf numFmtId="0" fontId="55" fillId="21" borderId="43" applyNumberFormat="0" applyAlignment="0" applyProtection="0"/>
    <xf numFmtId="0" fontId="55" fillId="21" borderId="43" applyNumberFormat="0" applyAlignment="0" applyProtection="0"/>
    <xf numFmtId="0" fontId="55" fillId="21" borderId="43" applyNumberForma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3" fillId="37" borderId="44" applyNumberFormat="0" applyFont="0" applyAlignment="0" applyProtection="0"/>
    <xf numFmtId="0" fontId="61" fillId="34" borderId="45" applyNumberFormat="0" applyAlignment="0" applyProtection="0"/>
    <xf numFmtId="0" fontId="61" fillId="34" borderId="45" applyNumberFormat="0" applyAlignment="0" applyProtection="0"/>
    <xf numFmtId="0" fontId="61" fillId="34" borderId="45" applyNumberFormat="0" applyAlignment="0" applyProtection="0"/>
    <xf numFmtId="0" fontId="61" fillId="34" borderId="45" applyNumberFormat="0" applyAlignment="0" applyProtection="0"/>
    <xf numFmtId="0" fontId="61" fillId="34" borderId="45" applyNumberFormat="0" applyAlignment="0" applyProtection="0"/>
    <xf numFmtId="0" fontId="61" fillId="34" borderId="45" applyNumberFormat="0" applyAlignment="0" applyProtection="0"/>
    <xf numFmtId="0" fontId="61" fillId="34" borderId="45" applyNumberFormat="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9" fontId="2" fillId="0" borderId="0" applyFont="0" applyFill="0" applyBorder="0" applyAlignment="0" applyProtection="0"/>
  </cellStyleXfs>
  <cellXfs count="461">
    <xf numFmtId="0" fontId="0" fillId="0" borderId="0" xfId="0"/>
    <xf numFmtId="0" fontId="15" fillId="0" borderId="0" xfId="0" applyFont="1"/>
    <xf numFmtId="0" fontId="11" fillId="0" borderId="0" xfId="1" applyFont="1" applyFill="1"/>
    <xf numFmtId="0" fontId="12" fillId="0" borderId="0" xfId="1" applyFont="1"/>
    <xf numFmtId="0" fontId="16" fillId="0" borderId="0" xfId="0" applyFont="1"/>
    <xf numFmtId="0" fontId="17" fillId="0" borderId="0" xfId="0" applyFont="1" applyBorder="1"/>
    <xf numFmtId="0" fontId="0" fillId="0" borderId="0" xfId="0" applyBorder="1"/>
    <xf numFmtId="0" fontId="24" fillId="0" borderId="0" xfId="0" applyFont="1"/>
    <xf numFmtId="1" fontId="25" fillId="0" borderId="0" xfId="0" applyNumberFormat="1" applyFont="1"/>
    <xf numFmtId="0" fontId="27" fillId="0" borderId="0" xfId="0" applyFont="1"/>
    <xf numFmtId="0" fontId="27" fillId="0" borderId="0" xfId="0" applyFont="1" applyFill="1" applyBorder="1"/>
    <xf numFmtId="0" fontId="27" fillId="0" borderId="0" xfId="0" applyFont="1" applyBorder="1"/>
    <xf numFmtId="0" fontId="0" fillId="0" borderId="0" xfId="0" applyFill="1"/>
    <xf numFmtId="0" fontId="3" fillId="0" borderId="0" xfId="1" applyProtection="1">
      <protection hidden="1"/>
    </xf>
    <xf numFmtId="0" fontId="0" fillId="0" borderId="0" xfId="0" applyFill="1" applyAlignment="1"/>
    <xf numFmtId="0" fontId="5" fillId="0" borderId="0" xfId="0" applyFont="1"/>
    <xf numFmtId="0" fontId="5" fillId="0" borderId="0" xfId="0" applyFont="1" applyFill="1"/>
    <xf numFmtId="0" fontId="5" fillId="0" borderId="0" xfId="0" applyFont="1" applyFill="1" applyBorder="1"/>
    <xf numFmtId="0" fontId="73" fillId="0" borderId="0" xfId="0" applyFont="1"/>
    <xf numFmtId="0" fontId="5" fillId="38" borderId="0" xfId="0" applyFont="1" applyFill="1"/>
    <xf numFmtId="0" fontId="15" fillId="0" borderId="0" xfId="0" applyFont="1" applyFill="1"/>
    <xf numFmtId="0" fontId="0" fillId="0" borderId="0" xfId="0" applyFont="1"/>
    <xf numFmtId="0" fontId="11" fillId="0" borderId="0" xfId="0" applyFont="1"/>
    <xf numFmtId="0" fontId="11" fillId="39" borderId="0" xfId="19" applyFont="1" applyFill="1"/>
    <xf numFmtId="0" fontId="11" fillId="39" borderId="13" xfId="19" applyFont="1" applyFill="1" applyBorder="1"/>
    <xf numFmtId="0" fontId="11" fillId="40" borderId="4" xfId="19" applyFont="1" applyFill="1" applyBorder="1"/>
    <xf numFmtId="0" fontId="11" fillId="40" borderId="0" xfId="19" applyFont="1" applyFill="1"/>
    <xf numFmtId="0" fontId="11" fillId="41" borderId="13" xfId="19" applyFont="1" applyFill="1" applyBorder="1"/>
    <xf numFmtId="0" fontId="11" fillId="41" borderId="0" xfId="19" applyFont="1" applyFill="1"/>
    <xf numFmtId="0" fontId="0" fillId="0" borderId="13" xfId="0" applyBorder="1"/>
    <xf numFmtId="0" fontId="78" fillId="0" borderId="0" xfId="0" applyFont="1"/>
    <xf numFmtId="0" fontId="5" fillId="0" borderId="0" xfId="0" applyFont="1" applyAlignment="1">
      <alignment vertical="top"/>
    </xf>
    <xf numFmtId="0" fontId="81" fillId="0" borderId="0" xfId="0" applyFont="1"/>
    <xf numFmtId="0" fontId="82" fillId="0" borderId="0" xfId="0" applyFont="1"/>
    <xf numFmtId="0" fontId="83" fillId="0" borderId="0" xfId="1" applyFont="1" applyFill="1"/>
    <xf numFmtId="0" fontId="83" fillId="0" borderId="0" xfId="1" applyFont="1"/>
    <xf numFmtId="0" fontId="5" fillId="0" borderId="0" xfId="2433"/>
    <xf numFmtId="0" fontId="3" fillId="0" borderId="0" xfId="398"/>
    <xf numFmtId="0" fontId="9" fillId="0" borderId="0" xfId="800" applyFont="1"/>
    <xf numFmtId="0" fontId="9" fillId="0" borderId="0" xfId="37" applyFont="1"/>
    <xf numFmtId="0" fontId="9" fillId="0" borderId="0" xfId="800" applyFont="1" applyAlignment="1">
      <alignment horizontal="left"/>
    </xf>
    <xf numFmtId="0" fontId="4" fillId="0" borderId="0" xfId="800" applyFont="1"/>
    <xf numFmtId="0" fontId="4" fillId="0" borderId="0" xfId="37" applyFont="1"/>
    <xf numFmtId="0" fontId="4" fillId="0" borderId="0" xfId="800" quotePrefix="1" applyFont="1" applyAlignment="1">
      <alignment horizontal="center"/>
    </xf>
    <xf numFmtId="0" fontId="4" fillId="0" borderId="0" xfId="800" applyFont="1" applyAlignment="1">
      <alignment horizontal="center"/>
    </xf>
    <xf numFmtId="0" fontId="0" fillId="0" borderId="0" xfId="0" applyAlignment="1">
      <alignment vertical="center"/>
    </xf>
    <xf numFmtId="0" fontId="9" fillId="0" borderId="0" xfId="37" applyFont="1" applyAlignment="1">
      <alignment horizontal="left"/>
    </xf>
    <xf numFmtId="0" fontId="4" fillId="0" borderId="0" xfId="37" quotePrefix="1" applyFont="1" applyAlignment="1">
      <alignment horizontal="center"/>
    </xf>
    <xf numFmtId="0" fontId="4" fillId="0" borderId="0" xfId="37" applyFont="1" applyAlignment="1">
      <alignment horizontal="center"/>
    </xf>
    <xf numFmtId="0" fontId="32" fillId="0" borderId="0" xfId="0" applyFont="1" applyFill="1"/>
    <xf numFmtId="0" fontId="3" fillId="0" borderId="0" xfId="398" applyFill="1"/>
    <xf numFmtId="0" fontId="11" fillId="0" borderId="0" xfId="398" applyFont="1"/>
    <xf numFmtId="0" fontId="3" fillId="0" borderId="0" xfId="398" applyFont="1"/>
    <xf numFmtId="0" fontId="3" fillId="40" borderId="4" xfId="398" applyFill="1" applyBorder="1"/>
    <xf numFmtId="0" fontId="3" fillId="0" borderId="0" xfId="398" applyFill="1" applyBorder="1"/>
    <xf numFmtId="0" fontId="3" fillId="42" borderId="0" xfId="398" applyFill="1"/>
    <xf numFmtId="0" fontId="3" fillId="43" borderId="0" xfId="398" applyFill="1"/>
    <xf numFmtId="0" fontId="11" fillId="44" borderId="0" xfId="398" applyFont="1" applyFill="1"/>
    <xf numFmtId="0" fontId="11" fillId="0" borderId="0" xfId="19" applyFont="1"/>
    <xf numFmtId="0" fontId="11" fillId="0" borderId="0" xfId="19" applyFont="1" applyFill="1"/>
    <xf numFmtId="0" fontId="11" fillId="41" borderId="4" xfId="19" applyFont="1" applyFill="1" applyBorder="1"/>
    <xf numFmtId="0" fontId="12" fillId="0" borderId="0" xfId="398" applyFont="1"/>
    <xf numFmtId="0" fontId="3" fillId="0" borderId="4" xfId="398" applyFont="1" applyBorder="1"/>
    <xf numFmtId="0" fontId="3" fillId="45" borderId="0" xfId="398" applyFill="1"/>
    <xf numFmtId="0" fontId="11" fillId="45" borderId="0" xfId="398" applyFont="1" applyFill="1"/>
    <xf numFmtId="0" fontId="3" fillId="45" borderId="4" xfId="398" applyFill="1" applyBorder="1"/>
    <xf numFmtId="0" fontId="3" fillId="41" borderId="0" xfId="398" applyFill="1"/>
    <xf numFmtId="0" fontId="11" fillId="41" borderId="0" xfId="398" applyFont="1" applyFill="1"/>
    <xf numFmtId="0" fontId="3" fillId="41" borderId="4" xfId="398" applyFill="1" applyBorder="1"/>
    <xf numFmtId="0" fontId="3" fillId="40" borderId="0" xfId="398" applyFill="1"/>
    <xf numFmtId="0" fontId="11" fillId="40" borderId="0" xfId="398" applyFont="1" applyFill="1"/>
    <xf numFmtId="0" fontId="11" fillId="42" borderId="0" xfId="398" applyFont="1" applyFill="1"/>
    <xf numFmtId="0" fontId="3" fillId="42" borderId="4" xfId="398" applyFill="1" applyBorder="1"/>
    <xf numFmtId="0" fontId="3" fillId="46" borderId="0" xfId="398" applyFill="1"/>
    <xf numFmtId="0" fontId="11" fillId="46" borderId="0" xfId="398" applyFont="1" applyFill="1"/>
    <xf numFmtId="0" fontId="3" fillId="46" borderId="4" xfId="398" applyFill="1" applyBorder="1"/>
    <xf numFmtId="0" fontId="3" fillId="39" borderId="0" xfId="398" applyFill="1"/>
    <xf numFmtId="0" fontId="11" fillId="39" borderId="0" xfId="398" applyFont="1" applyFill="1"/>
    <xf numFmtId="0" fontId="3" fillId="39" borderId="4" xfId="398" applyFill="1" applyBorder="1"/>
    <xf numFmtId="0" fontId="11" fillId="43" borderId="0" xfId="398" applyFont="1" applyFill="1"/>
    <xf numFmtId="0" fontId="3" fillId="43" borderId="4" xfId="398" applyFill="1" applyBorder="1"/>
    <xf numFmtId="0" fontId="11" fillId="2" borderId="0" xfId="398" applyFont="1" applyFill="1"/>
    <xf numFmtId="0" fontId="11" fillId="40" borderId="13" xfId="19" applyFont="1" applyFill="1" applyBorder="1"/>
    <xf numFmtId="0" fontId="3" fillId="0" borderId="13" xfId="398" applyFill="1" applyBorder="1"/>
    <xf numFmtId="0" fontId="89" fillId="0" borderId="0" xfId="398" applyFont="1" applyFill="1" applyAlignment="1">
      <alignment horizontal="center"/>
    </xf>
    <xf numFmtId="0" fontId="89" fillId="0" borderId="0" xfId="398" applyFont="1" applyFill="1"/>
    <xf numFmtId="0" fontId="0" fillId="0" borderId="0" xfId="0" applyFill="1" applyBorder="1"/>
    <xf numFmtId="0" fontId="10" fillId="0" borderId="0" xfId="23" applyFont="1" applyFill="1" applyAlignment="1">
      <alignment vertical="center"/>
    </xf>
    <xf numFmtId="0" fontId="9" fillId="0" borderId="0" xfId="13" applyFont="1"/>
    <xf numFmtId="0" fontId="21" fillId="0" borderId="41" xfId="23" applyFont="1" applyFill="1" applyBorder="1" applyAlignment="1">
      <alignment vertical="top" wrapText="1"/>
    </xf>
    <xf numFmtId="0" fontId="21" fillId="0" borderId="0" xfId="23" applyFont="1" applyFill="1" applyBorder="1" applyAlignment="1">
      <alignment vertical="top" wrapText="1"/>
    </xf>
    <xf numFmtId="0" fontId="21" fillId="0" borderId="0" xfId="23" applyFont="1" applyFill="1" applyBorder="1" applyAlignment="1">
      <alignment vertical="center" wrapText="1"/>
    </xf>
    <xf numFmtId="0" fontId="21" fillId="0" borderId="0" xfId="23" applyFont="1" applyFill="1" applyBorder="1" applyAlignment="1">
      <alignment horizontal="left" vertical="top" wrapText="1"/>
    </xf>
    <xf numFmtId="0" fontId="21" fillId="0" borderId="42" xfId="23" applyFont="1" applyFill="1" applyBorder="1" applyAlignment="1">
      <alignment vertical="top" wrapText="1"/>
    </xf>
    <xf numFmtId="0" fontId="21" fillId="0" borderId="42" xfId="23" applyFont="1" applyFill="1" applyBorder="1" applyAlignment="1">
      <alignment vertical="top"/>
    </xf>
    <xf numFmtId="0" fontId="21" fillId="0" borderId="0" xfId="23" applyFont="1" applyFill="1" applyBorder="1" applyAlignment="1">
      <alignment vertical="top"/>
    </xf>
    <xf numFmtId="0" fontId="0" fillId="0" borderId="0" xfId="0" applyFill="1" applyBorder="1" applyAlignment="1"/>
    <xf numFmtId="0" fontId="10" fillId="0" borderId="0" xfId="23" applyFont="1" applyFill="1" applyBorder="1" applyAlignment="1">
      <alignment vertical="center"/>
    </xf>
    <xf numFmtId="0" fontId="9" fillId="0" borderId="0" xfId="13" applyFont="1" applyBorder="1"/>
    <xf numFmtId="0" fontId="16" fillId="0" borderId="0" xfId="0" applyFont="1" applyFill="1" applyBorder="1"/>
    <xf numFmtId="0" fontId="32" fillId="0" borderId="0" xfId="0" applyFont="1" applyFill="1" applyBorder="1"/>
    <xf numFmtId="0" fontId="2" fillId="0" borderId="0" xfId="38"/>
    <xf numFmtId="0" fontId="2" fillId="0" borderId="0" xfId="38" applyFill="1" applyAlignment="1"/>
    <xf numFmtId="0" fontId="2" fillId="0" borderId="0" xfId="38" applyFill="1"/>
    <xf numFmtId="0" fontId="21" fillId="0" borderId="42" xfId="38" applyFont="1" applyFill="1" applyBorder="1" applyAlignment="1">
      <alignment vertical="top" wrapText="1"/>
    </xf>
    <xf numFmtId="0" fontId="1" fillId="0" borderId="0" xfId="38" applyFont="1"/>
    <xf numFmtId="0" fontId="21" fillId="0" borderId="47" xfId="23" applyFont="1" applyFill="1" applyBorder="1" applyAlignment="1">
      <alignment vertical="top" wrapText="1"/>
    </xf>
    <xf numFmtId="0" fontId="1" fillId="0" borderId="0" xfId="38" applyFont="1" applyFill="1" applyAlignment="1"/>
    <xf numFmtId="0" fontId="1" fillId="0" borderId="0" xfId="38" applyFont="1" applyFill="1"/>
    <xf numFmtId="0" fontId="16" fillId="0" borderId="0" xfId="38" applyFont="1" applyFill="1"/>
    <xf numFmtId="0" fontId="2" fillId="0" borderId="0" xfId="38" applyBorder="1"/>
    <xf numFmtId="0" fontId="2" fillId="0" borderId="0" xfId="38" applyFill="1" applyBorder="1" applyAlignment="1"/>
    <xf numFmtId="0" fontId="2" fillId="0" borderId="0" xfId="38" applyFill="1" applyBorder="1"/>
    <xf numFmtId="0" fontId="21" fillId="0" borderId="47" xfId="23" applyFont="1" applyFill="1" applyBorder="1" applyAlignment="1">
      <alignment horizontal="left" vertical="top" wrapText="1"/>
    </xf>
    <xf numFmtId="0" fontId="32" fillId="0" borderId="42" xfId="38" applyFont="1" applyFill="1" applyBorder="1"/>
    <xf numFmtId="0" fontId="32" fillId="0" borderId="0" xfId="38" applyFont="1" applyFill="1"/>
    <xf numFmtId="0" fontId="4" fillId="0" borderId="0" xfId="38" applyFont="1" applyBorder="1"/>
    <xf numFmtId="0" fontId="4" fillId="0" borderId="0" xfId="38" applyFont="1"/>
    <xf numFmtId="0" fontId="21" fillId="0" borderId="12" xfId="23" applyFont="1" applyFill="1" applyBorder="1" applyAlignment="1">
      <alignment vertical="top"/>
    </xf>
    <xf numFmtId="0" fontId="5" fillId="0" borderId="0" xfId="38" applyFont="1" applyBorder="1" applyAlignment="1">
      <alignment vertical="top"/>
    </xf>
    <xf numFmtId="0" fontId="5" fillId="0" borderId="0" xfId="38" applyFont="1" applyAlignment="1">
      <alignment vertical="top"/>
    </xf>
    <xf numFmtId="0" fontId="21" fillId="0" borderId="48" xfId="23" applyFont="1" applyFill="1" applyBorder="1" applyAlignment="1">
      <alignment vertical="top" wrapText="1"/>
    </xf>
    <xf numFmtId="0" fontId="90" fillId="0" borderId="0" xfId="38" applyFont="1" applyAlignment="1">
      <alignment vertical="top" wrapText="1"/>
    </xf>
    <xf numFmtId="0" fontId="5" fillId="0" borderId="0" xfId="38" applyFont="1"/>
    <xf numFmtId="0" fontId="75" fillId="0" borderId="0" xfId="0" applyFont="1" applyFill="1" applyBorder="1" applyAlignment="1">
      <alignment horizontal="center"/>
    </xf>
    <xf numFmtId="0" fontId="27" fillId="42" borderId="49" xfId="0" applyFont="1" applyFill="1" applyBorder="1"/>
    <xf numFmtId="0" fontId="92" fillId="42" borderId="49" xfId="0" applyFont="1" applyFill="1" applyBorder="1"/>
    <xf numFmtId="0" fontId="27" fillId="42" borderId="50" xfId="0" applyFont="1" applyFill="1" applyBorder="1"/>
    <xf numFmtId="0" fontId="27" fillId="42" borderId="51" xfId="0" applyFont="1" applyFill="1" applyBorder="1"/>
    <xf numFmtId="0" fontId="18" fillId="42" borderId="0" xfId="0" applyFont="1" applyFill="1" applyBorder="1"/>
    <xf numFmtId="0" fontId="21" fillId="42" borderId="0" xfId="1" applyFont="1" applyFill="1" applyBorder="1"/>
    <xf numFmtId="0" fontId="4" fillId="42" borderId="0" xfId="1" applyFont="1" applyFill="1" applyBorder="1"/>
    <xf numFmtId="0" fontId="27" fillId="42" borderId="0" xfId="0" applyFont="1" applyFill="1" applyBorder="1"/>
    <xf numFmtId="0" fontId="27" fillId="42" borderId="52" xfId="0" applyFont="1" applyFill="1" applyBorder="1"/>
    <xf numFmtId="0" fontId="18" fillId="42" borderId="4" xfId="0" applyFont="1" applyFill="1" applyBorder="1"/>
    <xf numFmtId="0" fontId="18" fillId="42" borderId="5" xfId="0" applyFont="1" applyFill="1" applyBorder="1"/>
    <xf numFmtId="0" fontId="21" fillId="42" borderId="10" xfId="1" applyFont="1" applyFill="1" applyBorder="1"/>
    <xf numFmtId="0" fontId="21" fillId="42" borderId="11" xfId="1" applyFont="1" applyFill="1" applyBorder="1"/>
    <xf numFmtId="0" fontId="1" fillId="42" borderId="5" xfId="0" applyFont="1" applyFill="1" applyBorder="1"/>
    <xf numFmtId="0" fontId="18" fillId="42" borderId="10" xfId="0" applyFont="1" applyFill="1" applyBorder="1"/>
    <xf numFmtId="0" fontId="18" fillId="42" borderId="11" xfId="0" applyFont="1" applyFill="1" applyBorder="1"/>
    <xf numFmtId="0" fontId="18" fillId="42" borderId="6" xfId="0" applyFont="1" applyFill="1" applyBorder="1"/>
    <xf numFmtId="0" fontId="1" fillId="42" borderId="8" xfId="0" applyFont="1" applyFill="1" applyBorder="1"/>
    <xf numFmtId="0" fontId="18" fillId="42" borderId="8" xfId="0" applyFont="1" applyFill="1" applyBorder="1"/>
    <xf numFmtId="0" fontId="18" fillId="42" borderId="3" xfId="0" applyFont="1" applyFill="1" applyBorder="1"/>
    <xf numFmtId="0" fontId="28" fillId="42" borderId="4" xfId="0" applyFont="1" applyFill="1" applyBorder="1"/>
    <xf numFmtId="0" fontId="28" fillId="42" borderId="0" xfId="0" applyFont="1" applyFill="1" applyBorder="1"/>
    <xf numFmtId="0" fontId="28" fillId="42" borderId="5" xfId="0" applyFont="1" applyFill="1" applyBorder="1"/>
    <xf numFmtId="0" fontId="18" fillId="42" borderId="7" xfId="0" applyFont="1" applyFill="1" applyBorder="1"/>
    <xf numFmtId="0" fontId="1" fillId="42" borderId="0" xfId="0" applyFont="1" applyFill="1" applyBorder="1"/>
    <xf numFmtId="0" fontId="5" fillId="47" borderId="3" xfId="0" applyFont="1" applyFill="1" applyBorder="1"/>
    <xf numFmtId="0" fontId="5" fillId="47" borderId="2" xfId="0" applyFont="1" applyFill="1" applyBorder="1"/>
    <xf numFmtId="0" fontId="5" fillId="47" borderId="0" xfId="0" applyFont="1" applyFill="1" applyBorder="1"/>
    <xf numFmtId="0" fontId="5" fillId="47" borderId="53" xfId="0" applyFont="1" applyFill="1" applyBorder="1"/>
    <xf numFmtId="0" fontId="5" fillId="47" borderId="54" xfId="0" applyFont="1" applyFill="1" applyBorder="1"/>
    <xf numFmtId="0" fontId="5" fillId="47" borderId="5" xfId="0" applyFont="1" applyFill="1" applyBorder="1"/>
    <xf numFmtId="0" fontId="73" fillId="47" borderId="0" xfId="0" applyFont="1" applyFill="1" applyBorder="1"/>
    <xf numFmtId="0" fontId="5" fillId="47" borderId="27" xfId="0" applyFont="1" applyFill="1" applyBorder="1" applyAlignment="1"/>
    <xf numFmtId="0" fontId="5" fillId="47" borderId="28" xfId="0" applyFont="1" applyFill="1" applyBorder="1" applyAlignment="1"/>
    <xf numFmtId="0" fontId="5" fillId="47" borderId="29" xfId="0" applyFont="1" applyFill="1" applyBorder="1"/>
    <xf numFmtId="0" fontId="73" fillId="47" borderId="30" xfId="0" applyFont="1" applyFill="1" applyBorder="1"/>
    <xf numFmtId="0" fontId="73" fillId="47" borderId="30" xfId="0" quotePrefix="1" applyFont="1" applyFill="1" applyBorder="1"/>
    <xf numFmtId="0" fontId="73" fillId="47" borderId="31" xfId="0" applyFont="1" applyFill="1" applyBorder="1"/>
    <xf numFmtId="0" fontId="5" fillId="47" borderId="0" xfId="0" quotePrefix="1" applyFont="1" applyFill="1" applyBorder="1"/>
    <xf numFmtId="0" fontId="5" fillId="47" borderId="32" xfId="0" applyFont="1" applyFill="1" applyBorder="1"/>
    <xf numFmtId="0" fontId="5" fillId="47" borderId="30" xfId="0" applyFont="1" applyFill="1" applyBorder="1"/>
    <xf numFmtId="0" fontId="5" fillId="47" borderId="30" xfId="0" applyFont="1" applyFill="1" applyBorder="1" applyAlignment="1">
      <alignment horizontal="left"/>
    </xf>
    <xf numFmtId="0" fontId="5" fillId="47" borderId="33" xfId="0" applyFont="1" applyFill="1" applyBorder="1"/>
    <xf numFmtId="169" fontId="5" fillId="47" borderId="0" xfId="0" applyNumberFormat="1" applyFont="1" applyFill="1" applyBorder="1"/>
    <xf numFmtId="0" fontId="73" fillId="47" borderId="34" xfId="0" applyFont="1" applyFill="1" applyBorder="1"/>
    <xf numFmtId="0" fontId="5" fillId="47" borderId="35" xfId="0" applyFont="1" applyFill="1" applyBorder="1"/>
    <xf numFmtId="0" fontId="5" fillId="47" borderId="35" xfId="0" applyFont="1" applyFill="1" applyBorder="1" applyAlignment="1">
      <alignment horizontal="left"/>
    </xf>
    <xf numFmtId="0" fontId="5" fillId="47" borderId="36" xfId="0" applyFont="1" applyFill="1" applyBorder="1"/>
    <xf numFmtId="0" fontId="5" fillId="47" borderId="7" xfId="0" applyFont="1" applyFill="1" applyBorder="1"/>
    <xf numFmtId="0" fontId="5" fillId="47" borderId="8" xfId="0" applyFont="1" applyFill="1" applyBorder="1"/>
    <xf numFmtId="0" fontId="5" fillId="47" borderId="34" xfId="0" applyFont="1" applyFill="1" applyBorder="1"/>
    <xf numFmtId="0" fontId="5" fillId="47" borderId="37" xfId="0" applyFont="1" applyFill="1" applyBorder="1"/>
    <xf numFmtId="0" fontId="5" fillId="47" borderId="27" xfId="0" applyFont="1" applyFill="1" applyBorder="1"/>
    <xf numFmtId="0" fontId="5" fillId="47" borderId="56" xfId="0" applyFont="1" applyFill="1" applyBorder="1"/>
    <xf numFmtId="0" fontId="76" fillId="47" borderId="0" xfId="0" applyFont="1" applyFill="1" applyBorder="1" applyAlignment="1">
      <alignment horizontal="left"/>
    </xf>
    <xf numFmtId="0" fontId="76" fillId="47" borderId="53" xfId="0" applyFont="1" applyFill="1" applyBorder="1" applyAlignment="1">
      <alignment horizontal="left"/>
    </xf>
    <xf numFmtId="0" fontId="5" fillId="47" borderId="57" xfId="0" applyFont="1" applyFill="1" applyBorder="1"/>
    <xf numFmtId="0" fontId="5" fillId="47" borderId="38" xfId="0" applyFont="1" applyFill="1" applyBorder="1"/>
    <xf numFmtId="0" fontId="5" fillId="47" borderId="37" xfId="0" applyFont="1" applyFill="1" applyBorder="1" applyAlignment="1">
      <alignment horizontal="left"/>
    </xf>
    <xf numFmtId="0" fontId="5" fillId="47" borderId="39" xfId="0" applyFont="1" applyFill="1" applyBorder="1"/>
    <xf numFmtId="0" fontId="5" fillId="47" borderId="53" xfId="0" quotePrefix="1" applyFont="1" applyFill="1" applyBorder="1"/>
    <xf numFmtId="169" fontId="5" fillId="47" borderId="53" xfId="0" applyNumberFormat="1" applyFont="1" applyFill="1" applyBorder="1"/>
    <xf numFmtId="0" fontId="5" fillId="47" borderId="58" xfId="0" applyFont="1" applyFill="1" applyBorder="1"/>
    <xf numFmtId="0" fontId="5" fillId="47" borderId="40" xfId="0" applyFont="1" applyFill="1" applyBorder="1"/>
    <xf numFmtId="0" fontId="5" fillId="47" borderId="59" xfId="0" applyFont="1" applyFill="1" applyBorder="1"/>
    <xf numFmtId="0" fontId="77" fillId="47" borderId="27" xfId="0" applyFont="1" applyFill="1" applyBorder="1"/>
    <xf numFmtId="0" fontId="77" fillId="47" borderId="33" xfId="0" applyFont="1" applyFill="1" applyBorder="1"/>
    <xf numFmtId="0" fontId="73" fillId="47" borderId="33" xfId="0" applyFont="1" applyFill="1" applyBorder="1"/>
    <xf numFmtId="0" fontId="73" fillId="47" borderId="0" xfId="0" quotePrefix="1" applyFont="1" applyFill="1" applyBorder="1"/>
    <xf numFmtId="0" fontId="73" fillId="47" borderId="35" xfId="0" applyFont="1" applyFill="1" applyBorder="1"/>
    <xf numFmtId="0" fontId="76" fillId="47" borderId="54" xfId="0" applyFont="1" applyFill="1" applyBorder="1"/>
    <xf numFmtId="0" fontId="5" fillId="47" borderId="60" xfId="0" applyFont="1" applyFill="1" applyBorder="1"/>
    <xf numFmtId="0" fontId="73" fillId="47" borderId="37" xfId="0" applyFont="1" applyFill="1" applyBorder="1"/>
    <xf numFmtId="0" fontId="73" fillId="47" borderId="38" xfId="0" applyFont="1" applyFill="1" applyBorder="1"/>
    <xf numFmtId="0" fontId="5" fillId="47" borderId="61" xfId="0" applyFont="1" applyFill="1" applyBorder="1"/>
    <xf numFmtId="0" fontId="73" fillId="47" borderId="32" xfId="0" applyFont="1" applyFill="1" applyBorder="1"/>
    <xf numFmtId="0" fontId="5" fillId="47" borderId="62" xfId="0" applyFont="1" applyFill="1" applyBorder="1"/>
    <xf numFmtId="0" fontId="5" fillId="47" borderId="63" xfId="0" applyFont="1" applyFill="1" applyBorder="1"/>
    <xf numFmtId="0" fontId="5" fillId="47" borderId="64" xfId="0" applyFont="1" applyFill="1" applyBorder="1"/>
    <xf numFmtId="0" fontId="5" fillId="47" borderId="65" xfId="0" applyFont="1" applyFill="1" applyBorder="1"/>
    <xf numFmtId="0" fontId="96" fillId="47" borderId="30" xfId="0" applyFont="1" applyFill="1" applyBorder="1"/>
    <xf numFmtId="0" fontId="96" fillId="47" borderId="55" xfId="0" applyFont="1" applyFill="1" applyBorder="1"/>
    <xf numFmtId="0" fontId="96" fillId="47" borderId="54" xfId="0" applyFont="1" applyFill="1" applyBorder="1"/>
    <xf numFmtId="0" fontId="93" fillId="48" borderId="66" xfId="398" applyFont="1" applyFill="1" applyBorder="1"/>
    <xf numFmtId="0" fontId="11" fillId="48" borderId="67" xfId="398" applyFont="1" applyFill="1" applyBorder="1"/>
    <xf numFmtId="0" fontId="3" fillId="48" borderId="68" xfId="398" applyFill="1" applyBorder="1"/>
    <xf numFmtId="0" fontId="3" fillId="48" borderId="69" xfId="398" applyFill="1" applyBorder="1"/>
    <xf numFmtId="0" fontId="11" fillId="48" borderId="70" xfId="398" applyFont="1" applyFill="1" applyBorder="1"/>
    <xf numFmtId="0" fontId="3" fillId="48" borderId="71" xfId="398" applyFill="1" applyBorder="1"/>
    <xf numFmtId="0" fontId="3" fillId="48" borderId="4" xfId="398" applyFill="1" applyBorder="1"/>
    <xf numFmtId="0" fontId="3" fillId="48" borderId="5" xfId="398" applyFill="1" applyBorder="1"/>
    <xf numFmtId="0" fontId="3" fillId="48" borderId="0" xfId="398" applyFill="1" applyBorder="1"/>
    <xf numFmtId="0" fontId="11" fillId="48" borderId="0" xfId="398" applyFont="1" applyFill="1" applyBorder="1"/>
    <xf numFmtId="0" fontId="3" fillId="48" borderId="72" xfId="398" applyFill="1" applyBorder="1"/>
    <xf numFmtId="0" fontId="3" fillId="48" borderId="6" xfId="398" applyFill="1" applyBorder="1"/>
    <xf numFmtId="0" fontId="3" fillId="48" borderId="8" xfId="398" applyFill="1" applyBorder="1"/>
    <xf numFmtId="0" fontId="3" fillId="48" borderId="7" xfId="398" applyFill="1" applyBorder="1"/>
    <xf numFmtId="0" fontId="3" fillId="48" borderId="6" xfId="398" applyFill="1" applyBorder="1" applyAlignment="1"/>
    <xf numFmtId="0" fontId="3" fillId="48" borderId="8" xfId="398" applyFill="1" applyBorder="1" applyAlignment="1"/>
    <xf numFmtId="0" fontId="11" fillId="48" borderId="1" xfId="398" applyFont="1" applyFill="1" applyBorder="1"/>
    <xf numFmtId="0" fontId="3" fillId="48" borderId="3" xfId="398" applyFill="1" applyBorder="1"/>
    <xf numFmtId="0" fontId="11" fillId="48" borderId="3" xfId="398" applyFont="1" applyFill="1" applyBorder="1"/>
    <xf numFmtId="0" fontId="3" fillId="48" borderId="2" xfId="398" applyFill="1" applyBorder="1"/>
    <xf numFmtId="0" fontId="11" fillId="48" borderId="4" xfId="398" applyFont="1" applyFill="1" applyBorder="1"/>
    <xf numFmtId="169" fontId="11" fillId="48" borderId="0" xfId="398" applyNumberFormat="1" applyFont="1" applyFill="1" applyBorder="1"/>
    <xf numFmtId="0" fontId="11" fillId="48" borderId="5" xfId="398" applyFont="1" applyFill="1" applyBorder="1"/>
    <xf numFmtId="0" fontId="11" fillId="48" borderId="0" xfId="398" applyFont="1" applyFill="1" applyBorder="1" applyAlignment="1">
      <alignment horizontal="right"/>
    </xf>
    <xf numFmtId="1" fontId="3" fillId="48" borderId="0" xfId="398" applyNumberFormat="1" applyFill="1" applyBorder="1"/>
    <xf numFmtId="169" fontId="3" fillId="48" borderId="0" xfId="398" applyNumberFormat="1" applyFill="1" applyBorder="1"/>
    <xf numFmtId="169" fontId="3" fillId="48" borderId="5" xfId="398" applyNumberFormat="1" applyFill="1" applyBorder="1"/>
    <xf numFmtId="49" fontId="11" fillId="48" borderId="0" xfId="398" applyNumberFormat="1" applyFont="1" applyFill="1" applyBorder="1" applyAlignment="1">
      <alignment horizontal="right"/>
    </xf>
    <xf numFmtId="0" fontId="11" fillId="48" borderId="6" xfId="398" applyFont="1" applyFill="1" applyBorder="1"/>
    <xf numFmtId="0" fontId="11" fillId="48" borderId="7" xfId="398" applyFont="1" applyFill="1" applyBorder="1"/>
    <xf numFmtId="169" fontId="3" fillId="48" borderId="7" xfId="398" applyNumberFormat="1" applyFill="1" applyBorder="1"/>
    <xf numFmtId="1" fontId="3" fillId="48" borderId="5" xfId="398" applyNumberFormat="1" applyFill="1" applyBorder="1"/>
    <xf numFmtId="16" fontId="3" fillId="48" borderId="0" xfId="398" applyNumberFormat="1" applyFill="1" applyBorder="1"/>
    <xf numFmtId="1" fontId="3" fillId="48" borderId="8" xfId="398" applyNumberFormat="1" applyFill="1" applyBorder="1"/>
    <xf numFmtId="0" fontId="3" fillId="48" borderId="4" xfId="398" applyFont="1" applyFill="1" applyBorder="1"/>
    <xf numFmtId="49" fontId="11" fillId="48" borderId="0" xfId="398" applyNumberFormat="1" applyFont="1" applyFill="1" applyBorder="1"/>
    <xf numFmtId="169" fontId="3" fillId="48" borderId="8" xfId="398" applyNumberFormat="1" applyFill="1" applyBorder="1"/>
    <xf numFmtId="172" fontId="3" fillId="48" borderId="0" xfId="398" applyNumberFormat="1" applyFill="1" applyBorder="1"/>
    <xf numFmtId="0" fontId="3" fillId="48" borderId="73" xfId="398" applyFill="1" applyBorder="1"/>
    <xf numFmtId="0" fontId="3" fillId="48" borderId="74" xfId="398" applyFill="1" applyBorder="1"/>
    <xf numFmtId="0" fontId="3" fillId="48" borderId="75" xfId="398" applyFill="1" applyBorder="1"/>
    <xf numFmtId="0" fontId="27" fillId="42" borderId="0" xfId="0" applyFont="1" applyFill="1"/>
    <xf numFmtId="0" fontId="96" fillId="47" borderId="32" xfId="0" applyFont="1" applyFill="1" applyBorder="1"/>
    <xf numFmtId="0" fontId="28" fillId="49" borderId="1" xfId="0" applyFont="1" applyFill="1" applyBorder="1"/>
    <xf numFmtId="0" fontId="18" fillId="49" borderId="2" xfId="0" applyFont="1" applyFill="1" applyBorder="1"/>
    <xf numFmtId="0" fontId="13" fillId="49" borderId="9" xfId="1" applyFont="1" applyFill="1" applyBorder="1"/>
    <xf numFmtId="0" fontId="28" fillId="49" borderId="9" xfId="0" applyFont="1" applyFill="1" applyBorder="1"/>
    <xf numFmtId="0" fontId="18" fillId="49" borderId="3" xfId="0" applyFont="1" applyFill="1" applyBorder="1"/>
    <xf numFmtId="0" fontId="28" fillId="49" borderId="3" xfId="0" applyFont="1" applyFill="1" applyBorder="1"/>
    <xf numFmtId="0" fontId="28" fillId="49" borderId="2" xfId="0" applyFont="1" applyFill="1" applyBorder="1"/>
    <xf numFmtId="0" fontId="96" fillId="47" borderId="26" xfId="0" applyFont="1" applyFill="1" applyBorder="1" applyAlignment="1"/>
    <xf numFmtId="0" fontId="98" fillId="48" borderId="0" xfId="0" applyFont="1" applyFill="1"/>
    <xf numFmtId="0" fontId="27" fillId="48" borderId="0" xfId="0" applyFont="1" applyFill="1"/>
    <xf numFmtId="0" fontId="96" fillId="47" borderId="1" xfId="0" applyFont="1" applyFill="1" applyBorder="1"/>
    <xf numFmtId="0" fontId="5" fillId="47" borderId="4" xfId="0" applyFont="1" applyFill="1" applyBorder="1"/>
    <xf numFmtId="0" fontId="5" fillId="47" borderId="6" xfId="0" applyFont="1" applyFill="1" applyBorder="1"/>
    <xf numFmtId="0" fontId="27" fillId="47" borderId="0" xfId="0" applyFont="1" applyFill="1" applyBorder="1"/>
    <xf numFmtId="0" fontId="27" fillId="48" borderId="0" xfId="0" applyFont="1" applyFill="1" applyBorder="1"/>
    <xf numFmtId="0" fontId="27" fillId="48" borderId="3" xfId="0" applyFont="1" applyFill="1" applyBorder="1"/>
    <xf numFmtId="0" fontId="27" fillId="48" borderId="7" xfId="0" applyFont="1" applyFill="1" applyBorder="1"/>
    <xf numFmtId="0" fontId="27" fillId="42" borderId="5" xfId="0" applyFont="1" applyFill="1" applyBorder="1"/>
    <xf numFmtId="0" fontId="27" fillId="42" borderId="7" xfId="0" applyFont="1" applyFill="1" applyBorder="1"/>
    <xf numFmtId="0" fontId="27" fillId="42" borderId="8" xfId="0" applyFont="1" applyFill="1" applyBorder="1"/>
    <xf numFmtId="0" fontId="27" fillId="49" borderId="3" xfId="0" applyFont="1" applyFill="1" applyBorder="1"/>
    <xf numFmtId="0" fontId="27" fillId="49" borderId="2" xfId="0" applyFont="1" applyFill="1" applyBorder="1"/>
    <xf numFmtId="0" fontId="18" fillId="47" borderId="0" xfId="0" applyFont="1" applyFill="1" applyBorder="1"/>
    <xf numFmtId="0" fontId="95" fillId="47" borderId="0" xfId="0" applyFont="1" applyFill="1" applyBorder="1" applyAlignment="1"/>
    <xf numFmtId="0" fontId="75" fillId="47" borderId="0" xfId="0" applyFont="1" applyFill="1" applyBorder="1" applyAlignment="1"/>
    <xf numFmtId="0" fontId="99" fillId="47" borderId="0" xfId="0" applyFont="1" applyFill="1" applyBorder="1" applyAlignment="1"/>
    <xf numFmtId="0" fontId="95" fillId="47" borderId="54" xfId="0" applyFont="1" applyFill="1" applyBorder="1"/>
    <xf numFmtId="0" fontId="27" fillId="0" borderId="0" xfId="0" applyFont="1" applyFill="1"/>
    <xf numFmtId="0" fontId="73" fillId="0" borderId="0" xfId="0" applyFont="1" applyFill="1"/>
    <xf numFmtId="0" fontId="103" fillId="42" borderId="52" xfId="0" applyFont="1" applyFill="1" applyBorder="1" applyAlignment="1">
      <alignment horizontal="right"/>
    </xf>
    <xf numFmtId="0" fontId="103" fillId="42" borderId="52" xfId="0" applyFont="1" applyFill="1" applyBorder="1"/>
    <xf numFmtId="0" fontId="91" fillId="42" borderId="5" xfId="0" applyFont="1" applyFill="1" applyBorder="1"/>
    <xf numFmtId="169" fontId="91" fillId="42" borderId="5" xfId="0" applyNumberFormat="1" applyFont="1" applyFill="1" applyBorder="1"/>
    <xf numFmtId="0" fontId="104" fillId="47" borderId="64" xfId="0" applyFont="1" applyFill="1" applyBorder="1"/>
    <xf numFmtId="0" fontId="105" fillId="48" borderId="0" xfId="398" applyFont="1" applyFill="1" applyBorder="1"/>
    <xf numFmtId="169" fontId="105" fillId="48" borderId="0" xfId="398" applyNumberFormat="1" applyFont="1" applyFill="1" applyBorder="1"/>
    <xf numFmtId="0" fontId="4" fillId="0" borderId="0" xfId="1" applyFont="1" applyProtection="1">
      <protection hidden="1"/>
    </xf>
    <xf numFmtId="0" fontId="106" fillId="0" borderId="0" xfId="1" applyFont="1" applyProtection="1">
      <protection hidden="1"/>
    </xf>
    <xf numFmtId="0" fontId="5" fillId="0" borderId="0" xfId="2432" applyFont="1" applyProtection="1">
      <protection hidden="1"/>
    </xf>
    <xf numFmtId="0" fontId="73" fillId="0" borderId="0" xfId="1" applyFont="1" applyAlignment="1" applyProtection="1">
      <alignment horizontal="right"/>
      <protection hidden="1"/>
    </xf>
    <xf numFmtId="0" fontId="90" fillId="0" borderId="0" xfId="23" applyFont="1" applyFill="1" applyBorder="1" applyAlignment="1">
      <alignment vertical="top" wrapText="1"/>
    </xf>
    <xf numFmtId="0" fontId="0" fillId="0" borderId="0" xfId="0" applyProtection="1">
      <protection hidden="1"/>
    </xf>
    <xf numFmtId="0" fontId="2" fillId="0" borderId="0" xfId="2432" applyProtection="1">
      <protection hidden="1"/>
    </xf>
    <xf numFmtId="0" fontId="107" fillId="0" borderId="0" xfId="1" applyFont="1" applyProtection="1">
      <protection hidden="1"/>
    </xf>
    <xf numFmtId="0" fontId="85" fillId="0" borderId="0" xfId="2432" applyFont="1" applyProtection="1">
      <protection hidden="1"/>
    </xf>
    <xf numFmtId="0" fontId="106" fillId="0" borderId="0" xfId="0" applyFont="1" applyProtection="1">
      <protection hidden="1"/>
    </xf>
    <xf numFmtId="0" fontId="71" fillId="0" borderId="0" xfId="0" applyFont="1" applyFill="1" applyProtection="1">
      <protection hidden="1"/>
    </xf>
    <xf numFmtId="0" fontId="5" fillId="0" borderId="0" xfId="0" applyFont="1" applyFill="1" applyProtection="1">
      <protection hidden="1"/>
    </xf>
    <xf numFmtId="0" fontId="5" fillId="0" borderId="0" xfId="0" applyFont="1" applyProtection="1">
      <protection hidden="1"/>
    </xf>
    <xf numFmtId="0" fontId="74" fillId="0" borderId="14" xfId="0" applyFont="1" applyBorder="1" applyAlignment="1" applyProtection="1">
      <alignment horizontal="center"/>
      <protection hidden="1"/>
    </xf>
    <xf numFmtId="0" fontId="5" fillId="0" borderId="0" xfId="0" applyFont="1" applyBorder="1" applyProtection="1">
      <protection hidden="1"/>
    </xf>
    <xf numFmtId="0" fontId="22" fillId="0" borderId="0" xfId="0" applyFont="1" applyFill="1" applyBorder="1" applyAlignment="1" applyProtection="1">
      <alignment horizontal="center"/>
      <protection hidden="1"/>
    </xf>
    <xf numFmtId="3" fontId="1" fillId="0" borderId="0" xfId="0" applyNumberFormat="1" applyFont="1" applyBorder="1" applyAlignment="1" applyProtection="1">
      <alignment horizontal="right"/>
      <protection hidden="1"/>
    </xf>
    <xf numFmtId="3" fontId="79" fillId="0" borderId="0" xfId="0" applyNumberFormat="1" applyFont="1" applyBorder="1" applyAlignment="1" applyProtection="1">
      <alignment horizontal="left"/>
      <protection hidden="1"/>
    </xf>
    <xf numFmtId="171" fontId="79" fillId="0" borderId="0" xfId="0" applyNumberFormat="1" applyFont="1" applyBorder="1" applyAlignment="1" applyProtection="1">
      <alignment horizontal="left"/>
      <protection hidden="1"/>
    </xf>
    <xf numFmtId="3" fontId="80" fillId="0" borderId="0" xfId="0" applyNumberFormat="1" applyFont="1" applyBorder="1" applyAlignment="1" applyProtection="1">
      <alignment horizontal="left"/>
      <protection hidden="1"/>
    </xf>
    <xf numFmtId="3" fontId="21" fillId="0" borderId="0" xfId="0" applyNumberFormat="1" applyFont="1" applyBorder="1" applyAlignment="1" applyProtection="1">
      <alignment horizontal="right"/>
      <protection hidden="1"/>
    </xf>
    <xf numFmtId="0" fontId="104" fillId="0" borderId="0" xfId="0" applyFont="1" applyAlignment="1" applyProtection="1">
      <alignment horizontal="right"/>
      <protection hidden="1"/>
    </xf>
    <xf numFmtId="0" fontId="22" fillId="0" borderId="12" xfId="0" applyFont="1" applyFill="1" applyBorder="1" applyAlignment="1" applyProtection="1">
      <alignment horizontal="center"/>
      <protection hidden="1"/>
    </xf>
    <xf numFmtId="3" fontId="1" fillId="0" borderId="12" xfId="0" applyNumberFormat="1" applyFont="1" applyBorder="1" applyAlignment="1" applyProtection="1">
      <alignment horizontal="right"/>
      <protection hidden="1"/>
    </xf>
    <xf numFmtId="3" fontId="79" fillId="0" borderId="12" xfId="0" applyNumberFormat="1" applyFont="1" applyBorder="1" applyAlignment="1" applyProtection="1">
      <alignment horizontal="left"/>
      <protection hidden="1"/>
    </xf>
    <xf numFmtId="3" fontId="80" fillId="0" borderId="12" xfId="0" applyNumberFormat="1" applyFont="1" applyBorder="1" applyAlignment="1" applyProtection="1">
      <alignment horizontal="left"/>
      <protection hidden="1"/>
    </xf>
    <xf numFmtId="0" fontId="104" fillId="0" borderId="0" xfId="0" applyFont="1" applyProtection="1">
      <protection hidden="1"/>
    </xf>
    <xf numFmtId="9" fontId="104" fillId="0" borderId="0" xfId="2488" applyFont="1" applyProtection="1">
      <protection hidden="1"/>
    </xf>
    <xf numFmtId="0" fontId="100" fillId="0" borderId="0" xfId="0" applyFont="1" applyAlignment="1" applyProtection="1">
      <alignment horizontal="center"/>
      <protection hidden="1"/>
    </xf>
    <xf numFmtId="0" fontId="100" fillId="0" borderId="0" xfId="0" applyFont="1" applyProtection="1">
      <protection hidden="1"/>
    </xf>
    <xf numFmtId="0" fontId="72" fillId="0" borderId="0" xfId="0" applyFont="1" applyAlignment="1" applyProtection="1">
      <alignment wrapText="1"/>
      <protection hidden="1"/>
    </xf>
    <xf numFmtId="0" fontId="7" fillId="0" borderId="0" xfId="3" applyAlignment="1" applyProtection="1">
      <protection hidden="1"/>
    </xf>
    <xf numFmtId="0" fontId="9" fillId="0" borderId="0" xfId="0" applyFont="1" applyBorder="1" applyAlignment="1" applyProtection="1">
      <protection hidden="1"/>
    </xf>
    <xf numFmtId="0" fontId="9" fillId="0" borderId="0" xfId="0" applyFont="1" applyBorder="1" applyAlignment="1" applyProtection="1">
      <alignment vertical="center" wrapText="1"/>
      <protection hidden="1"/>
    </xf>
    <xf numFmtId="0" fontId="74" fillId="0" borderId="0" xfId="0" applyFont="1" applyBorder="1" applyAlignment="1" applyProtection="1">
      <alignment horizontal="center"/>
      <protection hidden="1"/>
    </xf>
    <xf numFmtId="0" fontId="6" fillId="0" borderId="0" xfId="0" applyFont="1" applyFill="1" applyBorder="1" applyAlignment="1" applyProtection="1">
      <alignment horizontal="center"/>
      <protection hidden="1"/>
    </xf>
    <xf numFmtId="0" fontId="5" fillId="0" borderId="0" xfId="0" applyFont="1" applyFill="1" applyAlignment="1" applyProtection="1">
      <alignment vertical="top"/>
      <protection hidden="1"/>
    </xf>
    <xf numFmtId="0" fontId="22" fillId="0" borderId="0" xfId="0" applyFont="1" applyFill="1" applyBorder="1" applyAlignment="1" applyProtection="1">
      <alignment horizontal="center" vertical="top"/>
      <protection hidden="1"/>
    </xf>
    <xf numFmtId="3" fontId="1" fillId="0" borderId="0" xfId="0" applyNumberFormat="1" applyFont="1" applyBorder="1" applyAlignment="1" applyProtection="1">
      <alignment horizontal="right" vertical="top"/>
      <protection hidden="1"/>
    </xf>
    <xf numFmtId="3" fontId="79" fillId="0" borderId="0" xfId="0" applyNumberFormat="1" applyFont="1" applyBorder="1" applyAlignment="1" applyProtection="1">
      <alignment horizontal="left" vertical="top"/>
      <protection hidden="1"/>
    </xf>
    <xf numFmtId="3" fontId="80" fillId="0" borderId="0" xfId="0" applyNumberFormat="1" applyFont="1" applyBorder="1" applyAlignment="1" applyProtection="1">
      <alignment horizontal="left" vertical="top"/>
      <protection hidden="1"/>
    </xf>
    <xf numFmtId="3" fontId="21" fillId="0" borderId="0" xfId="0" applyNumberFormat="1" applyFont="1" applyBorder="1" applyAlignment="1" applyProtection="1">
      <alignment horizontal="right" vertical="top"/>
      <protection hidden="1"/>
    </xf>
    <xf numFmtId="0" fontId="5" fillId="0" borderId="0" xfId="0" applyFont="1" applyAlignment="1" applyProtection="1">
      <alignment vertical="top"/>
      <protection hidden="1"/>
    </xf>
    <xf numFmtId="0" fontId="74" fillId="0" borderId="0" xfId="0" applyFont="1" applyBorder="1" applyAlignment="1" applyProtection="1">
      <alignment horizontal="right" vertical="center"/>
      <protection hidden="1"/>
    </xf>
    <xf numFmtId="0" fontId="74" fillId="0" borderId="0" xfId="0" applyFont="1" applyBorder="1" applyAlignment="1" applyProtection="1">
      <alignment horizontal="right" vertical="center" wrapText="1"/>
      <protection hidden="1"/>
    </xf>
    <xf numFmtId="4" fontId="1" fillId="0" borderId="0" xfId="2430" applyNumberFormat="1" applyFont="1" applyBorder="1" applyAlignment="1" applyProtection="1">
      <alignment horizontal="right"/>
      <protection hidden="1"/>
    </xf>
    <xf numFmtId="43" fontId="1" fillId="0" borderId="0" xfId="2430" applyFont="1" applyBorder="1" applyAlignment="1" applyProtection="1">
      <alignment horizontal="right"/>
      <protection hidden="1"/>
    </xf>
    <xf numFmtId="3" fontId="5" fillId="0" borderId="0" xfId="0" applyNumberFormat="1" applyFont="1" applyBorder="1" applyProtection="1">
      <protection hidden="1"/>
    </xf>
    <xf numFmtId="0" fontId="88" fillId="0" borderId="0" xfId="398" applyFont="1" applyFill="1" applyProtection="1">
      <protection hidden="1"/>
    </xf>
    <xf numFmtId="0" fontId="3" fillId="0" borderId="0" xfId="398" applyFill="1" applyProtection="1">
      <protection hidden="1"/>
    </xf>
    <xf numFmtId="0" fontId="3" fillId="0" borderId="0" xfId="398" applyProtection="1">
      <protection hidden="1"/>
    </xf>
    <xf numFmtId="0" fontId="13" fillId="0" borderId="0" xfId="398" applyFont="1" applyAlignment="1" applyProtection="1">
      <protection hidden="1"/>
    </xf>
    <xf numFmtId="0" fontId="3" fillId="0" borderId="0" xfId="398" applyAlignment="1" applyProtection="1">
      <alignment wrapText="1"/>
      <protection hidden="1"/>
    </xf>
    <xf numFmtId="0" fontId="80" fillId="0" borderId="0" xfId="398" applyFont="1" applyAlignment="1" applyProtection="1">
      <alignment vertical="top"/>
      <protection hidden="1"/>
    </xf>
    <xf numFmtId="0" fontId="102" fillId="0" borderId="0" xfId="0" applyFont="1" applyProtection="1">
      <protection hidden="1"/>
    </xf>
    <xf numFmtId="0" fontId="84" fillId="0" borderId="0" xfId="398" applyFont="1" applyProtection="1">
      <protection hidden="1"/>
    </xf>
    <xf numFmtId="0" fontId="74" fillId="0" borderId="0" xfId="398" applyFont="1" applyAlignment="1" applyProtection="1">
      <alignment vertical="center"/>
      <protection hidden="1"/>
    </xf>
    <xf numFmtId="0" fontId="101" fillId="0" borderId="0" xfId="398" applyFont="1" applyAlignment="1" applyProtection="1">
      <alignment horizontal="center"/>
      <protection hidden="1"/>
    </xf>
    <xf numFmtId="0" fontId="101" fillId="0" borderId="0" xfId="398" applyFont="1" applyProtection="1">
      <protection hidden="1"/>
    </xf>
    <xf numFmtId="0" fontId="74" fillId="0" borderId="0" xfId="398" applyFont="1" applyAlignment="1" applyProtection="1">
      <alignment horizontal="center"/>
      <protection hidden="1"/>
    </xf>
    <xf numFmtId="0" fontId="74" fillId="0" borderId="14" xfId="398" applyFont="1" applyBorder="1" applyAlignment="1" applyProtection="1">
      <alignment horizontal="center"/>
      <protection hidden="1"/>
    </xf>
    <xf numFmtId="0" fontId="74" fillId="0" borderId="0" xfId="398" applyFont="1" applyBorder="1" applyAlignment="1" applyProtection="1">
      <alignment horizontal="center"/>
      <protection hidden="1"/>
    </xf>
    <xf numFmtId="0" fontId="74" fillId="0" borderId="0" xfId="398" applyFont="1" applyProtection="1">
      <protection hidden="1"/>
    </xf>
    <xf numFmtId="0" fontId="74" fillId="0" borderId="0" xfId="398" applyFont="1" applyAlignment="1" applyProtection="1">
      <alignment horizontal="right"/>
      <protection hidden="1"/>
    </xf>
    <xf numFmtId="0" fontId="11" fillId="0" borderId="0" xfId="398" applyFont="1" applyProtection="1">
      <protection hidden="1"/>
    </xf>
    <xf numFmtId="0" fontId="22" fillId="0" borderId="0" xfId="398" applyFont="1" applyAlignment="1" applyProtection="1">
      <alignment horizontal="center"/>
      <protection hidden="1"/>
    </xf>
    <xf numFmtId="0" fontId="21" fillId="0" borderId="0" xfId="398" applyFont="1" applyProtection="1">
      <protection hidden="1"/>
    </xf>
    <xf numFmtId="169" fontId="21" fillId="0" borderId="0" xfId="398" applyNumberFormat="1" applyFont="1" applyAlignment="1" applyProtection="1">
      <alignment horizontal="right"/>
      <protection hidden="1"/>
    </xf>
    <xf numFmtId="0" fontId="21" fillId="0" borderId="0" xfId="398" applyFont="1" applyAlignment="1" applyProtection="1">
      <alignment horizontal="center"/>
      <protection hidden="1"/>
    </xf>
    <xf numFmtId="3" fontId="21" fillId="0" borderId="0" xfId="398" applyNumberFormat="1" applyFont="1" applyAlignment="1" applyProtection="1">
      <alignment horizontal="right"/>
      <protection hidden="1"/>
    </xf>
    <xf numFmtId="0" fontId="21" fillId="0" borderId="0" xfId="398" applyFont="1" applyAlignment="1" applyProtection="1">
      <alignment horizontal="right"/>
      <protection hidden="1"/>
    </xf>
    <xf numFmtId="0" fontId="74" fillId="0" borderId="12" xfId="398" applyFont="1" applyBorder="1" applyAlignment="1" applyProtection="1">
      <alignment horizontal="center"/>
      <protection hidden="1"/>
    </xf>
    <xf numFmtId="0" fontId="11" fillId="0" borderId="12" xfId="398" applyFont="1" applyBorder="1" applyProtection="1">
      <protection hidden="1"/>
    </xf>
    <xf numFmtId="169" fontId="13" fillId="0" borderId="0" xfId="398" applyNumberFormat="1" applyFont="1" applyAlignment="1" applyProtection="1">
      <protection hidden="1"/>
    </xf>
    <xf numFmtId="0" fontId="11" fillId="0" borderId="12" xfId="398" applyFont="1" applyBorder="1" applyAlignment="1" applyProtection="1">
      <protection hidden="1"/>
    </xf>
    <xf numFmtId="0" fontId="11" fillId="0" borderId="0" xfId="398" applyFont="1" applyAlignment="1" applyProtection="1">
      <protection hidden="1"/>
    </xf>
    <xf numFmtId="3" fontId="13" fillId="0" borderId="0" xfId="398" applyNumberFormat="1" applyFont="1" applyAlignment="1" applyProtection="1">
      <alignment horizontal="right"/>
      <protection hidden="1"/>
    </xf>
    <xf numFmtId="169" fontId="3" fillId="0" borderId="0" xfId="398" applyNumberFormat="1" applyProtection="1">
      <protection hidden="1"/>
    </xf>
    <xf numFmtId="0" fontId="105" fillId="0" borderId="0" xfId="398" applyFont="1" applyAlignment="1" applyProtection="1">
      <alignment horizontal="right"/>
      <protection hidden="1"/>
    </xf>
    <xf numFmtId="0" fontId="105" fillId="0" borderId="0" xfId="398" applyFont="1" applyProtection="1">
      <protection hidden="1"/>
    </xf>
    <xf numFmtId="169" fontId="105" fillId="0" borderId="0" xfId="398" applyNumberFormat="1" applyFont="1" applyProtection="1">
      <protection hidden="1"/>
    </xf>
    <xf numFmtId="0" fontId="31" fillId="0" borderId="0" xfId="0" applyFont="1" applyFill="1" applyProtection="1">
      <protection hidden="1"/>
    </xf>
    <xf numFmtId="0" fontId="0" fillId="0" borderId="0" xfId="0" applyFill="1" applyProtection="1">
      <protection hidden="1"/>
    </xf>
    <xf numFmtId="0" fontId="86" fillId="0" borderId="0" xfId="0" applyFont="1" applyAlignment="1" applyProtection="1">
      <alignment horizontal="left"/>
      <protection hidden="1"/>
    </xf>
    <xf numFmtId="0" fontId="21" fillId="0" borderId="14" xfId="1" applyFont="1" applyBorder="1" applyProtection="1">
      <protection hidden="1"/>
    </xf>
    <xf numFmtId="0" fontId="21" fillId="0" borderId="0" xfId="1" applyFont="1" applyProtection="1">
      <protection hidden="1"/>
    </xf>
    <xf numFmtId="0" fontId="74" fillId="0" borderId="0" xfId="1" applyFont="1" applyAlignment="1" applyProtection="1">
      <alignment horizontal="right"/>
      <protection hidden="1"/>
    </xf>
    <xf numFmtId="0" fontId="74" fillId="0" borderId="14" xfId="1" applyFont="1" applyBorder="1" applyAlignment="1" applyProtection="1">
      <alignment horizontal="right"/>
      <protection hidden="1"/>
    </xf>
    <xf numFmtId="0" fontId="13" fillId="0" borderId="14" xfId="1" applyFont="1" applyBorder="1" applyAlignment="1" applyProtection="1">
      <alignment horizontal="right"/>
      <protection hidden="1"/>
    </xf>
    <xf numFmtId="0" fontId="86" fillId="0" borderId="0" xfId="0" applyFont="1" applyAlignment="1" applyProtection="1">
      <alignment horizontal="right"/>
      <protection hidden="1"/>
    </xf>
    <xf numFmtId="3" fontId="21" fillId="0" borderId="0" xfId="1" applyNumberFormat="1" applyFont="1" applyAlignment="1" applyProtection="1">
      <alignment horizontal="right"/>
      <protection hidden="1"/>
    </xf>
    <xf numFmtId="3" fontId="0" fillId="0" borderId="0" xfId="0" applyNumberFormat="1" applyProtection="1">
      <protection hidden="1"/>
    </xf>
    <xf numFmtId="0" fontId="22" fillId="0" borderId="0" xfId="1" applyFont="1" applyBorder="1" applyAlignment="1" applyProtection="1">
      <alignment horizontal="right" wrapText="1"/>
      <protection hidden="1"/>
    </xf>
    <xf numFmtId="3" fontId="21" fillId="0" borderId="0" xfId="1" applyNumberFormat="1" applyFont="1" applyBorder="1" applyAlignment="1" applyProtection="1">
      <alignment horizontal="right"/>
      <protection hidden="1"/>
    </xf>
    <xf numFmtId="164" fontId="21" fillId="0" borderId="0" xfId="1" applyNumberFormat="1" applyFont="1" applyBorder="1" applyAlignment="1" applyProtection="1">
      <alignment horizontal="right"/>
      <protection hidden="1"/>
    </xf>
    <xf numFmtId="169" fontId="21" fillId="0" borderId="0" xfId="1" applyNumberFormat="1" applyFont="1" applyBorder="1" applyAlignment="1" applyProtection="1">
      <alignment horizontal="right"/>
      <protection hidden="1"/>
    </xf>
    <xf numFmtId="169" fontId="86" fillId="0" borderId="0" xfId="0" applyNumberFormat="1" applyFont="1" applyAlignment="1" applyProtection="1">
      <alignment horizontal="right"/>
      <protection hidden="1"/>
    </xf>
    <xf numFmtId="169" fontId="0" fillId="0" borderId="0" xfId="0" applyNumberFormat="1" applyAlignment="1" applyProtection="1">
      <alignment horizontal="right"/>
      <protection hidden="1"/>
    </xf>
    <xf numFmtId="0" fontId="22" fillId="0" borderId="12" xfId="1" applyFont="1" applyBorder="1" applyAlignment="1" applyProtection="1">
      <alignment horizontal="left" vertical="center" wrapText="1"/>
      <protection hidden="1"/>
    </xf>
    <xf numFmtId="169" fontId="22" fillId="0" borderId="12" xfId="1" applyNumberFormat="1" applyFont="1" applyBorder="1" applyAlignment="1" applyProtection="1">
      <alignment horizontal="left" vertical="center" wrapText="1"/>
      <protection hidden="1"/>
    </xf>
    <xf numFmtId="169" fontId="21" fillId="0" borderId="12" xfId="1" applyNumberFormat="1" applyFont="1" applyBorder="1" applyAlignment="1" applyProtection="1">
      <alignment horizontal="right"/>
      <protection hidden="1"/>
    </xf>
    <xf numFmtId="164" fontId="21" fillId="0" borderId="12" xfId="1" applyNumberFormat="1" applyFont="1" applyBorder="1" applyAlignment="1" applyProtection="1">
      <alignment horizontal="right"/>
      <protection hidden="1"/>
    </xf>
    <xf numFmtId="0" fontId="0" fillId="0" borderId="0" xfId="0" applyAlignment="1" applyProtection="1">
      <alignment horizontal="right"/>
      <protection hidden="1"/>
    </xf>
    <xf numFmtId="0" fontId="23" fillId="0" borderId="0" xfId="1" applyFont="1" applyBorder="1" applyAlignment="1" applyProtection="1">
      <alignment vertical="top"/>
      <protection hidden="1"/>
    </xf>
    <xf numFmtId="0" fontId="21" fillId="0" borderId="0" xfId="1" applyFont="1" applyBorder="1" applyProtection="1">
      <protection hidden="1"/>
    </xf>
    <xf numFmtId="0" fontId="3" fillId="0" borderId="0" xfId="1" applyBorder="1" applyProtection="1">
      <protection hidden="1"/>
    </xf>
    <xf numFmtId="0" fontId="0" fillId="0" borderId="0" xfId="0" applyBorder="1" applyProtection="1">
      <protection hidden="1"/>
    </xf>
    <xf numFmtId="0" fontId="0" fillId="0" borderId="0" xfId="0" applyAlignment="1" applyProtection="1">
      <protection hidden="1"/>
    </xf>
    <xf numFmtId="0" fontId="23" fillId="0" borderId="0" xfId="0" applyFont="1" applyAlignment="1" applyProtection="1">
      <alignment vertical="top"/>
      <protection hidden="1"/>
    </xf>
    <xf numFmtId="0" fontId="0" fillId="0" borderId="0" xfId="0" applyAlignment="1" applyProtection="1">
      <alignment vertical="top"/>
      <protection hidden="1"/>
    </xf>
    <xf numFmtId="0" fontId="81" fillId="0" borderId="0" xfId="0" applyFont="1" applyAlignment="1" applyProtection="1">
      <alignment horizontal="center"/>
      <protection hidden="1"/>
    </xf>
    <xf numFmtId="0" fontId="81" fillId="0" borderId="0" xfId="0" applyFont="1" applyProtection="1">
      <protection hidden="1"/>
    </xf>
    <xf numFmtId="0" fontId="31" fillId="0" borderId="0" xfId="398" applyFont="1" applyFill="1" applyProtection="1">
      <protection hidden="1"/>
    </xf>
    <xf numFmtId="0" fontId="3" fillId="0" borderId="0" xfId="398" applyBorder="1" applyProtection="1">
      <protection hidden="1"/>
    </xf>
    <xf numFmtId="0" fontId="74" fillId="0" borderId="0" xfId="398" applyFont="1" applyAlignment="1" applyProtection="1">
      <protection hidden="1"/>
    </xf>
    <xf numFmtId="0" fontId="3" fillId="0" borderId="0" xfId="398" applyAlignment="1" applyProtection="1">
      <alignment horizontal="right"/>
      <protection hidden="1"/>
    </xf>
    <xf numFmtId="3" fontId="21" fillId="0" borderId="0" xfId="398" applyNumberFormat="1" applyFont="1" applyAlignment="1" applyProtection="1">
      <protection hidden="1"/>
    </xf>
    <xf numFmtId="0" fontId="21" fillId="0" borderId="0" xfId="398" applyFont="1" applyAlignment="1" applyProtection="1">
      <protection hidden="1"/>
    </xf>
    <xf numFmtId="0" fontId="3" fillId="0" borderId="0" xfId="398" applyAlignment="1" applyProtection="1">
      <protection hidden="1"/>
    </xf>
    <xf numFmtId="173" fontId="3" fillId="0" borderId="0" xfId="2488" applyNumberFormat="1" applyFont="1" applyProtection="1">
      <protection hidden="1"/>
    </xf>
    <xf numFmtId="0" fontId="11" fillId="0" borderId="0" xfId="398" applyFont="1" applyBorder="1" applyProtection="1">
      <protection hidden="1"/>
    </xf>
    <xf numFmtId="169" fontId="13" fillId="0" borderId="0" xfId="398" applyNumberFormat="1" applyFont="1" applyAlignment="1" applyProtection="1">
      <alignment horizontal="right"/>
      <protection hidden="1"/>
    </xf>
    <xf numFmtId="0" fontId="11" fillId="0" borderId="0" xfId="398" applyFont="1" applyBorder="1" applyAlignment="1" applyProtection="1">
      <alignment horizontal="right"/>
      <protection hidden="1"/>
    </xf>
    <xf numFmtId="169" fontId="13" fillId="0" borderId="12" xfId="398" applyNumberFormat="1" applyFont="1" applyBorder="1" applyAlignment="1" applyProtection="1">
      <alignment horizontal="right"/>
      <protection hidden="1"/>
    </xf>
    <xf numFmtId="0" fontId="11" fillId="0" borderId="0" xfId="398" applyFont="1" applyAlignment="1" applyProtection="1">
      <alignment horizontal="right"/>
      <protection hidden="1"/>
    </xf>
    <xf numFmtId="3" fontId="13" fillId="0" borderId="0" xfId="398" applyNumberFormat="1" applyFont="1" applyAlignment="1" applyProtection="1">
      <protection hidden="1"/>
    </xf>
    <xf numFmtId="0" fontId="3" fillId="0" borderId="12" xfId="398" applyBorder="1" applyAlignment="1" applyProtection="1">
      <protection hidden="1"/>
    </xf>
    <xf numFmtId="3" fontId="13" fillId="0" borderId="12" xfId="398" applyNumberFormat="1" applyFont="1" applyBorder="1" applyAlignment="1" applyProtection="1">
      <protection hidden="1"/>
    </xf>
    <xf numFmtId="0" fontId="23" fillId="0" borderId="14" xfId="398" applyFont="1" applyBorder="1" applyAlignment="1" applyProtection="1">
      <alignment vertical="top"/>
      <protection hidden="1"/>
    </xf>
    <xf numFmtId="0" fontId="3" fillId="0" borderId="0" xfId="398" applyAlignment="1" applyProtection="1">
      <alignment vertical="top"/>
      <protection hidden="1"/>
    </xf>
    <xf numFmtId="169" fontId="105" fillId="0" borderId="0" xfId="398" applyNumberFormat="1" applyFont="1" applyAlignment="1" applyProtection="1">
      <alignment horizontal="right"/>
      <protection hidden="1"/>
    </xf>
    <xf numFmtId="0" fontId="23" fillId="0" borderId="0" xfId="398" applyFont="1" applyAlignment="1" applyProtection="1">
      <alignment vertical="top"/>
      <protection hidden="1"/>
    </xf>
    <xf numFmtId="0" fontId="21" fillId="0" borderId="0" xfId="398" applyFont="1" applyAlignment="1" applyProtection="1">
      <alignment vertical="top"/>
      <protection hidden="1"/>
    </xf>
    <xf numFmtId="0" fontId="91" fillId="0" borderId="0" xfId="398" applyFont="1" applyProtection="1">
      <protection hidden="1"/>
    </xf>
    <xf numFmtId="3" fontId="101" fillId="0" borderId="0" xfId="398" applyNumberFormat="1" applyFont="1" applyProtection="1">
      <protection hidden="1"/>
    </xf>
    <xf numFmtId="0" fontId="2" fillId="0" borderId="0" xfId="2437" applyProtection="1">
      <protection hidden="1"/>
    </xf>
    <xf numFmtId="0" fontId="34" fillId="0" borderId="0" xfId="0" applyFont="1" applyAlignment="1" applyProtection="1">
      <alignment horizontal="center"/>
      <protection hidden="1"/>
    </xf>
    <xf numFmtId="0" fontId="87" fillId="0" borderId="0" xfId="0" applyFont="1" applyAlignment="1" applyProtection="1">
      <alignment horizontal="center"/>
      <protection hidden="1"/>
    </xf>
    <xf numFmtId="0" fontId="6" fillId="0" borderId="0" xfId="0" applyFont="1" applyFill="1" applyBorder="1" applyAlignment="1" applyProtection="1">
      <alignment horizontal="center" vertical="top"/>
      <protection hidden="1"/>
    </xf>
    <xf numFmtId="0" fontId="5" fillId="0" borderId="0" xfId="0" applyFont="1" applyBorder="1" applyAlignment="1" applyProtection="1">
      <alignment vertical="top"/>
      <protection hidden="1"/>
    </xf>
    <xf numFmtId="0" fontId="23" fillId="0" borderId="0" xfId="0" applyFont="1" applyBorder="1" applyAlignment="1" applyProtection="1">
      <alignment vertical="top" wrapText="1"/>
      <protection hidden="1"/>
    </xf>
    <xf numFmtId="0" fontId="108" fillId="0" borderId="42" xfId="3" applyFont="1" applyFill="1" applyBorder="1" applyAlignment="1" applyProtection="1">
      <alignment vertical="top" wrapText="1"/>
    </xf>
    <xf numFmtId="0" fontId="108" fillId="0" borderId="0" xfId="3" applyFont="1" applyFill="1" applyBorder="1" applyAlignment="1" applyProtection="1">
      <alignment vertical="top" wrapText="1"/>
    </xf>
    <xf numFmtId="0" fontId="109" fillId="0" borderId="0" xfId="3" applyFont="1" applyAlignment="1" applyProtection="1">
      <protection hidden="1"/>
    </xf>
    <xf numFmtId="0" fontId="9" fillId="0" borderId="12" xfId="1" applyFont="1" applyBorder="1" applyAlignment="1" applyProtection="1">
      <alignment horizontal="left" wrapText="1"/>
      <protection hidden="1"/>
    </xf>
    <xf numFmtId="0" fontId="22" fillId="0" borderId="0" xfId="1" applyFont="1" applyBorder="1" applyAlignment="1" applyProtection="1">
      <alignment horizontal="left" vertical="center" wrapText="1"/>
      <protection hidden="1"/>
    </xf>
    <xf numFmtId="0" fontId="23" fillId="0" borderId="0" xfId="0" applyFont="1" applyAlignment="1" applyProtection="1">
      <alignment horizontal="left" vertical="center" wrapText="1"/>
      <protection hidden="1"/>
    </xf>
    <xf numFmtId="0" fontId="22" fillId="0" borderId="0" xfId="1" applyFont="1" applyAlignment="1" applyProtection="1">
      <alignment horizontal="left"/>
      <protection hidden="1"/>
    </xf>
    <xf numFmtId="0" fontId="9" fillId="0" borderId="12" xfId="0" applyFont="1" applyBorder="1" applyAlignment="1" applyProtection="1">
      <alignment horizontal="left" wrapText="1"/>
      <protection hidden="1"/>
    </xf>
    <xf numFmtId="0" fontId="23" fillId="0" borderId="0" xfId="0" applyFont="1" applyBorder="1" applyAlignment="1" applyProtection="1">
      <alignment horizontal="left" vertical="top" wrapText="1"/>
      <protection hidden="1"/>
    </xf>
    <xf numFmtId="0" fontId="74" fillId="0" borderId="14" xfId="0" applyFont="1" applyBorder="1" applyAlignment="1" applyProtection="1">
      <alignment horizontal="center" vertical="center"/>
      <protection hidden="1"/>
    </xf>
    <xf numFmtId="0" fontId="23" fillId="0" borderId="0" xfId="0" applyFont="1" applyAlignment="1" applyProtection="1">
      <alignment horizontal="left" vertical="top" wrapText="1"/>
      <protection hidden="1"/>
    </xf>
    <xf numFmtId="0" fontId="74" fillId="0" borderId="0" xfId="0" applyFont="1" applyBorder="1" applyAlignment="1" applyProtection="1">
      <alignment horizontal="center" vertical="center"/>
      <protection hidden="1"/>
    </xf>
    <xf numFmtId="0" fontId="74" fillId="0" borderId="14" xfId="398" applyFont="1" applyBorder="1" applyAlignment="1" applyProtection="1">
      <alignment horizontal="center" vertical="center"/>
      <protection hidden="1"/>
    </xf>
    <xf numFmtId="0" fontId="74" fillId="0" borderId="12" xfId="398" applyFont="1" applyBorder="1" applyAlignment="1" applyProtection="1">
      <alignment horizontal="center" vertical="center"/>
      <protection hidden="1"/>
    </xf>
    <xf numFmtId="0" fontId="23" fillId="0" borderId="0" xfId="398" applyFont="1" applyAlignment="1" applyProtection="1">
      <alignment horizontal="left" vertical="top" wrapText="1"/>
      <protection hidden="1"/>
    </xf>
    <xf numFmtId="0" fontId="23" fillId="0" borderId="14" xfId="398" applyFont="1" applyBorder="1" applyAlignment="1" applyProtection="1">
      <alignment horizontal="left" vertical="top" wrapText="1"/>
      <protection hidden="1"/>
    </xf>
    <xf numFmtId="0" fontId="13" fillId="0" borderId="0" xfId="398" applyFont="1" applyAlignment="1" applyProtection="1">
      <alignment horizontal="left" vertical="top" wrapText="1"/>
      <protection hidden="1"/>
    </xf>
    <xf numFmtId="0" fontId="11" fillId="0" borderId="0" xfId="398" applyFont="1" applyFill="1" applyAlignment="1" applyProtection="1">
      <alignment horizontal="center"/>
      <protection hidden="1"/>
    </xf>
    <xf numFmtId="0" fontId="9" fillId="0" borderId="12" xfId="398" applyFont="1" applyBorder="1" applyAlignment="1" applyProtection="1">
      <alignment horizontal="left" wrapText="1"/>
      <protection hidden="1"/>
    </xf>
    <xf numFmtId="0" fontId="84" fillId="0" borderId="0" xfId="398" applyFont="1" applyAlignment="1" applyProtection="1">
      <alignment horizontal="left" vertical="top" wrapText="1"/>
      <protection hidden="1"/>
    </xf>
    <xf numFmtId="0" fontId="76" fillId="47" borderId="0" xfId="0" applyFont="1" applyFill="1" applyBorder="1" applyAlignment="1">
      <alignment horizontal="left"/>
    </xf>
    <xf numFmtId="0" fontId="76" fillId="47" borderId="53" xfId="0" applyFont="1" applyFill="1" applyBorder="1" applyAlignment="1">
      <alignment horizontal="left"/>
    </xf>
    <xf numFmtId="0" fontId="96" fillId="47" borderId="27" xfId="0" applyFont="1" applyFill="1" applyBorder="1" applyAlignment="1">
      <alignment horizontal="center" wrapText="1"/>
    </xf>
    <xf numFmtId="0" fontId="97" fillId="47" borderId="27" xfId="0" applyFont="1" applyFill="1" applyBorder="1" applyAlignment="1">
      <alignment horizontal="center" wrapText="1"/>
    </xf>
    <xf numFmtId="0" fontId="97" fillId="47" borderId="33" xfId="0" applyFont="1" applyFill="1" applyBorder="1" applyAlignment="1">
      <alignment horizontal="center" wrapText="1"/>
    </xf>
    <xf numFmtId="0" fontId="11" fillId="48" borderId="1" xfId="398" applyFont="1" applyFill="1" applyBorder="1" applyAlignment="1">
      <alignment horizontal="left"/>
    </xf>
    <xf numFmtId="0" fontId="11" fillId="48" borderId="2" xfId="398" applyFont="1" applyFill="1" applyBorder="1" applyAlignment="1">
      <alignment horizontal="left"/>
    </xf>
    <xf numFmtId="0" fontId="13" fillId="42" borderId="4" xfId="1" applyFont="1" applyFill="1" applyBorder="1" applyAlignment="1">
      <alignment horizontal="center"/>
    </xf>
    <xf numFmtId="0" fontId="13" fillId="42" borderId="0" xfId="1" applyFont="1" applyFill="1" applyBorder="1" applyAlignment="1">
      <alignment horizontal="center"/>
    </xf>
    <xf numFmtId="0" fontId="13" fillId="49" borderId="1" xfId="1" applyFont="1" applyFill="1" applyBorder="1" applyAlignment="1">
      <alignment horizontal="center"/>
    </xf>
    <xf numFmtId="0" fontId="13" fillId="49" borderId="3" xfId="1" applyFont="1" applyFill="1" applyBorder="1" applyAlignment="1">
      <alignment horizontal="center"/>
    </xf>
    <xf numFmtId="0" fontId="28" fillId="42" borderId="6" xfId="0" applyFont="1" applyFill="1" applyBorder="1" applyAlignment="1">
      <alignment horizontal="center" wrapText="1"/>
    </xf>
    <xf numFmtId="0" fontId="18" fillId="42" borderId="7" xfId="0" applyFont="1" applyFill="1" applyBorder="1" applyAlignment="1">
      <alignment horizontal="center" wrapText="1"/>
    </xf>
  </cellXfs>
  <cellStyles count="2489">
    <cellStyle name="20% - Accent1 2" xfId="40"/>
    <cellStyle name="20% - Accent1 3" xfId="41"/>
    <cellStyle name="20% - Accent2 2" xfId="42"/>
    <cellStyle name="20% - Accent2 3" xfId="43"/>
    <cellStyle name="20% - Accent3 2" xfId="44"/>
    <cellStyle name="20% - Accent3 3" xfId="45"/>
    <cellStyle name="20% - Accent4 2" xfId="46"/>
    <cellStyle name="20% - Accent4 3" xfId="47"/>
    <cellStyle name="20% - Accent5 2" xfId="48"/>
    <cellStyle name="20% - Accent5 3" xfId="49"/>
    <cellStyle name="20% - Accent6 2" xfId="50"/>
    <cellStyle name="20% - Accent6 3" xfId="51"/>
    <cellStyle name="40% - Accent1 2" xfId="52"/>
    <cellStyle name="40% - Accent1 3" xfId="53"/>
    <cellStyle name="40% - Accent2 2" xfId="54"/>
    <cellStyle name="40% - Accent2 3" xfId="55"/>
    <cellStyle name="40% - Accent3 2" xfId="56"/>
    <cellStyle name="40% - Accent3 3" xfId="57"/>
    <cellStyle name="40% - Accent4 2" xfId="58"/>
    <cellStyle name="40% - Accent4 3" xfId="59"/>
    <cellStyle name="40% - Accent5 2" xfId="60"/>
    <cellStyle name="40% - Accent5 3" xfId="61"/>
    <cellStyle name="40% - Accent6 2" xfId="62"/>
    <cellStyle name="40% - Accent6 3" xfId="63"/>
    <cellStyle name="60% - Accent1 2" xfId="64"/>
    <cellStyle name="60% - Accent2 2" xfId="65"/>
    <cellStyle name="60% - Accent3 2" xfId="66"/>
    <cellStyle name="60% - Accent4 2" xfId="67"/>
    <cellStyle name="60% - Accent5 2" xfId="68"/>
    <cellStyle name="60% - Accent6 2" xfId="69"/>
    <cellStyle name="Accent1 2" xfId="70"/>
    <cellStyle name="Accent2 2" xfId="71"/>
    <cellStyle name="Accent3 2" xfId="72"/>
    <cellStyle name="Accent4 2" xfId="73"/>
    <cellStyle name="Accent5 2" xfId="74"/>
    <cellStyle name="Accent6 2" xfId="75"/>
    <cellStyle name="ANCLAS,REZONES Y SUS PARTES,DE FUNDICION,DE HIERRO O DE ACERO" xfId="76"/>
    <cellStyle name="Bad 2" xfId="77"/>
    <cellStyle name="Calculation 2" xfId="78"/>
    <cellStyle name="Calculation 2 2" xfId="79"/>
    <cellStyle name="Calculation 2 2 2" xfId="2439"/>
    <cellStyle name="Calculation 2 3" xfId="80"/>
    <cellStyle name="Calculation 2 3 2" xfId="2440"/>
    <cellStyle name="Calculation 2 4" xfId="81"/>
    <cellStyle name="Calculation 2 4 2" xfId="2441"/>
    <cellStyle name="Calculation 2 5" xfId="82"/>
    <cellStyle name="Calculation 2 5 2" xfId="2442"/>
    <cellStyle name="Calculation 2 6" xfId="83"/>
    <cellStyle name="Calculation 2 6 2" xfId="2443"/>
    <cellStyle name="Calculation 2 7" xfId="84"/>
    <cellStyle name="Calculation 2 7 2" xfId="2444"/>
    <cellStyle name="Calculation 2 8" xfId="2445"/>
    <cellStyle name="Check Cell 2" xfId="85"/>
    <cellStyle name="Comma" xfId="2430" builtinId="3"/>
    <cellStyle name="Comma 2" xfId="22"/>
    <cellStyle name="Comma 2 10" xfId="86"/>
    <cellStyle name="Comma 2 11" xfId="87"/>
    <cellStyle name="Comma 2 12" xfId="88"/>
    <cellStyle name="Comma 2 13" xfId="89"/>
    <cellStyle name="Comma 2 14" xfId="90"/>
    <cellStyle name="Comma 2 15" xfId="91"/>
    <cellStyle name="Comma 2 16" xfId="92"/>
    <cellStyle name="Comma 2 17" xfId="93"/>
    <cellStyle name="Comma 2 18" xfId="94"/>
    <cellStyle name="Comma 2 19" xfId="95"/>
    <cellStyle name="Comma 2 2" xfId="96"/>
    <cellStyle name="Comma 2 2 2" xfId="97"/>
    <cellStyle name="Comma 2 20" xfId="98"/>
    <cellStyle name="Comma 2 21" xfId="99"/>
    <cellStyle name="Comma 2 3" xfId="100"/>
    <cellStyle name="Comma 2 4" xfId="101"/>
    <cellStyle name="Comma 2 5" xfId="102"/>
    <cellStyle name="Comma 2 6" xfId="103"/>
    <cellStyle name="Comma 2 7" xfId="104"/>
    <cellStyle name="Comma 2 8" xfId="105"/>
    <cellStyle name="Comma 2 9" xfId="106"/>
    <cellStyle name="Comma 3" xfId="107"/>
    <cellStyle name="Comma 3 10" xfId="108"/>
    <cellStyle name="Comma 3 11" xfId="109"/>
    <cellStyle name="Comma 3 12" xfId="110"/>
    <cellStyle name="Comma 3 13" xfId="111"/>
    <cellStyle name="Comma 3 14" xfId="112"/>
    <cellStyle name="Comma 3 15" xfId="113"/>
    <cellStyle name="Comma 3 16" xfId="114"/>
    <cellStyle name="Comma 3 17" xfId="115"/>
    <cellStyle name="Comma 3 18" xfId="116"/>
    <cellStyle name="Comma 3 19" xfId="117"/>
    <cellStyle name="Comma 3 2" xfId="118"/>
    <cellStyle name="Comma 3 20" xfId="119"/>
    <cellStyle name="Comma 3 3" xfId="120"/>
    <cellStyle name="Comma 3 4" xfId="121"/>
    <cellStyle name="Comma 3 5" xfId="122"/>
    <cellStyle name="Comma 3 6" xfId="123"/>
    <cellStyle name="Comma 3 7" xfId="124"/>
    <cellStyle name="Comma 3 8" xfId="125"/>
    <cellStyle name="Comma 3 9" xfId="126"/>
    <cellStyle name="Comma 4" xfId="127"/>
    <cellStyle name="Comma 4 10" xfId="128"/>
    <cellStyle name="Comma 4 11" xfId="129"/>
    <cellStyle name="Comma 4 12" xfId="130"/>
    <cellStyle name="Comma 4 13" xfId="131"/>
    <cellStyle name="Comma 4 14" xfId="132"/>
    <cellStyle name="Comma 4 15" xfId="133"/>
    <cellStyle name="Comma 4 16" xfId="134"/>
    <cellStyle name="Comma 4 17" xfId="135"/>
    <cellStyle name="Comma 4 18" xfId="136"/>
    <cellStyle name="Comma 4 19" xfId="137"/>
    <cellStyle name="Comma 4 2" xfId="138"/>
    <cellStyle name="Comma 4 20" xfId="139"/>
    <cellStyle name="Comma 4 3" xfId="140"/>
    <cellStyle name="Comma 4 4" xfId="141"/>
    <cellStyle name="Comma 4 5" xfId="142"/>
    <cellStyle name="Comma 4 6" xfId="143"/>
    <cellStyle name="Comma 4 7" xfId="144"/>
    <cellStyle name="Comma 4 8" xfId="145"/>
    <cellStyle name="Comma 4 9" xfId="146"/>
    <cellStyle name="Comma 5" xfId="147"/>
    <cellStyle name="Comma 6" xfId="148"/>
    <cellStyle name="Comma 7" xfId="149"/>
    <cellStyle name="Currency 2" xfId="150"/>
    <cellStyle name="Data_Total" xfId="151"/>
    <cellStyle name="dave1" xfId="152"/>
    <cellStyle name="Explanatory Text 2" xfId="153"/>
    <cellStyle name="Good 2" xfId="154"/>
    <cellStyle name="Heading" xfId="155"/>
    <cellStyle name="Heading 1 2" xfId="156"/>
    <cellStyle name="Heading 2 2" xfId="157"/>
    <cellStyle name="Heading 3 2" xfId="158"/>
    <cellStyle name="Heading 4 2" xfId="159"/>
    <cellStyle name="Heading 5" xfId="160"/>
    <cellStyle name="Headings" xfId="25"/>
    <cellStyle name="Headings 2" xfId="161"/>
    <cellStyle name="Headings 3" xfId="162"/>
    <cellStyle name="Headings_total and female claimant count sept 08" xfId="163"/>
    <cellStyle name="Hyperlink" xfId="3" builtinId="8"/>
    <cellStyle name="Hyperlink 2" xfId="6"/>
    <cellStyle name="Hyperlink 2 10" xfId="164"/>
    <cellStyle name="Hyperlink 2 100" xfId="165"/>
    <cellStyle name="Hyperlink 2 101" xfId="166"/>
    <cellStyle name="Hyperlink 2 102" xfId="167"/>
    <cellStyle name="Hyperlink 2 103" xfId="168"/>
    <cellStyle name="Hyperlink 2 104" xfId="169"/>
    <cellStyle name="Hyperlink 2 105" xfId="170"/>
    <cellStyle name="Hyperlink 2 106" xfId="171"/>
    <cellStyle name="Hyperlink 2 107" xfId="172"/>
    <cellStyle name="Hyperlink 2 108" xfId="173"/>
    <cellStyle name="Hyperlink 2 109" xfId="174"/>
    <cellStyle name="Hyperlink 2 11" xfId="175"/>
    <cellStyle name="Hyperlink 2 110" xfId="176"/>
    <cellStyle name="Hyperlink 2 111" xfId="177"/>
    <cellStyle name="Hyperlink 2 112" xfId="178"/>
    <cellStyle name="Hyperlink 2 113" xfId="179"/>
    <cellStyle name="Hyperlink 2 114" xfId="180"/>
    <cellStyle name="Hyperlink 2 115" xfId="181"/>
    <cellStyle name="Hyperlink 2 116" xfId="182"/>
    <cellStyle name="Hyperlink 2 117" xfId="183"/>
    <cellStyle name="Hyperlink 2 118" xfId="184"/>
    <cellStyle name="Hyperlink 2 119" xfId="185"/>
    <cellStyle name="Hyperlink 2 12" xfId="186"/>
    <cellStyle name="Hyperlink 2 120" xfId="187"/>
    <cellStyle name="Hyperlink 2 121" xfId="188"/>
    <cellStyle name="Hyperlink 2 122" xfId="189"/>
    <cellStyle name="Hyperlink 2 123" xfId="190"/>
    <cellStyle name="Hyperlink 2 124" xfId="191"/>
    <cellStyle name="Hyperlink 2 125" xfId="192"/>
    <cellStyle name="Hyperlink 2 126" xfId="193"/>
    <cellStyle name="Hyperlink 2 127" xfId="194"/>
    <cellStyle name="Hyperlink 2 128" xfId="195"/>
    <cellStyle name="Hyperlink 2 129" xfId="196"/>
    <cellStyle name="Hyperlink 2 13" xfId="197"/>
    <cellStyle name="Hyperlink 2 130" xfId="198"/>
    <cellStyle name="Hyperlink 2 131" xfId="199"/>
    <cellStyle name="Hyperlink 2 132" xfId="200"/>
    <cellStyle name="Hyperlink 2 133" xfId="201"/>
    <cellStyle name="Hyperlink 2 134" xfId="202"/>
    <cellStyle name="Hyperlink 2 135" xfId="203"/>
    <cellStyle name="Hyperlink 2 136" xfId="204"/>
    <cellStyle name="Hyperlink 2 137" xfId="205"/>
    <cellStyle name="Hyperlink 2 138" xfId="206"/>
    <cellStyle name="Hyperlink 2 139" xfId="207"/>
    <cellStyle name="Hyperlink 2 14" xfId="208"/>
    <cellStyle name="Hyperlink 2 140" xfId="209"/>
    <cellStyle name="Hyperlink 2 141" xfId="210"/>
    <cellStyle name="Hyperlink 2 142" xfId="211"/>
    <cellStyle name="Hyperlink 2 143" xfId="212"/>
    <cellStyle name="Hyperlink 2 144" xfId="213"/>
    <cellStyle name="Hyperlink 2 145" xfId="214"/>
    <cellStyle name="Hyperlink 2 146" xfId="215"/>
    <cellStyle name="Hyperlink 2 147" xfId="216"/>
    <cellStyle name="Hyperlink 2 148" xfId="217"/>
    <cellStyle name="Hyperlink 2 149" xfId="218"/>
    <cellStyle name="Hyperlink 2 149 2" xfId="219"/>
    <cellStyle name="Hyperlink 2 15" xfId="220"/>
    <cellStyle name="Hyperlink 2 150" xfId="221"/>
    <cellStyle name="Hyperlink 2 16" xfId="222"/>
    <cellStyle name="Hyperlink 2 17" xfId="223"/>
    <cellStyle name="Hyperlink 2 18" xfId="224"/>
    <cellStyle name="Hyperlink 2 19" xfId="225"/>
    <cellStyle name="Hyperlink 2 2" xfId="7"/>
    <cellStyle name="Hyperlink 2 2 2" xfId="226"/>
    <cellStyle name="Hyperlink 2 2 3" xfId="227"/>
    <cellStyle name="Hyperlink 2 20" xfId="228"/>
    <cellStyle name="Hyperlink 2 21" xfId="229"/>
    <cellStyle name="Hyperlink 2 22" xfId="230"/>
    <cellStyle name="Hyperlink 2 23" xfId="231"/>
    <cellStyle name="Hyperlink 2 24" xfId="232"/>
    <cellStyle name="Hyperlink 2 25" xfId="233"/>
    <cellStyle name="Hyperlink 2 26" xfId="234"/>
    <cellStyle name="Hyperlink 2 27" xfId="235"/>
    <cellStyle name="Hyperlink 2 28" xfId="236"/>
    <cellStyle name="Hyperlink 2 29" xfId="237"/>
    <cellStyle name="Hyperlink 2 3" xfId="238"/>
    <cellStyle name="Hyperlink 2 30" xfId="239"/>
    <cellStyle name="Hyperlink 2 31" xfId="240"/>
    <cellStyle name="Hyperlink 2 32" xfId="241"/>
    <cellStyle name="Hyperlink 2 33" xfId="242"/>
    <cellStyle name="Hyperlink 2 34" xfId="243"/>
    <cellStyle name="Hyperlink 2 35" xfId="244"/>
    <cellStyle name="Hyperlink 2 36" xfId="245"/>
    <cellStyle name="Hyperlink 2 37" xfId="246"/>
    <cellStyle name="Hyperlink 2 38" xfId="247"/>
    <cellStyle name="Hyperlink 2 39" xfId="248"/>
    <cellStyle name="Hyperlink 2 4" xfId="249"/>
    <cellStyle name="Hyperlink 2 40" xfId="250"/>
    <cellStyle name="Hyperlink 2 41" xfId="251"/>
    <cellStyle name="Hyperlink 2 42" xfId="252"/>
    <cellStyle name="Hyperlink 2 43" xfId="253"/>
    <cellStyle name="Hyperlink 2 44" xfId="254"/>
    <cellStyle name="Hyperlink 2 45" xfId="255"/>
    <cellStyle name="Hyperlink 2 46" xfId="256"/>
    <cellStyle name="Hyperlink 2 47" xfId="257"/>
    <cellStyle name="Hyperlink 2 48" xfId="258"/>
    <cellStyle name="Hyperlink 2 49" xfId="259"/>
    <cellStyle name="Hyperlink 2 5" xfId="260"/>
    <cellStyle name="Hyperlink 2 50" xfId="261"/>
    <cellStyle name="Hyperlink 2 51" xfId="262"/>
    <cellStyle name="Hyperlink 2 52" xfId="263"/>
    <cellStyle name="Hyperlink 2 53" xfId="264"/>
    <cellStyle name="Hyperlink 2 54" xfId="265"/>
    <cellStyle name="Hyperlink 2 55" xfId="266"/>
    <cellStyle name="Hyperlink 2 56" xfId="267"/>
    <cellStyle name="Hyperlink 2 57" xfId="268"/>
    <cellStyle name="Hyperlink 2 58" xfId="269"/>
    <cellStyle name="Hyperlink 2 59" xfId="270"/>
    <cellStyle name="Hyperlink 2 6" xfId="271"/>
    <cellStyle name="Hyperlink 2 60" xfId="272"/>
    <cellStyle name="Hyperlink 2 61" xfId="273"/>
    <cellStyle name="Hyperlink 2 62" xfId="274"/>
    <cellStyle name="Hyperlink 2 63" xfId="275"/>
    <cellStyle name="Hyperlink 2 64" xfId="276"/>
    <cellStyle name="Hyperlink 2 65" xfId="277"/>
    <cellStyle name="Hyperlink 2 66" xfId="278"/>
    <cellStyle name="Hyperlink 2 67" xfId="279"/>
    <cellStyle name="Hyperlink 2 68" xfId="280"/>
    <cellStyle name="Hyperlink 2 69" xfId="281"/>
    <cellStyle name="Hyperlink 2 7" xfId="282"/>
    <cellStyle name="Hyperlink 2 70" xfId="283"/>
    <cellStyle name="Hyperlink 2 71" xfId="284"/>
    <cellStyle name="Hyperlink 2 72" xfId="285"/>
    <cellStyle name="Hyperlink 2 73" xfId="286"/>
    <cellStyle name="Hyperlink 2 74" xfId="287"/>
    <cellStyle name="Hyperlink 2 75" xfId="288"/>
    <cellStyle name="Hyperlink 2 76" xfId="289"/>
    <cellStyle name="Hyperlink 2 77" xfId="290"/>
    <cellStyle name="Hyperlink 2 78" xfId="291"/>
    <cellStyle name="Hyperlink 2 79" xfId="292"/>
    <cellStyle name="Hyperlink 2 8" xfId="293"/>
    <cellStyle name="Hyperlink 2 80" xfId="294"/>
    <cellStyle name="Hyperlink 2 81" xfId="295"/>
    <cellStyle name="Hyperlink 2 82" xfId="296"/>
    <cellStyle name="Hyperlink 2 83" xfId="297"/>
    <cellStyle name="Hyperlink 2 84" xfId="298"/>
    <cellStyle name="Hyperlink 2 85" xfId="299"/>
    <cellStyle name="Hyperlink 2 86" xfId="300"/>
    <cellStyle name="Hyperlink 2 87" xfId="301"/>
    <cellStyle name="Hyperlink 2 88" xfId="302"/>
    <cellStyle name="Hyperlink 2 89" xfId="303"/>
    <cellStyle name="Hyperlink 2 9" xfId="304"/>
    <cellStyle name="Hyperlink 2 90" xfId="305"/>
    <cellStyle name="Hyperlink 2 91" xfId="306"/>
    <cellStyle name="Hyperlink 2 92" xfId="307"/>
    <cellStyle name="Hyperlink 2 93" xfId="308"/>
    <cellStyle name="Hyperlink 2 94" xfId="309"/>
    <cellStyle name="Hyperlink 2 95" xfId="310"/>
    <cellStyle name="Hyperlink 2 96" xfId="311"/>
    <cellStyle name="Hyperlink 2 97" xfId="312"/>
    <cellStyle name="Hyperlink 2 98" xfId="313"/>
    <cellStyle name="Hyperlink 2 99" xfId="314"/>
    <cellStyle name="Hyperlink 3" xfId="4"/>
    <cellStyle name="Hyperlink 3 10" xfId="315"/>
    <cellStyle name="Hyperlink 3 11" xfId="316"/>
    <cellStyle name="Hyperlink 3 12" xfId="317"/>
    <cellStyle name="Hyperlink 3 13" xfId="318"/>
    <cellStyle name="Hyperlink 3 14" xfId="319"/>
    <cellStyle name="Hyperlink 3 15" xfId="320"/>
    <cellStyle name="Hyperlink 3 16" xfId="321"/>
    <cellStyle name="Hyperlink 3 17" xfId="322"/>
    <cellStyle name="Hyperlink 3 18" xfId="323"/>
    <cellStyle name="Hyperlink 3 19" xfId="324"/>
    <cellStyle name="Hyperlink 3 2" xfId="8"/>
    <cellStyle name="Hyperlink 3 2 2" xfId="325"/>
    <cellStyle name="Hyperlink 3 20" xfId="326"/>
    <cellStyle name="Hyperlink 3 21" xfId="327"/>
    <cellStyle name="Hyperlink 3 22" xfId="328"/>
    <cellStyle name="Hyperlink 3 23" xfId="329"/>
    <cellStyle name="Hyperlink 3 24" xfId="330"/>
    <cellStyle name="Hyperlink 3 25" xfId="331"/>
    <cellStyle name="Hyperlink 3 26" xfId="332"/>
    <cellStyle name="Hyperlink 3 27" xfId="333"/>
    <cellStyle name="Hyperlink 3 28" xfId="334"/>
    <cellStyle name="Hyperlink 3 29" xfId="335"/>
    <cellStyle name="Hyperlink 3 3" xfId="9"/>
    <cellStyle name="Hyperlink 3 3 2" xfId="336"/>
    <cellStyle name="Hyperlink 3 30" xfId="337"/>
    <cellStyle name="Hyperlink 3 31" xfId="338"/>
    <cellStyle name="Hyperlink 3 32" xfId="339"/>
    <cellStyle name="Hyperlink 3 33" xfId="340"/>
    <cellStyle name="Hyperlink 3 34" xfId="341"/>
    <cellStyle name="Hyperlink 3 35" xfId="342"/>
    <cellStyle name="Hyperlink 3 36" xfId="343"/>
    <cellStyle name="Hyperlink 3 37" xfId="344"/>
    <cellStyle name="Hyperlink 3 38" xfId="345"/>
    <cellStyle name="Hyperlink 3 39" xfId="346"/>
    <cellStyle name="Hyperlink 3 4" xfId="347"/>
    <cellStyle name="Hyperlink 3 40" xfId="348"/>
    <cellStyle name="Hyperlink 3 41" xfId="349"/>
    <cellStyle name="Hyperlink 3 42" xfId="350"/>
    <cellStyle name="Hyperlink 3 43" xfId="351"/>
    <cellStyle name="Hyperlink 3 44" xfId="352"/>
    <cellStyle name="Hyperlink 3 45" xfId="353"/>
    <cellStyle name="Hyperlink 3 46" xfId="354"/>
    <cellStyle name="Hyperlink 3 47" xfId="355"/>
    <cellStyle name="Hyperlink 3 48" xfId="356"/>
    <cellStyle name="Hyperlink 3 49" xfId="357"/>
    <cellStyle name="Hyperlink 3 5" xfId="358"/>
    <cellStyle name="Hyperlink 3 50" xfId="359"/>
    <cellStyle name="Hyperlink 3 51" xfId="360"/>
    <cellStyle name="Hyperlink 3 52" xfId="361"/>
    <cellStyle name="Hyperlink 3 53" xfId="362"/>
    <cellStyle name="Hyperlink 3 54" xfId="363"/>
    <cellStyle name="Hyperlink 3 55" xfId="364"/>
    <cellStyle name="Hyperlink 3 56" xfId="365"/>
    <cellStyle name="Hyperlink 3 57" xfId="366"/>
    <cellStyle name="Hyperlink 3 58" xfId="367"/>
    <cellStyle name="Hyperlink 3 59" xfId="368"/>
    <cellStyle name="Hyperlink 3 6" xfId="369"/>
    <cellStyle name="Hyperlink 3 60" xfId="370"/>
    <cellStyle name="Hyperlink 3 61" xfId="371"/>
    <cellStyle name="Hyperlink 3 62" xfId="372"/>
    <cellStyle name="Hyperlink 3 63" xfId="373"/>
    <cellStyle name="Hyperlink 3 7" xfId="374"/>
    <cellStyle name="Hyperlink 3 8" xfId="375"/>
    <cellStyle name="Hyperlink 3 9" xfId="376"/>
    <cellStyle name="Hyperlink 31" xfId="377"/>
    <cellStyle name="Hyperlink 4" xfId="10"/>
    <cellStyle name="Hyperlink 4 2" xfId="378"/>
    <cellStyle name="Hyperlink 4 2 2" xfId="379"/>
    <cellStyle name="Hyperlink 4 3" xfId="380"/>
    <cellStyle name="Hyperlink 5" xfId="11"/>
    <cellStyle name="Hyperlink 5 2" xfId="381"/>
    <cellStyle name="Hyperlink 5 3" xfId="382"/>
    <cellStyle name="Hyperlink 6" xfId="26"/>
    <cellStyle name="Hyperlink 6 2" xfId="383"/>
    <cellStyle name="Hyperlink 7" xfId="384"/>
    <cellStyle name="Hyperlink 7 2" xfId="385"/>
    <cellStyle name="Hyperlink 7 3" xfId="386"/>
    <cellStyle name="Hyperlink 8" xfId="35"/>
    <cellStyle name="Hyperlink 9" xfId="39"/>
    <cellStyle name="Input 2" xfId="387"/>
    <cellStyle name="Input 2 2" xfId="388"/>
    <cellStyle name="Input 2 2 2" xfId="2446"/>
    <cellStyle name="Input 2 3" xfId="389"/>
    <cellStyle name="Input 2 3 2" xfId="2447"/>
    <cellStyle name="Input 2 4" xfId="390"/>
    <cellStyle name="Input 2 4 2" xfId="2448"/>
    <cellStyle name="Input 2 5" xfId="391"/>
    <cellStyle name="Input 2 5 2" xfId="2449"/>
    <cellStyle name="Input 2 6" xfId="392"/>
    <cellStyle name="Input 2 6 2" xfId="2450"/>
    <cellStyle name="Input 2 7" xfId="393"/>
    <cellStyle name="Input 2 7 2" xfId="2451"/>
    <cellStyle name="Input 2 8" xfId="2452"/>
    <cellStyle name="Inscode" xfId="394"/>
    <cellStyle name="Inscode 2" xfId="395"/>
    <cellStyle name="Linked Cell 2" xfId="396"/>
    <cellStyle name="Neutral 2" xfId="397"/>
    <cellStyle name="Normal" xfId="0" builtinId="0"/>
    <cellStyle name="Normal 10" xfId="398"/>
    <cellStyle name="Normal 10 10" xfId="38"/>
    <cellStyle name="Normal 10 10 2" xfId="399"/>
    <cellStyle name="Normal 10 10 3" xfId="400"/>
    <cellStyle name="Normal 10 11" xfId="401"/>
    <cellStyle name="Normal 10 11 2" xfId="402"/>
    <cellStyle name="Normal 10 11 3" xfId="403"/>
    <cellStyle name="Normal 10 12" xfId="404"/>
    <cellStyle name="Normal 10 12 2" xfId="405"/>
    <cellStyle name="Normal 10 12 3" xfId="406"/>
    <cellStyle name="Normal 10 13" xfId="407"/>
    <cellStyle name="Normal 10 13 2" xfId="408"/>
    <cellStyle name="Normal 10 13 3" xfId="409"/>
    <cellStyle name="Normal 10 14" xfId="410"/>
    <cellStyle name="Normal 10 14 2" xfId="411"/>
    <cellStyle name="Normal 10 14 3" xfId="412"/>
    <cellStyle name="Normal 10 15" xfId="413"/>
    <cellStyle name="Normal 10 15 2" xfId="414"/>
    <cellStyle name="Normal 10 15 3" xfId="415"/>
    <cellStyle name="Normal 10 16" xfId="416"/>
    <cellStyle name="Normal 10 16 2" xfId="417"/>
    <cellStyle name="Normal 10 16 3" xfId="418"/>
    <cellStyle name="Normal 10 17" xfId="419"/>
    <cellStyle name="Normal 10 18" xfId="420"/>
    <cellStyle name="Normal 10 19" xfId="421"/>
    <cellStyle name="Normal 10 2" xfId="422"/>
    <cellStyle name="Normal 10 2 2" xfId="423"/>
    <cellStyle name="Normal 10 2 3" xfId="424"/>
    <cellStyle name="Normal 10 3" xfId="425"/>
    <cellStyle name="Normal 10 3 2" xfId="426"/>
    <cellStyle name="Normal 10 3 3" xfId="427"/>
    <cellStyle name="Normal 10 4" xfId="428"/>
    <cellStyle name="Normal 10 4 2" xfId="429"/>
    <cellStyle name="Normal 10 4 3" xfId="430"/>
    <cellStyle name="Normal 10 5" xfId="431"/>
    <cellStyle name="Normal 10 5 2" xfId="432"/>
    <cellStyle name="Normal 10 5 3" xfId="433"/>
    <cellStyle name="Normal 10 6" xfId="434"/>
    <cellStyle name="Normal 10 6 2" xfId="435"/>
    <cellStyle name="Normal 10 6 3" xfId="436"/>
    <cellStyle name="Normal 10 7" xfId="437"/>
    <cellStyle name="Normal 10 7 2" xfId="438"/>
    <cellStyle name="Normal 10 7 3" xfId="439"/>
    <cellStyle name="Normal 10 8" xfId="440"/>
    <cellStyle name="Normal 10 8 2" xfId="441"/>
    <cellStyle name="Normal 10 8 3" xfId="442"/>
    <cellStyle name="Normal 10 9" xfId="443"/>
    <cellStyle name="Normal 10 9 2" xfId="444"/>
    <cellStyle name="Normal 10 9 3" xfId="445"/>
    <cellStyle name="Normal 11" xfId="446"/>
    <cellStyle name="Normal 11 2" xfId="447"/>
    <cellStyle name="Normal 11 3" xfId="448"/>
    <cellStyle name="Normal 11 4" xfId="449"/>
    <cellStyle name="Normal 12" xfId="27"/>
    <cellStyle name="Normal 12 10" xfId="450"/>
    <cellStyle name="Normal 12 10 2" xfId="451"/>
    <cellStyle name="Normal 12 10 3" xfId="452"/>
    <cellStyle name="Normal 12 11" xfId="453"/>
    <cellStyle name="Normal 12 11 2" xfId="454"/>
    <cellStyle name="Normal 12 11 3" xfId="455"/>
    <cellStyle name="Normal 12 12" xfId="456"/>
    <cellStyle name="Normal 12 12 2" xfId="457"/>
    <cellStyle name="Normal 12 12 3" xfId="458"/>
    <cellStyle name="Normal 12 13" xfId="459"/>
    <cellStyle name="Normal 12 13 2" xfId="460"/>
    <cellStyle name="Normal 12 13 3" xfId="461"/>
    <cellStyle name="Normal 12 14" xfId="462"/>
    <cellStyle name="Normal 12 14 2" xfId="463"/>
    <cellStyle name="Normal 12 14 3" xfId="464"/>
    <cellStyle name="Normal 12 15" xfId="465"/>
    <cellStyle name="Normal 12 15 2" xfId="466"/>
    <cellStyle name="Normal 12 15 3" xfId="467"/>
    <cellStyle name="Normal 12 16" xfId="468"/>
    <cellStyle name="Normal 12 16 2" xfId="469"/>
    <cellStyle name="Normal 12 16 3" xfId="470"/>
    <cellStyle name="Normal 12 17" xfId="471"/>
    <cellStyle name="Normal 12 18" xfId="472"/>
    <cellStyle name="Normal 12 19" xfId="473"/>
    <cellStyle name="Normal 12 2" xfId="34"/>
    <cellStyle name="Normal 12 2 2" xfId="474"/>
    <cellStyle name="Normal 12 2 3" xfId="475"/>
    <cellStyle name="Normal 12 20" xfId="2433"/>
    <cellStyle name="Normal 12 3" xfId="476"/>
    <cellStyle name="Normal 12 3 2" xfId="477"/>
    <cellStyle name="Normal 12 3 3" xfId="478"/>
    <cellStyle name="Normal 12 4" xfId="479"/>
    <cellStyle name="Normal 12 4 2" xfId="480"/>
    <cellStyle name="Normal 12 4 3" xfId="481"/>
    <cellStyle name="Normal 12 5" xfId="482"/>
    <cellStyle name="Normal 12 5 2" xfId="483"/>
    <cellStyle name="Normal 12 5 3" xfId="484"/>
    <cellStyle name="Normal 12 6" xfId="485"/>
    <cellStyle name="Normal 12 6 2" xfId="486"/>
    <cellStyle name="Normal 12 6 3" xfId="487"/>
    <cellStyle name="Normal 12 7" xfId="488"/>
    <cellStyle name="Normal 12 7 2" xfId="489"/>
    <cellStyle name="Normal 12 7 3" xfId="490"/>
    <cellStyle name="Normal 12 8" xfId="491"/>
    <cellStyle name="Normal 12 8 2" xfId="492"/>
    <cellStyle name="Normal 12 8 3" xfId="493"/>
    <cellStyle name="Normal 12 9" xfId="494"/>
    <cellStyle name="Normal 12 9 2" xfId="495"/>
    <cellStyle name="Normal 12 9 3" xfId="496"/>
    <cellStyle name="Normal 13" xfId="497"/>
    <cellStyle name="Normal 13 2" xfId="498"/>
    <cellStyle name="Normal 14" xfId="499"/>
    <cellStyle name="Normal 14 10" xfId="500"/>
    <cellStyle name="Normal 14 10 2" xfId="501"/>
    <cellStyle name="Normal 14 10 3" xfId="502"/>
    <cellStyle name="Normal 14 11" xfId="503"/>
    <cellStyle name="Normal 14 11 2" xfId="504"/>
    <cellStyle name="Normal 14 11 3" xfId="505"/>
    <cellStyle name="Normal 14 12" xfId="506"/>
    <cellStyle name="Normal 14 12 2" xfId="507"/>
    <cellStyle name="Normal 14 12 3" xfId="508"/>
    <cellStyle name="Normal 14 13" xfId="509"/>
    <cellStyle name="Normal 14 13 2" xfId="510"/>
    <cellStyle name="Normal 14 13 3" xfId="511"/>
    <cellStyle name="Normal 14 14" xfId="512"/>
    <cellStyle name="Normal 14 14 2" xfId="513"/>
    <cellStyle name="Normal 14 14 3" xfId="514"/>
    <cellStyle name="Normal 14 15" xfId="515"/>
    <cellStyle name="Normal 14 15 2" xfId="516"/>
    <cellStyle name="Normal 14 15 3" xfId="517"/>
    <cellStyle name="Normal 14 16" xfId="518"/>
    <cellStyle name="Normal 14 16 2" xfId="519"/>
    <cellStyle name="Normal 14 16 3" xfId="520"/>
    <cellStyle name="Normal 14 17" xfId="521"/>
    <cellStyle name="Normal 14 18" xfId="522"/>
    <cellStyle name="Normal 14 19" xfId="523"/>
    <cellStyle name="Normal 14 2" xfId="524"/>
    <cellStyle name="Normal 14 2 2" xfId="525"/>
    <cellStyle name="Normal 14 2 3" xfId="526"/>
    <cellStyle name="Normal 14 3" xfId="527"/>
    <cellStyle name="Normal 14 3 2" xfId="528"/>
    <cellStyle name="Normal 14 3 3" xfId="529"/>
    <cellStyle name="Normal 14 4" xfId="530"/>
    <cellStyle name="Normal 14 4 2" xfId="531"/>
    <cellStyle name="Normal 14 4 3" xfId="532"/>
    <cellStyle name="Normal 14 5" xfId="533"/>
    <cellStyle name="Normal 14 5 2" xfId="534"/>
    <cellStyle name="Normal 14 5 3" xfId="535"/>
    <cellStyle name="Normal 14 6" xfId="536"/>
    <cellStyle name="Normal 14 6 2" xfId="537"/>
    <cellStyle name="Normal 14 6 3" xfId="538"/>
    <cellStyle name="Normal 14 7" xfId="539"/>
    <cellStyle name="Normal 14 7 2" xfId="540"/>
    <cellStyle name="Normal 14 7 3" xfId="541"/>
    <cellStyle name="Normal 14 8" xfId="542"/>
    <cellStyle name="Normal 14 8 2" xfId="543"/>
    <cellStyle name="Normal 14 8 3" xfId="544"/>
    <cellStyle name="Normal 14 9" xfId="545"/>
    <cellStyle name="Normal 14 9 2" xfId="546"/>
    <cellStyle name="Normal 14 9 3" xfId="547"/>
    <cellStyle name="Normal 15" xfId="548"/>
    <cellStyle name="Normal 15 2" xfId="549"/>
    <cellStyle name="Normal 15 3" xfId="550"/>
    <cellStyle name="Normal 15 4" xfId="551"/>
    <cellStyle name="Normal 16" xfId="552"/>
    <cellStyle name="Normal 16 10" xfId="553"/>
    <cellStyle name="Normal 16 10 2" xfId="554"/>
    <cellStyle name="Normal 16 10 3" xfId="555"/>
    <cellStyle name="Normal 16 11" xfId="556"/>
    <cellStyle name="Normal 16 11 2" xfId="557"/>
    <cellStyle name="Normal 16 11 3" xfId="558"/>
    <cellStyle name="Normal 16 12" xfId="559"/>
    <cellStyle name="Normal 16 12 2" xfId="560"/>
    <cellStyle name="Normal 16 12 3" xfId="561"/>
    <cellStyle name="Normal 16 13" xfId="562"/>
    <cellStyle name="Normal 16 13 2" xfId="563"/>
    <cellStyle name="Normal 16 13 3" xfId="564"/>
    <cellStyle name="Normal 16 14" xfId="565"/>
    <cellStyle name="Normal 16 14 2" xfId="566"/>
    <cellStyle name="Normal 16 14 3" xfId="567"/>
    <cellStyle name="Normal 16 15" xfId="568"/>
    <cellStyle name="Normal 16 15 2" xfId="569"/>
    <cellStyle name="Normal 16 15 3" xfId="570"/>
    <cellStyle name="Normal 16 16" xfId="571"/>
    <cellStyle name="Normal 16 16 2" xfId="572"/>
    <cellStyle name="Normal 16 16 3" xfId="573"/>
    <cellStyle name="Normal 16 17" xfId="574"/>
    <cellStyle name="Normal 16 18" xfId="575"/>
    <cellStyle name="Normal 16 19" xfId="576"/>
    <cellStyle name="Normal 16 2" xfId="577"/>
    <cellStyle name="Normal 16 2 2" xfId="578"/>
    <cellStyle name="Normal 16 2 3" xfId="579"/>
    <cellStyle name="Normal 16 3" xfId="580"/>
    <cellStyle name="Normal 16 3 2" xfId="581"/>
    <cellStyle name="Normal 16 3 3" xfId="582"/>
    <cellStyle name="Normal 16 4" xfId="583"/>
    <cellStyle name="Normal 16 4 2" xfId="584"/>
    <cellStyle name="Normal 16 4 3" xfId="585"/>
    <cellStyle name="Normal 16 5" xfId="586"/>
    <cellStyle name="Normal 16 5 2" xfId="587"/>
    <cellStyle name="Normal 16 5 3" xfId="588"/>
    <cellStyle name="Normal 16 6" xfId="589"/>
    <cellStyle name="Normal 16 6 2" xfId="590"/>
    <cellStyle name="Normal 16 6 3" xfId="591"/>
    <cellStyle name="Normal 16 7" xfId="592"/>
    <cellStyle name="Normal 16 7 2" xfId="593"/>
    <cellStyle name="Normal 16 7 3" xfId="594"/>
    <cellStyle name="Normal 16 8" xfId="595"/>
    <cellStyle name="Normal 16 8 2" xfId="596"/>
    <cellStyle name="Normal 16 8 3" xfId="597"/>
    <cellStyle name="Normal 16 9" xfId="598"/>
    <cellStyle name="Normal 16 9 2" xfId="599"/>
    <cellStyle name="Normal 16 9 3" xfId="600"/>
    <cellStyle name="Normal 17" xfId="601"/>
    <cellStyle name="Normal 18" xfId="28"/>
    <cellStyle name="Normal 18 10" xfId="602"/>
    <cellStyle name="Normal 18 10 2" xfId="603"/>
    <cellStyle name="Normal 18 10 3" xfId="604"/>
    <cellStyle name="Normal 18 11" xfId="605"/>
    <cellStyle name="Normal 18 11 2" xfId="606"/>
    <cellStyle name="Normal 18 11 3" xfId="607"/>
    <cellStyle name="Normal 18 12" xfId="608"/>
    <cellStyle name="Normal 18 12 2" xfId="609"/>
    <cellStyle name="Normal 18 12 3" xfId="610"/>
    <cellStyle name="Normal 18 13" xfId="611"/>
    <cellStyle name="Normal 18 13 2" xfId="612"/>
    <cellStyle name="Normal 18 13 3" xfId="613"/>
    <cellStyle name="Normal 18 14" xfId="614"/>
    <cellStyle name="Normal 18 14 2" xfId="615"/>
    <cellStyle name="Normal 18 14 3" xfId="616"/>
    <cellStyle name="Normal 18 15" xfId="617"/>
    <cellStyle name="Normal 18 15 2" xfId="618"/>
    <cellStyle name="Normal 18 15 3" xfId="619"/>
    <cellStyle name="Normal 18 16" xfId="620"/>
    <cellStyle name="Normal 18 16 2" xfId="621"/>
    <cellStyle name="Normal 18 16 3" xfId="622"/>
    <cellStyle name="Normal 18 17" xfId="623"/>
    <cellStyle name="Normal 18 18" xfId="624"/>
    <cellStyle name="Normal 18 19" xfId="625"/>
    <cellStyle name="Normal 18 2" xfId="626"/>
    <cellStyle name="Normal 18 2 2" xfId="627"/>
    <cellStyle name="Normal 18 2 3" xfId="628"/>
    <cellStyle name="Normal 18 20" xfId="2434"/>
    <cellStyle name="Normal 18 3" xfId="629"/>
    <cellStyle name="Normal 18 3 2" xfId="630"/>
    <cellStyle name="Normal 18 3 3" xfId="631"/>
    <cellStyle name="Normal 18 4" xfId="632"/>
    <cellStyle name="Normal 18 4 2" xfId="633"/>
    <cellStyle name="Normal 18 4 3" xfId="634"/>
    <cellStyle name="Normal 18 5" xfId="635"/>
    <cellStyle name="Normal 18 5 2" xfId="636"/>
    <cellStyle name="Normal 18 5 3" xfId="637"/>
    <cellStyle name="Normal 18 6" xfId="638"/>
    <cellStyle name="Normal 18 6 2" xfId="639"/>
    <cellStyle name="Normal 18 6 3" xfId="640"/>
    <cellStyle name="Normal 18 7" xfId="641"/>
    <cellStyle name="Normal 18 7 2" xfId="642"/>
    <cellStyle name="Normal 18 7 3" xfId="643"/>
    <cellStyle name="Normal 18 8" xfId="644"/>
    <cellStyle name="Normal 18 8 2" xfId="645"/>
    <cellStyle name="Normal 18 8 3" xfId="646"/>
    <cellStyle name="Normal 18 9" xfId="647"/>
    <cellStyle name="Normal 18 9 2" xfId="648"/>
    <cellStyle name="Normal 18 9 3" xfId="649"/>
    <cellStyle name="Normal 19" xfId="29"/>
    <cellStyle name="Normal 19 2" xfId="2435"/>
    <cellStyle name="Normal 2" xfId="2"/>
    <cellStyle name="Normal 2 10" xfId="650"/>
    <cellStyle name="Normal 2 10 2" xfId="651"/>
    <cellStyle name="Normal 2 10 3" xfId="652"/>
    <cellStyle name="Normal 2 11" xfId="653"/>
    <cellStyle name="Normal 2 11 2" xfId="654"/>
    <cellStyle name="Normal 2 11 3" xfId="655"/>
    <cellStyle name="Normal 2 12" xfId="656"/>
    <cellStyle name="Normal 2 12 2" xfId="657"/>
    <cellStyle name="Normal 2 12 3" xfId="658"/>
    <cellStyle name="Normal 2 13" xfId="659"/>
    <cellStyle name="Normal 2 13 2" xfId="660"/>
    <cellStyle name="Normal 2 13 3" xfId="661"/>
    <cellStyle name="Normal 2 14" xfId="662"/>
    <cellStyle name="Normal 2 14 2" xfId="663"/>
    <cellStyle name="Normal 2 14 3" xfId="664"/>
    <cellStyle name="Normal 2 15" xfId="665"/>
    <cellStyle name="Normal 2 15 2" xfId="666"/>
    <cellStyle name="Normal 2 15 3" xfId="667"/>
    <cellStyle name="Normal 2 16" xfId="668"/>
    <cellStyle name="Normal 2 16 2" xfId="669"/>
    <cellStyle name="Normal 2 16 3" xfId="670"/>
    <cellStyle name="Normal 2 17" xfId="671"/>
    <cellStyle name="Normal 2 17 2" xfId="672"/>
    <cellStyle name="Normal 2 17 3" xfId="673"/>
    <cellStyle name="Normal 2 18" xfId="674"/>
    <cellStyle name="Normal 2 18 2" xfId="675"/>
    <cellStyle name="Normal 2 18 3" xfId="676"/>
    <cellStyle name="Normal 2 19" xfId="677"/>
    <cellStyle name="Normal 2 19 2" xfId="678"/>
    <cellStyle name="Normal 2 19 3" xfId="679"/>
    <cellStyle name="Normal 2 2" xfId="1"/>
    <cellStyle name="Normal 2 2 10" xfId="680"/>
    <cellStyle name="Normal 2 2 11" xfId="681"/>
    <cellStyle name="Normal 2 2 2" xfId="12"/>
    <cellStyle name="Normal 2 2 2 10" xfId="682"/>
    <cellStyle name="Normal 2 2 2 11" xfId="683"/>
    <cellStyle name="Normal 2 2 2 12" xfId="684"/>
    <cellStyle name="Normal 2 2 2 13" xfId="685"/>
    <cellStyle name="Normal 2 2 2 14" xfId="686"/>
    <cellStyle name="Normal 2 2 2 15" xfId="687"/>
    <cellStyle name="Normal 2 2 2 16" xfId="688"/>
    <cellStyle name="Normal 2 2 2 17" xfId="689"/>
    <cellStyle name="Normal 2 2 2 18" xfId="690"/>
    <cellStyle name="Normal 2 2 2 19" xfId="691"/>
    <cellStyle name="Normal 2 2 2 2" xfId="692"/>
    <cellStyle name="Normal 2 2 2 2 2" xfId="693"/>
    <cellStyle name="Normal 2 2 2 20" xfId="694"/>
    <cellStyle name="Normal 2 2 2 21" xfId="695"/>
    <cellStyle name="Normal 2 2 2 22" xfId="696"/>
    <cellStyle name="Normal 2 2 2 23" xfId="697"/>
    <cellStyle name="Normal 2 2 2 3" xfId="698"/>
    <cellStyle name="Normal 2 2 2 4" xfId="699"/>
    <cellStyle name="Normal 2 2 2 5" xfId="700"/>
    <cellStyle name="Normal 2 2 2 6" xfId="701"/>
    <cellStyle name="Normal 2 2 2 7" xfId="702"/>
    <cellStyle name="Normal 2 2 2 8" xfId="703"/>
    <cellStyle name="Normal 2 2 2 9" xfId="704"/>
    <cellStyle name="Normal 2 2 3" xfId="23"/>
    <cellStyle name="Normal 2 2 3 10" xfId="705"/>
    <cellStyle name="Normal 2 2 3 11" xfId="706"/>
    <cellStyle name="Normal 2 2 3 12" xfId="707"/>
    <cellStyle name="Normal 2 2 3 13" xfId="708"/>
    <cellStyle name="Normal 2 2 3 14" xfId="709"/>
    <cellStyle name="Normal 2 2 3 15" xfId="710"/>
    <cellStyle name="Normal 2 2 3 16" xfId="711"/>
    <cellStyle name="Normal 2 2 3 17" xfId="712"/>
    <cellStyle name="Normal 2 2 3 17 2" xfId="713"/>
    <cellStyle name="Normal 2 2 3 17 3" xfId="714"/>
    <cellStyle name="Normal 2 2 3 18" xfId="715"/>
    <cellStyle name="Normal 2 2 3 18 2" xfId="716"/>
    <cellStyle name="Normal 2 2 3 18 3" xfId="717"/>
    <cellStyle name="Normal 2 2 3 19" xfId="718"/>
    <cellStyle name="Normal 2 2 3 2" xfId="719"/>
    <cellStyle name="Normal 2 2 3 2 2" xfId="720"/>
    <cellStyle name="Normal 2 2 3 20" xfId="721"/>
    <cellStyle name="Normal 2 2 3 21" xfId="722"/>
    <cellStyle name="Normal 2 2 3 22" xfId="723"/>
    <cellStyle name="Normal 2 2 3 23" xfId="724"/>
    <cellStyle name="Normal 2 2 3 3" xfId="725"/>
    <cellStyle name="Normal 2 2 3 3 2" xfId="726"/>
    <cellStyle name="Normal 2 2 3 4" xfId="727"/>
    <cellStyle name="Normal 2 2 3 4 2" xfId="728"/>
    <cellStyle name="Normal 2 2 3 5" xfId="729"/>
    <cellStyle name="Normal 2 2 3 5 2" xfId="730"/>
    <cellStyle name="Normal 2 2 3 6" xfId="731"/>
    <cellStyle name="Normal 2 2 3 6 2" xfId="732"/>
    <cellStyle name="Normal 2 2 3 7" xfId="733"/>
    <cellStyle name="Normal 2 2 3 7 2" xfId="734"/>
    <cellStyle name="Normal 2 2 3 8" xfId="735"/>
    <cellStyle name="Normal 2 2 3 9" xfId="736"/>
    <cellStyle name="Normal 2 2 4" xfId="737"/>
    <cellStyle name="Normal 2 2 4 10" xfId="738"/>
    <cellStyle name="Normal 2 2 4 11" xfId="739"/>
    <cellStyle name="Normal 2 2 4 12" xfId="740"/>
    <cellStyle name="Normal 2 2 4 13" xfId="741"/>
    <cellStyle name="Normal 2 2 4 14" xfId="742"/>
    <cellStyle name="Normal 2 2 4 15" xfId="743"/>
    <cellStyle name="Normal 2 2 4 16" xfId="744"/>
    <cellStyle name="Normal 2 2 4 17" xfId="745"/>
    <cellStyle name="Normal 2 2 4 18" xfId="746"/>
    <cellStyle name="Normal 2 2 4 19" xfId="747"/>
    <cellStyle name="Normal 2 2 4 2" xfId="748"/>
    <cellStyle name="Normal 2 2 4 2 2" xfId="749"/>
    <cellStyle name="Normal 2 2 4 20" xfId="750"/>
    <cellStyle name="Normal 2 2 4 3" xfId="751"/>
    <cellStyle name="Normal 2 2 4 3 2" xfId="752"/>
    <cellStyle name="Normal 2 2 4 4" xfId="753"/>
    <cellStyle name="Normal 2 2 4 4 2" xfId="754"/>
    <cellStyle name="Normal 2 2 4 5" xfId="755"/>
    <cellStyle name="Normal 2 2 4 6" xfId="756"/>
    <cellStyle name="Normal 2 2 4 7" xfId="757"/>
    <cellStyle name="Normal 2 2 4 8" xfId="758"/>
    <cellStyle name="Normal 2 2 4 9" xfId="759"/>
    <cellStyle name="Normal 2 2 5" xfId="760"/>
    <cellStyle name="Normal 2 2 5 2" xfId="761"/>
    <cellStyle name="Normal 2 2 6" xfId="762"/>
    <cellStyle name="Normal 2 2 6 2" xfId="763"/>
    <cellStyle name="Normal 2 2 7" xfId="764"/>
    <cellStyle name="Normal 2 2 7 2" xfId="765"/>
    <cellStyle name="Normal 2 2 8" xfId="766"/>
    <cellStyle name="Normal 2 2 8 2" xfId="767"/>
    <cellStyle name="Normal 2 2 9" xfId="768"/>
    <cellStyle name="Normal 2 20" xfId="769"/>
    <cellStyle name="Normal 2 20 2" xfId="770"/>
    <cellStyle name="Normal 2 20 3" xfId="771"/>
    <cellStyle name="Normal 2 21" xfId="772"/>
    <cellStyle name="Normal 2 21 2" xfId="773"/>
    <cellStyle name="Normal 2 21 3" xfId="774"/>
    <cellStyle name="Normal 2 22" xfId="775"/>
    <cellStyle name="Normal 2 22 2" xfId="776"/>
    <cellStyle name="Normal 2 22 3" xfId="777"/>
    <cellStyle name="Normal 2 23" xfId="778"/>
    <cellStyle name="Normal 2 23 2" xfId="779"/>
    <cellStyle name="Normal 2 23 3" xfId="780"/>
    <cellStyle name="Normal 2 24" xfId="781"/>
    <cellStyle name="Normal 2 24 2" xfId="782"/>
    <cellStyle name="Normal 2 24 3" xfId="783"/>
    <cellStyle name="Normal 2 25" xfId="784"/>
    <cellStyle name="Normal 2 25 2" xfId="785"/>
    <cellStyle name="Normal 2 25 3" xfId="786"/>
    <cellStyle name="Normal 2 26" xfId="787"/>
    <cellStyle name="Normal 2 26 2" xfId="788"/>
    <cellStyle name="Normal 2 26 3" xfId="789"/>
    <cellStyle name="Normal 2 27" xfId="790"/>
    <cellStyle name="Normal 2 27 2" xfId="791"/>
    <cellStyle name="Normal 2 27 3" xfId="792"/>
    <cellStyle name="Normal 2 28" xfId="793"/>
    <cellStyle name="Normal 2 28 2" xfId="794"/>
    <cellStyle name="Normal 2 28 3" xfId="795"/>
    <cellStyle name="Normal 2 29" xfId="796"/>
    <cellStyle name="Normal 2 29 2" xfId="797"/>
    <cellStyle name="Normal 2 29 3" xfId="798"/>
    <cellStyle name="Normal 2 3" xfId="13"/>
    <cellStyle name="Normal 2 3 2" xfId="5"/>
    <cellStyle name="Normal 2 3 2 2" xfId="37"/>
    <cellStyle name="Normal 2 3 2 2 2" xfId="799"/>
    <cellStyle name="Normal 2 3 2 2 3" xfId="2436"/>
    <cellStyle name="Normal 2 3 2 2 4" xfId="2432"/>
    <cellStyle name="Normal 2 3 2 3" xfId="800"/>
    <cellStyle name="Normal 2 3 2 3 2" xfId="2431"/>
    <cellStyle name="Normal 2 3 2 4" xfId="801"/>
    <cellStyle name="Normal 2 3 2 5" xfId="802"/>
    <cellStyle name="Normal 2 3 3" xfId="803"/>
    <cellStyle name="Normal 2 3 3 2" xfId="804"/>
    <cellStyle name="Normal 2 3 3 3" xfId="805"/>
    <cellStyle name="Normal 2 3 4" xfId="806"/>
    <cellStyle name="Normal 2 3 4 2" xfId="807"/>
    <cellStyle name="Normal 2 3 4 3" xfId="808"/>
    <cellStyle name="Normal 2 3 5" xfId="809"/>
    <cellStyle name="Normal 2 3 5 2" xfId="810"/>
    <cellStyle name="Normal 2 3 6" xfId="811"/>
    <cellStyle name="Normal 2 3 7" xfId="812"/>
    <cellStyle name="Normal 2 3 8" xfId="813"/>
    <cellStyle name="Normal 2 3 9" xfId="814"/>
    <cellStyle name="Normal 2 30" xfId="815"/>
    <cellStyle name="Normal 2 30 2" xfId="816"/>
    <cellStyle name="Normal 2 30 3" xfId="817"/>
    <cellStyle name="Normal 2 31" xfId="818"/>
    <cellStyle name="Normal 2 31 2" xfId="819"/>
    <cellStyle name="Normal 2 31 3" xfId="820"/>
    <cellStyle name="Normal 2 32" xfId="821"/>
    <cellStyle name="Normal 2 32 10" xfId="822"/>
    <cellStyle name="Normal 2 32 11" xfId="823"/>
    <cellStyle name="Normal 2 32 12" xfId="824"/>
    <cellStyle name="Normal 2 32 13" xfId="825"/>
    <cellStyle name="Normal 2 32 14" xfId="826"/>
    <cellStyle name="Normal 2 32 15" xfId="827"/>
    <cellStyle name="Normal 2 32 16" xfId="828"/>
    <cellStyle name="Normal 2 32 2" xfId="829"/>
    <cellStyle name="Normal 2 32 3" xfId="830"/>
    <cellStyle name="Normal 2 32 4" xfId="831"/>
    <cellStyle name="Normal 2 32 5" xfId="832"/>
    <cellStyle name="Normal 2 32 6" xfId="833"/>
    <cellStyle name="Normal 2 32 7" xfId="834"/>
    <cellStyle name="Normal 2 32 8" xfId="835"/>
    <cellStyle name="Normal 2 32 9" xfId="836"/>
    <cellStyle name="Normal 2 33" xfId="837"/>
    <cellStyle name="Normal 2 33 10" xfId="838"/>
    <cellStyle name="Normal 2 33 11" xfId="839"/>
    <cellStyle name="Normal 2 33 12" xfId="840"/>
    <cellStyle name="Normal 2 33 13" xfId="841"/>
    <cellStyle name="Normal 2 33 14" xfId="842"/>
    <cellStyle name="Normal 2 33 15" xfId="843"/>
    <cellStyle name="Normal 2 33 16" xfId="844"/>
    <cellStyle name="Normal 2 33 2" xfId="845"/>
    <cellStyle name="Normal 2 33 3" xfId="846"/>
    <cellStyle name="Normal 2 33 4" xfId="847"/>
    <cellStyle name="Normal 2 33 5" xfId="848"/>
    <cellStyle name="Normal 2 33 6" xfId="849"/>
    <cellStyle name="Normal 2 33 7" xfId="850"/>
    <cellStyle name="Normal 2 33 8" xfId="851"/>
    <cellStyle name="Normal 2 33 9" xfId="852"/>
    <cellStyle name="Normal 2 34" xfId="853"/>
    <cellStyle name="Normal 2 34 10" xfId="854"/>
    <cellStyle name="Normal 2 34 11" xfId="855"/>
    <cellStyle name="Normal 2 34 12" xfId="856"/>
    <cellStyle name="Normal 2 34 13" xfId="857"/>
    <cellStyle name="Normal 2 34 14" xfId="858"/>
    <cellStyle name="Normal 2 34 15" xfId="859"/>
    <cellStyle name="Normal 2 34 16" xfId="860"/>
    <cellStyle name="Normal 2 34 2" xfId="861"/>
    <cellStyle name="Normal 2 34 3" xfId="862"/>
    <cellStyle name="Normal 2 34 4" xfId="863"/>
    <cellStyle name="Normal 2 34 5" xfId="864"/>
    <cellStyle name="Normal 2 34 6" xfId="865"/>
    <cellStyle name="Normal 2 34 7" xfId="866"/>
    <cellStyle name="Normal 2 34 8" xfId="867"/>
    <cellStyle name="Normal 2 34 9" xfId="868"/>
    <cellStyle name="Normal 2 35" xfId="869"/>
    <cellStyle name="Normal 2 35 10" xfId="870"/>
    <cellStyle name="Normal 2 35 11" xfId="871"/>
    <cellStyle name="Normal 2 35 12" xfId="872"/>
    <cellStyle name="Normal 2 35 13" xfId="873"/>
    <cellStyle name="Normal 2 35 14" xfId="874"/>
    <cellStyle name="Normal 2 35 15" xfId="875"/>
    <cellStyle name="Normal 2 35 16" xfId="876"/>
    <cellStyle name="Normal 2 35 2" xfId="877"/>
    <cellStyle name="Normal 2 35 3" xfId="878"/>
    <cellStyle name="Normal 2 35 4" xfId="879"/>
    <cellStyle name="Normal 2 35 5" xfId="880"/>
    <cellStyle name="Normal 2 35 6" xfId="881"/>
    <cellStyle name="Normal 2 35 7" xfId="882"/>
    <cellStyle name="Normal 2 35 8" xfId="883"/>
    <cellStyle name="Normal 2 35 9" xfId="884"/>
    <cellStyle name="Normal 2 36" xfId="885"/>
    <cellStyle name="Normal 2 36 10" xfId="886"/>
    <cellStyle name="Normal 2 36 11" xfId="887"/>
    <cellStyle name="Normal 2 36 12" xfId="888"/>
    <cellStyle name="Normal 2 36 13" xfId="889"/>
    <cellStyle name="Normal 2 36 14" xfId="890"/>
    <cellStyle name="Normal 2 36 15" xfId="891"/>
    <cellStyle name="Normal 2 36 16" xfId="892"/>
    <cellStyle name="Normal 2 36 2" xfId="893"/>
    <cellStyle name="Normal 2 36 3" xfId="894"/>
    <cellStyle name="Normal 2 36 4" xfId="895"/>
    <cellStyle name="Normal 2 36 5" xfId="896"/>
    <cellStyle name="Normal 2 36 6" xfId="897"/>
    <cellStyle name="Normal 2 36 7" xfId="898"/>
    <cellStyle name="Normal 2 36 8" xfId="899"/>
    <cellStyle name="Normal 2 36 9" xfId="900"/>
    <cellStyle name="Normal 2 37" xfId="901"/>
    <cellStyle name="Normal 2 37 10" xfId="902"/>
    <cellStyle name="Normal 2 37 11" xfId="903"/>
    <cellStyle name="Normal 2 37 12" xfId="904"/>
    <cellStyle name="Normal 2 37 13" xfId="905"/>
    <cellStyle name="Normal 2 37 14" xfId="906"/>
    <cellStyle name="Normal 2 37 15" xfId="907"/>
    <cellStyle name="Normal 2 37 16" xfId="908"/>
    <cellStyle name="Normal 2 37 2" xfId="909"/>
    <cellStyle name="Normal 2 37 3" xfId="910"/>
    <cellStyle name="Normal 2 37 4" xfId="911"/>
    <cellStyle name="Normal 2 37 5" xfId="912"/>
    <cellStyle name="Normal 2 37 6" xfId="913"/>
    <cellStyle name="Normal 2 37 7" xfId="914"/>
    <cellStyle name="Normal 2 37 8" xfId="915"/>
    <cellStyle name="Normal 2 37 9" xfId="916"/>
    <cellStyle name="Normal 2 38" xfId="917"/>
    <cellStyle name="Normal 2 38 10" xfId="918"/>
    <cellStyle name="Normal 2 38 11" xfId="919"/>
    <cellStyle name="Normal 2 38 12" xfId="920"/>
    <cellStyle name="Normal 2 38 13" xfId="921"/>
    <cellStyle name="Normal 2 38 14" xfId="922"/>
    <cellStyle name="Normal 2 38 15" xfId="923"/>
    <cellStyle name="Normal 2 38 16" xfId="924"/>
    <cellStyle name="Normal 2 38 2" xfId="925"/>
    <cellStyle name="Normal 2 38 3" xfId="926"/>
    <cellStyle name="Normal 2 38 4" xfId="927"/>
    <cellStyle name="Normal 2 38 5" xfId="928"/>
    <cellStyle name="Normal 2 38 6" xfId="929"/>
    <cellStyle name="Normal 2 38 7" xfId="930"/>
    <cellStyle name="Normal 2 38 8" xfId="931"/>
    <cellStyle name="Normal 2 38 9" xfId="932"/>
    <cellStyle name="Normal 2 39" xfId="933"/>
    <cellStyle name="Normal 2 39 10" xfId="934"/>
    <cellStyle name="Normal 2 39 11" xfId="935"/>
    <cellStyle name="Normal 2 39 12" xfId="936"/>
    <cellStyle name="Normal 2 39 13" xfId="937"/>
    <cellStyle name="Normal 2 39 14" xfId="938"/>
    <cellStyle name="Normal 2 39 15" xfId="939"/>
    <cellStyle name="Normal 2 39 16" xfId="940"/>
    <cellStyle name="Normal 2 39 2" xfId="941"/>
    <cellStyle name="Normal 2 39 3" xfId="942"/>
    <cellStyle name="Normal 2 39 4" xfId="943"/>
    <cellStyle name="Normal 2 39 5" xfId="944"/>
    <cellStyle name="Normal 2 39 6" xfId="945"/>
    <cellStyle name="Normal 2 39 7" xfId="946"/>
    <cellStyle name="Normal 2 39 8" xfId="947"/>
    <cellStyle name="Normal 2 39 9" xfId="948"/>
    <cellStyle name="Normal 2 4" xfId="14"/>
    <cellStyle name="Normal 2 4 2" xfId="949"/>
    <cellStyle name="Normal 2 4 3" xfId="950"/>
    <cellStyle name="Normal 2 4 4" xfId="951"/>
    <cellStyle name="Normal 2 4 5" xfId="952"/>
    <cellStyle name="Normal 2 40" xfId="953"/>
    <cellStyle name="Normal 2 40 10" xfId="954"/>
    <cellStyle name="Normal 2 40 11" xfId="955"/>
    <cellStyle name="Normal 2 40 12" xfId="956"/>
    <cellStyle name="Normal 2 40 13" xfId="957"/>
    <cellStyle name="Normal 2 40 14" xfId="958"/>
    <cellStyle name="Normal 2 40 15" xfId="959"/>
    <cellStyle name="Normal 2 40 16" xfId="960"/>
    <cellStyle name="Normal 2 40 2" xfId="961"/>
    <cellStyle name="Normal 2 40 3" xfId="962"/>
    <cellStyle name="Normal 2 40 4" xfId="963"/>
    <cellStyle name="Normal 2 40 5" xfId="964"/>
    <cellStyle name="Normal 2 40 6" xfId="965"/>
    <cellStyle name="Normal 2 40 7" xfId="966"/>
    <cellStyle name="Normal 2 40 8" xfId="967"/>
    <cellStyle name="Normal 2 40 9" xfId="968"/>
    <cellStyle name="Normal 2 41" xfId="969"/>
    <cellStyle name="Normal 2 41 10" xfId="970"/>
    <cellStyle name="Normal 2 41 11" xfId="971"/>
    <cellStyle name="Normal 2 41 12" xfId="972"/>
    <cellStyle name="Normal 2 41 13" xfId="973"/>
    <cellStyle name="Normal 2 41 14" xfId="974"/>
    <cellStyle name="Normal 2 41 15" xfId="975"/>
    <cellStyle name="Normal 2 41 16" xfId="976"/>
    <cellStyle name="Normal 2 41 2" xfId="977"/>
    <cellStyle name="Normal 2 41 3" xfId="978"/>
    <cellStyle name="Normal 2 41 4" xfId="979"/>
    <cellStyle name="Normal 2 41 5" xfId="980"/>
    <cellStyle name="Normal 2 41 6" xfId="981"/>
    <cellStyle name="Normal 2 41 7" xfId="982"/>
    <cellStyle name="Normal 2 41 8" xfId="983"/>
    <cellStyle name="Normal 2 41 9" xfId="984"/>
    <cellStyle name="Normal 2 42" xfId="985"/>
    <cellStyle name="Normal 2 42 10" xfId="986"/>
    <cellStyle name="Normal 2 42 11" xfId="987"/>
    <cellStyle name="Normal 2 42 12" xfId="988"/>
    <cellStyle name="Normal 2 42 13" xfId="989"/>
    <cellStyle name="Normal 2 42 14" xfId="990"/>
    <cellStyle name="Normal 2 42 15" xfId="991"/>
    <cellStyle name="Normal 2 42 16" xfId="992"/>
    <cellStyle name="Normal 2 42 2" xfId="993"/>
    <cellStyle name="Normal 2 42 3" xfId="994"/>
    <cellStyle name="Normal 2 42 4" xfId="995"/>
    <cellStyle name="Normal 2 42 5" xfId="996"/>
    <cellStyle name="Normal 2 42 6" xfId="997"/>
    <cellStyle name="Normal 2 42 7" xfId="998"/>
    <cellStyle name="Normal 2 42 8" xfId="999"/>
    <cellStyle name="Normal 2 42 9" xfId="1000"/>
    <cellStyle name="Normal 2 43" xfId="1001"/>
    <cellStyle name="Normal 2 43 10" xfId="1002"/>
    <cellStyle name="Normal 2 43 11" xfId="1003"/>
    <cellStyle name="Normal 2 43 12" xfId="1004"/>
    <cellStyle name="Normal 2 43 13" xfId="1005"/>
    <cellStyle name="Normal 2 43 14" xfId="1006"/>
    <cellStyle name="Normal 2 43 15" xfId="1007"/>
    <cellStyle name="Normal 2 43 16" xfId="1008"/>
    <cellStyle name="Normal 2 43 2" xfId="1009"/>
    <cellStyle name="Normal 2 43 3" xfId="1010"/>
    <cellStyle name="Normal 2 43 4" xfId="1011"/>
    <cellStyle name="Normal 2 43 5" xfId="1012"/>
    <cellStyle name="Normal 2 43 6" xfId="1013"/>
    <cellStyle name="Normal 2 43 7" xfId="1014"/>
    <cellStyle name="Normal 2 43 8" xfId="1015"/>
    <cellStyle name="Normal 2 43 9" xfId="1016"/>
    <cellStyle name="Normal 2 44" xfId="1017"/>
    <cellStyle name="Normal 2 44 10" xfId="1018"/>
    <cellStyle name="Normal 2 44 11" xfId="1019"/>
    <cellStyle name="Normal 2 44 12" xfId="1020"/>
    <cellStyle name="Normal 2 44 13" xfId="1021"/>
    <cellStyle name="Normal 2 44 14" xfId="1022"/>
    <cellStyle name="Normal 2 44 15" xfId="1023"/>
    <cellStyle name="Normal 2 44 16" xfId="1024"/>
    <cellStyle name="Normal 2 44 2" xfId="1025"/>
    <cellStyle name="Normal 2 44 3" xfId="1026"/>
    <cellStyle name="Normal 2 44 4" xfId="1027"/>
    <cellStyle name="Normal 2 44 5" xfId="1028"/>
    <cellStyle name="Normal 2 44 6" xfId="1029"/>
    <cellStyle name="Normal 2 44 7" xfId="1030"/>
    <cellStyle name="Normal 2 44 8" xfId="1031"/>
    <cellStyle name="Normal 2 44 9" xfId="1032"/>
    <cellStyle name="Normal 2 45" xfId="1033"/>
    <cellStyle name="Normal 2 45 10" xfId="1034"/>
    <cellStyle name="Normal 2 45 11" xfId="1035"/>
    <cellStyle name="Normal 2 45 12" xfId="1036"/>
    <cellStyle name="Normal 2 45 13" xfId="1037"/>
    <cellStyle name="Normal 2 45 14" xfId="1038"/>
    <cellStyle name="Normal 2 45 15" xfId="1039"/>
    <cellStyle name="Normal 2 45 16" xfId="1040"/>
    <cellStyle name="Normal 2 45 2" xfId="1041"/>
    <cellStyle name="Normal 2 45 3" xfId="1042"/>
    <cellStyle name="Normal 2 45 4" xfId="1043"/>
    <cellStyle name="Normal 2 45 5" xfId="1044"/>
    <cellStyle name="Normal 2 45 6" xfId="1045"/>
    <cellStyle name="Normal 2 45 7" xfId="1046"/>
    <cellStyle name="Normal 2 45 8" xfId="1047"/>
    <cellStyle name="Normal 2 45 9" xfId="1048"/>
    <cellStyle name="Normal 2 46" xfId="1049"/>
    <cellStyle name="Normal 2 46 2" xfId="1050"/>
    <cellStyle name="Normal 2 46 3" xfId="1051"/>
    <cellStyle name="Normal 2 47" xfId="1052"/>
    <cellStyle name="Normal 2 47 2" xfId="1053"/>
    <cellStyle name="Normal 2 47 3" xfId="1054"/>
    <cellStyle name="Normal 2 48" xfId="1055"/>
    <cellStyle name="Normal 2 48 2" xfId="1056"/>
    <cellStyle name="Normal 2 48 3" xfId="1057"/>
    <cellStyle name="Normal 2 49" xfId="1058"/>
    <cellStyle name="Normal 2 49 2" xfId="1059"/>
    <cellStyle name="Normal 2 49 3" xfId="1060"/>
    <cellStyle name="Normal 2 5" xfId="30"/>
    <cellStyle name="Normal 2 5 2" xfId="1061"/>
    <cellStyle name="Normal 2 5 3" xfId="1062"/>
    <cellStyle name="Normal 2 50" xfId="1063"/>
    <cellStyle name="Normal 2 50 2" xfId="1064"/>
    <cellStyle name="Normal 2 50 3" xfId="1065"/>
    <cellStyle name="Normal 2 51" xfId="1066"/>
    <cellStyle name="Normal 2 51 2" xfId="1067"/>
    <cellStyle name="Normal 2 51 3" xfId="1068"/>
    <cellStyle name="Normal 2 52" xfId="1069"/>
    <cellStyle name="Normal 2 52 2" xfId="1070"/>
    <cellStyle name="Normal 2 52 3" xfId="1071"/>
    <cellStyle name="Normal 2 53" xfId="1072"/>
    <cellStyle name="Normal 2 53 2" xfId="1073"/>
    <cellStyle name="Normal 2 53 3" xfId="1074"/>
    <cellStyle name="Normal 2 54" xfId="1075"/>
    <cellStyle name="Normal 2 54 2" xfId="1076"/>
    <cellStyle name="Normal 2 54 3" xfId="1077"/>
    <cellStyle name="Normal 2 55" xfId="1078"/>
    <cellStyle name="Normal 2 55 10" xfId="1079"/>
    <cellStyle name="Normal 2 55 11" xfId="1080"/>
    <cellStyle name="Normal 2 55 12" xfId="1081"/>
    <cellStyle name="Normal 2 55 13" xfId="1082"/>
    <cellStyle name="Normal 2 55 14" xfId="1083"/>
    <cellStyle name="Normal 2 55 15" xfId="1084"/>
    <cellStyle name="Normal 2 55 16" xfId="1085"/>
    <cellStyle name="Normal 2 55 2" xfId="1086"/>
    <cellStyle name="Normal 2 55 3" xfId="1087"/>
    <cellStyle name="Normal 2 55 4" xfId="1088"/>
    <cellStyle name="Normal 2 55 5" xfId="1089"/>
    <cellStyle name="Normal 2 55 6" xfId="1090"/>
    <cellStyle name="Normal 2 55 7" xfId="1091"/>
    <cellStyle name="Normal 2 55 8" xfId="1092"/>
    <cellStyle name="Normal 2 55 9" xfId="1093"/>
    <cellStyle name="Normal 2 56" xfId="1094"/>
    <cellStyle name="Normal 2 56 2" xfId="1095"/>
    <cellStyle name="Normal 2 56 3" xfId="1096"/>
    <cellStyle name="Normal 2 57" xfId="1097"/>
    <cellStyle name="Normal 2 57 2" xfId="1098"/>
    <cellStyle name="Normal 2 57 3" xfId="1099"/>
    <cellStyle name="Normal 2 58" xfId="1100"/>
    <cellStyle name="Normal 2 58 2" xfId="1101"/>
    <cellStyle name="Normal 2 58 3" xfId="1102"/>
    <cellStyle name="Normal 2 59" xfId="1103"/>
    <cellStyle name="Normal 2 59 2" xfId="1104"/>
    <cellStyle name="Normal 2 59 3" xfId="1105"/>
    <cellStyle name="Normal 2 6" xfId="1106"/>
    <cellStyle name="Normal 2 6 2" xfId="1107"/>
    <cellStyle name="Normal 2 6 3" xfId="1108"/>
    <cellStyle name="Normal 2 60" xfId="1109"/>
    <cellStyle name="Normal 2 60 2" xfId="1110"/>
    <cellStyle name="Normal 2 60 3" xfId="1111"/>
    <cellStyle name="Normal 2 61" xfId="1112"/>
    <cellStyle name="Normal 2 61 10" xfId="1113"/>
    <cellStyle name="Normal 2 61 11" xfId="1114"/>
    <cellStyle name="Normal 2 61 12" xfId="1115"/>
    <cellStyle name="Normal 2 61 13" xfId="1116"/>
    <cellStyle name="Normal 2 61 14" xfId="1117"/>
    <cellStyle name="Normal 2 61 15" xfId="1118"/>
    <cellStyle name="Normal 2 61 16" xfId="1119"/>
    <cellStyle name="Normal 2 61 2" xfId="1120"/>
    <cellStyle name="Normal 2 61 3" xfId="1121"/>
    <cellStyle name="Normal 2 61 4" xfId="1122"/>
    <cellStyle name="Normal 2 61 5" xfId="1123"/>
    <cellStyle name="Normal 2 61 6" xfId="1124"/>
    <cellStyle name="Normal 2 61 7" xfId="1125"/>
    <cellStyle name="Normal 2 61 8" xfId="1126"/>
    <cellStyle name="Normal 2 61 9" xfId="1127"/>
    <cellStyle name="Normal 2 62" xfId="1128"/>
    <cellStyle name="Normal 2 62 10" xfId="1129"/>
    <cellStyle name="Normal 2 62 11" xfId="1130"/>
    <cellStyle name="Normal 2 62 12" xfId="1131"/>
    <cellStyle name="Normal 2 62 13" xfId="1132"/>
    <cellStyle name="Normal 2 62 14" xfId="1133"/>
    <cellStyle name="Normal 2 62 15" xfId="1134"/>
    <cellStyle name="Normal 2 62 16" xfId="1135"/>
    <cellStyle name="Normal 2 62 2" xfId="1136"/>
    <cellStyle name="Normal 2 62 3" xfId="1137"/>
    <cellStyle name="Normal 2 62 4" xfId="1138"/>
    <cellStyle name="Normal 2 62 5" xfId="1139"/>
    <cellStyle name="Normal 2 62 6" xfId="1140"/>
    <cellStyle name="Normal 2 62 7" xfId="1141"/>
    <cellStyle name="Normal 2 62 8" xfId="1142"/>
    <cellStyle name="Normal 2 62 9" xfId="1143"/>
    <cellStyle name="Normal 2 63" xfId="1144"/>
    <cellStyle name="Normal 2 63 2" xfId="1145"/>
    <cellStyle name="Normal 2 63 3" xfId="1146"/>
    <cellStyle name="Normal 2 64" xfId="1147"/>
    <cellStyle name="Normal 2 64 2" xfId="1148"/>
    <cellStyle name="Normal 2 64 3" xfId="1149"/>
    <cellStyle name="Normal 2 65" xfId="1150"/>
    <cellStyle name="Normal 2 65 2" xfId="1151"/>
    <cellStyle name="Normal 2 65 3" xfId="1152"/>
    <cellStyle name="Normal 2 66" xfId="1153"/>
    <cellStyle name="Normal 2 67" xfId="1154"/>
    <cellStyle name="Normal 2 68" xfId="1155"/>
    <cellStyle name="Normal 2 69" xfId="1156"/>
    <cellStyle name="Normal 2 7" xfId="1157"/>
    <cellStyle name="Normal 2 7 2" xfId="1158"/>
    <cellStyle name="Normal 2 7 3" xfId="1159"/>
    <cellStyle name="Normal 2 70" xfId="1160"/>
    <cellStyle name="Normal 2 71" xfId="1161"/>
    <cellStyle name="Normal 2 72" xfId="1162"/>
    <cellStyle name="Normal 2 8" xfId="1163"/>
    <cellStyle name="Normal 2 8 2" xfId="1164"/>
    <cellStyle name="Normal 2 8 3" xfId="1165"/>
    <cellStyle name="Normal 2 9" xfId="1166"/>
    <cellStyle name="Normal 2 9 2" xfId="1167"/>
    <cellStyle name="Normal 2 9 3" xfId="1168"/>
    <cellStyle name="Normal 20" xfId="1169"/>
    <cellStyle name="Normal 20 10" xfId="1170"/>
    <cellStyle name="Normal 20 10 2" xfId="1171"/>
    <cellStyle name="Normal 20 10 3" xfId="1172"/>
    <cellStyle name="Normal 20 11" xfId="1173"/>
    <cellStyle name="Normal 20 11 2" xfId="1174"/>
    <cellStyle name="Normal 20 11 3" xfId="1175"/>
    <cellStyle name="Normal 20 12" xfId="1176"/>
    <cellStyle name="Normal 20 12 2" xfId="1177"/>
    <cellStyle name="Normal 20 12 3" xfId="1178"/>
    <cellStyle name="Normal 20 13" xfId="1179"/>
    <cellStyle name="Normal 20 13 2" xfId="1180"/>
    <cellStyle name="Normal 20 13 3" xfId="1181"/>
    <cellStyle name="Normal 20 14" xfId="1182"/>
    <cellStyle name="Normal 20 14 2" xfId="1183"/>
    <cellStyle name="Normal 20 14 3" xfId="1184"/>
    <cellStyle name="Normal 20 15" xfId="1185"/>
    <cellStyle name="Normal 20 15 2" xfId="1186"/>
    <cellStyle name="Normal 20 15 3" xfId="1187"/>
    <cellStyle name="Normal 20 16" xfId="1188"/>
    <cellStyle name="Normal 20 16 2" xfId="1189"/>
    <cellStyle name="Normal 20 16 3" xfId="1190"/>
    <cellStyle name="Normal 20 17" xfId="1191"/>
    <cellStyle name="Normal 20 18" xfId="1192"/>
    <cellStyle name="Normal 20 19" xfId="1193"/>
    <cellStyle name="Normal 20 2" xfId="1194"/>
    <cellStyle name="Normal 20 2 2" xfId="1195"/>
    <cellStyle name="Normal 20 2 3" xfId="1196"/>
    <cellStyle name="Normal 20 3" xfId="1197"/>
    <cellStyle name="Normal 20 3 2" xfId="1198"/>
    <cellStyle name="Normal 20 3 3" xfId="1199"/>
    <cellStyle name="Normal 20 4" xfId="1200"/>
    <cellStyle name="Normal 20 4 2" xfId="1201"/>
    <cellStyle name="Normal 20 4 3" xfId="1202"/>
    <cellStyle name="Normal 20 5" xfId="1203"/>
    <cellStyle name="Normal 20 5 2" xfId="1204"/>
    <cellStyle name="Normal 20 5 3" xfId="1205"/>
    <cellStyle name="Normal 20 6" xfId="1206"/>
    <cellStyle name="Normal 20 6 2" xfId="1207"/>
    <cellStyle name="Normal 20 6 3" xfId="1208"/>
    <cellStyle name="Normal 20 7" xfId="1209"/>
    <cellStyle name="Normal 20 7 2" xfId="1210"/>
    <cellStyle name="Normal 20 7 3" xfId="1211"/>
    <cellStyle name="Normal 20 8" xfId="1212"/>
    <cellStyle name="Normal 20 8 2" xfId="1213"/>
    <cellStyle name="Normal 20 8 3" xfId="1214"/>
    <cellStyle name="Normal 20 9" xfId="1215"/>
    <cellStyle name="Normal 20 9 2" xfId="1216"/>
    <cellStyle name="Normal 20 9 3" xfId="1217"/>
    <cellStyle name="Normal 21" xfId="1218"/>
    <cellStyle name="Normal 21 10" xfId="1219"/>
    <cellStyle name="Normal 21 10 2" xfId="1220"/>
    <cellStyle name="Normal 21 10 3" xfId="1221"/>
    <cellStyle name="Normal 21 11" xfId="1222"/>
    <cellStyle name="Normal 21 11 2" xfId="1223"/>
    <cellStyle name="Normal 21 11 3" xfId="1224"/>
    <cellStyle name="Normal 21 12" xfId="1225"/>
    <cellStyle name="Normal 21 12 2" xfId="1226"/>
    <cellStyle name="Normal 21 12 3" xfId="1227"/>
    <cellStyle name="Normal 21 13" xfId="1228"/>
    <cellStyle name="Normal 21 13 2" xfId="1229"/>
    <cellStyle name="Normal 21 13 3" xfId="1230"/>
    <cellStyle name="Normal 21 14" xfId="1231"/>
    <cellStyle name="Normal 21 14 2" xfId="1232"/>
    <cellStyle name="Normal 21 14 3" xfId="1233"/>
    <cellStyle name="Normal 21 15" xfId="1234"/>
    <cellStyle name="Normal 21 15 2" xfId="1235"/>
    <cellStyle name="Normal 21 15 3" xfId="1236"/>
    <cellStyle name="Normal 21 16" xfId="1237"/>
    <cellStyle name="Normal 21 16 2" xfId="1238"/>
    <cellStyle name="Normal 21 16 3" xfId="1239"/>
    <cellStyle name="Normal 21 2" xfId="1240"/>
    <cellStyle name="Normal 21 2 2" xfId="1241"/>
    <cellStyle name="Normal 21 2 3" xfId="1242"/>
    <cellStyle name="Normal 21 3" xfId="1243"/>
    <cellStyle name="Normal 21 3 2" xfId="1244"/>
    <cellStyle name="Normal 21 3 3" xfId="1245"/>
    <cellStyle name="Normal 21 4" xfId="1246"/>
    <cellStyle name="Normal 21 4 2" xfId="1247"/>
    <cellStyle name="Normal 21 4 3" xfId="1248"/>
    <cellStyle name="Normal 21 5" xfId="1249"/>
    <cellStyle name="Normal 21 5 2" xfId="1250"/>
    <cellStyle name="Normal 21 5 3" xfId="1251"/>
    <cellStyle name="Normal 21 6" xfId="1252"/>
    <cellStyle name="Normal 21 6 2" xfId="1253"/>
    <cellStyle name="Normal 21 6 3" xfId="1254"/>
    <cellStyle name="Normal 21 7" xfId="1255"/>
    <cellStyle name="Normal 21 7 2" xfId="1256"/>
    <cellStyle name="Normal 21 7 3" xfId="1257"/>
    <cellStyle name="Normal 21 8" xfId="1258"/>
    <cellStyle name="Normal 21 8 2" xfId="1259"/>
    <cellStyle name="Normal 21 8 3" xfId="1260"/>
    <cellStyle name="Normal 21 9" xfId="1261"/>
    <cellStyle name="Normal 21 9 2" xfId="1262"/>
    <cellStyle name="Normal 21 9 3" xfId="1263"/>
    <cellStyle name="Normal 22" xfId="1264"/>
    <cellStyle name="Normal 22 10" xfId="1265"/>
    <cellStyle name="Normal 22 10 2" xfId="1266"/>
    <cellStyle name="Normal 22 10 3" xfId="1267"/>
    <cellStyle name="Normal 22 11" xfId="1268"/>
    <cellStyle name="Normal 22 11 2" xfId="1269"/>
    <cellStyle name="Normal 22 11 3" xfId="1270"/>
    <cellStyle name="Normal 22 12" xfId="1271"/>
    <cellStyle name="Normal 22 12 2" xfId="1272"/>
    <cellStyle name="Normal 22 12 3" xfId="1273"/>
    <cellStyle name="Normal 22 13" xfId="1274"/>
    <cellStyle name="Normal 22 13 2" xfId="1275"/>
    <cellStyle name="Normal 22 13 3" xfId="1276"/>
    <cellStyle name="Normal 22 14" xfId="1277"/>
    <cellStyle name="Normal 22 14 2" xfId="1278"/>
    <cellStyle name="Normal 22 14 3" xfId="1279"/>
    <cellStyle name="Normal 22 15" xfId="1280"/>
    <cellStyle name="Normal 22 15 2" xfId="1281"/>
    <cellStyle name="Normal 22 15 3" xfId="1282"/>
    <cellStyle name="Normal 22 16" xfId="1283"/>
    <cellStyle name="Normal 22 16 2" xfId="1284"/>
    <cellStyle name="Normal 22 16 3" xfId="1285"/>
    <cellStyle name="Normal 22 17" xfId="1286"/>
    <cellStyle name="Normal 22 18" xfId="1287"/>
    <cellStyle name="Normal 22 19" xfId="1288"/>
    <cellStyle name="Normal 22 2" xfId="1289"/>
    <cellStyle name="Normal 22 2 2" xfId="1290"/>
    <cellStyle name="Normal 22 2 3" xfId="1291"/>
    <cellStyle name="Normal 22 3" xfId="1292"/>
    <cellStyle name="Normal 22 3 2" xfId="1293"/>
    <cellStyle name="Normal 22 3 3" xfId="1294"/>
    <cellStyle name="Normal 22 4" xfId="1295"/>
    <cellStyle name="Normal 22 4 2" xfId="1296"/>
    <cellStyle name="Normal 22 4 3" xfId="1297"/>
    <cellStyle name="Normal 22 5" xfId="1298"/>
    <cellStyle name="Normal 22 5 2" xfId="1299"/>
    <cellStyle name="Normal 22 5 3" xfId="1300"/>
    <cellStyle name="Normal 22 6" xfId="1301"/>
    <cellStyle name="Normal 22 6 2" xfId="1302"/>
    <cellStyle name="Normal 22 6 3" xfId="1303"/>
    <cellStyle name="Normal 22 7" xfId="1304"/>
    <cellStyle name="Normal 22 7 2" xfId="1305"/>
    <cellStyle name="Normal 22 7 3" xfId="1306"/>
    <cellStyle name="Normal 22 8" xfId="1307"/>
    <cellStyle name="Normal 22 8 2" xfId="1308"/>
    <cellStyle name="Normal 22 8 3" xfId="1309"/>
    <cellStyle name="Normal 22 9" xfId="1310"/>
    <cellStyle name="Normal 22 9 2" xfId="1311"/>
    <cellStyle name="Normal 22 9 3" xfId="1312"/>
    <cellStyle name="Normal 23" xfId="1313"/>
    <cellStyle name="Normal 23 10" xfId="1314"/>
    <cellStyle name="Normal 23 10 2" xfId="1315"/>
    <cellStyle name="Normal 23 10 3" xfId="1316"/>
    <cellStyle name="Normal 23 11" xfId="1317"/>
    <cellStyle name="Normal 23 11 2" xfId="1318"/>
    <cellStyle name="Normal 23 11 3" xfId="1319"/>
    <cellStyle name="Normal 23 12" xfId="1320"/>
    <cellStyle name="Normal 23 12 2" xfId="1321"/>
    <cellStyle name="Normal 23 12 3" xfId="1322"/>
    <cellStyle name="Normal 23 13" xfId="1323"/>
    <cellStyle name="Normal 23 13 2" xfId="1324"/>
    <cellStyle name="Normal 23 13 3" xfId="1325"/>
    <cellStyle name="Normal 23 14" xfId="1326"/>
    <cellStyle name="Normal 23 14 2" xfId="1327"/>
    <cellStyle name="Normal 23 14 3" xfId="1328"/>
    <cellStyle name="Normal 23 15" xfId="1329"/>
    <cellStyle name="Normal 23 15 2" xfId="1330"/>
    <cellStyle name="Normal 23 15 3" xfId="1331"/>
    <cellStyle name="Normal 23 16" xfId="1332"/>
    <cellStyle name="Normal 23 16 2" xfId="1333"/>
    <cellStyle name="Normal 23 16 3" xfId="1334"/>
    <cellStyle name="Normal 23 17" xfId="1335"/>
    <cellStyle name="Normal 23 18" xfId="1336"/>
    <cellStyle name="Normal 23 19" xfId="1337"/>
    <cellStyle name="Normal 23 2" xfId="1338"/>
    <cellStyle name="Normal 23 2 2" xfId="1339"/>
    <cellStyle name="Normal 23 2 3" xfId="1340"/>
    <cellStyle name="Normal 23 3" xfId="1341"/>
    <cellStyle name="Normal 23 3 2" xfId="1342"/>
    <cellStyle name="Normal 23 3 3" xfId="1343"/>
    <cellStyle name="Normal 23 4" xfId="1344"/>
    <cellStyle name="Normal 23 4 2" xfId="1345"/>
    <cellStyle name="Normal 23 4 3" xfId="1346"/>
    <cellStyle name="Normal 23 5" xfId="1347"/>
    <cellStyle name="Normal 23 5 2" xfId="1348"/>
    <cellStyle name="Normal 23 5 3" xfId="1349"/>
    <cellStyle name="Normal 23 6" xfId="1350"/>
    <cellStyle name="Normal 23 6 2" xfId="1351"/>
    <cellStyle name="Normal 23 6 3" xfId="1352"/>
    <cellStyle name="Normal 23 7" xfId="1353"/>
    <cellStyle name="Normal 23 7 2" xfId="1354"/>
    <cellStyle name="Normal 23 7 3" xfId="1355"/>
    <cellStyle name="Normal 23 8" xfId="1356"/>
    <cellStyle name="Normal 23 8 2" xfId="1357"/>
    <cellStyle name="Normal 23 8 3" xfId="1358"/>
    <cellStyle name="Normal 23 9" xfId="1359"/>
    <cellStyle name="Normal 23 9 2" xfId="1360"/>
    <cellStyle name="Normal 23 9 3" xfId="1361"/>
    <cellStyle name="Normal 24" xfId="1362"/>
    <cellStyle name="Normal 24 10" xfId="1363"/>
    <cellStyle name="Normal 24 10 2" xfId="1364"/>
    <cellStyle name="Normal 24 10 3" xfId="1365"/>
    <cellStyle name="Normal 24 11" xfId="1366"/>
    <cellStyle name="Normal 24 11 2" xfId="1367"/>
    <cellStyle name="Normal 24 11 3" xfId="1368"/>
    <cellStyle name="Normal 24 12" xfId="1369"/>
    <cellStyle name="Normal 24 12 2" xfId="1370"/>
    <cellStyle name="Normal 24 12 3" xfId="1371"/>
    <cellStyle name="Normal 24 13" xfId="1372"/>
    <cellStyle name="Normal 24 13 2" xfId="1373"/>
    <cellStyle name="Normal 24 13 3" xfId="1374"/>
    <cellStyle name="Normal 24 14" xfId="1375"/>
    <cellStyle name="Normal 24 14 2" xfId="1376"/>
    <cellStyle name="Normal 24 14 3" xfId="1377"/>
    <cellStyle name="Normal 24 15" xfId="1378"/>
    <cellStyle name="Normal 24 15 2" xfId="1379"/>
    <cellStyle name="Normal 24 15 3" xfId="1380"/>
    <cellStyle name="Normal 24 16" xfId="1381"/>
    <cellStyle name="Normal 24 16 2" xfId="1382"/>
    <cellStyle name="Normal 24 16 3" xfId="1383"/>
    <cellStyle name="Normal 24 2" xfId="1384"/>
    <cellStyle name="Normal 24 2 2" xfId="1385"/>
    <cellStyle name="Normal 24 2 3" xfId="1386"/>
    <cellStyle name="Normal 24 3" xfId="1387"/>
    <cellStyle name="Normal 24 3 2" xfId="1388"/>
    <cellStyle name="Normal 24 3 3" xfId="1389"/>
    <cellStyle name="Normal 24 4" xfId="1390"/>
    <cellStyle name="Normal 24 4 2" xfId="1391"/>
    <cellStyle name="Normal 24 4 3" xfId="1392"/>
    <cellStyle name="Normal 24 5" xfId="1393"/>
    <cellStyle name="Normal 24 5 2" xfId="1394"/>
    <cellStyle name="Normal 24 5 3" xfId="1395"/>
    <cellStyle name="Normal 24 6" xfId="1396"/>
    <cellStyle name="Normal 24 6 2" xfId="1397"/>
    <cellStyle name="Normal 24 6 3" xfId="1398"/>
    <cellStyle name="Normal 24 7" xfId="1399"/>
    <cellStyle name="Normal 24 7 2" xfId="1400"/>
    <cellStyle name="Normal 24 7 3" xfId="1401"/>
    <cellStyle name="Normal 24 8" xfId="1402"/>
    <cellStyle name="Normal 24 8 2" xfId="1403"/>
    <cellStyle name="Normal 24 8 3" xfId="1404"/>
    <cellStyle name="Normal 24 9" xfId="1405"/>
    <cellStyle name="Normal 24 9 2" xfId="1406"/>
    <cellStyle name="Normal 24 9 3" xfId="1407"/>
    <cellStyle name="Normal 25" xfId="1408"/>
    <cellStyle name="Normal 26" xfId="1409"/>
    <cellStyle name="Normal 26 10" xfId="1410"/>
    <cellStyle name="Normal 26 10 2" xfId="1411"/>
    <cellStyle name="Normal 26 10 3" xfId="1412"/>
    <cellStyle name="Normal 26 11" xfId="1413"/>
    <cellStyle name="Normal 26 11 2" xfId="1414"/>
    <cellStyle name="Normal 26 11 3" xfId="1415"/>
    <cellStyle name="Normal 26 12" xfId="1416"/>
    <cellStyle name="Normal 26 12 2" xfId="1417"/>
    <cellStyle name="Normal 26 12 3" xfId="1418"/>
    <cellStyle name="Normal 26 13" xfId="1419"/>
    <cellStyle name="Normal 26 13 2" xfId="1420"/>
    <cellStyle name="Normal 26 13 3" xfId="1421"/>
    <cellStyle name="Normal 26 14" xfId="1422"/>
    <cellStyle name="Normal 26 14 2" xfId="1423"/>
    <cellStyle name="Normal 26 14 3" xfId="1424"/>
    <cellStyle name="Normal 26 15" xfId="1425"/>
    <cellStyle name="Normal 26 15 2" xfId="1426"/>
    <cellStyle name="Normal 26 15 3" xfId="1427"/>
    <cellStyle name="Normal 26 16" xfId="1428"/>
    <cellStyle name="Normal 26 16 2" xfId="1429"/>
    <cellStyle name="Normal 26 16 3" xfId="1430"/>
    <cellStyle name="Normal 26 17" xfId="1431"/>
    <cellStyle name="Normal 26 18" xfId="1432"/>
    <cellStyle name="Normal 26 2" xfId="1433"/>
    <cellStyle name="Normal 26 2 2" xfId="1434"/>
    <cellStyle name="Normal 26 2 3" xfId="1435"/>
    <cellStyle name="Normal 26 3" xfId="1436"/>
    <cellStyle name="Normal 26 3 2" xfId="1437"/>
    <cellStyle name="Normal 26 3 3" xfId="1438"/>
    <cellStyle name="Normal 26 4" xfId="1439"/>
    <cellStyle name="Normal 26 4 2" xfId="1440"/>
    <cellStyle name="Normal 26 4 3" xfId="1441"/>
    <cellStyle name="Normal 26 5" xfId="1442"/>
    <cellStyle name="Normal 26 5 2" xfId="1443"/>
    <cellStyle name="Normal 26 5 3" xfId="1444"/>
    <cellStyle name="Normal 26 6" xfId="1445"/>
    <cellStyle name="Normal 26 6 2" xfId="1446"/>
    <cellStyle name="Normal 26 6 3" xfId="1447"/>
    <cellStyle name="Normal 26 7" xfId="1448"/>
    <cellStyle name="Normal 26 7 2" xfId="1449"/>
    <cellStyle name="Normal 26 7 3" xfId="1450"/>
    <cellStyle name="Normal 26 8" xfId="1451"/>
    <cellStyle name="Normal 26 8 2" xfId="1452"/>
    <cellStyle name="Normal 26 8 3" xfId="1453"/>
    <cellStyle name="Normal 26 9" xfId="1454"/>
    <cellStyle name="Normal 26 9 2" xfId="1455"/>
    <cellStyle name="Normal 26 9 3" xfId="1456"/>
    <cellStyle name="Normal 27" xfId="1457"/>
    <cellStyle name="Normal 27 10" xfId="1458"/>
    <cellStyle name="Normal 27 10 2" xfId="1459"/>
    <cellStyle name="Normal 27 10 3" xfId="1460"/>
    <cellStyle name="Normal 27 11" xfId="1461"/>
    <cellStyle name="Normal 27 11 2" xfId="1462"/>
    <cellStyle name="Normal 27 11 3" xfId="1463"/>
    <cellStyle name="Normal 27 12" xfId="1464"/>
    <cellStyle name="Normal 27 12 2" xfId="1465"/>
    <cellStyle name="Normal 27 12 3" xfId="1466"/>
    <cellStyle name="Normal 27 13" xfId="1467"/>
    <cellStyle name="Normal 27 13 2" xfId="1468"/>
    <cellStyle name="Normal 27 13 3" xfId="1469"/>
    <cellStyle name="Normal 27 14" xfId="1470"/>
    <cellStyle name="Normal 27 14 2" xfId="1471"/>
    <cellStyle name="Normal 27 14 3" xfId="1472"/>
    <cellStyle name="Normal 27 15" xfId="1473"/>
    <cellStyle name="Normal 27 15 2" xfId="1474"/>
    <cellStyle name="Normal 27 15 3" xfId="1475"/>
    <cellStyle name="Normal 27 16" xfId="1476"/>
    <cellStyle name="Normal 27 16 2" xfId="1477"/>
    <cellStyle name="Normal 27 16 3" xfId="1478"/>
    <cellStyle name="Normal 27 17" xfId="1479"/>
    <cellStyle name="Normal 27 18" xfId="1480"/>
    <cellStyle name="Normal 27 2" xfId="1481"/>
    <cellStyle name="Normal 27 2 2" xfId="1482"/>
    <cellStyle name="Normal 27 2 3" xfId="1483"/>
    <cellStyle name="Normal 27 3" xfId="1484"/>
    <cellStyle name="Normal 27 3 2" xfId="1485"/>
    <cellStyle name="Normal 27 3 3" xfId="1486"/>
    <cellStyle name="Normal 27 4" xfId="1487"/>
    <cellStyle name="Normal 27 4 2" xfId="1488"/>
    <cellStyle name="Normal 27 4 3" xfId="1489"/>
    <cellStyle name="Normal 27 5" xfId="1490"/>
    <cellStyle name="Normal 27 5 2" xfId="1491"/>
    <cellStyle name="Normal 27 5 3" xfId="1492"/>
    <cellStyle name="Normal 27 6" xfId="1493"/>
    <cellStyle name="Normal 27 6 2" xfId="1494"/>
    <cellStyle name="Normal 27 6 3" xfId="1495"/>
    <cellStyle name="Normal 27 7" xfId="1496"/>
    <cellStyle name="Normal 27 7 2" xfId="1497"/>
    <cellStyle name="Normal 27 7 3" xfId="1498"/>
    <cellStyle name="Normal 27 8" xfId="1499"/>
    <cellStyle name="Normal 27 8 2" xfId="1500"/>
    <cellStyle name="Normal 27 8 3" xfId="1501"/>
    <cellStyle name="Normal 27 9" xfId="1502"/>
    <cellStyle name="Normal 27 9 2" xfId="1503"/>
    <cellStyle name="Normal 27 9 3" xfId="1504"/>
    <cellStyle name="Normal 28" xfId="1505"/>
    <cellStyle name="Normal 28 10" xfId="1506"/>
    <cellStyle name="Normal 28 10 2" xfId="1507"/>
    <cellStyle name="Normal 28 10 3" xfId="1508"/>
    <cellStyle name="Normal 28 11" xfId="1509"/>
    <cellStyle name="Normal 28 11 2" xfId="1510"/>
    <cellStyle name="Normal 28 11 3" xfId="1511"/>
    <cellStyle name="Normal 28 12" xfId="1512"/>
    <cellStyle name="Normal 28 12 2" xfId="1513"/>
    <cellStyle name="Normal 28 12 3" xfId="1514"/>
    <cellStyle name="Normal 28 13" xfId="1515"/>
    <cellStyle name="Normal 28 13 2" xfId="1516"/>
    <cellStyle name="Normal 28 13 3" xfId="1517"/>
    <cellStyle name="Normal 28 14" xfId="1518"/>
    <cellStyle name="Normal 28 14 2" xfId="1519"/>
    <cellStyle name="Normal 28 14 3" xfId="1520"/>
    <cellStyle name="Normal 28 15" xfId="1521"/>
    <cellStyle name="Normal 28 15 2" xfId="1522"/>
    <cellStyle name="Normal 28 15 3" xfId="1523"/>
    <cellStyle name="Normal 28 16" xfId="1524"/>
    <cellStyle name="Normal 28 16 2" xfId="1525"/>
    <cellStyle name="Normal 28 16 3" xfId="1526"/>
    <cellStyle name="Normal 28 2" xfId="1527"/>
    <cellStyle name="Normal 28 2 2" xfId="1528"/>
    <cellStyle name="Normal 28 2 3" xfId="1529"/>
    <cellStyle name="Normal 28 3" xfId="1530"/>
    <cellStyle name="Normal 28 3 2" xfId="1531"/>
    <cellStyle name="Normal 28 3 3" xfId="1532"/>
    <cellStyle name="Normal 28 4" xfId="1533"/>
    <cellStyle name="Normal 28 4 2" xfId="1534"/>
    <cellStyle name="Normal 28 4 3" xfId="1535"/>
    <cellStyle name="Normal 28 5" xfId="1536"/>
    <cellStyle name="Normal 28 5 2" xfId="1537"/>
    <cellStyle name="Normal 28 5 3" xfId="1538"/>
    <cellStyle name="Normal 28 6" xfId="1539"/>
    <cellStyle name="Normal 28 6 2" xfId="1540"/>
    <cellStyle name="Normal 28 6 3" xfId="1541"/>
    <cellStyle name="Normal 28 7" xfId="1542"/>
    <cellStyle name="Normal 28 7 2" xfId="1543"/>
    <cellStyle name="Normal 28 7 3" xfId="1544"/>
    <cellStyle name="Normal 28 8" xfId="1545"/>
    <cellStyle name="Normal 28 8 2" xfId="1546"/>
    <cellStyle name="Normal 28 8 3" xfId="1547"/>
    <cellStyle name="Normal 28 9" xfId="1548"/>
    <cellStyle name="Normal 28 9 2" xfId="1549"/>
    <cellStyle name="Normal 28 9 3" xfId="1550"/>
    <cellStyle name="Normal 29" xfId="1551"/>
    <cellStyle name="Normal 29 10" xfId="1552"/>
    <cellStyle name="Normal 29 11" xfId="1553"/>
    <cellStyle name="Normal 29 12" xfId="1554"/>
    <cellStyle name="Normal 29 13" xfId="1555"/>
    <cellStyle name="Normal 29 14" xfId="1556"/>
    <cellStyle name="Normal 29 15" xfId="1557"/>
    <cellStyle name="Normal 29 16" xfId="1558"/>
    <cellStyle name="Normal 29 2" xfId="1559"/>
    <cellStyle name="Normal 29 3" xfId="1560"/>
    <cellStyle name="Normal 29 4" xfId="1561"/>
    <cellStyle name="Normal 29 5" xfId="1562"/>
    <cellStyle name="Normal 29 6" xfId="1563"/>
    <cellStyle name="Normal 29 7" xfId="1564"/>
    <cellStyle name="Normal 29 8" xfId="1565"/>
    <cellStyle name="Normal 29 9" xfId="1566"/>
    <cellStyle name="Normal 3" xfId="15"/>
    <cellStyle name="Normal 3 10" xfId="1567"/>
    <cellStyle name="Normal 3 11" xfId="1568"/>
    <cellStyle name="Normal 3 12" xfId="1569"/>
    <cellStyle name="Normal 3 13" xfId="1570"/>
    <cellStyle name="Normal 3 14" xfId="1571"/>
    <cellStyle name="Normal 3 15" xfId="1572"/>
    <cellStyle name="Normal 3 16" xfId="1573"/>
    <cellStyle name="Normal 3 16 2" xfId="1574"/>
    <cellStyle name="Normal 3 16 2 2" xfId="1575"/>
    <cellStyle name="Normal 3 16 3" xfId="1576"/>
    <cellStyle name="Normal 3 16 4" xfId="1577"/>
    <cellStyle name="Normal 3 17" xfId="1578"/>
    <cellStyle name="Normal 3 18" xfId="1579"/>
    <cellStyle name="Normal 3 18 2" xfId="1580"/>
    <cellStyle name="Normal 3 19" xfId="1581"/>
    <cellStyle name="Normal 3 19 2" xfId="1582"/>
    <cellStyle name="Normal 3 2" xfId="16"/>
    <cellStyle name="Normal 3 2 10" xfId="1583"/>
    <cellStyle name="Normal 3 2 11" xfId="1584"/>
    <cellStyle name="Normal 3 2 12" xfId="1585"/>
    <cellStyle name="Normal 3 2 13" xfId="1586"/>
    <cellStyle name="Normal 3 2 14" xfId="1587"/>
    <cellStyle name="Normal 3 2 15" xfId="1588"/>
    <cellStyle name="Normal 3 2 16" xfId="1589"/>
    <cellStyle name="Normal 3 2 17" xfId="1590"/>
    <cellStyle name="Normal 3 2 18" xfId="1591"/>
    <cellStyle name="Normal 3 2 19" xfId="1592"/>
    <cellStyle name="Normal 3 2 2" xfId="1593"/>
    <cellStyle name="Normal 3 2 2 2" xfId="1594"/>
    <cellStyle name="Normal 3 2 20" xfId="1595"/>
    <cellStyle name="Normal 3 2 21" xfId="1596"/>
    <cellStyle name="Normal 3 2 22" xfId="1597"/>
    <cellStyle name="Normal 3 2 3" xfId="1598"/>
    <cellStyle name="Normal 3 2 4" xfId="1599"/>
    <cellStyle name="Normal 3 2 5" xfId="1600"/>
    <cellStyle name="Normal 3 2 6" xfId="1601"/>
    <cellStyle name="Normal 3 2 7" xfId="1602"/>
    <cellStyle name="Normal 3 2 8" xfId="1603"/>
    <cellStyle name="Normal 3 2 9" xfId="1604"/>
    <cellStyle name="Normal 3 20" xfId="1605"/>
    <cellStyle name="Normal 3 21" xfId="1606"/>
    <cellStyle name="Normal 3 22" xfId="1607"/>
    <cellStyle name="Normal 3 23" xfId="1608"/>
    <cellStyle name="Normal 3 3" xfId="1609"/>
    <cellStyle name="Normal 3 3 2" xfId="1610"/>
    <cellStyle name="Normal 3 4" xfId="1611"/>
    <cellStyle name="Normal 3 5" xfId="1612"/>
    <cellStyle name="Normal 3 6" xfId="24"/>
    <cellStyle name="Normal 3 7" xfId="1613"/>
    <cellStyle name="Normal 3 8" xfId="1614"/>
    <cellStyle name="Normal 3 9" xfId="1615"/>
    <cellStyle name="Normal 3 9 2" xfId="1616"/>
    <cellStyle name="Normal 30" xfId="2437"/>
    <cellStyle name="Normal 30 10" xfId="1617"/>
    <cellStyle name="Normal 30 11" xfId="1618"/>
    <cellStyle name="Normal 30 12" xfId="1619"/>
    <cellStyle name="Normal 30 13" xfId="1620"/>
    <cellStyle name="Normal 30 14" xfId="1621"/>
    <cellStyle name="Normal 30 15" xfId="1622"/>
    <cellStyle name="Normal 30 16" xfId="1623"/>
    <cellStyle name="Normal 30 2" xfId="1624"/>
    <cellStyle name="Normal 30 3" xfId="1625"/>
    <cellStyle name="Normal 30 4" xfId="1626"/>
    <cellStyle name="Normal 30 5" xfId="1627"/>
    <cellStyle name="Normal 30 6" xfId="1628"/>
    <cellStyle name="Normal 30 7" xfId="1629"/>
    <cellStyle name="Normal 30 8" xfId="1630"/>
    <cellStyle name="Normal 30 9" xfId="1631"/>
    <cellStyle name="Normal 31 10" xfId="1632"/>
    <cellStyle name="Normal 31 11" xfId="1633"/>
    <cellStyle name="Normal 31 12" xfId="1634"/>
    <cellStyle name="Normal 31 13" xfId="1635"/>
    <cellStyle name="Normal 31 14" xfId="1636"/>
    <cellStyle name="Normal 31 15" xfId="1637"/>
    <cellStyle name="Normal 31 16" xfId="1638"/>
    <cellStyle name="Normal 31 2" xfId="1639"/>
    <cellStyle name="Normal 31 3" xfId="1640"/>
    <cellStyle name="Normal 31 4" xfId="1641"/>
    <cellStyle name="Normal 31 5" xfId="1642"/>
    <cellStyle name="Normal 31 6" xfId="1643"/>
    <cellStyle name="Normal 31 7" xfId="1644"/>
    <cellStyle name="Normal 31 8" xfId="1645"/>
    <cellStyle name="Normal 31 9" xfId="1646"/>
    <cellStyle name="Normal 32 10" xfId="1647"/>
    <cellStyle name="Normal 32 11" xfId="1648"/>
    <cellStyle name="Normal 32 12" xfId="1649"/>
    <cellStyle name="Normal 32 13" xfId="1650"/>
    <cellStyle name="Normal 32 14" xfId="1651"/>
    <cellStyle name="Normal 32 15" xfId="1652"/>
    <cellStyle name="Normal 32 16" xfId="1653"/>
    <cellStyle name="Normal 32 2" xfId="1654"/>
    <cellStyle name="Normal 32 3" xfId="1655"/>
    <cellStyle name="Normal 32 4" xfId="1656"/>
    <cellStyle name="Normal 32 5" xfId="1657"/>
    <cellStyle name="Normal 32 6" xfId="1658"/>
    <cellStyle name="Normal 32 7" xfId="1659"/>
    <cellStyle name="Normal 32 8" xfId="1660"/>
    <cellStyle name="Normal 32 9" xfId="1661"/>
    <cellStyle name="Normal 33 10" xfId="1662"/>
    <cellStyle name="Normal 33 11" xfId="1663"/>
    <cellStyle name="Normal 33 12" xfId="1664"/>
    <cellStyle name="Normal 33 13" xfId="1665"/>
    <cellStyle name="Normal 33 14" xfId="1666"/>
    <cellStyle name="Normal 33 15" xfId="1667"/>
    <cellStyle name="Normal 33 16" xfId="1668"/>
    <cellStyle name="Normal 33 2" xfId="1669"/>
    <cellStyle name="Normal 33 3" xfId="1670"/>
    <cellStyle name="Normal 33 4" xfId="1671"/>
    <cellStyle name="Normal 33 5" xfId="1672"/>
    <cellStyle name="Normal 33 6" xfId="1673"/>
    <cellStyle name="Normal 33 7" xfId="1674"/>
    <cellStyle name="Normal 33 8" xfId="1675"/>
    <cellStyle name="Normal 33 9" xfId="1676"/>
    <cellStyle name="Normal 34 10" xfId="1677"/>
    <cellStyle name="Normal 34 10 2" xfId="1678"/>
    <cellStyle name="Normal 34 10 3" xfId="1679"/>
    <cellStyle name="Normal 34 11" xfId="1680"/>
    <cellStyle name="Normal 34 11 2" xfId="1681"/>
    <cellStyle name="Normal 34 11 3" xfId="1682"/>
    <cellStyle name="Normal 34 12" xfId="1683"/>
    <cellStyle name="Normal 34 12 2" xfId="1684"/>
    <cellStyle name="Normal 34 12 3" xfId="1685"/>
    <cellStyle name="Normal 34 13" xfId="1686"/>
    <cellStyle name="Normal 34 13 2" xfId="1687"/>
    <cellStyle name="Normal 34 13 3" xfId="1688"/>
    <cellStyle name="Normal 34 14" xfId="1689"/>
    <cellStyle name="Normal 34 14 2" xfId="1690"/>
    <cellStyle name="Normal 34 14 3" xfId="1691"/>
    <cellStyle name="Normal 34 15" xfId="1692"/>
    <cellStyle name="Normal 34 15 2" xfId="1693"/>
    <cellStyle name="Normal 34 15 3" xfId="1694"/>
    <cellStyle name="Normal 34 16" xfId="1695"/>
    <cellStyle name="Normal 34 16 2" xfId="1696"/>
    <cellStyle name="Normal 34 16 3" xfId="1697"/>
    <cellStyle name="Normal 34 2" xfId="1698"/>
    <cellStyle name="Normal 34 2 2" xfId="1699"/>
    <cellStyle name="Normal 34 2 3" xfId="1700"/>
    <cellStyle name="Normal 34 3" xfId="1701"/>
    <cellStyle name="Normal 34 3 2" xfId="1702"/>
    <cellStyle name="Normal 34 3 3" xfId="1703"/>
    <cellStyle name="Normal 34 4" xfId="1704"/>
    <cellStyle name="Normal 34 4 2" xfId="1705"/>
    <cellStyle name="Normal 34 4 3" xfId="1706"/>
    <cellStyle name="Normal 34 5" xfId="1707"/>
    <cellStyle name="Normal 34 5 2" xfId="1708"/>
    <cellStyle name="Normal 34 5 3" xfId="1709"/>
    <cellStyle name="Normal 34 6" xfId="1710"/>
    <cellStyle name="Normal 34 6 2" xfId="1711"/>
    <cellStyle name="Normal 34 6 3" xfId="1712"/>
    <cellStyle name="Normal 34 7" xfId="1713"/>
    <cellStyle name="Normal 34 7 2" xfId="1714"/>
    <cellStyle name="Normal 34 7 3" xfId="1715"/>
    <cellStyle name="Normal 34 8" xfId="1716"/>
    <cellStyle name="Normal 34 8 2" xfId="1717"/>
    <cellStyle name="Normal 34 8 3" xfId="1718"/>
    <cellStyle name="Normal 34 9" xfId="1719"/>
    <cellStyle name="Normal 34 9 2" xfId="1720"/>
    <cellStyle name="Normal 34 9 3" xfId="1721"/>
    <cellStyle name="Normal 35" xfId="1722"/>
    <cellStyle name="Normal 35 10" xfId="1723"/>
    <cellStyle name="Normal 35 10 2" xfId="1724"/>
    <cellStyle name="Normal 35 10 3" xfId="1725"/>
    <cellStyle name="Normal 35 11" xfId="1726"/>
    <cellStyle name="Normal 35 11 2" xfId="1727"/>
    <cellStyle name="Normal 35 11 3" xfId="1728"/>
    <cellStyle name="Normal 35 12" xfId="1729"/>
    <cellStyle name="Normal 35 12 2" xfId="1730"/>
    <cellStyle name="Normal 35 12 3" xfId="1731"/>
    <cellStyle name="Normal 35 13" xfId="1732"/>
    <cellStyle name="Normal 35 13 2" xfId="1733"/>
    <cellStyle name="Normal 35 13 3" xfId="1734"/>
    <cellStyle name="Normal 35 14" xfId="1735"/>
    <cellStyle name="Normal 35 14 2" xfId="1736"/>
    <cellStyle name="Normal 35 14 3" xfId="1737"/>
    <cellStyle name="Normal 35 15" xfId="1738"/>
    <cellStyle name="Normal 35 15 2" xfId="1739"/>
    <cellStyle name="Normal 35 15 3" xfId="1740"/>
    <cellStyle name="Normal 35 16" xfId="1741"/>
    <cellStyle name="Normal 35 16 2" xfId="1742"/>
    <cellStyle name="Normal 35 16 3" xfId="1743"/>
    <cellStyle name="Normal 35 17" xfId="1744"/>
    <cellStyle name="Normal 35 18" xfId="1745"/>
    <cellStyle name="Normal 35 19" xfId="1746"/>
    <cellStyle name="Normal 35 2" xfId="1747"/>
    <cellStyle name="Normal 35 2 2" xfId="1748"/>
    <cellStyle name="Normal 35 2 3" xfId="1749"/>
    <cellStyle name="Normal 35 20" xfId="1750"/>
    <cellStyle name="Normal 35 21" xfId="1751"/>
    <cellStyle name="Normal 35 22" xfId="1752"/>
    <cellStyle name="Normal 35 23" xfId="1753"/>
    <cellStyle name="Normal 35 24" xfId="1754"/>
    <cellStyle name="Normal 35 3" xfId="1755"/>
    <cellStyle name="Normal 35 3 2" xfId="1756"/>
    <cellStyle name="Normal 35 3 3" xfId="1757"/>
    <cellStyle name="Normal 35 4" xfId="1758"/>
    <cellStyle name="Normal 35 4 2" xfId="1759"/>
    <cellStyle name="Normal 35 4 3" xfId="1760"/>
    <cellStyle name="Normal 35 5" xfId="1761"/>
    <cellStyle name="Normal 35 5 2" xfId="1762"/>
    <cellStyle name="Normal 35 5 3" xfId="1763"/>
    <cellStyle name="Normal 35 6" xfId="1764"/>
    <cellStyle name="Normal 35 6 2" xfId="1765"/>
    <cellStyle name="Normal 35 6 3" xfId="1766"/>
    <cellStyle name="Normal 35 7" xfId="1767"/>
    <cellStyle name="Normal 35 7 2" xfId="1768"/>
    <cellStyle name="Normal 35 7 3" xfId="1769"/>
    <cellStyle name="Normal 35 8" xfId="1770"/>
    <cellStyle name="Normal 35 8 2" xfId="1771"/>
    <cellStyle name="Normal 35 8 3" xfId="1772"/>
    <cellStyle name="Normal 35 9" xfId="1773"/>
    <cellStyle name="Normal 35 9 2" xfId="1774"/>
    <cellStyle name="Normal 35 9 3" xfId="1775"/>
    <cellStyle name="Normal 36 10" xfId="1776"/>
    <cellStyle name="Normal 36 11" xfId="1777"/>
    <cellStyle name="Normal 36 12" xfId="1778"/>
    <cellStyle name="Normal 36 13" xfId="1779"/>
    <cellStyle name="Normal 36 14" xfId="1780"/>
    <cellStyle name="Normal 36 15" xfId="1781"/>
    <cellStyle name="Normal 36 16" xfId="1782"/>
    <cellStyle name="Normal 36 2" xfId="1783"/>
    <cellStyle name="Normal 36 3" xfId="1784"/>
    <cellStyle name="Normal 36 4" xfId="1785"/>
    <cellStyle name="Normal 36 5" xfId="1786"/>
    <cellStyle name="Normal 36 6" xfId="1787"/>
    <cellStyle name="Normal 36 7" xfId="1788"/>
    <cellStyle name="Normal 36 8" xfId="1789"/>
    <cellStyle name="Normal 36 9" xfId="1790"/>
    <cellStyle name="Normal 37" xfId="1791"/>
    <cellStyle name="Normal 37 2" xfId="1792"/>
    <cellStyle name="Normal 38" xfId="1793"/>
    <cellStyle name="Normal 38 2" xfId="1794"/>
    <cellStyle name="Normal 39" xfId="1795"/>
    <cellStyle name="Normal 39 2" xfId="1796"/>
    <cellStyle name="Normal 39 3" xfId="1797"/>
    <cellStyle name="Normal 4" xfId="17"/>
    <cellStyle name="Normal 4 10" xfId="1798"/>
    <cellStyle name="Normal 4 10 2" xfId="1799"/>
    <cellStyle name="Normal 4 10 3" xfId="1800"/>
    <cellStyle name="Normal 4 11" xfId="1801"/>
    <cellStyle name="Normal 4 11 2" xfId="1802"/>
    <cellStyle name="Normal 4 11 3" xfId="1803"/>
    <cellStyle name="Normal 4 12" xfId="1804"/>
    <cellStyle name="Normal 4 12 2" xfId="1805"/>
    <cellStyle name="Normal 4 12 3" xfId="1806"/>
    <cellStyle name="Normal 4 13" xfId="1807"/>
    <cellStyle name="Normal 4 13 2" xfId="1808"/>
    <cellStyle name="Normal 4 13 3" xfId="1809"/>
    <cellStyle name="Normal 4 14" xfId="1810"/>
    <cellStyle name="Normal 4 14 2" xfId="1811"/>
    <cellStyle name="Normal 4 14 3" xfId="1812"/>
    <cellStyle name="Normal 4 15" xfId="1813"/>
    <cellStyle name="Normal 4 15 2" xfId="1814"/>
    <cellStyle name="Normal 4 15 3" xfId="1815"/>
    <cellStyle name="Normal 4 16" xfId="1816"/>
    <cellStyle name="Normal 4 16 2" xfId="1817"/>
    <cellStyle name="Normal 4 16 3" xfId="1818"/>
    <cellStyle name="Normal 4 17" xfId="1819"/>
    <cellStyle name="Normal 4 17 2" xfId="1820"/>
    <cellStyle name="Normal 4 17 3" xfId="1821"/>
    <cellStyle name="Normal 4 18" xfId="1822"/>
    <cellStyle name="Normal 4 18 2" xfId="1823"/>
    <cellStyle name="Normal 4 18 3" xfId="1824"/>
    <cellStyle name="Normal 4 19" xfId="1825"/>
    <cellStyle name="Normal 4 19 2" xfId="1826"/>
    <cellStyle name="Normal 4 19 3" xfId="1827"/>
    <cellStyle name="Normal 4 2" xfId="18"/>
    <cellStyle name="Normal 4 2 10" xfId="1828"/>
    <cellStyle name="Normal 4 2 11" xfId="1829"/>
    <cellStyle name="Normal 4 2 12" xfId="1830"/>
    <cellStyle name="Normal 4 2 13" xfId="1831"/>
    <cellStyle name="Normal 4 2 14" xfId="1832"/>
    <cellStyle name="Normal 4 2 15" xfId="1833"/>
    <cellStyle name="Normal 4 2 16" xfId="1834"/>
    <cellStyle name="Normal 4 2 17" xfId="1835"/>
    <cellStyle name="Normal 4 2 18" xfId="1836"/>
    <cellStyle name="Normal 4 2 19" xfId="1837"/>
    <cellStyle name="Normal 4 2 2" xfId="1838"/>
    <cellStyle name="Normal 4 2 2 2" xfId="1839"/>
    <cellStyle name="Normal 4 2 2 3" xfId="1840"/>
    <cellStyle name="Normal 4 2 20" xfId="1841"/>
    <cellStyle name="Normal 4 2 3" xfId="1842"/>
    <cellStyle name="Normal 4 2 3 2" xfId="1843"/>
    <cellStyle name="Normal 4 2 4" xfId="1844"/>
    <cellStyle name="Normal 4 2 4 2" xfId="1845"/>
    <cellStyle name="Normal 4 2 5" xfId="1846"/>
    <cellStyle name="Normal 4 2 5 2" xfId="1847"/>
    <cellStyle name="Normal 4 2 6" xfId="1848"/>
    <cellStyle name="Normal 4 2 7" xfId="1849"/>
    <cellStyle name="Normal 4 2 8" xfId="1850"/>
    <cellStyle name="Normal 4 2 9" xfId="1851"/>
    <cellStyle name="Normal 4 20" xfId="1852"/>
    <cellStyle name="Normal 4 20 2" xfId="1853"/>
    <cellStyle name="Normal 4 20 3" xfId="1854"/>
    <cellStyle name="Normal 4 21" xfId="1855"/>
    <cellStyle name="Normal 4 21 2" xfId="1856"/>
    <cellStyle name="Normal 4 21 3" xfId="1857"/>
    <cellStyle name="Normal 4 22" xfId="1858"/>
    <cellStyle name="Normal 4 22 2" xfId="1859"/>
    <cellStyle name="Normal 4 22 3" xfId="1860"/>
    <cellStyle name="Normal 4 23" xfId="1861"/>
    <cellStyle name="Normal 4 23 2" xfId="1862"/>
    <cellStyle name="Normal 4 23 3" xfId="1863"/>
    <cellStyle name="Normal 4 24" xfId="1864"/>
    <cellStyle name="Normal 4 24 2" xfId="1865"/>
    <cellStyle name="Normal 4 24 3" xfId="1866"/>
    <cellStyle name="Normal 4 25" xfId="1867"/>
    <cellStyle name="Normal 4 25 2" xfId="1868"/>
    <cellStyle name="Normal 4 25 3" xfId="1869"/>
    <cellStyle name="Normal 4 26" xfId="1870"/>
    <cellStyle name="Normal 4 27" xfId="1871"/>
    <cellStyle name="Normal 4 28" xfId="1872"/>
    <cellStyle name="Normal 4 29" xfId="1873"/>
    <cellStyle name="Normal 4 3" xfId="1874"/>
    <cellStyle name="Normal 4 3 2" xfId="1875"/>
    <cellStyle name="Normal 4 3 2 2" xfId="1876"/>
    <cellStyle name="Normal 4 3 3" xfId="1877"/>
    <cellStyle name="Normal 4 3 3 2" xfId="1878"/>
    <cellStyle name="Normal 4 3 4" xfId="1879"/>
    <cellStyle name="Normal 4 3 5" xfId="1880"/>
    <cellStyle name="Normal 4 3 6" xfId="1881"/>
    <cellStyle name="Normal 4 30" xfId="1882"/>
    <cellStyle name="Normal 4 31" xfId="1883"/>
    <cellStyle name="Normal 4 32" xfId="1884"/>
    <cellStyle name="Normal 4 33" xfId="1885"/>
    <cellStyle name="Normal 4 34" xfId="1886"/>
    <cellStyle name="Normal 4 35" xfId="1887"/>
    <cellStyle name="Normal 4 36" xfId="1888"/>
    <cellStyle name="Normal 4 37" xfId="1889"/>
    <cellStyle name="Normal 4 38" xfId="1890"/>
    <cellStyle name="Normal 4 39" xfId="1891"/>
    <cellStyle name="Normal 4 4" xfId="1892"/>
    <cellStyle name="Normal 4 4 2" xfId="1893"/>
    <cellStyle name="Normal 4 4 3" xfId="1894"/>
    <cellStyle name="Normal 4 40" xfId="1895"/>
    <cellStyle name="Normal 4 41" xfId="1896"/>
    <cellStyle name="Normal 4 41 2" xfId="1897"/>
    <cellStyle name="Normal 4 41 3" xfId="1898"/>
    <cellStyle name="Normal 4 42" xfId="1899"/>
    <cellStyle name="Normal 4 42 2" xfId="1900"/>
    <cellStyle name="Normal 4 42 3" xfId="1901"/>
    <cellStyle name="Normal 4 43" xfId="1902"/>
    <cellStyle name="Normal 4 44" xfId="1903"/>
    <cellStyle name="Normal 4 45" xfId="1904"/>
    <cellStyle name="Normal 4 46" xfId="1905"/>
    <cellStyle name="Normal 4 5" xfId="1906"/>
    <cellStyle name="Normal 4 5 2" xfId="1907"/>
    <cellStyle name="Normal 4 5 3" xfId="1908"/>
    <cellStyle name="Normal 4 6" xfId="1909"/>
    <cellStyle name="Normal 4 6 2" xfId="1910"/>
    <cellStyle name="Normal 4 6 3" xfId="1911"/>
    <cellStyle name="Normal 4 7" xfId="1912"/>
    <cellStyle name="Normal 4 7 2" xfId="1913"/>
    <cellStyle name="Normal 4 7 3" xfId="1914"/>
    <cellStyle name="Normal 4 8" xfId="1915"/>
    <cellStyle name="Normal 4 8 2" xfId="1916"/>
    <cellStyle name="Normal 4 8 3" xfId="1917"/>
    <cellStyle name="Normal 4 9" xfId="1918"/>
    <cellStyle name="Normal 4 9 2" xfId="1919"/>
    <cellStyle name="Normal 4 9 3" xfId="1920"/>
    <cellStyle name="Normal 40" xfId="1921"/>
    <cellStyle name="Normal 40 2" xfId="1922"/>
    <cellStyle name="Normal 40 3" xfId="1923"/>
    <cellStyle name="Normal 41" xfId="1924"/>
    <cellStyle name="Normal 41 2" xfId="1925"/>
    <cellStyle name="Normal 41 3" xfId="1926"/>
    <cellStyle name="Normal 42" xfId="1927"/>
    <cellStyle name="Normal 42 2" xfId="1928"/>
    <cellStyle name="Normal 42 3" xfId="1929"/>
    <cellStyle name="Normal 5" xfId="19"/>
    <cellStyle name="Normal 5 10" xfId="1930"/>
    <cellStyle name="Normal 5 10 2" xfId="1931"/>
    <cellStyle name="Normal 5 10 3" xfId="1932"/>
    <cellStyle name="Normal 5 10 4" xfId="1933"/>
    <cellStyle name="Normal 5 11" xfId="1934"/>
    <cellStyle name="Normal 5 11 2" xfId="1935"/>
    <cellStyle name="Normal 5 11 3" xfId="1936"/>
    <cellStyle name="Normal 5 12" xfId="1937"/>
    <cellStyle name="Normal 5 12 2" xfId="1938"/>
    <cellStyle name="Normal 5 12 3" xfId="1939"/>
    <cellStyle name="Normal 5 13" xfId="1940"/>
    <cellStyle name="Normal 5 13 2" xfId="1941"/>
    <cellStyle name="Normal 5 13 3" xfId="1942"/>
    <cellStyle name="Normal 5 14" xfId="1943"/>
    <cellStyle name="Normal 5 14 2" xfId="1944"/>
    <cellStyle name="Normal 5 14 3" xfId="1945"/>
    <cellStyle name="Normal 5 15" xfId="1946"/>
    <cellStyle name="Normal 5 15 2" xfId="1947"/>
    <cellStyle name="Normal 5 15 3" xfId="1948"/>
    <cellStyle name="Normal 5 16" xfId="1949"/>
    <cellStyle name="Normal 5 16 2" xfId="1950"/>
    <cellStyle name="Normal 5 16 3" xfId="1951"/>
    <cellStyle name="Normal 5 17" xfId="1952"/>
    <cellStyle name="Normal 5 17 2" xfId="1953"/>
    <cellStyle name="Normal 5 17 3" xfId="1954"/>
    <cellStyle name="Normal 5 18" xfId="1955"/>
    <cellStyle name="Normal 5 18 2" xfId="1956"/>
    <cellStyle name="Normal 5 18 3" xfId="1957"/>
    <cellStyle name="Normal 5 19" xfId="1958"/>
    <cellStyle name="Normal 5 19 2" xfId="1959"/>
    <cellStyle name="Normal 5 19 3" xfId="1960"/>
    <cellStyle name="Normal 5 2" xfId="31"/>
    <cellStyle name="Normal 5 2 2" xfId="1961"/>
    <cellStyle name="Normal 5 2 2 2" xfId="1962"/>
    <cellStyle name="Normal 5 2 2 3" xfId="1963"/>
    <cellStyle name="Normal 5 2 3" xfId="1964"/>
    <cellStyle name="Normal 5 2 4" xfId="1965"/>
    <cellStyle name="Normal 5 2 5" xfId="2438"/>
    <cellStyle name="Normal 5 20" xfId="1966"/>
    <cellStyle name="Normal 5 20 2" xfId="1967"/>
    <cellStyle name="Normal 5 20 3" xfId="1968"/>
    <cellStyle name="Normal 5 21" xfId="1969"/>
    <cellStyle name="Normal 5 21 2" xfId="1970"/>
    <cellStyle name="Normal 5 21 3" xfId="1971"/>
    <cellStyle name="Normal 5 22" xfId="1972"/>
    <cellStyle name="Normal 5 23" xfId="1973"/>
    <cellStyle name="Normal 5 24" xfId="1974"/>
    <cellStyle name="Normal 5 25" xfId="1975"/>
    <cellStyle name="Normal 5 25 2" xfId="1976"/>
    <cellStyle name="Normal 5 25 3" xfId="1977"/>
    <cellStyle name="Normal 5 26" xfId="1978"/>
    <cellStyle name="Normal 5 26 2" xfId="1979"/>
    <cellStyle name="Normal 5 26 3" xfId="1980"/>
    <cellStyle name="Normal 5 27" xfId="1981"/>
    <cellStyle name="Normal 5 27 2" xfId="1982"/>
    <cellStyle name="Normal 5 27 3" xfId="1983"/>
    <cellStyle name="Normal 5 28" xfId="1984"/>
    <cellStyle name="Normal 5 28 2" xfId="1985"/>
    <cellStyle name="Normal 5 28 3" xfId="1986"/>
    <cellStyle name="Normal 5 29" xfId="1987"/>
    <cellStyle name="Normal 5 29 2" xfId="1988"/>
    <cellStyle name="Normal 5 29 3" xfId="1989"/>
    <cellStyle name="Normal 5 3" xfId="1990"/>
    <cellStyle name="Normal 5 3 2" xfId="1991"/>
    <cellStyle name="Normal 5 3 3" xfId="1992"/>
    <cellStyle name="Normal 5 30" xfId="1993"/>
    <cellStyle name="Normal 5 30 2" xfId="1994"/>
    <cellStyle name="Normal 5 30 3" xfId="1995"/>
    <cellStyle name="Normal 5 31" xfId="1996"/>
    <cellStyle name="Normal 5 31 2" xfId="1997"/>
    <cellStyle name="Normal 5 31 3" xfId="1998"/>
    <cellStyle name="Normal 5 32" xfId="1999"/>
    <cellStyle name="Normal 5 32 2" xfId="2000"/>
    <cellStyle name="Normal 5 32 3" xfId="2001"/>
    <cellStyle name="Normal 5 33" xfId="2002"/>
    <cellStyle name="Normal 5 34" xfId="2003"/>
    <cellStyle name="Normal 5 35" xfId="2004"/>
    <cellStyle name="Normal 5 36" xfId="2005"/>
    <cellStyle name="Normal 5 37" xfId="2006"/>
    <cellStyle name="Normal 5 38" xfId="2007"/>
    <cellStyle name="Normal 5 39" xfId="2008"/>
    <cellStyle name="Normal 5 39 2" xfId="2009"/>
    <cellStyle name="Normal 5 39 3" xfId="2010"/>
    <cellStyle name="Normal 5 4" xfId="2011"/>
    <cellStyle name="Normal 5 4 2" xfId="2012"/>
    <cellStyle name="Normal 5 4 3" xfId="2013"/>
    <cellStyle name="Normal 5 4 4" xfId="2014"/>
    <cellStyle name="Normal 5 4 5" xfId="2015"/>
    <cellStyle name="Normal 5 40" xfId="2016"/>
    <cellStyle name="Normal 5 40 2" xfId="2017"/>
    <cellStyle name="Normal 5 40 3" xfId="2018"/>
    <cellStyle name="Normal 5 41" xfId="2019"/>
    <cellStyle name="Normal 5 41 2" xfId="2020"/>
    <cellStyle name="Normal 5 41 3" xfId="2021"/>
    <cellStyle name="Normal 5 42" xfId="2022"/>
    <cellStyle name="Normal 5 42 2" xfId="2023"/>
    <cellStyle name="Normal 5 42 3" xfId="2024"/>
    <cellStyle name="Normal 5 43" xfId="2025"/>
    <cellStyle name="Normal 5 43 2" xfId="2026"/>
    <cellStyle name="Normal 5 43 3" xfId="2027"/>
    <cellStyle name="Normal 5 44" xfId="2028"/>
    <cellStyle name="Normal 5 44 2" xfId="2029"/>
    <cellStyle name="Normal 5 44 3" xfId="2030"/>
    <cellStyle name="Normal 5 45" xfId="2031"/>
    <cellStyle name="Normal 5 45 2" xfId="2032"/>
    <cellStyle name="Normal 5 45 3" xfId="2033"/>
    <cellStyle name="Normal 5 46" xfId="2034"/>
    <cellStyle name="Normal 5 46 2" xfId="2035"/>
    <cellStyle name="Normal 5 46 3" xfId="2036"/>
    <cellStyle name="Normal 5 47" xfId="2037"/>
    <cellStyle name="Normal 5 47 2" xfId="2038"/>
    <cellStyle name="Normal 5 47 3" xfId="2039"/>
    <cellStyle name="Normal 5 48" xfId="2040"/>
    <cellStyle name="Normal 5 48 2" xfId="2041"/>
    <cellStyle name="Normal 5 48 3" xfId="2042"/>
    <cellStyle name="Normal 5 49" xfId="2043"/>
    <cellStyle name="Normal 5 49 2" xfId="2044"/>
    <cellStyle name="Normal 5 49 3" xfId="2045"/>
    <cellStyle name="Normal 5 5" xfId="2046"/>
    <cellStyle name="Normal 5 5 2" xfId="2047"/>
    <cellStyle name="Normal 5 5 3" xfId="2048"/>
    <cellStyle name="Normal 5 5 4" xfId="2049"/>
    <cellStyle name="Normal 5 5 5" xfId="2050"/>
    <cellStyle name="Normal 5 50" xfId="2051"/>
    <cellStyle name="Normal 5 50 2" xfId="2052"/>
    <cellStyle name="Normal 5 50 3" xfId="2053"/>
    <cellStyle name="Normal 5 51" xfId="2054"/>
    <cellStyle name="Normal 5 52" xfId="2055"/>
    <cellStyle name="Normal 5 53" xfId="2056"/>
    <cellStyle name="Normal 5 54" xfId="2057"/>
    <cellStyle name="Normal 5 55" xfId="2058"/>
    <cellStyle name="Normal 5 56" xfId="2059"/>
    <cellStyle name="Normal 5 6" xfId="2060"/>
    <cellStyle name="Normal 5 6 2" xfId="2061"/>
    <cellStyle name="Normal 5 6 3" xfId="2062"/>
    <cellStyle name="Normal 5 6 4" xfId="2063"/>
    <cellStyle name="Normal 5 7" xfId="2064"/>
    <cellStyle name="Normal 5 7 2" xfId="2065"/>
    <cellStyle name="Normal 5 7 3" xfId="2066"/>
    <cellStyle name="Normal 5 7 4" xfId="2067"/>
    <cellStyle name="Normal 5 8" xfId="2068"/>
    <cellStyle name="Normal 5 8 2" xfId="2069"/>
    <cellStyle name="Normal 5 8 3" xfId="2070"/>
    <cellStyle name="Normal 5 8 4" xfId="2071"/>
    <cellStyle name="Normal 5 9" xfId="2072"/>
    <cellStyle name="Normal 5 9 2" xfId="2073"/>
    <cellStyle name="Normal 5 9 3" xfId="2074"/>
    <cellStyle name="Normal 5 9 4" xfId="2075"/>
    <cellStyle name="Normal 6" xfId="21"/>
    <cellStyle name="Normal 6 10" xfId="2076"/>
    <cellStyle name="Normal 6 10 2" xfId="2077"/>
    <cellStyle name="Normal 6 10 3" xfId="2078"/>
    <cellStyle name="Normal 6 10 4" xfId="2079"/>
    <cellStyle name="Normal 6 11" xfId="2080"/>
    <cellStyle name="Normal 6 11 2" xfId="2081"/>
    <cellStyle name="Normal 6 11 3" xfId="2082"/>
    <cellStyle name="Normal 6 11 4" xfId="2083"/>
    <cellStyle name="Normal 6 12" xfId="2084"/>
    <cellStyle name="Normal 6 12 2" xfId="2085"/>
    <cellStyle name="Normal 6 12 3" xfId="2086"/>
    <cellStyle name="Normal 6 13" xfId="2087"/>
    <cellStyle name="Normal 6 13 2" xfId="2088"/>
    <cellStyle name="Normal 6 13 3" xfId="2089"/>
    <cellStyle name="Normal 6 14" xfId="2090"/>
    <cellStyle name="Normal 6 14 2" xfId="2091"/>
    <cellStyle name="Normal 6 14 3" xfId="2092"/>
    <cellStyle name="Normal 6 15" xfId="2093"/>
    <cellStyle name="Normal 6 15 2" xfId="2094"/>
    <cellStyle name="Normal 6 15 3" xfId="2095"/>
    <cellStyle name="Normal 6 16" xfId="2096"/>
    <cellStyle name="Normal 6 16 2" xfId="2097"/>
    <cellStyle name="Normal 6 16 3" xfId="2098"/>
    <cellStyle name="Normal 6 17" xfId="2099"/>
    <cellStyle name="Normal 6 17 2" xfId="2100"/>
    <cellStyle name="Normal 6 17 3" xfId="2101"/>
    <cellStyle name="Normal 6 18" xfId="2102"/>
    <cellStyle name="Normal 6 18 2" xfId="2103"/>
    <cellStyle name="Normal 6 18 3" xfId="2104"/>
    <cellStyle name="Normal 6 19" xfId="2105"/>
    <cellStyle name="Normal 6 19 2" xfId="2106"/>
    <cellStyle name="Normal 6 19 3" xfId="2107"/>
    <cellStyle name="Normal 6 2" xfId="2108"/>
    <cellStyle name="Normal 6 2 10" xfId="2109"/>
    <cellStyle name="Normal 6 2 11" xfId="2110"/>
    <cellStyle name="Normal 6 2 12" xfId="2111"/>
    <cellStyle name="Normal 6 2 13" xfId="2112"/>
    <cellStyle name="Normal 6 2 14" xfId="2113"/>
    <cellStyle name="Normal 6 2 15" xfId="2114"/>
    <cellStyle name="Normal 6 2 16" xfId="2115"/>
    <cellStyle name="Normal 6 2 17" xfId="2116"/>
    <cellStyle name="Normal 6 2 2" xfId="2117"/>
    <cellStyle name="Normal 6 2 3" xfId="2118"/>
    <cellStyle name="Normal 6 2 4" xfId="2119"/>
    <cellStyle name="Normal 6 2 5" xfId="2120"/>
    <cellStyle name="Normal 6 2 6" xfId="2121"/>
    <cellStyle name="Normal 6 2 7" xfId="2122"/>
    <cellStyle name="Normal 6 2 8" xfId="2123"/>
    <cellStyle name="Normal 6 2 9" xfId="2124"/>
    <cellStyle name="Normal 6 20" xfId="2125"/>
    <cellStyle name="Normal 6 20 2" xfId="2126"/>
    <cellStyle name="Normal 6 20 3" xfId="2127"/>
    <cellStyle name="Normal 6 21" xfId="2128"/>
    <cellStyle name="Normal 6 21 2" xfId="2129"/>
    <cellStyle name="Normal 6 21 3" xfId="2130"/>
    <cellStyle name="Normal 6 22" xfId="2131"/>
    <cellStyle name="Normal 6 22 2" xfId="2132"/>
    <cellStyle name="Normal 6 22 3" xfId="2133"/>
    <cellStyle name="Normal 6 23" xfId="2134"/>
    <cellStyle name="Normal 6 24" xfId="2135"/>
    <cellStyle name="Normal 6 25" xfId="2136"/>
    <cellStyle name="Normal 6 26" xfId="2137"/>
    <cellStyle name="Normal 6 27" xfId="2138"/>
    <cellStyle name="Normal 6 28" xfId="2139"/>
    <cellStyle name="Normal 6 29" xfId="2140"/>
    <cellStyle name="Normal 6 3" xfId="2141"/>
    <cellStyle name="Normal 6 3 10" xfId="2142"/>
    <cellStyle name="Normal 6 3 11" xfId="2143"/>
    <cellStyle name="Normal 6 3 12" xfId="2144"/>
    <cellStyle name="Normal 6 3 13" xfId="2145"/>
    <cellStyle name="Normal 6 3 14" xfId="2146"/>
    <cellStyle name="Normal 6 3 15" xfId="2147"/>
    <cellStyle name="Normal 6 3 16" xfId="2148"/>
    <cellStyle name="Normal 6 3 17" xfId="2149"/>
    <cellStyle name="Normal 6 3 2" xfId="2150"/>
    <cellStyle name="Normal 6 3 3" xfId="2151"/>
    <cellStyle name="Normal 6 3 4" xfId="2152"/>
    <cellStyle name="Normal 6 3 5" xfId="2153"/>
    <cellStyle name="Normal 6 3 6" xfId="2154"/>
    <cellStyle name="Normal 6 3 7" xfId="2155"/>
    <cellStyle name="Normal 6 3 8" xfId="2156"/>
    <cellStyle name="Normal 6 3 9" xfId="2157"/>
    <cellStyle name="Normal 6 30" xfId="2158"/>
    <cellStyle name="Normal 6 31" xfId="2159"/>
    <cellStyle name="Normal 6 4" xfId="2160"/>
    <cellStyle name="Normal 6 4 10" xfId="2161"/>
    <cellStyle name="Normal 6 4 11" xfId="2162"/>
    <cellStyle name="Normal 6 4 12" xfId="2163"/>
    <cellStyle name="Normal 6 4 13" xfId="2164"/>
    <cellStyle name="Normal 6 4 14" xfId="2165"/>
    <cellStyle name="Normal 6 4 15" xfId="2166"/>
    <cellStyle name="Normal 6 4 16" xfId="2167"/>
    <cellStyle name="Normal 6 4 17" xfId="2168"/>
    <cellStyle name="Normal 6 4 2" xfId="2169"/>
    <cellStyle name="Normal 6 4 3" xfId="2170"/>
    <cellStyle name="Normal 6 4 4" xfId="2171"/>
    <cellStyle name="Normal 6 4 5" xfId="2172"/>
    <cellStyle name="Normal 6 4 6" xfId="2173"/>
    <cellStyle name="Normal 6 4 7" xfId="2174"/>
    <cellStyle name="Normal 6 4 8" xfId="2175"/>
    <cellStyle name="Normal 6 4 9" xfId="2176"/>
    <cellStyle name="Normal 6 5" xfId="2177"/>
    <cellStyle name="Normal 6 5 10" xfId="2178"/>
    <cellStyle name="Normal 6 5 11" xfId="2179"/>
    <cellStyle name="Normal 6 5 12" xfId="2180"/>
    <cellStyle name="Normal 6 5 13" xfId="2181"/>
    <cellStyle name="Normal 6 5 14" xfId="2182"/>
    <cellStyle name="Normal 6 5 15" xfId="2183"/>
    <cellStyle name="Normal 6 5 16" xfId="2184"/>
    <cellStyle name="Normal 6 5 17" xfId="2185"/>
    <cellStyle name="Normal 6 5 2" xfId="2186"/>
    <cellStyle name="Normal 6 5 3" xfId="2187"/>
    <cellStyle name="Normal 6 5 4" xfId="2188"/>
    <cellStyle name="Normal 6 5 5" xfId="2189"/>
    <cellStyle name="Normal 6 5 6" xfId="2190"/>
    <cellStyle name="Normal 6 5 7" xfId="2191"/>
    <cellStyle name="Normal 6 5 8" xfId="2192"/>
    <cellStyle name="Normal 6 5 9" xfId="2193"/>
    <cellStyle name="Normal 6 6" xfId="2194"/>
    <cellStyle name="Normal 6 6 10" xfId="2195"/>
    <cellStyle name="Normal 6 6 11" xfId="2196"/>
    <cellStyle name="Normal 6 6 12" xfId="2197"/>
    <cellStyle name="Normal 6 6 13" xfId="2198"/>
    <cellStyle name="Normal 6 6 14" xfId="2199"/>
    <cellStyle name="Normal 6 6 15" xfId="2200"/>
    <cellStyle name="Normal 6 6 16" xfId="2201"/>
    <cellStyle name="Normal 6 6 17" xfId="2202"/>
    <cellStyle name="Normal 6 6 2" xfId="2203"/>
    <cellStyle name="Normal 6 6 3" xfId="2204"/>
    <cellStyle name="Normal 6 6 4" xfId="2205"/>
    <cellStyle name="Normal 6 6 5" xfId="2206"/>
    <cellStyle name="Normal 6 6 6" xfId="2207"/>
    <cellStyle name="Normal 6 6 7" xfId="2208"/>
    <cellStyle name="Normal 6 6 8" xfId="2209"/>
    <cellStyle name="Normal 6 6 9" xfId="2210"/>
    <cellStyle name="Normal 6 7" xfId="2211"/>
    <cellStyle name="Normal 6 7 10" xfId="2212"/>
    <cellStyle name="Normal 6 7 11" xfId="2213"/>
    <cellStyle name="Normal 6 7 12" xfId="2214"/>
    <cellStyle name="Normal 6 7 13" xfId="2215"/>
    <cellStyle name="Normal 6 7 14" xfId="2216"/>
    <cellStyle name="Normal 6 7 15" xfId="2217"/>
    <cellStyle name="Normal 6 7 16" xfId="2218"/>
    <cellStyle name="Normal 6 7 17" xfId="2219"/>
    <cellStyle name="Normal 6 7 2" xfId="2220"/>
    <cellStyle name="Normal 6 7 3" xfId="2221"/>
    <cellStyle name="Normal 6 7 4" xfId="2222"/>
    <cellStyle name="Normal 6 7 5" xfId="2223"/>
    <cellStyle name="Normal 6 7 6" xfId="2224"/>
    <cellStyle name="Normal 6 7 7" xfId="2225"/>
    <cellStyle name="Normal 6 7 8" xfId="2226"/>
    <cellStyle name="Normal 6 7 9" xfId="2227"/>
    <cellStyle name="Normal 6 8" xfId="2228"/>
    <cellStyle name="Normal 6 8 2" xfId="2229"/>
    <cellStyle name="Normal 6 8 3" xfId="2230"/>
    <cellStyle name="Normal 6 8 4" xfId="2231"/>
    <cellStyle name="Normal 6 9" xfId="2232"/>
    <cellStyle name="Normal 6 9 2" xfId="2233"/>
    <cellStyle name="Normal 6 9 3" xfId="2234"/>
    <cellStyle name="Normal 6 9 4" xfId="2235"/>
    <cellStyle name="Normal 7" xfId="32"/>
    <cellStyle name="Normal 7 10" xfId="2236"/>
    <cellStyle name="Normal 7 10 2" xfId="2237"/>
    <cellStyle name="Normal 7 10 3" xfId="2238"/>
    <cellStyle name="Normal 7 11" xfId="2239"/>
    <cellStyle name="Normal 7 11 2" xfId="2240"/>
    <cellStyle name="Normal 7 11 3" xfId="2241"/>
    <cellStyle name="Normal 7 12" xfId="2242"/>
    <cellStyle name="Normal 7 12 2" xfId="2243"/>
    <cellStyle name="Normal 7 12 3" xfId="2244"/>
    <cellStyle name="Normal 7 13" xfId="2245"/>
    <cellStyle name="Normal 7 13 2" xfId="2246"/>
    <cellStyle name="Normal 7 13 3" xfId="2247"/>
    <cellStyle name="Normal 7 14" xfId="2248"/>
    <cellStyle name="Normal 7 14 2" xfId="2249"/>
    <cellStyle name="Normal 7 14 3" xfId="2250"/>
    <cellStyle name="Normal 7 15" xfId="2251"/>
    <cellStyle name="Normal 7 15 2" xfId="2252"/>
    <cellStyle name="Normal 7 15 3" xfId="2253"/>
    <cellStyle name="Normal 7 16" xfId="2254"/>
    <cellStyle name="Normal 7 16 2" xfId="2255"/>
    <cellStyle name="Normal 7 16 3" xfId="2256"/>
    <cellStyle name="Normal 7 17" xfId="2257"/>
    <cellStyle name="Normal 7 18" xfId="2258"/>
    <cellStyle name="Normal 7 19" xfId="2259"/>
    <cellStyle name="Normal 7 2" xfId="2260"/>
    <cellStyle name="Normal 7 2 2" xfId="2261"/>
    <cellStyle name="Normal 7 2 3" xfId="2262"/>
    <cellStyle name="Normal 7 20" xfId="2263"/>
    <cellStyle name="Normal 7 21" xfId="2264"/>
    <cellStyle name="Normal 7 22" xfId="2265"/>
    <cellStyle name="Normal 7 23" xfId="2266"/>
    <cellStyle name="Normal 7 24" xfId="2267"/>
    <cellStyle name="Normal 7 3" xfId="2268"/>
    <cellStyle name="Normal 7 3 2" xfId="2269"/>
    <cellStyle name="Normal 7 3 3" xfId="2270"/>
    <cellStyle name="Normal 7 4" xfId="2271"/>
    <cellStyle name="Normal 7 4 2" xfId="2272"/>
    <cellStyle name="Normal 7 4 3" xfId="2273"/>
    <cellStyle name="Normal 7 5" xfId="2274"/>
    <cellStyle name="Normal 7 5 2" xfId="2275"/>
    <cellStyle name="Normal 7 5 3" xfId="2276"/>
    <cellStyle name="Normal 7 6" xfId="2277"/>
    <cellStyle name="Normal 7 6 2" xfId="2278"/>
    <cellStyle name="Normal 7 6 3" xfId="2279"/>
    <cellStyle name="Normal 7 7" xfId="2280"/>
    <cellStyle name="Normal 7 7 2" xfId="2281"/>
    <cellStyle name="Normal 7 7 3" xfId="2282"/>
    <cellStyle name="Normal 7 8" xfId="2283"/>
    <cellStyle name="Normal 7 8 2" xfId="2284"/>
    <cellStyle name="Normal 7 8 3" xfId="2285"/>
    <cellStyle name="Normal 7 9" xfId="2286"/>
    <cellStyle name="Normal 7 9 2" xfId="2287"/>
    <cellStyle name="Normal 7 9 3" xfId="2288"/>
    <cellStyle name="Normal 8" xfId="33"/>
    <cellStyle name="Normal 8 2" xfId="36"/>
    <cellStyle name="Normal 8 3" xfId="2289"/>
    <cellStyle name="Normal 8 4" xfId="2290"/>
    <cellStyle name="Normal 8 5" xfId="2291"/>
    <cellStyle name="Normal 9" xfId="2292"/>
    <cellStyle name="Normal 9 10" xfId="2293"/>
    <cellStyle name="Normal 9 10 2" xfId="2294"/>
    <cellStyle name="Normal 9 10 3" xfId="2295"/>
    <cellStyle name="Normal 9 11" xfId="2296"/>
    <cellStyle name="Normal 9 11 2" xfId="2297"/>
    <cellStyle name="Normal 9 11 3" xfId="2298"/>
    <cellStyle name="Normal 9 12" xfId="2299"/>
    <cellStyle name="Normal 9 12 2" xfId="2300"/>
    <cellStyle name="Normal 9 12 3" xfId="2301"/>
    <cellStyle name="Normal 9 13" xfId="2302"/>
    <cellStyle name="Normal 9 13 2" xfId="2303"/>
    <cellStyle name="Normal 9 13 3" xfId="2304"/>
    <cellStyle name="Normal 9 14" xfId="2305"/>
    <cellStyle name="Normal 9 14 2" xfId="2306"/>
    <cellStyle name="Normal 9 14 3" xfId="2307"/>
    <cellStyle name="Normal 9 15" xfId="2308"/>
    <cellStyle name="Normal 9 15 2" xfId="2309"/>
    <cellStyle name="Normal 9 15 3" xfId="2310"/>
    <cellStyle name="Normal 9 16" xfId="2311"/>
    <cellStyle name="Normal 9 16 2" xfId="2312"/>
    <cellStyle name="Normal 9 16 3" xfId="2313"/>
    <cellStyle name="Normal 9 17" xfId="2314"/>
    <cellStyle name="Normal 9 18" xfId="2315"/>
    <cellStyle name="Normal 9 19" xfId="2316"/>
    <cellStyle name="Normal 9 2" xfId="2317"/>
    <cellStyle name="Normal 9 2 2" xfId="2318"/>
    <cellStyle name="Normal 9 2 3" xfId="2319"/>
    <cellStyle name="Normal 9 3" xfId="2320"/>
    <cellStyle name="Normal 9 3 2" xfId="2321"/>
    <cellStyle name="Normal 9 3 3" xfId="2322"/>
    <cellStyle name="Normal 9 4" xfId="2323"/>
    <cellStyle name="Normal 9 4 2" xfId="2324"/>
    <cellStyle name="Normal 9 4 3" xfId="2325"/>
    <cellStyle name="Normal 9 5" xfId="2326"/>
    <cellStyle name="Normal 9 5 2" xfId="2327"/>
    <cellStyle name="Normal 9 5 3" xfId="2328"/>
    <cellStyle name="Normal 9 6" xfId="2329"/>
    <cellStyle name="Normal 9 6 2" xfId="2330"/>
    <cellStyle name="Normal 9 6 3" xfId="2331"/>
    <cellStyle name="Normal 9 7" xfId="2332"/>
    <cellStyle name="Normal 9 7 2" xfId="2333"/>
    <cellStyle name="Normal 9 7 3" xfId="2334"/>
    <cellStyle name="Normal 9 8" xfId="2335"/>
    <cellStyle name="Normal 9 8 2" xfId="2336"/>
    <cellStyle name="Normal 9 8 3" xfId="2337"/>
    <cellStyle name="Normal 9 9" xfId="2338"/>
    <cellStyle name="Normal 9 9 2" xfId="2339"/>
    <cellStyle name="Normal 9 9 3" xfId="2340"/>
    <cellStyle name="Note 2" xfId="2341"/>
    <cellStyle name="Note 2 10" xfId="2342"/>
    <cellStyle name="Note 2 10 2" xfId="2453"/>
    <cellStyle name="Note 2 11" xfId="2343"/>
    <cellStyle name="Note 2 11 2" xfId="2454"/>
    <cellStyle name="Note 2 12" xfId="2344"/>
    <cellStyle name="Note 2 12 2" xfId="2455"/>
    <cellStyle name="Note 2 13" xfId="2345"/>
    <cellStyle name="Note 2 13 2" xfId="2456"/>
    <cellStyle name="Note 2 14" xfId="2346"/>
    <cellStyle name="Note 2 14 2" xfId="2457"/>
    <cellStyle name="Note 2 15" xfId="2347"/>
    <cellStyle name="Note 2 15 2" xfId="2458"/>
    <cellStyle name="Note 2 16" xfId="2348"/>
    <cellStyle name="Note 2 16 2" xfId="2459"/>
    <cellStyle name="Note 2 17" xfId="2349"/>
    <cellStyle name="Note 2 17 2" xfId="2460"/>
    <cellStyle name="Note 2 18" xfId="2350"/>
    <cellStyle name="Note 2 18 2" xfId="2461"/>
    <cellStyle name="Note 2 19" xfId="2351"/>
    <cellStyle name="Note 2 19 2" xfId="2462"/>
    <cellStyle name="Note 2 2" xfId="2352"/>
    <cellStyle name="Note 2 2 2" xfId="2463"/>
    <cellStyle name="Note 2 20" xfId="2353"/>
    <cellStyle name="Note 2 20 2" xfId="2464"/>
    <cellStyle name="Note 2 21" xfId="2465"/>
    <cellStyle name="Note 2 3" xfId="2354"/>
    <cellStyle name="Note 2 3 2" xfId="2466"/>
    <cellStyle name="Note 2 4" xfId="2355"/>
    <cellStyle name="Note 2 4 2" xfId="2467"/>
    <cellStyle name="Note 2 5" xfId="2356"/>
    <cellStyle name="Note 2 5 2" xfId="2468"/>
    <cellStyle name="Note 2 6" xfId="2357"/>
    <cellStyle name="Note 2 6 2" xfId="2469"/>
    <cellStyle name="Note 2 7" xfId="2358"/>
    <cellStyle name="Note 2 7 2" xfId="2470"/>
    <cellStyle name="Note 2 8" xfId="2359"/>
    <cellStyle name="Note 2 8 2" xfId="2471"/>
    <cellStyle name="Note 2 9" xfId="2360"/>
    <cellStyle name="Note 2 9 2" xfId="2472"/>
    <cellStyle name="Note 3" xfId="2361"/>
    <cellStyle name="Note 3 2" xfId="2362"/>
    <cellStyle name="Note 3 3" xfId="2473"/>
    <cellStyle name="Note 4" xfId="2363"/>
    <cellStyle name="Output 2" xfId="2364"/>
    <cellStyle name="Output 2 2" xfId="2365"/>
    <cellStyle name="Output 2 2 2" xfId="2474"/>
    <cellStyle name="Output 2 3" xfId="2366"/>
    <cellStyle name="Output 2 3 2" xfId="2475"/>
    <cellStyle name="Output 2 4" xfId="2367"/>
    <cellStyle name="Output 2 4 2" xfId="2476"/>
    <cellStyle name="Output 2 5" xfId="2368"/>
    <cellStyle name="Output 2 5 2" xfId="2477"/>
    <cellStyle name="Output 2 6" xfId="2369"/>
    <cellStyle name="Output 2 6 2" xfId="2478"/>
    <cellStyle name="Output 2 7" xfId="2370"/>
    <cellStyle name="Output 2 7 2" xfId="2479"/>
    <cellStyle name="Output 2 8" xfId="2480"/>
    <cellStyle name="Percent" xfId="2488" builtinId="5"/>
    <cellStyle name="Percent 2" xfId="20"/>
    <cellStyle name="Percent 2 10" xfId="2371"/>
    <cellStyle name="Percent 2 11" xfId="2372"/>
    <cellStyle name="Percent 2 12" xfId="2373"/>
    <cellStyle name="Percent 2 13" xfId="2374"/>
    <cellStyle name="Percent 2 14" xfId="2375"/>
    <cellStyle name="Percent 2 15" xfId="2376"/>
    <cellStyle name="Percent 2 16" xfId="2377"/>
    <cellStyle name="Percent 2 17" xfId="2378"/>
    <cellStyle name="Percent 2 18" xfId="2379"/>
    <cellStyle name="Percent 2 19" xfId="2380"/>
    <cellStyle name="Percent 2 2" xfId="2381"/>
    <cellStyle name="Percent 2 20" xfId="2382"/>
    <cellStyle name="Percent 2 21" xfId="2383"/>
    <cellStyle name="Percent 2 22" xfId="2384"/>
    <cellStyle name="Percent 2 23" xfId="2385"/>
    <cellStyle name="Percent 2 3" xfId="2386"/>
    <cellStyle name="Percent 2 4" xfId="2387"/>
    <cellStyle name="Percent 2 5" xfId="2388"/>
    <cellStyle name="Percent 2 6" xfId="2389"/>
    <cellStyle name="Percent 2 7" xfId="2390"/>
    <cellStyle name="Percent 2 8" xfId="2391"/>
    <cellStyle name="Percent 2 9" xfId="2392"/>
    <cellStyle name="Percent 3" xfId="2393"/>
    <cellStyle name="Percent 3 2" xfId="2394"/>
    <cellStyle name="Percent 4" xfId="2395"/>
    <cellStyle name="Percent 5" xfId="2396"/>
    <cellStyle name="Percent 5 2" xfId="2397"/>
    <cellStyle name="Percent 6" xfId="2398"/>
    <cellStyle name="Publication_style" xfId="2399"/>
    <cellStyle name="Refdb standard" xfId="2400"/>
    <cellStyle name="Refdb standard 2" xfId="2401"/>
    <cellStyle name="Row_CategoryHeadings" xfId="2402"/>
    <cellStyle name="Source" xfId="2403"/>
    <cellStyle name="Source 2" xfId="2404"/>
    <cellStyle name="Table Cells" xfId="2405"/>
    <cellStyle name="Table Cells 2" xfId="2406"/>
    <cellStyle name="Table Column Headings" xfId="2407"/>
    <cellStyle name="Table Number" xfId="2408"/>
    <cellStyle name="Table Row Headings" xfId="2409"/>
    <cellStyle name="Table Title" xfId="2410"/>
    <cellStyle name="Table_Name" xfId="2411"/>
    <cellStyle name="þ_x001d_ð'&amp;Oý—&amp;Hý_x000b__x0008_—_x000f_h_x0010__x0007__x0001__x0001_" xfId="2412"/>
    <cellStyle name="Title 2" xfId="2413"/>
    <cellStyle name="Total 2" xfId="2414"/>
    <cellStyle name="Total 2 2" xfId="2415"/>
    <cellStyle name="Total 2 2 2" xfId="2481"/>
    <cellStyle name="Total 2 3" xfId="2416"/>
    <cellStyle name="Total 2 3 2" xfId="2482"/>
    <cellStyle name="Total 2 4" xfId="2417"/>
    <cellStyle name="Total 2 4 2" xfId="2483"/>
    <cellStyle name="Total 2 5" xfId="2418"/>
    <cellStyle name="Total 2 5 2" xfId="2484"/>
    <cellStyle name="Total 2 6" xfId="2419"/>
    <cellStyle name="Total 2 6 2" xfId="2485"/>
    <cellStyle name="Total 2 7" xfId="2420"/>
    <cellStyle name="Total 2 7 2" xfId="2486"/>
    <cellStyle name="Total 2 8" xfId="2487"/>
    <cellStyle name="ts97" xfId="2421"/>
    <cellStyle name="u" xfId="2422"/>
    <cellStyle name="Undefined" xfId="2423"/>
    <cellStyle name="Warning Text 2" xfId="2424"/>
    <cellStyle name="Warnings" xfId="2425"/>
    <cellStyle name="Warnings 2" xfId="2426"/>
    <cellStyle name="Warnings 3" xfId="2427"/>
    <cellStyle name="Warnings 3 2" xfId="2428"/>
    <cellStyle name="Warnings 4" xfId="2429"/>
  </cellStyles>
  <dxfs count="6">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colors>
    <mruColors>
      <color rgb="FF3B8DCC"/>
      <color rgb="FF000000"/>
      <color rgb="FF3B8DFF"/>
      <color rgb="FF404040"/>
      <color rgb="FFF9FBFD"/>
      <color rgb="FFECF4FA"/>
      <color rgb="FFDDECF7"/>
      <color rgb="FFC7DFF1"/>
      <color rgb="FF99CC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17760416666666"/>
          <c:y val="0.12388916666666665"/>
          <c:w val="0.85867100694444698"/>
          <c:h val="0.70368666666666668"/>
        </c:manualLayout>
      </c:layout>
      <c:lineChart>
        <c:grouping val="standard"/>
        <c:varyColors val="0"/>
        <c:ser>
          <c:idx val="0"/>
          <c:order val="0"/>
          <c:tx>
            <c:strRef>
              <c:f>'ALL CONTROLS'!$D$5</c:f>
              <c:strCache>
                <c:ptCount val="1"/>
                <c:pt idx="0">
                  <c:v>Count </c:v>
                </c:pt>
              </c:strCache>
            </c:strRef>
          </c:tx>
          <c:spPr>
            <a:ln>
              <a:solidFill>
                <a:srgbClr val="3182BD"/>
              </a:solidFill>
            </a:ln>
          </c:spPr>
          <c:marker>
            <c:symbol val="none"/>
          </c:marker>
          <c:cat>
            <c:numRef>
              <c:f>'ALL CONTROLS'!$E$34:$N$34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'ALL CONTROLS'!$E$35:$N$35</c:f>
              <c:numCache>
                <c:formatCode>General</c:formatCode>
                <c:ptCount val="10"/>
                <c:pt idx="0">
                  <c:v>1521554</c:v>
                </c:pt>
                <c:pt idx="1">
                  <c:v>1530008</c:v>
                </c:pt>
                <c:pt idx="2">
                  <c:v>1537764</c:v>
                </c:pt>
                <c:pt idx="3">
                  <c:v>1546472</c:v>
                </c:pt>
                <c:pt idx="4">
                  <c:v>1551024</c:v>
                </c:pt>
                <c:pt idx="5">
                  <c:v>1554478</c:v>
                </c:pt>
                <c:pt idx="6">
                  <c:v>1559283</c:v>
                </c:pt>
                <c:pt idx="7">
                  <c:v>1564131</c:v>
                </c:pt>
                <c:pt idx="8">
                  <c:v>1567185</c:v>
                </c:pt>
                <c:pt idx="9">
                  <c:v>1570721</c:v>
                </c:pt>
              </c:numCache>
            </c:numRef>
          </c:val>
          <c:smooth val="0"/>
          <c:extLst>
            <c:ext xmlns:c16="http://schemas.microsoft.com/office/drawing/2014/chart" uri="{C3380CC4-5D6E-409C-BE32-E72D297353CC}">
              <c16:uniqueId val="{00000000-2238-4004-8B62-B3801913DCB3}"/>
            </c:ext>
          </c:extLst>
        </c:ser>
        <c:dLbls>
          <c:showLegendKey val="0"/>
          <c:showVal val="0"/>
          <c:showCatName val="0"/>
          <c:showSerName val="0"/>
          <c:showPercent val="0"/>
          <c:showBubbleSize val="0"/>
        </c:dLbls>
        <c:smooth val="0"/>
        <c:axId val="89747840"/>
        <c:axId val="89749760"/>
      </c:lineChart>
      <c:catAx>
        <c:axId val="89747840"/>
        <c:scaling>
          <c:orientation val="minMax"/>
        </c:scaling>
        <c:delete val="0"/>
        <c:axPos val="b"/>
        <c:numFmt formatCode="General" sourceLinked="1"/>
        <c:majorTickMark val="none"/>
        <c:minorTickMark val="none"/>
        <c:tickLblPos val="nextTo"/>
        <c:spPr>
          <a:noFill/>
          <a:ln>
            <a:solidFill>
              <a:srgbClr val="7F7F7F"/>
            </a:solidFill>
          </a:ln>
        </c:spPr>
        <c:txPr>
          <a:bodyPr/>
          <a:lstStyle/>
          <a:p>
            <a:pPr>
              <a:defRPr sz="900">
                <a:latin typeface="Verdana" pitchFamily="34" charset="0"/>
                <a:ea typeface="Verdana" pitchFamily="34" charset="0"/>
                <a:cs typeface="Verdana" pitchFamily="34" charset="0"/>
              </a:defRPr>
            </a:pPr>
            <a:endParaRPr lang="en-US"/>
          </a:p>
        </c:txPr>
        <c:crossAx val="89749760"/>
        <c:crosses val="autoZero"/>
        <c:auto val="1"/>
        <c:lblAlgn val="ctr"/>
        <c:lblOffset val="100"/>
        <c:noMultiLvlLbl val="0"/>
      </c:catAx>
      <c:valAx>
        <c:axId val="89749760"/>
        <c:scaling>
          <c:orientation val="minMax"/>
          <c:min val="0"/>
        </c:scaling>
        <c:delete val="0"/>
        <c:axPos val="l"/>
        <c:majorGridlines>
          <c:spPr>
            <a:ln>
              <a:solidFill>
                <a:srgbClr val="BFBFBF"/>
              </a:solidFill>
            </a:ln>
          </c:spPr>
        </c:majorGridlines>
        <c:numFmt formatCode="#,##0" sourceLinked="0"/>
        <c:majorTickMark val="none"/>
        <c:minorTickMark val="none"/>
        <c:tickLblPos val="nextTo"/>
        <c:spPr>
          <a:ln>
            <a:solidFill>
              <a:srgbClr val="7F7F7F"/>
            </a:solidFill>
          </a:ln>
        </c:spPr>
        <c:txPr>
          <a:bodyPr/>
          <a:lstStyle/>
          <a:p>
            <a:pPr>
              <a:defRPr sz="900">
                <a:latin typeface="Verdana" pitchFamily="34" charset="0"/>
                <a:ea typeface="Verdana" pitchFamily="34" charset="0"/>
                <a:cs typeface="Verdana" pitchFamily="34" charset="0"/>
              </a:defRPr>
            </a:pPr>
            <a:endParaRPr lang="en-US"/>
          </a:p>
        </c:txPr>
        <c:crossAx val="89747840"/>
        <c:crosses val="autoZero"/>
        <c:crossBetween val="between"/>
      </c:valAx>
      <c:spPr>
        <a:noFill/>
        <a:ln w="25400">
          <a:noFill/>
        </a:ln>
      </c:spPr>
    </c:plotArea>
    <c:plotVisOnly val="1"/>
    <c:dispBlanksAs val="gap"/>
    <c:showDLblsOverMax val="0"/>
  </c:chart>
  <c:spPr>
    <a:ln>
      <a:noFill/>
    </a:ln>
  </c:spPr>
  <c:printSettings>
    <c:headerFooter/>
    <c:pageMargins b="0.75000000000001399" l="0.70000000000000062" r="0.70000000000000062" t="0.75000000000001399"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38246527777779"/>
          <c:y val="0.19797722222222244"/>
          <c:w val="0.85761753472222158"/>
          <c:h val="0.69017499999999998"/>
        </c:manualLayout>
      </c:layout>
      <c:barChart>
        <c:barDir val="col"/>
        <c:grouping val="clustered"/>
        <c:varyColors val="0"/>
        <c:ser>
          <c:idx val="4"/>
          <c:order val="4"/>
          <c:tx>
            <c:v>Rate ratio</c:v>
          </c:tx>
          <c:spPr>
            <a:noFill/>
            <a:ln w="28575">
              <a:noFill/>
            </a:ln>
          </c:spPr>
          <c:invertIfNegative val="0"/>
          <c:cat>
            <c:multiLvlStrRef>
              <c:f>#REF!</c:f>
            </c:multiLvlStrRef>
          </c:cat>
          <c:val>
            <c:numRef>
              <c:f>#REF!</c:f>
              <c:numCache>
                <c:formatCode>General</c:formatCode>
                <c:ptCount val="1"/>
                <c:pt idx="0">
                  <c:v>1</c:v>
                </c:pt>
              </c:numCache>
            </c:numRef>
          </c:val>
          <c:extLst>
            <c:ext xmlns:c16="http://schemas.microsoft.com/office/drawing/2014/chart" uri="{C3380CC4-5D6E-409C-BE32-E72D297353CC}">
              <c16:uniqueId val="{00000000-539B-4A3D-A4FF-8968F7C1DB9F}"/>
            </c:ext>
          </c:extLst>
        </c:ser>
        <c:dLbls>
          <c:showLegendKey val="0"/>
          <c:showVal val="0"/>
          <c:showCatName val="0"/>
          <c:showSerName val="0"/>
          <c:showPercent val="0"/>
          <c:showBubbleSize val="0"/>
        </c:dLbls>
        <c:gapWidth val="150"/>
        <c:axId val="113810048"/>
        <c:axId val="115319168"/>
      </c:barChart>
      <c:lineChart>
        <c:grouping val="standard"/>
        <c:varyColors val="0"/>
        <c:ser>
          <c:idx val="0"/>
          <c:order val="0"/>
          <c:tx>
            <c:strRef>
              <c:f>'ALL CONTROLS'!$G$51</c:f>
              <c:strCache>
                <c:ptCount val="1"/>
                <c:pt idx="0">
                  <c:v>&lt;16</c:v>
                </c:pt>
              </c:strCache>
            </c:strRef>
          </c:tx>
          <c:spPr>
            <a:ln w="19050">
              <a:solidFill>
                <a:srgbClr val="3182BD"/>
              </a:solidFill>
              <a:prstDash val="solid"/>
            </a:ln>
          </c:spPr>
          <c:marker>
            <c:symbol val="circle"/>
            <c:size val="5"/>
            <c:spPr>
              <a:solidFill>
                <a:srgbClr val="3182BD"/>
              </a:solidFill>
              <a:ln>
                <a:solidFill>
                  <a:schemeClr val="bg1"/>
                </a:solidFill>
              </a:ln>
            </c:spPr>
          </c:marker>
          <c:cat>
            <c:numRef>
              <c:f>'ALL CONTROLS'!$I$80:$I$89</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'ALL CONTROLS'!$K$50:$K$59</c:f>
              <c:numCache>
                <c:formatCode>General</c:formatCode>
                <c:ptCount val="10"/>
                <c:pt idx="0">
                  <c:v>276718</c:v>
                </c:pt>
                <c:pt idx="1">
                  <c:v>275376</c:v>
                </c:pt>
                <c:pt idx="2">
                  <c:v>273727</c:v>
                </c:pt>
                <c:pt idx="3">
                  <c:v>272342</c:v>
                </c:pt>
                <c:pt idx="4">
                  <c:v>271051</c:v>
                </c:pt>
                <c:pt idx="5">
                  <c:v>270131</c:v>
                </c:pt>
                <c:pt idx="6">
                  <c:v>270337</c:v>
                </c:pt>
                <c:pt idx="7">
                  <c:v>271045</c:v>
                </c:pt>
                <c:pt idx="8">
                  <c:v>270457</c:v>
                </c:pt>
                <c:pt idx="9">
                  <c:v>270233</c:v>
                </c:pt>
              </c:numCache>
            </c:numRef>
          </c:val>
          <c:smooth val="0"/>
          <c:extLst>
            <c:ext xmlns:c16="http://schemas.microsoft.com/office/drawing/2014/chart" uri="{C3380CC4-5D6E-409C-BE32-E72D297353CC}">
              <c16:uniqueId val="{00000001-539B-4A3D-A4FF-8968F7C1DB9F}"/>
            </c:ext>
          </c:extLst>
        </c:ser>
        <c:ser>
          <c:idx val="3"/>
          <c:order val="1"/>
          <c:tx>
            <c:v>16-64</c:v>
          </c:tx>
          <c:spPr>
            <a:ln w="25400">
              <a:solidFill>
                <a:srgbClr val="3182BD"/>
              </a:solidFill>
              <a:prstDash val="solid"/>
            </a:ln>
          </c:spPr>
          <c:marker>
            <c:symbol val="none"/>
          </c:marker>
          <c:cat>
            <c:numRef>
              <c:f>'ALL CONTROLS'!$I$80:$I$89</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'ALL CONTROLS'!$K$60:$K$69</c:f>
              <c:numCache>
                <c:formatCode>General</c:formatCode>
                <c:ptCount val="10"/>
                <c:pt idx="0">
                  <c:v>949164</c:v>
                </c:pt>
                <c:pt idx="1">
                  <c:v>957806</c:v>
                </c:pt>
                <c:pt idx="2">
                  <c:v>965489</c:v>
                </c:pt>
                <c:pt idx="3">
                  <c:v>972318</c:v>
                </c:pt>
                <c:pt idx="4">
                  <c:v>974598</c:v>
                </c:pt>
                <c:pt idx="5">
                  <c:v>975124</c:v>
                </c:pt>
                <c:pt idx="6">
                  <c:v>975864</c:v>
                </c:pt>
                <c:pt idx="7">
                  <c:v>970866</c:v>
                </c:pt>
                <c:pt idx="8">
                  <c:v>967935</c:v>
                </c:pt>
                <c:pt idx="9">
                  <c:v>965255</c:v>
                </c:pt>
              </c:numCache>
            </c:numRef>
          </c:val>
          <c:smooth val="0"/>
          <c:extLst>
            <c:ext xmlns:c16="http://schemas.microsoft.com/office/drawing/2014/chart" uri="{C3380CC4-5D6E-409C-BE32-E72D297353CC}">
              <c16:uniqueId val="{00000002-539B-4A3D-A4FF-8968F7C1DB9F}"/>
            </c:ext>
          </c:extLst>
        </c:ser>
        <c:ser>
          <c:idx val="2"/>
          <c:order val="2"/>
          <c:tx>
            <c:v>65-84</c:v>
          </c:tx>
          <c:spPr>
            <a:ln w="28575">
              <a:solidFill>
                <a:srgbClr val="6BAEE7"/>
              </a:solidFill>
              <a:prstDash val="solid"/>
            </a:ln>
          </c:spPr>
          <c:marker>
            <c:symbol val="none"/>
          </c:marker>
          <c:cat>
            <c:numRef>
              <c:f>'ALL CONTROLS'!$I$80:$I$89</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'ALL CONTROLS'!$K$70:$K$79</c:f>
              <c:numCache>
                <c:formatCode>General</c:formatCode>
                <c:ptCount val="10"/>
                <c:pt idx="0">
                  <c:v>251513</c:v>
                </c:pt>
                <c:pt idx="1">
                  <c:v>250470</c:v>
                </c:pt>
                <c:pt idx="2">
                  <c:v>250457</c:v>
                </c:pt>
                <c:pt idx="3">
                  <c:v>252851</c:v>
                </c:pt>
                <c:pt idx="4">
                  <c:v>255743</c:v>
                </c:pt>
                <c:pt idx="5">
                  <c:v>258741</c:v>
                </c:pt>
                <c:pt idx="6">
                  <c:v>261921</c:v>
                </c:pt>
                <c:pt idx="7">
                  <c:v>270375</c:v>
                </c:pt>
                <c:pt idx="8">
                  <c:v>277203</c:v>
                </c:pt>
                <c:pt idx="9">
                  <c:v>283045</c:v>
                </c:pt>
              </c:numCache>
            </c:numRef>
          </c:val>
          <c:smooth val="0"/>
          <c:extLst>
            <c:ext xmlns:c16="http://schemas.microsoft.com/office/drawing/2014/chart" uri="{C3380CC4-5D6E-409C-BE32-E72D297353CC}">
              <c16:uniqueId val="{00000003-539B-4A3D-A4FF-8968F7C1DB9F}"/>
            </c:ext>
          </c:extLst>
        </c:ser>
        <c:ser>
          <c:idx val="1"/>
          <c:order val="3"/>
          <c:tx>
            <c:strRef>
              <c:f>'ALL CONTROLS'!$G$84</c:f>
              <c:strCache>
                <c:ptCount val="1"/>
                <c:pt idx="0">
                  <c:v>85+</c:v>
                </c:pt>
              </c:strCache>
            </c:strRef>
          </c:tx>
          <c:spPr>
            <a:ln w="25400">
              <a:solidFill>
                <a:srgbClr val="08519C"/>
              </a:solidFill>
              <a:prstDash val="sysDash"/>
            </a:ln>
          </c:spPr>
          <c:marker>
            <c:symbol val="none"/>
          </c:marker>
          <c:cat>
            <c:numRef>
              <c:f>'ALL CONTROLS'!$I$80:$I$89</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'ALL CONTROLS'!$K$80:$K$89</c:f>
              <c:numCache>
                <c:formatCode>General</c:formatCode>
                <c:ptCount val="10"/>
                <c:pt idx="0">
                  <c:v>44159</c:v>
                </c:pt>
                <c:pt idx="1">
                  <c:v>46356</c:v>
                </c:pt>
                <c:pt idx="2">
                  <c:v>48091</c:v>
                </c:pt>
                <c:pt idx="3">
                  <c:v>48961</c:v>
                </c:pt>
                <c:pt idx="4">
                  <c:v>49632</c:v>
                </c:pt>
                <c:pt idx="5">
                  <c:v>50482</c:v>
                </c:pt>
                <c:pt idx="6">
                  <c:v>51161</c:v>
                </c:pt>
                <c:pt idx="7">
                  <c:v>51845</c:v>
                </c:pt>
                <c:pt idx="8">
                  <c:v>51590</c:v>
                </c:pt>
                <c:pt idx="9">
                  <c:v>52188</c:v>
                </c:pt>
              </c:numCache>
            </c:numRef>
          </c:val>
          <c:smooth val="0"/>
          <c:extLst>
            <c:ext xmlns:c16="http://schemas.microsoft.com/office/drawing/2014/chart" uri="{C3380CC4-5D6E-409C-BE32-E72D297353CC}">
              <c16:uniqueId val="{00000004-539B-4A3D-A4FF-8968F7C1DB9F}"/>
            </c:ext>
          </c:extLst>
        </c:ser>
        <c:dLbls>
          <c:showLegendKey val="0"/>
          <c:showVal val="0"/>
          <c:showCatName val="0"/>
          <c:showSerName val="0"/>
          <c:showPercent val="0"/>
          <c:showBubbleSize val="0"/>
        </c:dLbls>
        <c:marker val="1"/>
        <c:smooth val="0"/>
        <c:axId val="113810048"/>
        <c:axId val="115319168"/>
      </c:lineChart>
      <c:catAx>
        <c:axId val="113810048"/>
        <c:scaling>
          <c:orientation val="minMax"/>
        </c:scaling>
        <c:delete val="0"/>
        <c:axPos val="b"/>
        <c:numFmt formatCode="General" sourceLinked="1"/>
        <c:majorTickMark val="none"/>
        <c:minorTickMark val="none"/>
        <c:tickLblPos val="nextTo"/>
        <c:spPr>
          <a:ln w="3175">
            <a:solidFill>
              <a:srgbClr val="7F7F7F"/>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115319168"/>
        <c:crosses val="autoZero"/>
        <c:auto val="0"/>
        <c:lblAlgn val="ctr"/>
        <c:lblOffset val="100"/>
        <c:tickLblSkip val="1"/>
        <c:tickMarkSkip val="1"/>
        <c:noMultiLvlLbl val="0"/>
      </c:catAx>
      <c:valAx>
        <c:axId val="115319168"/>
        <c:scaling>
          <c:orientation val="minMax"/>
          <c:min val="0"/>
        </c:scaling>
        <c:delete val="0"/>
        <c:axPos val="l"/>
        <c:majorGridlines>
          <c:spPr>
            <a:ln>
              <a:solidFill>
                <a:srgbClr val="BFBFBF"/>
              </a:solidFill>
            </a:ln>
          </c:spPr>
        </c:majorGridlines>
        <c:numFmt formatCode="#,##0" sourceLinked="0"/>
        <c:majorTickMark val="none"/>
        <c:minorTickMark val="none"/>
        <c:tickLblPos val="nextTo"/>
        <c:spPr>
          <a:ln w="3175">
            <a:solidFill>
              <a:srgbClr val="7F7F7F"/>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113810048"/>
        <c:crosses val="autoZero"/>
        <c:crossBetween val="between"/>
        <c:minorUnit val="10"/>
      </c:valAx>
      <c:spPr>
        <a:noFill/>
        <a:ln w="25400">
          <a:noFill/>
        </a:ln>
      </c:spPr>
    </c:plotArea>
    <c:legend>
      <c:legendPos val="r"/>
      <c:legendEntry>
        <c:idx val="0"/>
        <c:delete val="1"/>
      </c:legendEntry>
      <c:legendEntry>
        <c:idx val="4"/>
        <c:delete val="1"/>
      </c:legendEntry>
      <c:layout>
        <c:manualLayout>
          <c:xMode val="edge"/>
          <c:yMode val="edge"/>
          <c:x val="9.2011805555555534E-2"/>
          <c:y val="0.12945138888888891"/>
          <c:w val="0.63107829861113085"/>
          <c:h val="7.0809727554993984E-2"/>
        </c:manualLayout>
      </c:layout>
      <c:overlay val="0"/>
      <c:spPr>
        <a:noFill/>
        <a:ln w="25400">
          <a:noFill/>
        </a:ln>
      </c:spPr>
      <c:txPr>
        <a:bodyPr/>
        <a:lstStyle/>
        <a:p>
          <a:pPr>
            <a:defRPr sz="900" b="0" i="0" u="none" strike="noStrike" baseline="0">
              <a:solidFill>
                <a:srgbClr val="000000"/>
              </a:solidFill>
              <a:latin typeface="Verdana"/>
              <a:ea typeface="Verdana"/>
              <a:cs typeface="Verdan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en-US"/>
    </a:p>
  </c:txPr>
  <c:printSettings>
    <c:headerFooter/>
    <c:pageMargins b="0.75000000000001465" l="0.70000000000000062" r="0.70000000000000062" t="0.75000000000001465" header="0.30000000000000032" footer="0.30000000000000032"/>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428299008390549E-2"/>
          <c:y val="0.18906880074873444"/>
          <c:w val="0.92912156862745099"/>
          <c:h val="0.71167563908526565"/>
        </c:manualLayout>
      </c:layout>
      <c:barChart>
        <c:barDir val="bar"/>
        <c:grouping val="clustered"/>
        <c:varyColors val="0"/>
        <c:ser>
          <c:idx val="0"/>
          <c:order val="1"/>
          <c:tx>
            <c:strRef>
              <c:f>'ALL CONTROLS'!$F$155</c:f>
              <c:strCache>
                <c:ptCount val="1"/>
                <c:pt idx="0">
                  <c:v>2014</c:v>
                </c:pt>
              </c:strCache>
            </c:strRef>
          </c:tx>
          <c:spPr>
            <a:solidFill>
              <a:srgbClr val="6BAEE7"/>
            </a:solidFill>
            <a:ln>
              <a:noFill/>
            </a:ln>
          </c:spPr>
          <c:invertIfNegative val="0"/>
          <c:val>
            <c:numRef>
              <c:f>'ALL CONTROLS'!$D$212:$D$230</c:f>
              <c:numCache>
                <c:formatCode>0.0</c:formatCode>
                <c:ptCount val="19"/>
                <c:pt idx="0">
                  <c:v>-2.945599598452282</c:v>
                </c:pt>
                <c:pt idx="1">
                  <c:v>-2.9202764780228949</c:v>
                </c:pt>
                <c:pt idx="2">
                  <c:v>-2.7468308907140795</c:v>
                </c:pt>
                <c:pt idx="3">
                  <c:v>-3.1401639566939066</c:v>
                </c:pt>
                <c:pt idx="4">
                  <c:v>-3.6230820081008113</c:v>
                </c:pt>
                <c:pt idx="5">
                  <c:v>-3.154685133032086</c:v>
                </c:pt>
                <c:pt idx="6">
                  <c:v>-2.9388402981077841</c:v>
                </c:pt>
                <c:pt idx="7">
                  <c:v>-2.6937914047572535</c:v>
                </c:pt>
                <c:pt idx="8">
                  <c:v>-3.1117037447170732</c:v>
                </c:pt>
                <c:pt idx="9">
                  <c:v>-3.4475665871936809</c:v>
                </c:pt>
                <c:pt idx="10">
                  <c:v>-3.4236988185131092</c:v>
                </c:pt>
                <c:pt idx="11">
                  <c:v>-3.0498998071173817</c:v>
                </c:pt>
                <c:pt idx="12">
                  <c:v>-2.9651336530363812</c:v>
                </c:pt>
                <c:pt idx="13">
                  <c:v>-3.0502879009170658</c:v>
                </c:pt>
                <c:pt idx="14">
                  <c:v>-2.264592003456622</c:v>
                </c:pt>
                <c:pt idx="15">
                  <c:v>-1.7198053321500786</c:v>
                </c:pt>
                <c:pt idx="16">
                  <c:v>-1.1423217582201501</c:v>
                </c:pt>
                <c:pt idx="17">
                  <c:v>-0.60500589255752524</c:v>
                </c:pt>
                <c:pt idx="18">
                  <c:v>-0.25779130644015791</c:v>
                </c:pt>
              </c:numCache>
            </c:numRef>
          </c:val>
          <c:extLst>
            <c:ext xmlns:c16="http://schemas.microsoft.com/office/drawing/2014/chart" uri="{C3380CC4-5D6E-409C-BE32-E72D297353CC}">
              <c16:uniqueId val="{00000000-8A5C-4C54-B75C-C356C4A65D60}"/>
            </c:ext>
          </c:extLst>
        </c:ser>
        <c:dLbls>
          <c:showLegendKey val="0"/>
          <c:showVal val="0"/>
          <c:showCatName val="0"/>
          <c:showSerName val="0"/>
          <c:showPercent val="0"/>
          <c:showBubbleSize val="0"/>
        </c:dLbls>
        <c:gapWidth val="30"/>
        <c:overlap val="100"/>
        <c:axId val="137639040"/>
        <c:axId val="137640576"/>
      </c:barChart>
      <c:scatterChart>
        <c:scatterStyle val="smoothMarker"/>
        <c:varyColors val="0"/>
        <c:ser>
          <c:idx val="1"/>
          <c:order val="0"/>
          <c:tx>
            <c:strRef>
              <c:f>'ALL CONTROLS'!$F$157</c:f>
              <c:strCache>
                <c:ptCount val="1"/>
                <c:pt idx="0">
                  <c:v>2005</c:v>
                </c:pt>
              </c:strCache>
            </c:strRef>
          </c:tx>
          <c:spPr>
            <a:ln w="22225">
              <a:solidFill>
                <a:srgbClr val="08519C"/>
              </a:solidFill>
            </a:ln>
          </c:spPr>
          <c:marker>
            <c:symbol val="none"/>
          </c:marker>
          <c:xVal>
            <c:numRef>
              <c:f>'ALL CONTROLS'!$F$212:$F$230</c:f>
              <c:numCache>
                <c:formatCode>0.0</c:formatCode>
                <c:ptCount val="19"/>
                <c:pt idx="0">
                  <c:v>-2.7606086129803264</c:v>
                </c:pt>
                <c:pt idx="1">
                  <c:v>-3.0486891057818504</c:v>
                </c:pt>
                <c:pt idx="2">
                  <c:v>-3.3224228263208713</c:v>
                </c:pt>
                <c:pt idx="3">
                  <c:v>-3.3969856286428928</c:v>
                </c:pt>
                <c:pt idx="4">
                  <c:v>-3.2345235878111707</c:v>
                </c:pt>
                <c:pt idx="5">
                  <c:v>-2.7682534892798292</c:v>
                </c:pt>
                <c:pt idx="6">
                  <c:v>-3.0060529234242717</c:v>
                </c:pt>
                <c:pt idx="7">
                  <c:v>-3.4392513544397025</c:v>
                </c:pt>
                <c:pt idx="8">
                  <c:v>-3.5826517213264095</c:v>
                </c:pt>
                <c:pt idx="9">
                  <c:v>-3.2353318566710301</c:v>
                </c:pt>
                <c:pt idx="10">
                  <c:v>-3.1208271015242941</c:v>
                </c:pt>
                <c:pt idx="11">
                  <c:v>-3.4583467062538795</c:v>
                </c:pt>
                <c:pt idx="12">
                  <c:v>-2.8368216308912277</c:v>
                </c:pt>
                <c:pt idx="13">
                  <c:v>-2.3973927940810471</c:v>
                </c:pt>
                <c:pt idx="14">
                  <c:v>-1.9728158975707815</c:v>
                </c:pt>
                <c:pt idx="15">
                  <c:v>-1.529278360722983</c:v>
                </c:pt>
                <c:pt idx="16">
                  <c:v>-1.0352913758722988</c:v>
                </c:pt>
                <c:pt idx="17">
                  <c:v>-0.44141583109066795</c:v>
                </c:pt>
                <c:pt idx="18">
                  <c:v>-0.17034266221535044</c:v>
                </c:pt>
              </c:numCache>
            </c:numRef>
          </c:xVal>
          <c:yVal>
            <c:numRef>
              <c:f>'ALL CONTROLS'!$H$212:$H$230</c:f>
              <c:numCache>
                <c:formatCode>0</c:formatCode>
                <c:ptCount val="19"/>
                <c:pt idx="0">
                  <c:v>19</c:v>
                </c:pt>
                <c:pt idx="1">
                  <c:v>18</c:v>
                </c:pt>
                <c:pt idx="2">
                  <c:v>17</c:v>
                </c:pt>
                <c:pt idx="3">
                  <c:v>16</c:v>
                </c:pt>
                <c:pt idx="4">
                  <c:v>15</c:v>
                </c:pt>
                <c:pt idx="5">
                  <c:v>14</c:v>
                </c:pt>
                <c:pt idx="6">
                  <c:v>13</c:v>
                </c:pt>
                <c:pt idx="7">
                  <c:v>12</c:v>
                </c:pt>
                <c:pt idx="8">
                  <c:v>11</c:v>
                </c:pt>
                <c:pt idx="9">
                  <c:v>10</c:v>
                </c:pt>
                <c:pt idx="10">
                  <c:v>9</c:v>
                </c:pt>
                <c:pt idx="11">
                  <c:v>8</c:v>
                </c:pt>
                <c:pt idx="12">
                  <c:v>7</c:v>
                </c:pt>
                <c:pt idx="13">
                  <c:v>6</c:v>
                </c:pt>
                <c:pt idx="14">
                  <c:v>5</c:v>
                </c:pt>
                <c:pt idx="15">
                  <c:v>4</c:v>
                </c:pt>
                <c:pt idx="16">
                  <c:v>3</c:v>
                </c:pt>
                <c:pt idx="17">
                  <c:v>2</c:v>
                </c:pt>
                <c:pt idx="18">
                  <c:v>1</c:v>
                </c:pt>
              </c:numCache>
            </c:numRef>
          </c:yVal>
          <c:smooth val="1"/>
          <c:extLst>
            <c:ext xmlns:c16="http://schemas.microsoft.com/office/drawing/2014/chart" uri="{C3380CC4-5D6E-409C-BE32-E72D297353CC}">
              <c16:uniqueId val="{00000001-8A5C-4C54-B75C-C356C4A65D60}"/>
            </c:ext>
          </c:extLst>
        </c:ser>
        <c:dLbls>
          <c:showLegendKey val="0"/>
          <c:showVal val="0"/>
          <c:showCatName val="0"/>
          <c:showSerName val="0"/>
          <c:showPercent val="0"/>
          <c:showBubbleSize val="0"/>
        </c:dLbls>
        <c:axId val="138824320"/>
        <c:axId val="138822016"/>
      </c:scatterChart>
      <c:catAx>
        <c:axId val="137639040"/>
        <c:scaling>
          <c:orientation val="minMax"/>
        </c:scaling>
        <c:delete val="1"/>
        <c:axPos val="l"/>
        <c:numFmt formatCode="0" sourceLinked="1"/>
        <c:majorTickMark val="out"/>
        <c:minorTickMark val="none"/>
        <c:tickLblPos val="none"/>
        <c:crossAx val="137640576"/>
        <c:crosses val="autoZero"/>
        <c:auto val="1"/>
        <c:lblAlgn val="ctr"/>
        <c:lblOffset val="500"/>
        <c:noMultiLvlLbl val="0"/>
      </c:catAx>
      <c:valAx>
        <c:axId val="137640576"/>
        <c:scaling>
          <c:orientation val="minMax"/>
          <c:max val="0"/>
          <c:min val="-8"/>
        </c:scaling>
        <c:delete val="0"/>
        <c:axPos val="b"/>
        <c:majorGridlines>
          <c:spPr>
            <a:ln>
              <a:solidFill>
                <a:schemeClr val="bg1">
                  <a:lumMod val="75000"/>
                </a:schemeClr>
              </a:solidFill>
            </a:ln>
          </c:spPr>
        </c:majorGridlines>
        <c:numFmt formatCode="###0;[Black]###0" sourceLinked="0"/>
        <c:majorTickMark val="none"/>
        <c:minorTickMark val="none"/>
        <c:tickLblPos val="nextTo"/>
        <c:crossAx val="137639040"/>
        <c:crosses val="autoZero"/>
        <c:crossBetween val="between"/>
      </c:valAx>
      <c:valAx>
        <c:axId val="138822016"/>
        <c:scaling>
          <c:orientation val="maxMin"/>
          <c:max val="19.5"/>
          <c:min val="0.5"/>
        </c:scaling>
        <c:delete val="1"/>
        <c:axPos val="r"/>
        <c:numFmt formatCode="0" sourceLinked="1"/>
        <c:majorTickMark val="out"/>
        <c:minorTickMark val="none"/>
        <c:tickLblPos val="none"/>
        <c:crossAx val="138824320"/>
        <c:crosses val="max"/>
        <c:crossBetween val="midCat"/>
      </c:valAx>
      <c:valAx>
        <c:axId val="138824320"/>
        <c:scaling>
          <c:orientation val="minMax"/>
        </c:scaling>
        <c:delete val="1"/>
        <c:axPos val="b"/>
        <c:numFmt formatCode="0.0" sourceLinked="1"/>
        <c:majorTickMark val="out"/>
        <c:minorTickMark val="none"/>
        <c:tickLblPos val="none"/>
        <c:crossAx val="138822016"/>
        <c:crosses val="max"/>
        <c:crossBetween val="midCat"/>
      </c:valAx>
    </c:plotArea>
    <c:legend>
      <c:legendPos val="t"/>
      <c:layout>
        <c:manualLayout>
          <c:xMode val="edge"/>
          <c:yMode val="edge"/>
          <c:x val="0.43189041444190185"/>
          <c:y val="5.5716212906129069E-2"/>
          <c:w val="0.35014619883040937"/>
          <c:h val="5.5972858453765387E-2"/>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81954262840309"/>
          <c:y val="0.19167727426295667"/>
          <c:w val="0.81804303746266183"/>
          <c:h val="0.71167563908526565"/>
        </c:manualLayout>
      </c:layout>
      <c:barChart>
        <c:barDir val="bar"/>
        <c:grouping val="clustered"/>
        <c:varyColors val="0"/>
        <c:ser>
          <c:idx val="0"/>
          <c:order val="0"/>
          <c:tx>
            <c:strRef>
              <c:f>'ALL CONTROLS'!$D$156</c:f>
              <c:strCache>
                <c:ptCount val="1"/>
                <c:pt idx="0">
                  <c:v>2014 Females</c:v>
                </c:pt>
              </c:strCache>
            </c:strRef>
          </c:tx>
          <c:spPr>
            <a:solidFill>
              <a:srgbClr val="6BAEE7"/>
            </a:solidFill>
            <a:ln>
              <a:solidFill>
                <a:schemeClr val="tx2">
                  <a:lumMod val="40000"/>
                  <a:lumOff val="60000"/>
                </a:schemeClr>
              </a:solidFill>
            </a:ln>
          </c:spPr>
          <c:invertIfNegative val="0"/>
          <c:cat>
            <c:strRef>
              <c:f>'ALL CONTROLS'!$D$187:$D$205</c:f>
              <c:strCache>
                <c:ptCount val="19"/>
                <c:pt idx="0">
                  <c:v>0-4 </c:v>
                </c:pt>
                <c:pt idx="1">
                  <c:v>5-9 </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 </c:v>
                </c:pt>
              </c:strCache>
            </c:strRef>
          </c:cat>
          <c:val>
            <c:numRef>
              <c:f>'ALL CONTROLS'!$E$212:$E$230</c:f>
              <c:numCache>
                <c:formatCode>0.0</c:formatCode>
                <c:ptCount val="19"/>
                <c:pt idx="0">
                  <c:v>2.8006142231203</c:v>
                </c:pt>
                <c:pt idx="1">
                  <c:v>2.782244449935253</c:v>
                </c:pt>
                <c:pt idx="2">
                  <c:v>2.5924018995897846</c:v>
                </c:pt>
                <c:pt idx="3">
                  <c:v>2.9544287323950953</c:v>
                </c:pt>
                <c:pt idx="4">
                  <c:v>3.4136407208712964</c:v>
                </c:pt>
                <c:pt idx="5">
                  <c:v>3.0580821180607209</c:v>
                </c:pt>
                <c:pt idx="6">
                  <c:v>2.9495775598990437</c:v>
                </c:pt>
                <c:pt idx="7">
                  <c:v>2.7313394798766897</c:v>
                </c:pt>
                <c:pt idx="8">
                  <c:v>3.2451433295084535</c:v>
                </c:pt>
                <c:pt idx="9">
                  <c:v>3.5967563120222401</c:v>
                </c:pt>
                <c:pt idx="10">
                  <c:v>3.5509289025095438</c:v>
                </c:pt>
                <c:pt idx="11">
                  <c:v>3.1820457459098144</c:v>
                </c:pt>
                <c:pt idx="12">
                  <c:v>3.0998992249766824</c:v>
                </c:pt>
                <c:pt idx="13">
                  <c:v>3.186153071956471</c:v>
                </c:pt>
                <c:pt idx="14">
                  <c:v>2.4447645499599617</c:v>
                </c:pt>
                <c:pt idx="15">
                  <c:v>1.9867815251827596</c:v>
                </c:pt>
                <c:pt idx="16">
                  <c:v>1.5363016471994504</c:v>
                </c:pt>
                <c:pt idx="17">
                  <c:v>1.0133775932751106</c:v>
                </c:pt>
                <c:pt idx="18">
                  <c:v>0.67444234155100391</c:v>
                </c:pt>
              </c:numCache>
            </c:numRef>
          </c:val>
          <c:extLst>
            <c:ext xmlns:c16="http://schemas.microsoft.com/office/drawing/2014/chart" uri="{C3380CC4-5D6E-409C-BE32-E72D297353CC}">
              <c16:uniqueId val="{00000000-CC51-45E3-A3DF-79BA916BC1AC}"/>
            </c:ext>
          </c:extLst>
        </c:ser>
        <c:dLbls>
          <c:showLegendKey val="0"/>
          <c:showVal val="0"/>
          <c:showCatName val="0"/>
          <c:showSerName val="0"/>
          <c:showPercent val="0"/>
          <c:showBubbleSize val="0"/>
        </c:dLbls>
        <c:gapWidth val="30"/>
        <c:overlap val="100"/>
        <c:axId val="73314304"/>
        <c:axId val="73315840"/>
      </c:barChart>
      <c:scatterChart>
        <c:scatterStyle val="smoothMarker"/>
        <c:varyColors val="0"/>
        <c:ser>
          <c:idx val="1"/>
          <c:order val="1"/>
          <c:tx>
            <c:strRef>
              <c:f>'ALL CONTROLS'!$D$158</c:f>
              <c:strCache>
                <c:ptCount val="1"/>
                <c:pt idx="0">
                  <c:v>2005 Females</c:v>
                </c:pt>
              </c:strCache>
            </c:strRef>
          </c:tx>
          <c:spPr>
            <a:ln w="22225">
              <a:solidFill>
                <a:srgbClr val="08519C"/>
              </a:solidFill>
            </a:ln>
          </c:spPr>
          <c:marker>
            <c:symbol val="none"/>
          </c:marker>
          <c:xVal>
            <c:numRef>
              <c:f>'ALL CONTROLS'!$G$212:$G$230</c:f>
              <c:numCache>
                <c:formatCode>0.0</c:formatCode>
                <c:ptCount val="19"/>
                <c:pt idx="0">
                  <c:v>2.6036023869526548</c:v>
                </c:pt>
                <c:pt idx="1">
                  <c:v>2.8944107871562039</c:v>
                </c:pt>
                <c:pt idx="2">
                  <c:v>3.1834679381633908</c:v>
                </c:pt>
                <c:pt idx="3">
                  <c:v>3.22068198358608</c:v>
                </c:pt>
                <c:pt idx="4">
                  <c:v>3.1593209059750937</c:v>
                </c:pt>
                <c:pt idx="5">
                  <c:v>2.7468006866243964</c:v>
                </c:pt>
                <c:pt idx="6">
                  <c:v>3.1282025548705099</c:v>
                </c:pt>
                <c:pt idx="7">
                  <c:v>3.6031278657761789</c:v>
                </c:pt>
                <c:pt idx="8">
                  <c:v>3.721909710306337</c:v>
                </c:pt>
                <c:pt idx="9">
                  <c:v>3.3509479815000729</c:v>
                </c:pt>
                <c:pt idx="10">
                  <c:v>3.2107806900528035</c:v>
                </c:pt>
                <c:pt idx="11">
                  <c:v>3.5317307831552727</c:v>
                </c:pt>
                <c:pt idx="12">
                  <c:v>2.9301093284666568</c:v>
                </c:pt>
                <c:pt idx="13">
                  <c:v>2.5362466486310451</c:v>
                </c:pt>
                <c:pt idx="14">
                  <c:v>2.2560130993439889</c:v>
                </c:pt>
                <c:pt idx="15">
                  <c:v>1.9936961764504806</c:v>
                </c:pt>
                <c:pt idx="16">
                  <c:v>1.6844659818159711</c:v>
                </c:pt>
                <c:pt idx="17">
                  <c:v>0.9448326193063773</c:v>
                </c:pt>
                <c:pt idx="18">
                  <c:v>0.54234840496559977</c:v>
                </c:pt>
              </c:numCache>
            </c:numRef>
          </c:xVal>
          <c:yVal>
            <c:numRef>
              <c:f>'ALL CONTROLS'!$H$212:$H$230</c:f>
              <c:numCache>
                <c:formatCode>0</c:formatCode>
                <c:ptCount val="19"/>
                <c:pt idx="0">
                  <c:v>19</c:v>
                </c:pt>
                <c:pt idx="1">
                  <c:v>18</c:v>
                </c:pt>
                <c:pt idx="2">
                  <c:v>17</c:v>
                </c:pt>
                <c:pt idx="3">
                  <c:v>16</c:v>
                </c:pt>
                <c:pt idx="4">
                  <c:v>15</c:v>
                </c:pt>
                <c:pt idx="5">
                  <c:v>14</c:v>
                </c:pt>
                <c:pt idx="6">
                  <c:v>13</c:v>
                </c:pt>
                <c:pt idx="7">
                  <c:v>12</c:v>
                </c:pt>
                <c:pt idx="8">
                  <c:v>11</c:v>
                </c:pt>
                <c:pt idx="9">
                  <c:v>10</c:v>
                </c:pt>
                <c:pt idx="10">
                  <c:v>9</c:v>
                </c:pt>
                <c:pt idx="11">
                  <c:v>8</c:v>
                </c:pt>
                <c:pt idx="12">
                  <c:v>7</c:v>
                </c:pt>
                <c:pt idx="13">
                  <c:v>6</c:v>
                </c:pt>
                <c:pt idx="14">
                  <c:v>5</c:v>
                </c:pt>
                <c:pt idx="15">
                  <c:v>4</c:v>
                </c:pt>
                <c:pt idx="16">
                  <c:v>3</c:v>
                </c:pt>
                <c:pt idx="17">
                  <c:v>2</c:v>
                </c:pt>
                <c:pt idx="18">
                  <c:v>1</c:v>
                </c:pt>
              </c:numCache>
            </c:numRef>
          </c:yVal>
          <c:smooth val="1"/>
          <c:extLst>
            <c:ext xmlns:c16="http://schemas.microsoft.com/office/drawing/2014/chart" uri="{C3380CC4-5D6E-409C-BE32-E72D297353CC}">
              <c16:uniqueId val="{00000001-CC51-45E3-A3DF-79BA916BC1AC}"/>
            </c:ext>
          </c:extLst>
        </c:ser>
        <c:dLbls>
          <c:showLegendKey val="0"/>
          <c:showVal val="0"/>
          <c:showCatName val="0"/>
          <c:showSerName val="0"/>
          <c:showPercent val="0"/>
          <c:showBubbleSize val="0"/>
        </c:dLbls>
        <c:axId val="73323264"/>
        <c:axId val="73317376"/>
      </c:scatterChart>
      <c:catAx>
        <c:axId val="73314304"/>
        <c:scaling>
          <c:orientation val="minMax"/>
        </c:scaling>
        <c:delete val="0"/>
        <c:axPos val="l"/>
        <c:numFmt formatCode="General" sourceLinked="1"/>
        <c:majorTickMark val="none"/>
        <c:minorTickMark val="none"/>
        <c:tickLblPos val="low"/>
        <c:spPr>
          <a:ln>
            <a:noFill/>
          </a:ln>
        </c:spPr>
        <c:txPr>
          <a:bodyPr anchor="ctr" anchorCtr="1"/>
          <a:lstStyle/>
          <a:p>
            <a:pPr>
              <a:defRPr sz="900">
                <a:latin typeface="Verdana" pitchFamily="34" charset="0"/>
                <a:ea typeface="Verdana" pitchFamily="34" charset="0"/>
                <a:cs typeface="Verdana" pitchFamily="34" charset="0"/>
              </a:defRPr>
            </a:pPr>
            <a:endParaRPr lang="en-US"/>
          </a:p>
        </c:txPr>
        <c:crossAx val="73315840"/>
        <c:crosses val="autoZero"/>
        <c:auto val="1"/>
        <c:lblAlgn val="ctr"/>
        <c:lblOffset val="200"/>
        <c:noMultiLvlLbl val="0"/>
      </c:catAx>
      <c:valAx>
        <c:axId val="73315840"/>
        <c:scaling>
          <c:orientation val="minMax"/>
          <c:max val="8"/>
          <c:min val="0"/>
        </c:scaling>
        <c:delete val="0"/>
        <c:axPos val="b"/>
        <c:majorGridlines>
          <c:spPr>
            <a:ln>
              <a:solidFill>
                <a:schemeClr val="bg1">
                  <a:lumMod val="75000"/>
                </a:schemeClr>
              </a:solidFill>
            </a:ln>
          </c:spPr>
        </c:majorGridlines>
        <c:numFmt formatCode="0" sourceLinked="0"/>
        <c:majorTickMark val="none"/>
        <c:minorTickMark val="none"/>
        <c:tickLblPos val="nextTo"/>
        <c:crossAx val="73314304"/>
        <c:crosses val="autoZero"/>
        <c:crossBetween val="between"/>
      </c:valAx>
      <c:valAx>
        <c:axId val="73317376"/>
        <c:scaling>
          <c:orientation val="maxMin"/>
          <c:max val="19.5"/>
          <c:min val="0.5"/>
        </c:scaling>
        <c:delete val="1"/>
        <c:axPos val="r"/>
        <c:numFmt formatCode="0" sourceLinked="1"/>
        <c:majorTickMark val="out"/>
        <c:minorTickMark val="none"/>
        <c:tickLblPos val="none"/>
        <c:crossAx val="73323264"/>
        <c:crosses val="max"/>
        <c:crossBetween val="midCat"/>
      </c:valAx>
      <c:valAx>
        <c:axId val="73323264"/>
        <c:scaling>
          <c:orientation val="minMax"/>
        </c:scaling>
        <c:delete val="1"/>
        <c:axPos val="b"/>
        <c:numFmt formatCode="0.0" sourceLinked="1"/>
        <c:majorTickMark val="out"/>
        <c:minorTickMark val="none"/>
        <c:tickLblPos val="none"/>
        <c:crossAx val="73317376"/>
        <c:crosses val="max"/>
        <c:crossBetween val="midCat"/>
      </c:valAx>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62252106350486E-2"/>
          <c:y val="0.18906870033937839"/>
          <c:w val="0.92912156862745099"/>
          <c:h val="0.71167563908526565"/>
        </c:manualLayout>
      </c:layout>
      <c:barChart>
        <c:barDir val="bar"/>
        <c:grouping val="clustered"/>
        <c:varyColors val="0"/>
        <c:ser>
          <c:idx val="0"/>
          <c:order val="0"/>
          <c:tx>
            <c:strRef>
              <c:f>'ALL CONTROLS'!$N$155</c:f>
              <c:strCache>
                <c:ptCount val="1"/>
                <c:pt idx="0">
                  <c:v>Betsi Cadwaladr UHB</c:v>
                </c:pt>
              </c:strCache>
            </c:strRef>
          </c:tx>
          <c:spPr>
            <a:solidFill>
              <a:srgbClr val="6BAEE7"/>
            </a:solidFill>
            <a:ln>
              <a:noFill/>
            </a:ln>
          </c:spPr>
          <c:invertIfNegative val="0"/>
          <c:val>
            <c:numRef>
              <c:f>'ALL CONTROLS'!$D$260:$D$278</c:f>
              <c:numCache>
                <c:formatCode>0.0</c:formatCode>
                <c:ptCount val="19"/>
                <c:pt idx="0">
                  <c:v>-2.9266409043885204</c:v>
                </c:pt>
                <c:pt idx="1">
                  <c:v>-2.9192926035750202</c:v>
                </c:pt>
                <c:pt idx="2">
                  <c:v>-2.7262196018085465</c:v>
                </c:pt>
                <c:pt idx="3">
                  <c:v>-3.0040141894247867</c:v>
                </c:pt>
                <c:pt idx="4">
                  <c:v>-3.1420469772548474</c:v>
                </c:pt>
                <c:pt idx="5">
                  <c:v>-2.9223183744982264</c:v>
                </c:pt>
                <c:pt idx="6">
                  <c:v>-2.7223293249072817</c:v>
                </c:pt>
                <c:pt idx="7">
                  <c:v>-2.5430884187897496</c:v>
                </c:pt>
                <c:pt idx="8">
                  <c:v>-3.1612101931018191</c:v>
                </c:pt>
                <c:pt idx="9">
                  <c:v>-3.4437595635973826</c:v>
                </c:pt>
                <c:pt idx="10">
                  <c:v>-3.4877052841487064</c:v>
                </c:pt>
                <c:pt idx="11">
                  <c:v>-3.1153913762647001</c:v>
                </c:pt>
                <c:pt idx="12">
                  <c:v>-3.1027119552531706</c:v>
                </c:pt>
                <c:pt idx="13">
                  <c:v>-3.4143663603433816</c:v>
                </c:pt>
                <c:pt idx="14">
                  <c:v>-2.5393422262181611</c:v>
                </c:pt>
                <c:pt idx="15">
                  <c:v>-1.9001841397733266</c:v>
                </c:pt>
                <c:pt idx="16">
                  <c:v>-1.2499315599434038</c:v>
                </c:pt>
                <c:pt idx="17">
                  <c:v>-0.67359424123751155</c:v>
                </c:pt>
                <c:pt idx="18">
                  <c:v>-0.2992631527380345</c:v>
                </c:pt>
              </c:numCache>
            </c:numRef>
          </c:val>
          <c:extLst>
            <c:ext xmlns:c16="http://schemas.microsoft.com/office/drawing/2014/chart" uri="{C3380CC4-5D6E-409C-BE32-E72D297353CC}">
              <c16:uniqueId val="{00000000-55D1-4526-95CC-4FB3A8ED8CFE}"/>
            </c:ext>
          </c:extLst>
        </c:ser>
        <c:dLbls>
          <c:showLegendKey val="0"/>
          <c:showVal val="0"/>
          <c:showCatName val="0"/>
          <c:showSerName val="0"/>
          <c:showPercent val="0"/>
          <c:showBubbleSize val="0"/>
        </c:dLbls>
        <c:gapWidth val="30"/>
        <c:overlap val="100"/>
        <c:axId val="73452544"/>
        <c:axId val="73466624"/>
      </c:barChart>
      <c:scatterChart>
        <c:scatterStyle val="smoothMarker"/>
        <c:varyColors val="0"/>
        <c:ser>
          <c:idx val="1"/>
          <c:order val="1"/>
          <c:tx>
            <c:strRef>
              <c:f>'ALL CONTROLS'!$N$156</c:f>
              <c:strCache>
                <c:ptCount val="1"/>
                <c:pt idx="0">
                  <c:v>Wales</c:v>
                </c:pt>
              </c:strCache>
            </c:strRef>
          </c:tx>
          <c:spPr>
            <a:ln w="22225">
              <a:solidFill>
                <a:srgbClr val="08519C"/>
              </a:solidFill>
            </a:ln>
          </c:spPr>
          <c:marker>
            <c:symbol val="none"/>
          </c:marker>
          <c:xVal>
            <c:numRef>
              <c:f>'ALL CONTROLS'!$F$260:$F$278</c:f>
              <c:numCache>
                <c:formatCode>0.0</c:formatCode>
                <c:ptCount val="19"/>
                <c:pt idx="0">
                  <c:v>-2.945599598452282</c:v>
                </c:pt>
                <c:pt idx="1">
                  <c:v>-2.9202764780228949</c:v>
                </c:pt>
                <c:pt idx="2">
                  <c:v>-2.7468308907140795</c:v>
                </c:pt>
                <c:pt idx="3">
                  <c:v>-3.1401639566939066</c:v>
                </c:pt>
                <c:pt idx="4">
                  <c:v>-3.6230820081008113</c:v>
                </c:pt>
                <c:pt idx="5">
                  <c:v>-3.154685133032086</c:v>
                </c:pt>
                <c:pt idx="6">
                  <c:v>-2.9388402981077841</c:v>
                </c:pt>
                <c:pt idx="7">
                  <c:v>-2.6937914047572535</c:v>
                </c:pt>
                <c:pt idx="8">
                  <c:v>-3.1117037447170732</c:v>
                </c:pt>
                <c:pt idx="9">
                  <c:v>-3.4475665871936809</c:v>
                </c:pt>
                <c:pt idx="10">
                  <c:v>-3.4236988185131092</c:v>
                </c:pt>
                <c:pt idx="11">
                  <c:v>-3.0498998071173817</c:v>
                </c:pt>
                <c:pt idx="12">
                  <c:v>-2.9651336530363812</c:v>
                </c:pt>
                <c:pt idx="13">
                  <c:v>-3.0502879009170658</c:v>
                </c:pt>
                <c:pt idx="14">
                  <c:v>-2.264592003456622</c:v>
                </c:pt>
                <c:pt idx="15">
                  <c:v>-1.7198053321500786</c:v>
                </c:pt>
                <c:pt idx="16">
                  <c:v>-1.1423217582201501</c:v>
                </c:pt>
                <c:pt idx="17">
                  <c:v>-0.60500589255752524</c:v>
                </c:pt>
                <c:pt idx="18">
                  <c:v>-0.25779130644015791</c:v>
                </c:pt>
              </c:numCache>
            </c:numRef>
          </c:xVal>
          <c:yVal>
            <c:numRef>
              <c:f>'ALL CONTROLS'!$H$260:$H$278</c:f>
              <c:numCache>
                <c:formatCode>0</c:formatCode>
                <c:ptCount val="19"/>
                <c:pt idx="0">
                  <c:v>19</c:v>
                </c:pt>
                <c:pt idx="1">
                  <c:v>18</c:v>
                </c:pt>
                <c:pt idx="2">
                  <c:v>17</c:v>
                </c:pt>
                <c:pt idx="3">
                  <c:v>16</c:v>
                </c:pt>
                <c:pt idx="4">
                  <c:v>15</c:v>
                </c:pt>
                <c:pt idx="5">
                  <c:v>14</c:v>
                </c:pt>
                <c:pt idx="6">
                  <c:v>13</c:v>
                </c:pt>
                <c:pt idx="7">
                  <c:v>12</c:v>
                </c:pt>
                <c:pt idx="8">
                  <c:v>11</c:v>
                </c:pt>
                <c:pt idx="9">
                  <c:v>10</c:v>
                </c:pt>
                <c:pt idx="10">
                  <c:v>9</c:v>
                </c:pt>
                <c:pt idx="11">
                  <c:v>8</c:v>
                </c:pt>
                <c:pt idx="12">
                  <c:v>7</c:v>
                </c:pt>
                <c:pt idx="13">
                  <c:v>6</c:v>
                </c:pt>
                <c:pt idx="14">
                  <c:v>5</c:v>
                </c:pt>
                <c:pt idx="15">
                  <c:v>4</c:v>
                </c:pt>
                <c:pt idx="16">
                  <c:v>3</c:v>
                </c:pt>
                <c:pt idx="17">
                  <c:v>2</c:v>
                </c:pt>
                <c:pt idx="18">
                  <c:v>1</c:v>
                </c:pt>
              </c:numCache>
            </c:numRef>
          </c:yVal>
          <c:smooth val="1"/>
          <c:extLst>
            <c:ext xmlns:c16="http://schemas.microsoft.com/office/drawing/2014/chart" uri="{C3380CC4-5D6E-409C-BE32-E72D297353CC}">
              <c16:uniqueId val="{00000001-55D1-4526-95CC-4FB3A8ED8CFE}"/>
            </c:ext>
          </c:extLst>
        </c:ser>
        <c:dLbls>
          <c:showLegendKey val="0"/>
          <c:showVal val="0"/>
          <c:showCatName val="0"/>
          <c:showSerName val="0"/>
          <c:showPercent val="0"/>
          <c:showBubbleSize val="0"/>
        </c:dLbls>
        <c:axId val="73469952"/>
        <c:axId val="73468160"/>
      </c:scatterChart>
      <c:catAx>
        <c:axId val="73452544"/>
        <c:scaling>
          <c:orientation val="minMax"/>
        </c:scaling>
        <c:delete val="1"/>
        <c:axPos val="l"/>
        <c:majorTickMark val="out"/>
        <c:minorTickMark val="none"/>
        <c:tickLblPos val="none"/>
        <c:crossAx val="73466624"/>
        <c:crosses val="autoZero"/>
        <c:auto val="1"/>
        <c:lblAlgn val="ctr"/>
        <c:lblOffset val="500"/>
        <c:noMultiLvlLbl val="0"/>
      </c:catAx>
      <c:valAx>
        <c:axId val="73466624"/>
        <c:scaling>
          <c:orientation val="minMax"/>
          <c:max val="0"/>
          <c:min val="-8"/>
        </c:scaling>
        <c:delete val="0"/>
        <c:axPos val="b"/>
        <c:majorGridlines>
          <c:spPr>
            <a:ln>
              <a:solidFill>
                <a:schemeClr val="bg1">
                  <a:lumMod val="75000"/>
                </a:schemeClr>
              </a:solidFill>
            </a:ln>
          </c:spPr>
        </c:majorGridlines>
        <c:numFmt formatCode="###0;[Black]###0" sourceLinked="0"/>
        <c:majorTickMark val="none"/>
        <c:minorTickMark val="none"/>
        <c:tickLblPos val="nextTo"/>
        <c:crossAx val="73452544"/>
        <c:crosses val="autoZero"/>
        <c:crossBetween val="between"/>
      </c:valAx>
      <c:valAx>
        <c:axId val="73468160"/>
        <c:scaling>
          <c:orientation val="maxMin"/>
          <c:max val="19.5"/>
          <c:min val="0.5"/>
        </c:scaling>
        <c:delete val="1"/>
        <c:axPos val="r"/>
        <c:numFmt formatCode="0" sourceLinked="1"/>
        <c:majorTickMark val="out"/>
        <c:minorTickMark val="none"/>
        <c:tickLblPos val="none"/>
        <c:crossAx val="73469952"/>
        <c:crosses val="max"/>
        <c:crossBetween val="midCat"/>
      </c:valAx>
      <c:valAx>
        <c:axId val="73469952"/>
        <c:scaling>
          <c:orientation val="minMax"/>
        </c:scaling>
        <c:delete val="1"/>
        <c:axPos val="b"/>
        <c:numFmt formatCode="0.0" sourceLinked="1"/>
        <c:majorTickMark val="out"/>
        <c:minorTickMark val="none"/>
        <c:tickLblPos val="none"/>
        <c:crossAx val="73468160"/>
        <c:crosses val="max"/>
        <c:crossBetween val="midCat"/>
      </c:valAx>
    </c:plotArea>
    <c:legend>
      <c:legendPos val="l"/>
      <c:layout>
        <c:manualLayout>
          <c:xMode val="edge"/>
          <c:yMode val="edge"/>
          <c:x val="8.0758468272576697E-3"/>
          <c:y val="5.5723927875245473E-2"/>
          <c:w val="0.90712776148654051"/>
          <c:h val="5.7446393762183239E-2"/>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81954262840309"/>
          <c:y val="0.19167727426295667"/>
          <c:w val="0.81804303746266183"/>
          <c:h val="0.71167563908526565"/>
        </c:manualLayout>
      </c:layout>
      <c:barChart>
        <c:barDir val="bar"/>
        <c:grouping val="clustered"/>
        <c:varyColors val="0"/>
        <c:ser>
          <c:idx val="0"/>
          <c:order val="0"/>
          <c:tx>
            <c:strRef>
              <c:f>'ALL CONTROLS'!$N$155</c:f>
              <c:strCache>
                <c:ptCount val="1"/>
                <c:pt idx="0">
                  <c:v>Betsi Cadwaladr UHB</c:v>
                </c:pt>
              </c:strCache>
            </c:strRef>
          </c:tx>
          <c:spPr>
            <a:solidFill>
              <a:srgbClr val="6BAEE7"/>
            </a:solidFill>
            <a:ln>
              <a:noFill/>
            </a:ln>
          </c:spPr>
          <c:invertIfNegative val="0"/>
          <c:cat>
            <c:strRef>
              <c:f>'ALL CONTROLS'!$D$187:$D$205</c:f>
              <c:strCache>
                <c:ptCount val="19"/>
                <c:pt idx="0">
                  <c:v>0-4 </c:v>
                </c:pt>
                <c:pt idx="1">
                  <c:v>5-9 </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 </c:v>
                </c:pt>
              </c:strCache>
            </c:strRef>
          </c:cat>
          <c:val>
            <c:numRef>
              <c:f>'ALL CONTROLS'!$E$260:$E$278</c:f>
              <c:numCache>
                <c:formatCode>0.0</c:formatCode>
                <c:ptCount val="19"/>
                <c:pt idx="0">
                  <c:v>2.7796748881185178</c:v>
                </c:pt>
                <c:pt idx="1">
                  <c:v>2.8041692241635183</c:v>
                </c:pt>
                <c:pt idx="2">
                  <c:v>2.5474109486800436</c:v>
                </c:pt>
                <c:pt idx="3">
                  <c:v>2.7863027672836358</c:v>
                </c:pt>
                <c:pt idx="4">
                  <c:v>2.9014261466951377</c:v>
                </c:pt>
                <c:pt idx="5">
                  <c:v>2.7788103821404593</c:v>
                </c:pt>
                <c:pt idx="6">
                  <c:v>2.6975468202029287</c:v>
                </c:pt>
                <c:pt idx="7">
                  <c:v>2.5629720562851026</c:v>
                </c:pt>
                <c:pt idx="8">
                  <c:v>3.2859872226016442</c:v>
                </c:pt>
                <c:pt idx="9">
                  <c:v>3.6420196012322088</c:v>
                </c:pt>
                <c:pt idx="10">
                  <c:v>3.574444050613943</c:v>
                </c:pt>
                <c:pt idx="11">
                  <c:v>3.2215815272362605</c:v>
                </c:pt>
                <c:pt idx="12">
                  <c:v>3.2795034277662034</c:v>
                </c:pt>
                <c:pt idx="13">
                  <c:v>3.4937568259951179</c:v>
                </c:pt>
                <c:pt idx="14">
                  <c:v>2.6612375691244572</c:v>
                </c:pt>
                <c:pt idx="15">
                  <c:v>2.1295663926182717</c:v>
                </c:pt>
                <c:pt idx="16">
                  <c:v>1.6774297660934991</c:v>
                </c:pt>
                <c:pt idx="17">
                  <c:v>1.1346640962022252</c:v>
                </c:pt>
                <c:pt idx="18">
                  <c:v>0.74808583968024811</c:v>
                </c:pt>
              </c:numCache>
            </c:numRef>
          </c:val>
          <c:extLst>
            <c:ext xmlns:c16="http://schemas.microsoft.com/office/drawing/2014/chart" uri="{C3380CC4-5D6E-409C-BE32-E72D297353CC}">
              <c16:uniqueId val="{00000000-522F-4053-9D42-6B371741B24A}"/>
            </c:ext>
          </c:extLst>
        </c:ser>
        <c:dLbls>
          <c:showLegendKey val="0"/>
          <c:showVal val="0"/>
          <c:showCatName val="0"/>
          <c:showSerName val="0"/>
          <c:showPercent val="0"/>
          <c:showBubbleSize val="0"/>
        </c:dLbls>
        <c:gapWidth val="30"/>
        <c:overlap val="100"/>
        <c:axId val="73487488"/>
        <c:axId val="73489024"/>
      </c:barChart>
      <c:scatterChart>
        <c:scatterStyle val="smoothMarker"/>
        <c:varyColors val="0"/>
        <c:ser>
          <c:idx val="1"/>
          <c:order val="1"/>
          <c:tx>
            <c:strRef>
              <c:f>'ALL CONTROLS'!$N$156</c:f>
              <c:strCache>
                <c:ptCount val="1"/>
                <c:pt idx="0">
                  <c:v>Wales</c:v>
                </c:pt>
              </c:strCache>
            </c:strRef>
          </c:tx>
          <c:spPr>
            <a:ln w="22225">
              <a:solidFill>
                <a:srgbClr val="08519C"/>
              </a:solidFill>
            </a:ln>
          </c:spPr>
          <c:marker>
            <c:symbol val="none"/>
          </c:marker>
          <c:xVal>
            <c:numRef>
              <c:f>'ALL CONTROLS'!$G$260:$G$278</c:f>
              <c:numCache>
                <c:formatCode>0.0</c:formatCode>
                <c:ptCount val="19"/>
                <c:pt idx="0">
                  <c:v>2.8006142231203</c:v>
                </c:pt>
                <c:pt idx="1">
                  <c:v>2.782244449935253</c:v>
                </c:pt>
                <c:pt idx="2">
                  <c:v>2.5924018995897846</c:v>
                </c:pt>
                <c:pt idx="3">
                  <c:v>2.9544287323950953</c:v>
                </c:pt>
                <c:pt idx="4">
                  <c:v>3.4136407208712964</c:v>
                </c:pt>
                <c:pt idx="5">
                  <c:v>3.0580821180607209</c:v>
                </c:pt>
                <c:pt idx="6">
                  <c:v>2.9495775598990437</c:v>
                </c:pt>
                <c:pt idx="7">
                  <c:v>2.7313394798766897</c:v>
                </c:pt>
                <c:pt idx="8">
                  <c:v>3.2451433295084535</c:v>
                </c:pt>
                <c:pt idx="9">
                  <c:v>3.5967563120222401</c:v>
                </c:pt>
                <c:pt idx="10">
                  <c:v>3.5509289025095438</c:v>
                </c:pt>
                <c:pt idx="11">
                  <c:v>3.1820457459098144</c:v>
                </c:pt>
                <c:pt idx="12">
                  <c:v>3.0998992249766824</c:v>
                </c:pt>
                <c:pt idx="13">
                  <c:v>3.186153071956471</c:v>
                </c:pt>
                <c:pt idx="14">
                  <c:v>2.4447645499599617</c:v>
                </c:pt>
                <c:pt idx="15">
                  <c:v>1.9867815251827596</c:v>
                </c:pt>
                <c:pt idx="16">
                  <c:v>1.5363016471994504</c:v>
                </c:pt>
                <c:pt idx="17">
                  <c:v>1.0133775932751106</c:v>
                </c:pt>
                <c:pt idx="18">
                  <c:v>0.67444234155100391</c:v>
                </c:pt>
              </c:numCache>
            </c:numRef>
          </c:xVal>
          <c:yVal>
            <c:numRef>
              <c:f>'ALL CONTROLS'!$H$260:$H$278</c:f>
              <c:numCache>
                <c:formatCode>0</c:formatCode>
                <c:ptCount val="19"/>
                <c:pt idx="0">
                  <c:v>19</c:v>
                </c:pt>
                <c:pt idx="1">
                  <c:v>18</c:v>
                </c:pt>
                <c:pt idx="2">
                  <c:v>17</c:v>
                </c:pt>
                <c:pt idx="3">
                  <c:v>16</c:v>
                </c:pt>
                <c:pt idx="4">
                  <c:v>15</c:v>
                </c:pt>
                <c:pt idx="5">
                  <c:v>14</c:v>
                </c:pt>
                <c:pt idx="6">
                  <c:v>13</c:v>
                </c:pt>
                <c:pt idx="7">
                  <c:v>12</c:v>
                </c:pt>
                <c:pt idx="8">
                  <c:v>11</c:v>
                </c:pt>
                <c:pt idx="9">
                  <c:v>10</c:v>
                </c:pt>
                <c:pt idx="10">
                  <c:v>9</c:v>
                </c:pt>
                <c:pt idx="11">
                  <c:v>8</c:v>
                </c:pt>
                <c:pt idx="12">
                  <c:v>7</c:v>
                </c:pt>
                <c:pt idx="13">
                  <c:v>6</c:v>
                </c:pt>
                <c:pt idx="14">
                  <c:v>5</c:v>
                </c:pt>
                <c:pt idx="15">
                  <c:v>4</c:v>
                </c:pt>
                <c:pt idx="16">
                  <c:v>3</c:v>
                </c:pt>
                <c:pt idx="17">
                  <c:v>2</c:v>
                </c:pt>
                <c:pt idx="18">
                  <c:v>1</c:v>
                </c:pt>
              </c:numCache>
            </c:numRef>
          </c:yVal>
          <c:smooth val="1"/>
          <c:extLst>
            <c:ext xmlns:c16="http://schemas.microsoft.com/office/drawing/2014/chart" uri="{C3380CC4-5D6E-409C-BE32-E72D297353CC}">
              <c16:uniqueId val="{00000001-522F-4053-9D42-6B371741B24A}"/>
            </c:ext>
          </c:extLst>
        </c:ser>
        <c:dLbls>
          <c:showLegendKey val="0"/>
          <c:showVal val="0"/>
          <c:showCatName val="0"/>
          <c:showSerName val="0"/>
          <c:showPercent val="0"/>
          <c:showBubbleSize val="0"/>
        </c:dLbls>
        <c:axId val="73492352"/>
        <c:axId val="73490816"/>
      </c:scatterChart>
      <c:catAx>
        <c:axId val="73487488"/>
        <c:scaling>
          <c:orientation val="minMax"/>
        </c:scaling>
        <c:delete val="0"/>
        <c:axPos val="l"/>
        <c:numFmt formatCode="General" sourceLinked="1"/>
        <c:majorTickMark val="none"/>
        <c:minorTickMark val="none"/>
        <c:tickLblPos val="low"/>
        <c:spPr>
          <a:ln>
            <a:noFill/>
          </a:ln>
        </c:spPr>
        <c:txPr>
          <a:bodyPr anchor="ctr" anchorCtr="1"/>
          <a:lstStyle/>
          <a:p>
            <a:pPr>
              <a:defRPr sz="900">
                <a:latin typeface="Verdana" pitchFamily="34" charset="0"/>
                <a:ea typeface="Verdana" pitchFamily="34" charset="0"/>
                <a:cs typeface="Verdana" pitchFamily="34" charset="0"/>
              </a:defRPr>
            </a:pPr>
            <a:endParaRPr lang="en-US"/>
          </a:p>
        </c:txPr>
        <c:crossAx val="73489024"/>
        <c:crosses val="autoZero"/>
        <c:auto val="1"/>
        <c:lblAlgn val="ctr"/>
        <c:lblOffset val="200"/>
        <c:noMultiLvlLbl val="0"/>
      </c:catAx>
      <c:valAx>
        <c:axId val="73489024"/>
        <c:scaling>
          <c:orientation val="minMax"/>
          <c:max val="8"/>
          <c:min val="0"/>
        </c:scaling>
        <c:delete val="0"/>
        <c:axPos val="b"/>
        <c:majorGridlines>
          <c:spPr>
            <a:ln>
              <a:solidFill>
                <a:schemeClr val="bg1">
                  <a:lumMod val="75000"/>
                </a:schemeClr>
              </a:solidFill>
            </a:ln>
          </c:spPr>
        </c:majorGridlines>
        <c:numFmt formatCode="0" sourceLinked="0"/>
        <c:majorTickMark val="none"/>
        <c:minorTickMark val="none"/>
        <c:tickLblPos val="nextTo"/>
        <c:crossAx val="73487488"/>
        <c:crosses val="autoZero"/>
        <c:crossBetween val="between"/>
      </c:valAx>
      <c:valAx>
        <c:axId val="73490816"/>
        <c:scaling>
          <c:orientation val="maxMin"/>
          <c:max val="19.5"/>
          <c:min val="0.5"/>
        </c:scaling>
        <c:delete val="1"/>
        <c:axPos val="r"/>
        <c:numFmt formatCode="0" sourceLinked="1"/>
        <c:majorTickMark val="out"/>
        <c:minorTickMark val="none"/>
        <c:tickLblPos val="none"/>
        <c:crossAx val="73492352"/>
        <c:crosses val="max"/>
        <c:crossBetween val="midCat"/>
      </c:valAx>
      <c:valAx>
        <c:axId val="73492352"/>
        <c:scaling>
          <c:orientation val="minMax"/>
        </c:scaling>
        <c:delete val="1"/>
        <c:axPos val="b"/>
        <c:numFmt formatCode="0.0" sourceLinked="1"/>
        <c:majorTickMark val="out"/>
        <c:minorTickMark val="none"/>
        <c:tickLblPos val="none"/>
        <c:crossAx val="73490816"/>
        <c:crosses val="max"/>
        <c:crossBetween val="midCat"/>
      </c:valAx>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trlProps/ctrlProp1.xml><?xml version="1.0" encoding="utf-8"?>
<formControlPr xmlns="http://schemas.microsoft.com/office/spreadsheetml/2009/9/main" objectType="List" dx="16" fmlaLink="'ALL CONTROLS'!$D$13" fmlaRange="'ALL CONTROLS'!$B$3:$B$31" noThreeD="1" sel="1" val="0"/>
</file>

<file path=xl/ctrlProps/ctrlProp2.xml><?xml version="1.0" encoding="utf-8"?>
<formControlPr xmlns="http://schemas.microsoft.com/office/spreadsheetml/2009/9/main" objectType="List" dx="16" fmlaLink="'ALL CONTROLS'!$D$14" fmlaRange="'ALL CONTROLS'!$E$8:$E$10" noThreeD="1" sel="1" val="0"/>
</file>

<file path=xl/ctrlProps/ctrlProp3.xml><?xml version="1.0" encoding="utf-8"?>
<formControlPr xmlns="http://schemas.microsoft.com/office/spreadsheetml/2009/9/main" objectType="List" dx="16" fmlaLink="'ALL CONTROLS'!$C$47" fmlaRange="'ALL CONTROLS'!$C$59:$C$61" noThreeD="1" sel="1" val="0"/>
</file>

<file path=xl/ctrlProps/ctrlProp4.xml><?xml version="1.0" encoding="utf-8"?>
<formControlPr xmlns="http://schemas.microsoft.com/office/spreadsheetml/2009/9/main" objectType="List" dx="16" fmlaLink="'ALL CONTROLS'!$D$47" fmlaRange="'ALL CONTROLS'!$D$59:$D$60" noThreeD="1" sel="1" val="0"/>
</file>

<file path=xl/ctrlProps/ctrlProp5.xml><?xml version="1.0" encoding="utf-8"?>
<formControlPr xmlns="http://schemas.microsoft.com/office/spreadsheetml/2009/9/main" objectType="List" dx="16" fmlaLink="'ALL CONTROLS'!$B$47" fmlaRange="'ALL CONTROLS'!$A$58:$A$86" noThreeD="1" sel="1" val="0"/>
</file>

<file path=xl/ctrlProps/ctrlProp6.xml><?xml version="1.0" encoding="utf-8"?>
<formControlPr xmlns="http://schemas.microsoft.com/office/spreadsheetml/2009/9/main" objectType="List" dx="16" fmlaLink="'ALL CONTROLS'!$B$183" fmlaRange="'ALL CONTROLS'!$B$152:$B$180" noThreeD="1" sel="1" val="0"/>
</file>

<file path=xl/ctrlProps/ctrlProp7.xml><?xml version="1.0" encoding="utf-8"?>
<formControlPr xmlns="http://schemas.microsoft.com/office/spreadsheetml/2009/9/main" objectType="List" dx="16" fmlaLink="'ALL CONTROLS'!$I$183" fmlaRange="'ALL CONTROLS'!$J$151:$J$178" noThreeD="1" sel="1" val="0"/>
</file>

<file path=xl/drawings/_rels/drawing1.xml.rels><?xml version="1.0" encoding="UTF-8" standalone="yes"?>
<Relationships xmlns="http://schemas.openxmlformats.org/package/2006/relationships"><Relationship Id="rId8" Type="http://schemas.openxmlformats.org/officeDocument/2006/relationships/hyperlink" Target="#'Snap shot Pyramid 2014'!A1"/><Relationship Id="rId13" Type="http://schemas.openxmlformats.org/officeDocument/2006/relationships/hyperlink" Target="http://www.publichealthwalesobservatory.wales.nhs.uk/demography-overview" TargetMode="External"/><Relationship Id="rId3" Type="http://schemas.openxmlformats.org/officeDocument/2006/relationships/image" Target="../media/image2.jpeg"/><Relationship Id="rId7" Type="http://schemas.openxmlformats.org/officeDocument/2006/relationships/hyperlink" Target="#'Pyramid trend 2005-2014'!A1"/><Relationship Id="rId12" Type="http://schemas.openxmlformats.org/officeDocument/2006/relationships/hyperlink" Target="#Introduction!A1"/><Relationship Id="rId2" Type="http://schemas.openxmlformats.org/officeDocument/2006/relationships/image" Target="../media/image1.jpeg"/><Relationship Id="rId1" Type="http://schemas.openxmlformats.org/officeDocument/2006/relationships/hyperlink" Target="#'Copy tables and charts'!A1"/><Relationship Id="rId6" Type="http://schemas.openxmlformats.org/officeDocument/2006/relationships/hyperlink" Target="#'Output RH'!A1"/><Relationship Id="rId11" Type="http://schemas.openxmlformats.org/officeDocument/2006/relationships/hyperlink" Target="#'Copy tables and charts (2)'!A1"/><Relationship Id="rId5" Type="http://schemas.openxmlformats.org/officeDocument/2006/relationships/hyperlink" Target="#Output_trend_RH!A1"/><Relationship Id="rId10" Type="http://schemas.openxmlformats.org/officeDocument/2006/relationships/hyperlink" Target="#'Interpretation guide merged'!A1"/><Relationship Id="rId4" Type="http://schemas.openxmlformats.org/officeDocument/2006/relationships/image" Target="../media/image3.emf"/><Relationship Id="rId9" Type="http://schemas.openxmlformats.org/officeDocument/2006/relationships/hyperlink" Target="#'Technical guide (4)'!A1"/><Relationship Id="rId1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hyperlink" Target="#'Technical guide (4)'!A1"/><Relationship Id="rId3" Type="http://schemas.openxmlformats.org/officeDocument/2006/relationships/hyperlink" Target="#'Technical guide'!A1"/><Relationship Id="rId7" Type="http://schemas.openxmlformats.org/officeDocument/2006/relationships/image" Target="../media/image2.jpeg"/><Relationship Id="rId12" Type="http://schemas.openxmlformats.org/officeDocument/2006/relationships/hyperlink" Target="#'Snap shot Pyramid 2014'!A1"/><Relationship Id="rId2" Type="http://schemas.openxmlformats.org/officeDocument/2006/relationships/hyperlink" Target="#'LA Comparison'!A1"/><Relationship Id="rId1" Type="http://schemas.openxmlformats.org/officeDocument/2006/relationships/hyperlink" Target="#'Current snapshot'!A1"/><Relationship Id="rId6" Type="http://schemas.openxmlformats.org/officeDocument/2006/relationships/image" Target="../media/image1.jpeg"/><Relationship Id="rId11" Type="http://schemas.openxmlformats.org/officeDocument/2006/relationships/hyperlink" Target="#'Pyramid trend 2005-2014'!A1"/><Relationship Id="rId5" Type="http://schemas.openxmlformats.org/officeDocument/2006/relationships/hyperlink" Target="#Introduction!A1"/><Relationship Id="rId15" Type="http://schemas.openxmlformats.org/officeDocument/2006/relationships/hyperlink" Target="#'Copy tables and charts (2)'!A1"/><Relationship Id="rId10" Type="http://schemas.openxmlformats.org/officeDocument/2006/relationships/hyperlink" Target="#'Output RH'!A1"/><Relationship Id="rId4" Type="http://schemas.openxmlformats.org/officeDocument/2006/relationships/hyperlink" Target="#'Copy tables and charts'!A1"/><Relationship Id="rId9" Type="http://schemas.openxmlformats.org/officeDocument/2006/relationships/hyperlink" Target="#Output_trend_RH!A1"/><Relationship Id="rId14" Type="http://schemas.openxmlformats.org/officeDocument/2006/relationships/hyperlink" Target="#'Interpretation guide merged'!A1"/></Relationships>
</file>

<file path=xl/drawings/_rels/drawing13.xml.rels><?xml version="1.0" encoding="UTF-8" standalone="yes"?>
<Relationships xmlns="http://schemas.openxmlformats.org/package/2006/relationships"><Relationship Id="rId8" Type="http://schemas.openxmlformats.org/officeDocument/2006/relationships/hyperlink" Target="#'Copy tables and charts'!A1"/><Relationship Id="rId13" Type="http://schemas.openxmlformats.org/officeDocument/2006/relationships/hyperlink" Target="#'Snap shot Pyramid 2014'!A1"/><Relationship Id="rId18" Type="http://schemas.openxmlformats.org/officeDocument/2006/relationships/image" Target="../media/image2.jpeg"/><Relationship Id="rId3" Type="http://schemas.openxmlformats.org/officeDocument/2006/relationships/image" Target="../media/image12.png"/><Relationship Id="rId21" Type="http://schemas.openxmlformats.org/officeDocument/2006/relationships/hyperlink" Target="http://www.publichealthwalesobservatory.wales.nhs.uk/demography-overview" TargetMode="External"/><Relationship Id="rId7" Type="http://schemas.openxmlformats.org/officeDocument/2006/relationships/hyperlink" Target="#'Technical guide'!A1"/><Relationship Id="rId12" Type="http://schemas.openxmlformats.org/officeDocument/2006/relationships/hyperlink" Target="#'Pyramid trend 2005-2014'!A1"/><Relationship Id="rId17" Type="http://schemas.openxmlformats.org/officeDocument/2006/relationships/image" Target="../media/image1.jpeg"/><Relationship Id="rId2" Type="http://schemas.openxmlformats.org/officeDocument/2006/relationships/image" Target="../media/image11.png"/><Relationship Id="rId16" Type="http://schemas.openxmlformats.org/officeDocument/2006/relationships/hyperlink" Target="#'Copy tables and charts (2)'!A1"/><Relationship Id="rId20" Type="http://schemas.openxmlformats.org/officeDocument/2006/relationships/image" Target="../media/image15.png"/><Relationship Id="rId1" Type="http://schemas.openxmlformats.org/officeDocument/2006/relationships/image" Target="../media/image10.png"/><Relationship Id="rId6" Type="http://schemas.openxmlformats.org/officeDocument/2006/relationships/hyperlink" Target="#'LA Comparison'!A1"/><Relationship Id="rId11" Type="http://schemas.openxmlformats.org/officeDocument/2006/relationships/hyperlink" Target="#'Output RH'!A1"/><Relationship Id="rId5" Type="http://schemas.openxmlformats.org/officeDocument/2006/relationships/hyperlink" Target="#'Current snapshot'!A1"/><Relationship Id="rId15" Type="http://schemas.openxmlformats.org/officeDocument/2006/relationships/hyperlink" Target="#'Interpretation guide merged'!A1"/><Relationship Id="rId10" Type="http://schemas.openxmlformats.org/officeDocument/2006/relationships/hyperlink" Target="#Output_trend_RH!A1"/><Relationship Id="rId19" Type="http://schemas.openxmlformats.org/officeDocument/2006/relationships/image" Target="../media/image14.emf"/><Relationship Id="rId4" Type="http://schemas.openxmlformats.org/officeDocument/2006/relationships/image" Target="../media/image13.png"/><Relationship Id="rId9" Type="http://schemas.openxmlformats.org/officeDocument/2006/relationships/hyperlink" Target="#Introduction!A1"/><Relationship Id="rId14" Type="http://schemas.openxmlformats.org/officeDocument/2006/relationships/hyperlink" Target="#'Technical guide (4)'!A1"/><Relationship Id="rId22" Type="http://schemas.openxmlformats.org/officeDocument/2006/relationships/image" Target="../media/image16.emf"/></Relationships>
</file>

<file path=xl/drawings/_rels/drawing14.xml.rels><?xml version="1.0" encoding="UTF-8" standalone="yes"?>
<Relationships xmlns="http://schemas.openxmlformats.org/package/2006/relationships"><Relationship Id="rId8" Type="http://schemas.openxmlformats.org/officeDocument/2006/relationships/hyperlink" Target="#Output_trend_RH!A1"/><Relationship Id="rId13" Type="http://schemas.openxmlformats.org/officeDocument/2006/relationships/hyperlink" Target="#'Interpretation guide merged'!A1"/><Relationship Id="rId3" Type="http://schemas.openxmlformats.org/officeDocument/2006/relationships/image" Target="../media/image19.png"/><Relationship Id="rId7" Type="http://schemas.openxmlformats.org/officeDocument/2006/relationships/image" Target="../media/image21.emf"/><Relationship Id="rId12" Type="http://schemas.openxmlformats.org/officeDocument/2006/relationships/hyperlink" Target="#'Technical guide (4)'!A1"/><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jpeg"/><Relationship Id="rId11" Type="http://schemas.openxmlformats.org/officeDocument/2006/relationships/hyperlink" Target="#'Snap shot Pyramid 2014'!A1"/><Relationship Id="rId5" Type="http://schemas.openxmlformats.org/officeDocument/2006/relationships/image" Target="../media/image1.jpeg"/><Relationship Id="rId15" Type="http://schemas.openxmlformats.org/officeDocument/2006/relationships/hyperlink" Target="#Introduction!A1"/><Relationship Id="rId10" Type="http://schemas.openxmlformats.org/officeDocument/2006/relationships/hyperlink" Target="#'Pyramid trend 2005-2014'!A1"/><Relationship Id="rId4" Type="http://schemas.openxmlformats.org/officeDocument/2006/relationships/image" Target="../media/image20.png"/><Relationship Id="rId9" Type="http://schemas.openxmlformats.org/officeDocument/2006/relationships/hyperlink" Target="#'Output RH'!A1"/><Relationship Id="rId14" Type="http://schemas.openxmlformats.org/officeDocument/2006/relationships/hyperlink" Target="#'Copy tables and charts (2)'!A1"/></Relationships>
</file>

<file path=xl/drawings/_rels/drawing2.xml.rels><?xml version="1.0" encoding="UTF-8" standalone="yes"?>
<Relationships xmlns="http://schemas.openxmlformats.org/package/2006/relationships"><Relationship Id="rId8" Type="http://schemas.openxmlformats.org/officeDocument/2006/relationships/hyperlink" Target="#'Pyramid trend 2005-2014'!A1"/><Relationship Id="rId13" Type="http://schemas.openxmlformats.org/officeDocument/2006/relationships/hyperlink" Target="#Introduction!A1"/><Relationship Id="rId3" Type="http://schemas.openxmlformats.org/officeDocument/2006/relationships/image" Target="../media/image1.jpeg"/><Relationship Id="rId7" Type="http://schemas.openxmlformats.org/officeDocument/2006/relationships/hyperlink" Target="#'Output RH'!A1"/><Relationship Id="rId12" Type="http://schemas.openxmlformats.org/officeDocument/2006/relationships/hyperlink" Target="#'Copy tables and charts (2)'!A1"/><Relationship Id="rId2" Type="http://schemas.openxmlformats.org/officeDocument/2006/relationships/hyperlink" Target="#'Interpretation guide'!A1"/><Relationship Id="rId1" Type="http://schemas.openxmlformats.org/officeDocument/2006/relationships/chart" Target="../charts/chart1.xml"/><Relationship Id="rId6" Type="http://schemas.openxmlformats.org/officeDocument/2006/relationships/hyperlink" Target="#Output_trend_RH!A1"/><Relationship Id="rId11" Type="http://schemas.openxmlformats.org/officeDocument/2006/relationships/hyperlink" Target="#'Interpretation guide merged'!A1"/><Relationship Id="rId5" Type="http://schemas.openxmlformats.org/officeDocument/2006/relationships/image" Target="../media/image5.emf"/><Relationship Id="rId10" Type="http://schemas.openxmlformats.org/officeDocument/2006/relationships/hyperlink" Target="#'Technical guide (4)'!A1"/><Relationship Id="rId4" Type="http://schemas.openxmlformats.org/officeDocument/2006/relationships/image" Target="../media/image2.jpeg"/><Relationship Id="rId9" Type="http://schemas.openxmlformats.org/officeDocument/2006/relationships/hyperlink" Target="#'Snap shot Pyramid 2014'!A1"/><Relationship Id="rId14" Type="http://schemas.openxmlformats.org/officeDocument/2006/relationships/hyperlink" Target="http://www.publichealthwalesobservatory.wales.nhs.uk/demography-overview"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Snap shot Pyramid 2014'!A1"/><Relationship Id="rId13" Type="http://schemas.openxmlformats.org/officeDocument/2006/relationships/hyperlink" Target="http://www.publichealthwalesobservatory.wales.nhs.uk/demography-overview" TargetMode="External"/><Relationship Id="rId3" Type="http://schemas.openxmlformats.org/officeDocument/2006/relationships/image" Target="../media/image2.jpeg"/><Relationship Id="rId7" Type="http://schemas.openxmlformats.org/officeDocument/2006/relationships/hyperlink" Target="#'Pyramid trend 2005-2014'!A1"/><Relationship Id="rId12" Type="http://schemas.openxmlformats.org/officeDocument/2006/relationships/hyperlink" Target="#Introduction!A1"/><Relationship Id="rId2" Type="http://schemas.openxmlformats.org/officeDocument/2006/relationships/image" Target="../media/image1.jpeg"/><Relationship Id="rId1" Type="http://schemas.openxmlformats.org/officeDocument/2006/relationships/chart" Target="../charts/chart2.xml"/><Relationship Id="rId6" Type="http://schemas.openxmlformats.org/officeDocument/2006/relationships/hyperlink" Target="#'Output RH'!A1"/><Relationship Id="rId11" Type="http://schemas.openxmlformats.org/officeDocument/2006/relationships/hyperlink" Target="#'Copy tables and charts (2)'!A1"/><Relationship Id="rId5" Type="http://schemas.openxmlformats.org/officeDocument/2006/relationships/hyperlink" Target="#Output_trend_RH!A1"/><Relationship Id="rId10" Type="http://schemas.openxmlformats.org/officeDocument/2006/relationships/hyperlink" Target="#'Interpretation guide merged'!A1"/><Relationship Id="rId4" Type="http://schemas.openxmlformats.org/officeDocument/2006/relationships/image" Target="../media/image6.emf"/><Relationship Id="rId9" Type="http://schemas.openxmlformats.org/officeDocument/2006/relationships/hyperlink" Target="#'Technical guide (4)'!A1"/></Relationships>
</file>

<file path=xl/drawings/_rels/drawing6.xml.rels><?xml version="1.0" encoding="UTF-8" standalone="yes"?>
<Relationships xmlns="http://schemas.openxmlformats.org/package/2006/relationships"><Relationship Id="rId8" Type="http://schemas.openxmlformats.org/officeDocument/2006/relationships/hyperlink" Target="#'Output RH'!A1"/><Relationship Id="rId13" Type="http://schemas.openxmlformats.org/officeDocument/2006/relationships/hyperlink" Target="#Introduction!A1"/><Relationship Id="rId3" Type="http://schemas.openxmlformats.org/officeDocument/2006/relationships/chart" Target="../charts/chart4.xml"/><Relationship Id="rId7" Type="http://schemas.openxmlformats.org/officeDocument/2006/relationships/hyperlink" Target="#Output_trend_RH!A1"/><Relationship Id="rId12" Type="http://schemas.openxmlformats.org/officeDocument/2006/relationships/hyperlink" Target="#'Copy tables and charts (2)'!A1"/><Relationship Id="rId2" Type="http://schemas.openxmlformats.org/officeDocument/2006/relationships/chart" Target="../charts/chart3.xml"/><Relationship Id="rId1" Type="http://schemas.openxmlformats.org/officeDocument/2006/relationships/hyperlink" Target="#'Snap shot Pyramid 2014'!A1"/><Relationship Id="rId6" Type="http://schemas.openxmlformats.org/officeDocument/2006/relationships/image" Target="../media/image7.emf"/><Relationship Id="rId11" Type="http://schemas.openxmlformats.org/officeDocument/2006/relationships/hyperlink" Target="#'Interpretation guide merged'!A1"/><Relationship Id="rId5" Type="http://schemas.openxmlformats.org/officeDocument/2006/relationships/image" Target="../media/image2.jpeg"/><Relationship Id="rId10" Type="http://schemas.openxmlformats.org/officeDocument/2006/relationships/hyperlink" Target="#'Technical guide (4)'!A1"/><Relationship Id="rId4" Type="http://schemas.openxmlformats.org/officeDocument/2006/relationships/image" Target="../media/image1.jpeg"/><Relationship Id="rId9" Type="http://schemas.openxmlformats.org/officeDocument/2006/relationships/hyperlink" Target="#'Pyramid trend 2005-2014'!A1"/><Relationship Id="rId14" Type="http://schemas.openxmlformats.org/officeDocument/2006/relationships/hyperlink" Target="http://www.publichealthwalesobservatory.wales.nhs.uk/demography-overview"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Pyramid trend 2005-2014'!A1"/><Relationship Id="rId13" Type="http://schemas.openxmlformats.org/officeDocument/2006/relationships/hyperlink" Target="#Introduction!A1"/><Relationship Id="rId3" Type="http://schemas.openxmlformats.org/officeDocument/2006/relationships/image" Target="../media/image1.jpeg"/><Relationship Id="rId7" Type="http://schemas.openxmlformats.org/officeDocument/2006/relationships/hyperlink" Target="#'Output RH'!A1"/><Relationship Id="rId12" Type="http://schemas.openxmlformats.org/officeDocument/2006/relationships/hyperlink" Target="#'Copy tables and charts (2)'!A1"/><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hyperlink" Target="#Output_trend_RH!A1"/><Relationship Id="rId11" Type="http://schemas.openxmlformats.org/officeDocument/2006/relationships/hyperlink" Target="#'Interpretation guide merged'!A1"/><Relationship Id="rId5" Type="http://schemas.openxmlformats.org/officeDocument/2006/relationships/image" Target="../media/image8.emf"/><Relationship Id="rId10" Type="http://schemas.openxmlformats.org/officeDocument/2006/relationships/hyperlink" Target="#'Technical guide (4)'!A1"/><Relationship Id="rId4" Type="http://schemas.openxmlformats.org/officeDocument/2006/relationships/image" Target="../media/image2.jpeg"/><Relationship Id="rId9" Type="http://schemas.openxmlformats.org/officeDocument/2006/relationships/hyperlink" Target="#'Snap shot Pyramid 2014'!A1"/><Relationship Id="rId14" Type="http://schemas.openxmlformats.org/officeDocument/2006/relationships/hyperlink" Target="http://www.publichealthwalesobservatory.wales.nhs.uk/demography-overview" TargetMode="External"/></Relationships>
</file>

<file path=xl/drawings/drawing1.xml><?xml version="1.0" encoding="utf-8"?>
<xdr:wsDr xmlns:xdr="http://schemas.openxmlformats.org/drawingml/2006/spreadsheetDrawing" xmlns:a="http://schemas.openxmlformats.org/drawingml/2006/main">
  <xdr:twoCellAnchor>
    <xdr:from>
      <xdr:col>12</xdr:col>
      <xdr:colOff>581891</xdr:colOff>
      <xdr:row>10</xdr:row>
      <xdr:rowOff>64944</xdr:rowOff>
    </xdr:from>
    <xdr:to>
      <xdr:col>14</xdr:col>
      <xdr:colOff>494580</xdr:colOff>
      <xdr:row>12</xdr:row>
      <xdr:rowOff>47800</xdr:rowOff>
    </xdr:to>
    <xdr:sp macro="" textlink="">
      <xdr:nvSpPr>
        <xdr:cNvPr id="2" name="Rectangle 1">
          <a:hlinkClick xmlns:r="http://schemas.openxmlformats.org/officeDocument/2006/relationships" r:id="rId1" tooltip="Wales chart"/>
        </xdr:cNvPr>
        <xdr:cNvSpPr/>
      </xdr:nvSpPr>
      <xdr:spPr>
        <a:xfrm>
          <a:off x="7897091" y="1969944"/>
          <a:ext cx="1131889" cy="36385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n-GB" sz="1100"/>
        </a:p>
      </xdr:txBody>
    </xdr:sp>
    <xdr:clientData/>
  </xdr:twoCellAnchor>
  <xdr:twoCellAnchor>
    <xdr:from>
      <xdr:col>5</xdr:col>
      <xdr:colOff>609599</xdr:colOff>
      <xdr:row>23</xdr:row>
      <xdr:rowOff>66675</xdr:rowOff>
    </xdr:from>
    <xdr:to>
      <xdr:col>18</xdr:col>
      <xdr:colOff>104774</xdr:colOff>
      <xdr:row>39</xdr:row>
      <xdr:rowOff>95250</xdr:rowOff>
    </xdr:to>
    <xdr:sp macro="" textlink="">
      <xdr:nvSpPr>
        <xdr:cNvPr id="16" name="TextBox 15"/>
        <xdr:cNvSpPr txBox="1"/>
      </xdr:nvSpPr>
      <xdr:spPr>
        <a:xfrm>
          <a:off x="3657599" y="3819525"/>
          <a:ext cx="7419975" cy="3076575"/>
        </a:xfrm>
        <a:prstGeom prst="rect">
          <a:avLst/>
        </a:prstGeom>
        <a:noFill/>
        <a:ln w="22225" cmpd="thickThin">
          <a:solidFill>
            <a:srgbClr val="5283BE"/>
          </a:solidFill>
          <a:prstDash val="solid"/>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ea typeface="Verdana" pitchFamily="34" charset="0"/>
              <a:cs typeface="Verdana" pitchFamily="34" charset="0"/>
            </a:rPr>
            <a:t>Key messages</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Over the last 10 years (2005 to 2014), the population of Wales has increased by over 4% from around 2.97 million to 3.09 million (5.1% and 3.2% increase for males and females, respectively)</a:t>
          </a:r>
          <a:endParaRPr lang="en-GB" sz="110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40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rgbClr val="404040"/>
              </a:solidFill>
              <a:latin typeface="+mn-lt"/>
              <a:ea typeface="+mn-ea"/>
              <a:cs typeface="+mn-cs"/>
            </a:rPr>
            <a:t>• </a:t>
          </a:r>
          <a:r>
            <a:rPr lang="en-GB" sz="1000">
              <a:solidFill>
                <a:srgbClr val="404040"/>
              </a:solidFill>
              <a:latin typeface="Verdana" pitchFamily="34" charset="0"/>
              <a:ea typeface="Verdana" pitchFamily="34" charset="0"/>
              <a:cs typeface="Verdana" pitchFamily="34" charset="0"/>
            </a:rPr>
            <a:t>In 2014, an estimated 49% of the population were male and 51% female in Wales</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The largest increase (10.4%) in population was seen in Cardiff which increased from around 320,000 in 2005 to 350,000 in 2014</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Ceredigion saw the only decrease (-0.1%) in population from 2005 to 2014</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In 2014, 1 in 5 Welsh residents were aged over 65 years (20%), 6 in every 10 (62%) were of working age (16 to 64 years) and nearly 1 in 5 (18%) were aged under 16</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The population aged under 16 in Wales has decreased by over 2% between 2005 and 2014, from around</a:t>
          </a:r>
          <a:r>
            <a:rPr lang="en-GB" sz="1000" baseline="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568,000 to 555,000</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The population in Wales aged 85+ has increased by over a quarter (27%) between 2005 and 2014, from an estimated 62,000 to 79,000</a:t>
          </a:r>
        </a:p>
        <a:p>
          <a:endParaRPr lang="en-GB" sz="400" b="0">
            <a:solidFill>
              <a:srgbClr val="08519C"/>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i="1">
              <a:solidFill>
                <a:srgbClr val="404040"/>
              </a:solidFill>
              <a:latin typeface="Verdana" pitchFamily="34" charset="0"/>
              <a:ea typeface="Verdana" pitchFamily="34" charset="0"/>
              <a:cs typeface="Verdana" pitchFamily="34" charset="0"/>
            </a:rPr>
            <a:t>Population estimates are produced annually by the Office for National Statistics. The estimates are based on the most recent Census (2011) from which births are added, deaths are subtracted and an estimate is made of net migration</a:t>
          </a:r>
          <a:endParaRPr lang="en-GB" sz="1000" i="1">
            <a:solidFill>
              <a:schemeClr val="dk1"/>
            </a:solidFill>
            <a:latin typeface="Verdana" pitchFamily="34" charset="0"/>
            <a:ea typeface="Verdana" pitchFamily="34" charset="0"/>
            <a:cs typeface="Verdana" pitchFamily="34" charset="0"/>
          </a:endParaRPr>
        </a:p>
        <a:p>
          <a:endParaRPr lang="en-GB" sz="400" b="0">
            <a:solidFill>
              <a:srgbClr val="08519C"/>
            </a:solidFill>
            <a:latin typeface="Verdana" pitchFamily="34" charset="0"/>
            <a:ea typeface="Verdana" pitchFamily="34" charset="0"/>
            <a:cs typeface="Verdana" pitchFamily="34" charset="0"/>
          </a:endParaRPr>
        </a:p>
        <a:p>
          <a:endParaRPr lang="en-GB" sz="1100" b="1">
            <a:solidFill>
              <a:srgbClr val="08519C"/>
            </a:solidFill>
          </a:endParaRPr>
        </a:p>
      </xdr:txBody>
    </xdr:sp>
    <xdr:clientData/>
  </xdr:twoCellAnchor>
  <xdr:twoCellAnchor>
    <xdr:from>
      <xdr:col>0</xdr:col>
      <xdr:colOff>0</xdr:colOff>
      <xdr:row>0</xdr:row>
      <xdr:rowOff>0</xdr:rowOff>
    </xdr:from>
    <xdr:to>
      <xdr:col>23</xdr:col>
      <xdr:colOff>487200</xdr:colOff>
      <xdr:row>7</xdr:row>
      <xdr:rowOff>47933</xdr:rowOff>
    </xdr:to>
    <xdr:grpSp>
      <xdr:nvGrpSpPr>
        <xdr:cNvPr id="38" name="Group 37"/>
        <xdr:cNvGrpSpPr/>
      </xdr:nvGrpSpPr>
      <xdr:grpSpPr>
        <a:xfrm>
          <a:off x="0" y="0"/>
          <a:ext cx="14858520" cy="1328093"/>
          <a:chOff x="0" y="0"/>
          <a:chExt cx="14508000" cy="1381433"/>
        </a:xfrm>
      </xdr:grpSpPr>
      <xdr:sp macro="" textlink="">
        <xdr:nvSpPr>
          <xdr:cNvPr id="19" name="Rectangle 18"/>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TextBox 19"/>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Introduction</a:t>
            </a:r>
          </a:p>
        </xdr:txBody>
      </xdr:sp>
      <xdr:pic>
        <xdr:nvPicPr>
          <xdr:cNvPr id="21" name="Picture 20" descr="PHW-Observatory-Logo.jpg"/>
          <xdr:cNvPicPr>
            <a:picLocks noChangeAspect="1"/>
          </xdr:cNvPicPr>
        </xdr:nvPicPr>
        <xdr:blipFill>
          <a:blip xmlns:r="http://schemas.openxmlformats.org/officeDocument/2006/relationships" r:embed="rId2"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2" name="Picture 21" descr="Demography_front_cover_red_2.jpg"/>
          <xdr:cNvPicPr>
            <a:picLocks noChangeAspect="1"/>
          </xdr:cNvPicPr>
        </xdr:nvPicPr>
        <xdr:blipFill>
          <a:blip xmlns:r="http://schemas.openxmlformats.org/officeDocument/2006/relationships" r:embed="rId3"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33" name="Group 32"/>
          <xdr:cNvGrpSpPr>
            <a:grpSpLocks noChangeAspect="1"/>
          </xdr:cNvGrpSpPr>
        </xdr:nvGrpSpPr>
        <xdr:grpSpPr>
          <a:xfrm>
            <a:off x="0" y="971549"/>
            <a:ext cx="14508000" cy="409884"/>
            <a:chOff x="0" y="971549"/>
            <a:chExt cx="14508000" cy="409884"/>
          </a:xfrm>
        </xdr:grpSpPr>
        <xdr:pic>
          <xdr:nvPicPr>
            <xdr:cNvPr id="23"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971549"/>
              <a:ext cx="14508000" cy="409884"/>
            </a:xfrm>
            <a:prstGeom prst="rect">
              <a:avLst/>
            </a:prstGeom>
            <a:noFill/>
          </xdr:spPr>
        </xdr:pic>
        <xdr:grpSp>
          <xdr:nvGrpSpPr>
            <xdr:cNvPr id="24" name="Group 23"/>
            <xdr:cNvGrpSpPr/>
          </xdr:nvGrpSpPr>
          <xdr:grpSpPr>
            <a:xfrm>
              <a:off x="285750" y="1019175"/>
              <a:ext cx="10687050" cy="317500"/>
              <a:chOff x="1362075" y="6677025"/>
              <a:chExt cx="10687050" cy="317500"/>
            </a:xfrm>
          </xdr:grpSpPr>
          <xdr:sp macro="" textlink="">
            <xdr:nvSpPr>
              <xdr:cNvPr id="25" name="Rectangle 24">
                <a:hlinkClick xmlns:r="http://schemas.openxmlformats.org/officeDocument/2006/relationships" r:id="rId5"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6"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7"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8"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9"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10"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11"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12"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0</xdr:col>
      <xdr:colOff>200025</xdr:colOff>
      <xdr:row>29</xdr:row>
      <xdr:rowOff>144948</xdr:rowOff>
    </xdr:from>
    <xdr:to>
      <xdr:col>5</xdr:col>
      <xdr:colOff>447674</xdr:colOff>
      <xdr:row>37</xdr:row>
      <xdr:rowOff>57150</xdr:rowOff>
    </xdr:to>
    <xdr:sp macro="" textlink="">
      <xdr:nvSpPr>
        <xdr:cNvPr id="36" name="TextBox 35">
          <a:hlinkClick xmlns:r="http://schemas.openxmlformats.org/officeDocument/2006/relationships" r:id="rId13"/>
        </xdr:cNvPr>
        <xdr:cNvSpPr txBox="1"/>
      </xdr:nvSpPr>
      <xdr:spPr>
        <a:xfrm>
          <a:off x="200025" y="5078898"/>
          <a:ext cx="3295649" cy="1436202"/>
        </a:xfrm>
        <a:prstGeom prst="rect">
          <a:avLst/>
        </a:prstGeom>
        <a:noFill/>
        <a:ln w="22225"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000" b="1">
              <a:solidFill>
                <a:srgbClr val="3B8DCC"/>
              </a:solidFill>
              <a:latin typeface="Verdana" pitchFamily="34" charset="0"/>
              <a:ea typeface="Verdana" pitchFamily="34" charset="0"/>
              <a:cs typeface="Verdana" pitchFamily="34" charset="0"/>
            </a:rPr>
            <a:t>Note</a:t>
          </a:r>
        </a:p>
        <a:p>
          <a:pPr marL="0" indent="0"/>
          <a:endParaRPr lang="en-GB" sz="400" b="1">
            <a:solidFill>
              <a:srgbClr val="3B8DCC"/>
            </a:solidFill>
            <a:latin typeface="Verdana" pitchFamily="34" charset="0"/>
            <a:ea typeface="Verdana" pitchFamily="34" charset="0"/>
            <a:cs typeface="Verdana" pitchFamily="34" charset="0"/>
          </a:endParaRPr>
        </a:p>
        <a:p>
          <a:r>
            <a:rPr lang="en-GB" sz="1000">
              <a:solidFill>
                <a:srgbClr val="404040"/>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1000" b="0">
              <a:solidFill>
                <a:srgbClr val="3B8DCC"/>
              </a:solidFill>
              <a:latin typeface="Verdana" pitchFamily="34" charset="0"/>
              <a:ea typeface="Verdana" pitchFamily="34" charset="0"/>
              <a:cs typeface="Verdana" pitchFamily="34" charset="0"/>
            </a:rPr>
            <a:t>webpage</a:t>
          </a:r>
        </a:p>
      </xdr:txBody>
    </xdr:sp>
    <xdr:clientData/>
  </xdr:twoCellAnchor>
  <xdr:twoCellAnchor>
    <xdr:from>
      <xdr:col>5</xdr:col>
      <xdr:colOff>571499</xdr:colOff>
      <xdr:row>40</xdr:row>
      <xdr:rowOff>19050</xdr:rowOff>
    </xdr:from>
    <xdr:to>
      <xdr:col>18</xdr:col>
      <xdr:colOff>66299</xdr:colOff>
      <xdr:row>46</xdr:row>
      <xdr:rowOff>133351</xdr:rowOff>
    </xdr:to>
    <xdr:sp macro="" textlink="">
      <xdr:nvSpPr>
        <xdr:cNvPr id="35" name="TextBox 34"/>
        <xdr:cNvSpPr txBox="1"/>
      </xdr:nvSpPr>
      <xdr:spPr>
        <a:xfrm>
          <a:off x="3619499" y="7010400"/>
          <a:ext cx="7419600" cy="1257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0" i="0" u="none" strike="noStrike">
              <a:solidFill>
                <a:srgbClr val="404040"/>
              </a:solidFill>
              <a:latin typeface="Verdana" pitchFamily="34" charset="0"/>
              <a:ea typeface="Verdana" pitchFamily="34" charset="0"/>
              <a:cs typeface="Verdana" pitchFamily="34" charset="0"/>
            </a:rPr>
            <a:t>© 2016 Public Health Wales NHS Trust</a:t>
          </a:r>
        </a:p>
        <a:p>
          <a:endParaRPr lang="en-GB" sz="400" b="0" i="0" u="none" strike="noStrike">
            <a:solidFill>
              <a:srgbClr val="404040"/>
            </a:solidFill>
            <a:latin typeface="Verdana" pitchFamily="34" charset="0"/>
            <a:ea typeface="Verdana" pitchFamily="34" charset="0"/>
            <a:cs typeface="Verdana" pitchFamily="34" charset="0"/>
          </a:endParaRPr>
        </a:p>
        <a:p>
          <a:r>
            <a:rPr lang="en-GB" sz="1000" b="0" i="0" u="none" strike="noStrike">
              <a:solidFill>
                <a:srgbClr val="404040"/>
              </a:solidFill>
              <a:latin typeface="Verdana" pitchFamily="34" charset="0"/>
              <a:ea typeface="Verdana" pitchFamily="34" charset="0"/>
              <a:cs typeface="Verdana" pitchFamily="34" charset="0"/>
            </a:rPr>
            <a:t>All tables</a:t>
          </a:r>
          <a:r>
            <a:rPr lang="en-GB" sz="1000" b="0" i="0" u="none" strike="noStrike" baseline="0">
              <a:solidFill>
                <a:srgbClr val="404040"/>
              </a:solidFill>
              <a:latin typeface="Verdana" pitchFamily="34" charset="0"/>
              <a:ea typeface="Verdana" pitchFamily="34" charset="0"/>
              <a:cs typeface="Verdana" pitchFamily="34" charset="0"/>
            </a:rPr>
            <a:t> and</a:t>
          </a:r>
          <a:r>
            <a:rPr lang="en-GB" sz="1000" b="0" i="0" u="none" strike="noStrike">
              <a:solidFill>
                <a:srgbClr val="404040"/>
              </a:solidFill>
              <a:latin typeface="Verdana" pitchFamily="34" charset="0"/>
              <a:ea typeface="Verdana" pitchFamily="34" charset="0"/>
              <a:cs typeface="Verdana" pitchFamily="34" charset="0"/>
            </a:rPr>
            <a:t> charts were produced by the Public Health Wales Observatory and the data sources are shown within each graphic. Material contained in this profile may be reproduced without prior permission provided it is done so accurately and is not used in a misleading context. Acknowledgement to Public Health Wales NHS Trust to be stated. Typographical copyright lies with Public Health Wales NHS Trust.</a:t>
          </a:r>
          <a:r>
            <a:rPr lang="en-GB" sz="1100" b="0" i="0" u="none" strike="noStrike">
              <a:solidFill>
                <a:schemeClr val="dk1"/>
              </a:solidFill>
              <a:latin typeface="+mn-lt"/>
              <a:ea typeface="+mn-ea"/>
              <a:cs typeface="+mn-cs"/>
            </a:rPr>
            <a:t/>
          </a:r>
          <a:br>
            <a:rPr lang="en-GB" sz="1100" b="0" i="0" u="none" strike="noStrike">
              <a:solidFill>
                <a:schemeClr val="dk1"/>
              </a:solidFill>
              <a:latin typeface="+mn-lt"/>
              <a:ea typeface="+mn-ea"/>
              <a:cs typeface="+mn-cs"/>
            </a:rPr>
          </a:br>
          <a:endParaRPr lang="en-GB" sz="1100"/>
        </a:p>
      </xdr:txBody>
    </xdr:sp>
    <xdr:clientData/>
  </xdr:twoCellAnchor>
  <xdr:twoCellAnchor>
    <xdr:from>
      <xdr:col>1</xdr:col>
      <xdr:colOff>171450</xdr:colOff>
      <xdr:row>9</xdr:row>
      <xdr:rowOff>66675</xdr:rowOff>
    </xdr:from>
    <xdr:to>
      <xdr:col>4</xdr:col>
      <xdr:colOff>384360</xdr:colOff>
      <xdr:row>27</xdr:row>
      <xdr:rowOff>144420</xdr:rowOff>
    </xdr:to>
    <xdr:grpSp>
      <xdr:nvGrpSpPr>
        <xdr:cNvPr id="39" name="Group 38"/>
        <xdr:cNvGrpSpPr/>
      </xdr:nvGrpSpPr>
      <xdr:grpSpPr>
        <a:xfrm>
          <a:off x="796290" y="1712595"/>
          <a:ext cx="2087430" cy="2775225"/>
          <a:chOff x="781050" y="1771650"/>
          <a:chExt cx="2041710" cy="2887620"/>
        </a:xfrm>
      </xdr:grpSpPr>
      <xdr:pic>
        <xdr:nvPicPr>
          <xdr:cNvPr id="34" name="Picture 33" descr="20151015_Inequalities_C4_BP_v1f.jpg"/>
          <xdr:cNvPicPr>
            <a:picLocks noChangeAspect="1"/>
          </xdr:cNvPicPr>
        </xdr:nvPicPr>
        <xdr:blipFill>
          <a:blip xmlns:r="http://schemas.openxmlformats.org/officeDocument/2006/relationships" r:embed="rId14" cstate="print"/>
          <a:stretch>
            <a:fillRect/>
          </a:stretch>
        </xdr:blipFill>
        <xdr:spPr>
          <a:xfrm>
            <a:off x="781050" y="1771650"/>
            <a:ext cx="2041710" cy="2887620"/>
          </a:xfrm>
          <a:prstGeom prst="rect">
            <a:avLst/>
          </a:prstGeom>
          <a:ln>
            <a:noFill/>
          </a:ln>
          <a:effectLst>
            <a:outerShdw blurRad="292100" dist="50800" dir="2700000" algn="tl" rotWithShape="0">
              <a:srgbClr val="333333">
                <a:alpha val="65000"/>
              </a:srgbClr>
            </a:outerShdw>
          </a:effectLst>
        </xdr:spPr>
      </xdr:pic>
      <xdr:sp macro="" textlink="">
        <xdr:nvSpPr>
          <xdr:cNvPr id="37" name="TextBox 36"/>
          <xdr:cNvSpPr txBox="1"/>
        </xdr:nvSpPr>
        <xdr:spPr>
          <a:xfrm>
            <a:off x="1847850" y="3305175"/>
            <a:ext cx="80962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0.79056</cdr:x>
      <cdr:y>0.11259</cdr:y>
    </cdr:from>
    <cdr:to>
      <cdr:x>0.99619</cdr:x>
      <cdr:y>0.17344</cdr:y>
    </cdr:to>
    <cdr:sp macro="" textlink="">
      <cdr:nvSpPr>
        <cdr:cNvPr id="10" name="TextBox 9"/>
        <cdr:cNvSpPr txBox="1"/>
      </cdr:nvSpPr>
      <cdr:spPr>
        <a:xfrm xmlns:a="http://schemas.openxmlformats.org/drawingml/2006/main">
          <a:off x="2160555" y="461761"/>
          <a:ext cx="561971" cy="24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900" b="1">
              <a:latin typeface="Verdana" pitchFamily="34" charset="0"/>
              <a:ea typeface="Verdana" pitchFamily="34" charset="0"/>
              <a:cs typeface="Verdana" pitchFamily="34" charset="0"/>
            </a:rPr>
            <a:t>Males</a:t>
          </a:r>
        </a:p>
      </cdr:txBody>
    </cdr:sp>
  </cdr:relSizeAnchor>
</c:userShapes>
</file>

<file path=xl/drawings/drawing11.xml><?xml version="1.0" encoding="utf-8"?>
<c:userShapes xmlns:c="http://schemas.openxmlformats.org/drawingml/2006/chart">
  <cdr:relSizeAnchor xmlns:cdr="http://schemas.openxmlformats.org/drawingml/2006/chartDrawing">
    <cdr:from>
      <cdr:x>0.12507</cdr:x>
      <cdr:y>0.11125</cdr:y>
    </cdr:from>
    <cdr:to>
      <cdr:x>0.37206</cdr:x>
      <cdr:y>0.1721</cdr:y>
    </cdr:to>
    <cdr:sp macro="" textlink="">
      <cdr:nvSpPr>
        <cdr:cNvPr id="16" name="TextBox 1"/>
        <cdr:cNvSpPr txBox="1"/>
      </cdr:nvSpPr>
      <cdr:spPr>
        <a:xfrm xmlns:a="http://schemas.openxmlformats.org/drawingml/2006/main">
          <a:off x="368306" y="456570"/>
          <a:ext cx="727334" cy="2497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b="1">
              <a:latin typeface="Verdana" pitchFamily="34" charset="0"/>
              <a:ea typeface="Verdana" pitchFamily="34" charset="0"/>
              <a:cs typeface="Verdana" pitchFamily="34" charset="0"/>
            </a:rPr>
            <a:t>Females</a:t>
          </a: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2</xdr:col>
      <xdr:colOff>1954240</xdr:colOff>
      <xdr:row>158</xdr:row>
      <xdr:rowOff>110036</xdr:rowOff>
    </xdr:from>
    <xdr:to>
      <xdr:col>2</xdr:col>
      <xdr:colOff>3285881</xdr:colOff>
      <xdr:row>160</xdr:row>
      <xdr:rowOff>124770</xdr:rowOff>
    </xdr:to>
    <xdr:sp macro="" textlink="">
      <xdr:nvSpPr>
        <xdr:cNvPr id="2" name="Rectangle 1">
          <a:hlinkClick xmlns:r="http://schemas.openxmlformats.org/officeDocument/2006/relationships" r:id="rId1" tooltip="GFR 2014"/>
        </xdr:cNvPr>
        <xdr:cNvSpPr/>
      </xdr:nvSpPr>
      <xdr:spPr>
        <a:xfrm>
          <a:off x="3649690" y="34823544"/>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2</xdr:col>
      <xdr:colOff>1933908</xdr:colOff>
      <xdr:row>158</xdr:row>
      <xdr:rowOff>113458</xdr:rowOff>
    </xdr:from>
    <xdr:to>
      <xdr:col>2</xdr:col>
      <xdr:colOff>3329940</xdr:colOff>
      <xdr:row>160</xdr:row>
      <xdr:rowOff>123709</xdr:rowOff>
    </xdr:to>
    <xdr:sp macro="" textlink="">
      <xdr:nvSpPr>
        <xdr:cNvPr id="3" name="Rectangle 2">
          <a:hlinkClick xmlns:r="http://schemas.openxmlformats.org/officeDocument/2006/relationships" r:id="rId2" tooltip="All-cause mortality 2012-14"/>
        </xdr:cNvPr>
        <xdr:cNvSpPr/>
      </xdr:nvSpPr>
      <xdr:spPr>
        <a:xfrm>
          <a:off x="3629358" y="34826966"/>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4</xdr:col>
      <xdr:colOff>3128816</xdr:colOff>
      <xdr:row>158</xdr:row>
      <xdr:rowOff>103337</xdr:rowOff>
    </xdr:from>
    <xdr:to>
      <xdr:col>6</xdr:col>
      <xdr:colOff>253991</xdr:colOff>
      <xdr:row>160</xdr:row>
      <xdr:rowOff>131038</xdr:rowOff>
    </xdr:to>
    <xdr:sp macro="" textlink="">
      <xdr:nvSpPr>
        <xdr:cNvPr id="4" name="TextBox 3">
          <a:hlinkClick xmlns:r="http://schemas.openxmlformats.org/officeDocument/2006/relationships" r:id="rId3" tooltip="Technical guide"/>
        </xdr:cNvPr>
        <xdr:cNvSpPr txBox="1"/>
      </xdr:nvSpPr>
      <xdr:spPr>
        <a:xfrm>
          <a:off x="9710591" y="34816845"/>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6</xdr:col>
      <xdr:colOff>252259</xdr:colOff>
      <xdr:row>158</xdr:row>
      <xdr:rowOff>103337</xdr:rowOff>
    </xdr:from>
    <xdr:to>
      <xdr:col>8</xdr:col>
      <xdr:colOff>473059</xdr:colOff>
      <xdr:row>160</xdr:row>
      <xdr:rowOff>131038</xdr:rowOff>
    </xdr:to>
    <xdr:sp macro="" textlink="">
      <xdr:nvSpPr>
        <xdr:cNvPr id="5" name="TextBox 4">
          <a:hlinkClick xmlns:r="http://schemas.openxmlformats.org/officeDocument/2006/relationships" r:id="rId4" tooltip="Interpretation guide"/>
        </xdr:cNvPr>
        <xdr:cNvSpPr txBox="1"/>
      </xdr:nvSpPr>
      <xdr:spPr>
        <a:xfrm>
          <a:off x="11148859" y="34816845"/>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359173</xdr:colOff>
      <xdr:row>139</xdr:row>
      <xdr:rowOff>100460</xdr:rowOff>
    </xdr:from>
    <xdr:to>
      <xdr:col>2</xdr:col>
      <xdr:colOff>346710</xdr:colOff>
      <xdr:row>141</xdr:row>
      <xdr:rowOff>104864</xdr:rowOff>
    </xdr:to>
    <xdr:sp macro="" textlink="">
      <xdr:nvSpPr>
        <xdr:cNvPr id="6" name="Rectangle 5">
          <a:hlinkClick xmlns:r="http://schemas.openxmlformats.org/officeDocument/2006/relationships" r:id="rId5" tooltip="Back to introduction"/>
        </xdr:cNvPr>
        <xdr:cNvSpPr/>
      </xdr:nvSpPr>
      <xdr:spPr>
        <a:xfrm>
          <a:off x="635398" y="31194468"/>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186086</xdr:rowOff>
    </xdr:from>
    <xdr:to>
      <xdr:col>1</xdr:col>
      <xdr:colOff>811715</xdr:colOff>
      <xdr:row>5</xdr:row>
      <xdr:rowOff>323369</xdr:rowOff>
    </xdr:to>
    <xdr:sp macro="" textlink="">
      <xdr:nvSpPr>
        <xdr:cNvPr id="7" name="Rectangle 6"/>
        <xdr:cNvSpPr/>
      </xdr:nvSpPr>
      <xdr:spPr>
        <a:xfrm>
          <a:off x="266880" y="948086"/>
          <a:ext cx="1154435" cy="4135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2</xdr:col>
      <xdr:colOff>2106640</xdr:colOff>
      <xdr:row>159</xdr:row>
      <xdr:rowOff>71936</xdr:rowOff>
    </xdr:from>
    <xdr:to>
      <xdr:col>2</xdr:col>
      <xdr:colOff>3438281</xdr:colOff>
      <xdr:row>161</xdr:row>
      <xdr:rowOff>86670</xdr:rowOff>
    </xdr:to>
    <xdr:sp macro="" textlink="">
      <xdr:nvSpPr>
        <xdr:cNvPr id="9" name="Rectangle 8">
          <a:hlinkClick xmlns:r="http://schemas.openxmlformats.org/officeDocument/2006/relationships" r:id="rId1" tooltip="GFR 2014"/>
        </xdr:cNvPr>
        <xdr:cNvSpPr/>
      </xdr:nvSpPr>
      <xdr:spPr>
        <a:xfrm>
          <a:off x="3802090" y="34975944"/>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2</xdr:col>
      <xdr:colOff>2086308</xdr:colOff>
      <xdr:row>159</xdr:row>
      <xdr:rowOff>75358</xdr:rowOff>
    </xdr:from>
    <xdr:to>
      <xdr:col>2</xdr:col>
      <xdr:colOff>3482340</xdr:colOff>
      <xdr:row>161</xdr:row>
      <xdr:rowOff>85609</xdr:rowOff>
    </xdr:to>
    <xdr:sp macro="" textlink="">
      <xdr:nvSpPr>
        <xdr:cNvPr id="10" name="Rectangle 9">
          <a:hlinkClick xmlns:r="http://schemas.openxmlformats.org/officeDocument/2006/relationships" r:id="rId2" tooltip="All-cause mortality 2012-14"/>
        </xdr:cNvPr>
        <xdr:cNvSpPr/>
      </xdr:nvSpPr>
      <xdr:spPr>
        <a:xfrm>
          <a:off x="3781758" y="34979366"/>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4</xdr:col>
      <xdr:colOff>3281216</xdr:colOff>
      <xdr:row>159</xdr:row>
      <xdr:rowOff>65237</xdr:rowOff>
    </xdr:from>
    <xdr:to>
      <xdr:col>6</xdr:col>
      <xdr:colOff>406391</xdr:colOff>
      <xdr:row>161</xdr:row>
      <xdr:rowOff>92938</xdr:rowOff>
    </xdr:to>
    <xdr:sp macro="" textlink="">
      <xdr:nvSpPr>
        <xdr:cNvPr id="11" name="TextBox 10">
          <a:hlinkClick xmlns:r="http://schemas.openxmlformats.org/officeDocument/2006/relationships" r:id="rId3" tooltip="Technical guide"/>
        </xdr:cNvPr>
        <xdr:cNvSpPr txBox="1"/>
      </xdr:nvSpPr>
      <xdr:spPr>
        <a:xfrm>
          <a:off x="9862991" y="34969245"/>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6</xdr:col>
      <xdr:colOff>404659</xdr:colOff>
      <xdr:row>159</xdr:row>
      <xdr:rowOff>65237</xdr:rowOff>
    </xdr:from>
    <xdr:to>
      <xdr:col>9</xdr:col>
      <xdr:colOff>15859</xdr:colOff>
      <xdr:row>161</xdr:row>
      <xdr:rowOff>92938</xdr:rowOff>
    </xdr:to>
    <xdr:sp macro="" textlink="">
      <xdr:nvSpPr>
        <xdr:cNvPr id="12" name="TextBox 11">
          <a:hlinkClick xmlns:r="http://schemas.openxmlformats.org/officeDocument/2006/relationships" r:id="rId4" tooltip="Interpretation guide"/>
        </xdr:cNvPr>
        <xdr:cNvSpPr txBox="1"/>
      </xdr:nvSpPr>
      <xdr:spPr>
        <a:xfrm>
          <a:off x="11301259" y="34969245"/>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511573</xdr:colOff>
      <xdr:row>140</xdr:row>
      <xdr:rowOff>62360</xdr:rowOff>
    </xdr:from>
    <xdr:to>
      <xdr:col>2</xdr:col>
      <xdr:colOff>499110</xdr:colOff>
      <xdr:row>142</xdr:row>
      <xdr:rowOff>66764</xdr:rowOff>
    </xdr:to>
    <xdr:sp macro="" textlink="">
      <xdr:nvSpPr>
        <xdr:cNvPr id="13" name="Rectangle 12">
          <a:hlinkClick xmlns:r="http://schemas.openxmlformats.org/officeDocument/2006/relationships" r:id="rId5" tooltip="Back to introduction"/>
        </xdr:cNvPr>
        <xdr:cNvSpPr/>
      </xdr:nvSpPr>
      <xdr:spPr>
        <a:xfrm>
          <a:off x="787798" y="31346868"/>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0</xdr:row>
      <xdr:rowOff>0</xdr:rowOff>
    </xdr:from>
    <xdr:to>
      <xdr:col>11</xdr:col>
      <xdr:colOff>563400</xdr:colOff>
      <xdr:row>5</xdr:row>
      <xdr:rowOff>343208</xdr:rowOff>
    </xdr:to>
    <xdr:grpSp>
      <xdr:nvGrpSpPr>
        <xdr:cNvPr id="45" name="Group 44"/>
        <xdr:cNvGrpSpPr/>
      </xdr:nvGrpSpPr>
      <xdr:grpSpPr>
        <a:xfrm>
          <a:off x="0" y="0"/>
          <a:ext cx="14508000" cy="1381433"/>
          <a:chOff x="0" y="0"/>
          <a:chExt cx="14508000" cy="1381433"/>
        </a:xfrm>
      </xdr:grpSpPr>
      <xdr:sp macro="" textlink="">
        <xdr:nvSpPr>
          <xdr:cNvPr id="28" name="Rectangle 27"/>
          <xdr:cNvSpPr>
            <a:spLocks noChangeAspect="1"/>
          </xdr:cNvSpPr>
        </xdr:nvSpPr>
        <xdr:spPr>
          <a:xfrm>
            <a:off x="9524" y="0"/>
            <a:ext cx="14491139" cy="993201"/>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TextBox 28"/>
          <xdr:cNvSpPr txBox="1">
            <a:spLocks noChangeAspect="1"/>
          </xdr:cNvSpPr>
        </xdr:nvSpPr>
        <xdr:spPr>
          <a:xfrm>
            <a:off x="3717809" y="383980"/>
            <a:ext cx="5762909" cy="365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Technical guide</a:t>
            </a:r>
          </a:p>
        </xdr:txBody>
      </xdr:sp>
      <xdr:pic>
        <xdr:nvPicPr>
          <xdr:cNvPr id="30" name="Picture 29" descr="PHW-Observatory-Logo.jpg"/>
          <xdr:cNvPicPr>
            <a:picLocks noChangeAspect="1"/>
          </xdr:cNvPicPr>
        </xdr:nvPicPr>
        <xdr:blipFill>
          <a:blip xmlns:r="http://schemas.openxmlformats.org/officeDocument/2006/relationships" r:embed="rId6"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1" name="Picture 30" descr="Demography_front_cover_red_2.jpg"/>
          <xdr:cNvPicPr>
            <a:picLocks noChangeAspect="1"/>
          </xdr:cNvPicPr>
        </xdr:nvPicPr>
        <xdr:blipFill>
          <a:blip xmlns:r="http://schemas.openxmlformats.org/officeDocument/2006/relationships" r:embed="rId7" cstate="print">
            <a:clrChange>
              <a:clrFrom>
                <a:srgbClr val="9A9B9F"/>
              </a:clrFrom>
              <a:clrTo>
                <a:srgbClr val="9A9B9F">
                  <a:alpha val="0"/>
                </a:srgbClr>
              </a:clrTo>
            </a:clrChange>
            <a:lum bright="3000"/>
          </a:blip>
          <a:stretch>
            <a:fillRect/>
          </a:stretch>
        </xdr:blipFill>
        <xdr:spPr>
          <a:xfrm>
            <a:off x="276552" y="95250"/>
            <a:ext cx="1449853" cy="771525"/>
          </a:xfrm>
          <a:prstGeom prst="rect">
            <a:avLst/>
          </a:prstGeom>
          <a:ln>
            <a:noFill/>
          </a:ln>
          <a:effectLst>
            <a:outerShdw blurRad="63500" sx="102000" sy="102000" algn="ctr" rotWithShape="0">
              <a:prstClr val="black">
                <a:alpha val="30000"/>
              </a:prstClr>
            </a:outerShdw>
          </a:effectLst>
        </xdr:spPr>
      </xdr:pic>
      <xdr:grpSp>
        <xdr:nvGrpSpPr>
          <xdr:cNvPr id="42" name="Group 41"/>
          <xdr:cNvGrpSpPr>
            <a:grpSpLocks noChangeAspect="1"/>
          </xdr:cNvGrpSpPr>
        </xdr:nvGrpSpPr>
        <xdr:grpSpPr>
          <a:xfrm>
            <a:off x="0" y="971549"/>
            <a:ext cx="14508000" cy="409884"/>
            <a:chOff x="0" y="971549"/>
            <a:chExt cx="14508000" cy="409884"/>
          </a:xfrm>
        </xdr:grpSpPr>
        <xdr:pic>
          <xdr:nvPicPr>
            <xdr:cNvPr id="32" name="Picture 1"/>
            <xdr:cNvPicPr>
              <a:picLocks noChangeArrowheads="1"/>
            </xdr:cNvPicPr>
          </xdr:nvPicPr>
          <xdr:blipFill>
            <a:blip xmlns:r="http://schemas.openxmlformats.org/officeDocument/2006/relationships" r:embed="rId8" cstate="print"/>
            <a:srcRect/>
            <a:stretch>
              <a:fillRect/>
            </a:stretch>
          </xdr:blipFill>
          <xdr:spPr bwMode="auto">
            <a:xfrm>
              <a:off x="0" y="971549"/>
              <a:ext cx="14508000" cy="409884"/>
            </a:xfrm>
            <a:prstGeom prst="rect">
              <a:avLst/>
            </a:prstGeom>
            <a:noFill/>
          </xdr:spPr>
        </xdr:pic>
        <xdr:grpSp>
          <xdr:nvGrpSpPr>
            <xdr:cNvPr id="33" name="Group 32"/>
            <xdr:cNvGrpSpPr/>
          </xdr:nvGrpSpPr>
          <xdr:grpSpPr>
            <a:xfrm>
              <a:off x="304800" y="1038225"/>
              <a:ext cx="10687050" cy="317500"/>
              <a:chOff x="1362075" y="6677025"/>
              <a:chExt cx="10687050" cy="317500"/>
            </a:xfrm>
          </xdr:grpSpPr>
          <xdr:sp macro="" textlink="">
            <xdr:nvSpPr>
              <xdr:cNvPr id="34" name="Rectangle 33">
                <a:hlinkClick xmlns:r="http://schemas.openxmlformats.org/officeDocument/2006/relationships" r:id="rId9"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10"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1"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2"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13"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14"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15"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5"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0</xdr:col>
      <xdr:colOff>269328</xdr:colOff>
      <xdr:row>51</xdr:row>
      <xdr:rowOff>35472</xdr:rowOff>
    </xdr:from>
    <xdr:to>
      <xdr:col>1</xdr:col>
      <xdr:colOff>1212631</xdr:colOff>
      <xdr:row>53</xdr:row>
      <xdr:rowOff>6897</xdr:rowOff>
    </xdr:to>
    <xdr:sp macro="" textlink="">
      <xdr:nvSpPr>
        <xdr:cNvPr id="43" name="Rectangle 42"/>
        <xdr:cNvSpPr/>
      </xdr:nvSpPr>
      <xdr:spPr>
        <a:xfrm>
          <a:off x="269328" y="14056272"/>
          <a:ext cx="1219528" cy="352425"/>
        </a:xfrm>
        <a:prstGeom prst="rect">
          <a:avLst/>
        </a:prstGeom>
        <a:solidFill>
          <a:srgbClr val="3B8DCC"/>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solidFill>
                <a:schemeClr val="bg1"/>
              </a:solidFill>
              <a:latin typeface="Verdana" pitchFamily="34" charset="0"/>
              <a:ea typeface="Verdana" pitchFamily="34" charset="0"/>
              <a:cs typeface="Verdana" pitchFamily="34" charset="0"/>
            </a:rPr>
            <a:t>Back</a:t>
          </a:r>
          <a:r>
            <a:rPr lang="en-GB" sz="1000" b="1" baseline="0">
              <a:solidFill>
                <a:schemeClr val="bg1"/>
              </a:solidFill>
              <a:latin typeface="Verdana" pitchFamily="34" charset="0"/>
              <a:ea typeface="Verdana" pitchFamily="34" charset="0"/>
              <a:cs typeface="Verdana" pitchFamily="34" charset="0"/>
            </a:rPr>
            <a:t> to top</a:t>
          </a:r>
          <a:endParaRPr lang="en-GB" sz="1000" b="1">
            <a:solidFill>
              <a:schemeClr val="bg1"/>
            </a:solidFill>
            <a:latin typeface="Verdana" pitchFamily="34" charset="0"/>
            <a:ea typeface="Verdana" pitchFamily="34" charset="0"/>
            <a:cs typeface="Verdana" pitchFamily="34" charset="0"/>
          </a:endParaRPr>
        </a:p>
      </xdr:txBody>
    </xdr:sp>
    <xdr:clientData/>
  </xdr:twoCellAnchor>
  <xdr:twoCellAnchor>
    <xdr:from>
      <xdr:col>0</xdr:col>
      <xdr:colOff>266700</xdr:colOff>
      <xdr:row>51</xdr:row>
      <xdr:rowOff>46312</xdr:rowOff>
    </xdr:from>
    <xdr:to>
      <xdr:col>1</xdr:col>
      <xdr:colOff>1127914</xdr:colOff>
      <xdr:row>52</xdr:row>
      <xdr:rowOff>168891</xdr:rowOff>
    </xdr:to>
    <xdr:sp macro="" textlink="">
      <xdr:nvSpPr>
        <xdr:cNvPr id="44" name="Rectangle 43">
          <a:hlinkClick xmlns:r="http://schemas.openxmlformats.org/officeDocument/2006/relationships" r:id="rId13" tooltip="Back to top"/>
        </xdr:cNvPr>
        <xdr:cNvSpPr/>
      </xdr:nvSpPr>
      <xdr:spPr>
        <a:xfrm>
          <a:off x="266700" y="14067112"/>
          <a:ext cx="1137439" cy="313079"/>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rtlCol="0" anchor="ctr"/>
        <a:lstStyle/>
        <a:p>
          <a:pPr algn="ctr"/>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371475</xdr:colOff>
      <xdr:row>29</xdr:row>
      <xdr:rowOff>104775</xdr:rowOff>
    </xdr:from>
    <xdr:to>
      <xdr:col>19</xdr:col>
      <xdr:colOff>135075</xdr:colOff>
      <xdr:row>42</xdr:row>
      <xdr:rowOff>181767</xdr:rowOff>
    </xdr:to>
    <xdr:pic>
      <xdr:nvPicPr>
        <xdr:cNvPr id="115" name="Picture 1"/>
        <xdr:cNvPicPr>
          <a:picLocks noChangeAspect="1" noChangeArrowheads="1"/>
        </xdr:cNvPicPr>
      </xdr:nvPicPr>
      <xdr:blipFill>
        <a:blip xmlns:r="http://schemas.openxmlformats.org/officeDocument/2006/relationships" r:embed="rId1" cstate="print"/>
        <a:srcRect l="21120" t="34259" r="64635" b="37871"/>
        <a:stretch>
          <a:fillRect/>
        </a:stretch>
      </xdr:blipFill>
      <xdr:spPr bwMode="auto">
        <a:xfrm>
          <a:off x="7077075" y="5962650"/>
          <a:ext cx="4640400" cy="2553492"/>
        </a:xfrm>
        <a:prstGeom prst="rect">
          <a:avLst/>
        </a:prstGeom>
        <a:noFill/>
        <a:ln w="1">
          <a:noFill/>
          <a:miter lim="800000"/>
          <a:headEnd/>
          <a:tailEnd type="none" w="med" len="med"/>
        </a:ln>
        <a:effectLst/>
      </xdr:spPr>
    </xdr:pic>
    <xdr:clientData/>
  </xdr:twoCellAnchor>
  <xdr:twoCellAnchor editAs="oneCell">
    <xdr:from>
      <xdr:col>11</xdr:col>
      <xdr:colOff>361950</xdr:colOff>
      <xdr:row>6</xdr:row>
      <xdr:rowOff>85726</xdr:rowOff>
    </xdr:from>
    <xdr:to>
      <xdr:col>19</xdr:col>
      <xdr:colOff>226350</xdr:colOff>
      <xdr:row>22</xdr:row>
      <xdr:rowOff>59650</xdr:rowOff>
    </xdr:to>
    <xdr:pic>
      <xdr:nvPicPr>
        <xdr:cNvPr id="113" name="Picture 2"/>
        <xdr:cNvPicPr>
          <a:picLocks noChangeAspect="1" noChangeArrowheads="1"/>
        </xdr:cNvPicPr>
      </xdr:nvPicPr>
      <xdr:blipFill>
        <a:blip xmlns:r="http://schemas.openxmlformats.org/officeDocument/2006/relationships" r:embed="rId2" cstate="print"/>
        <a:srcRect l="5234" t="34167" r="79375" b="30185"/>
        <a:stretch>
          <a:fillRect/>
        </a:stretch>
      </xdr:blipFill>
      <xdr:spPr bwMode="auto">
        <a:xfrm>
          <a:off x="7067550" y="1495426"/>
          <a:ext cx="4741200" cy="3088599"/>
        </a:xfrm>
        <a:prstGeom prst="rect">
          <a:avLst/>
        </a:prstGeom>
        <a:noFill/>
        <a:ln w="1">
          <a:noFill/>
          <a:miter lim="800000"/>
          <a:headEnd/>
          <a:tailEnd type="none" w="med" len="med"/>
        </a:ln>
        <a:effectLst/>
      </xdr:spPr>
    </xdr:pic>
    <xdr:clientData/>
  </xdr:twoCellAnchor>
  <xdr:twoCellAnchor editAs="oneCell">
    <xdr:from>
      <xdr:col>3</xdr:col>
      <xdr:colOff>200024</xdr:colOff>
      <xdr:row>6</xdr:row>
      <xdr:rowOff>17807</xdr:rowOff>
    </xdr:from>
    <xdr:to>
      <xdr:col>11</xdr:col>
      <xdr:colOff>327224</xdr:colOff>
      <xdr:row>23</xdr:row>
      <xdr:rowOff>78023</xdr:rowOff>
    </xdr:to>
    <xdr:pic>
      <xdr:nvPicPr>
        <xdr:cNvPr id="112" name="Picture 1"/>
        <xdr:cNvPicPr>
          <a:picLocks noChangeAspect="1" noChangeArrowheads="1"/>
        </xdr:cNvPicPr>
      </xdr:nvPicPr>
      <xdr:blipFill>
        <a:blip xmlns:r="http://schemas.openxmlformats.org/officeDocument/2006/relationships" r:embed="rId3" cstate="print"/>
        <a:srcRect l="6420" t="28981" r="74233" b="28611"/>
        <a:stretch>
          <a:fillRect/>
        </a:stretch>
      </xdr:blipFill>
      <xdr:spPr bwMode="auto">
        <a:xfrm>
          <a:off x="2028824" y="1427507"/>
          <a:ext cx="5004000" cy="3365391"/>
        </a:xfrm>
        <a:prstGeom prst="rect">
          <a:avLst/>
        </a:prstGeom>
        <a:noFill/>
        <a:ln w="1">
          <a:noFill/>
          <a:miter lim="800000"/>
          <a:headEnd/>
          <a:tailEnd type="none" w="med" len="med"/>
        </a:ln>
        <a:effectLst/>
      </xdr:spPr>
    </xdr:pic>
    <xdr:clientData/>
  </xdr:twoCellAnchor>
  <xdr:twoCellAnchor editAs="oneCell">
    <xdr:from>
      <xdr:col>3</xdr:col>
      <xdr:colOff>285753</xdr:colOff>
      <xdr:row>25</xdr:row>
      <xdr:rowOff>43295</xdr:rowOff>
    </xdr:from>
    <xdr:to>
      <xdr:col>10</xdr:col>
      <xdr:colOff>553598</xdr:colOff>
      <xdr:row>43</xdr:row>
      <xdr:rowOff>96172</xdr:rowOff>
    </xdr:to>
    <xdr:pic>
      <xdr:nvPicPr>
        <xdr:cNvPr id="97" name="Picture 1"/>
        <xdr:cNvPicPr>
          <a:picLocks noChangeAspect="1" noChangeArrowheads="1"/>
        </xdr:cNvPicPr>
      </xdr:nvPicPr>
      <xdr:blipFill>
        <a:blip xmlns:r="http://schemas.openxmlformats.org/officeDocument/2006/relationships" r:embed="rId4" cstate="print"/>
        <a:srcRect l="625" t="25966" r="83807" b="38488"/>
        <a:stretch>
          <a:fillRect/>
        </a:stretch>
      </xdr:blipFill>
      <xdr:spPr bwMode="auto">
        <a:xfrm>
          <a:off x="2104162" y="5134840"/>
          <a:ext cx="4510800" cy="3481877"/>
        </a:xfrm>
        <a:prstGeom prst="rect">
          <a:avLst/>
        </a:prstGeom>
        <a:noFill/>
        <a:ln w="1">
          <a:noFill/>
          <a:miter lim="800000"/>
          <a:headEnd/>
          <a:tailEnd type="none" w="med" len="med"/>
        </a:ln>
        <a:effectLst/>
      </xdr:spPr>
    </xdr:pic>
    <xdr:clientData/>
  </xdr:twoCellAnchor>
  <xdr:twoCellAnchor editAs="absolute">
    <xdr:from>
      <xdr:col>6</xdr:col>
      <xdr:colOff>49240</xdr:colOff>
      <xdr:row>185</xdr:row>
      <xdr:rowOff>163974</xdr:rowOff>
    </xdr:from>
    <xdr:to>
      <xdr:col>8</xdr:col>
      <xdr:colOff>161681</xdr:colOff>
      <xdr:row>187</xdr:row>
      <xdr:rowOff>178708</xdr:rowOff>
    </xdr:to>
    <xdr:sp macro="" textlink="">
      <xdr:nvSpPr>
        <xdr:cNvPr id="3" name="Rectangle 2">
          <a:hlinkClick xmlns:r="http://schemas.openxmlformats.org/officeDocument/2006/relationships" r:id="rId5" tooltip="GFR 2014"/>
        </xdr:cNvPr>
        <xdr:cNvSpPr/>
      </xdr:nvSpPr>
      <xdr:spPr>
        <a:xfrm>
          <a:off x="3706840" y="3573984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28908</xdr:colOff>
      <xdr:row>185</xdr:row>
      <xdr:rowOff>167396</xdr:rowOff>
    </xdr:from>
    <xdr:to>
      <xdr:col>8</xdr:col>
      <xdr:colOff>205740</xdr:colOff>
      <xdr:row>187</xdr:row>
      <xdr:rowOff>177647</xdr:rowOff>
    </xdr:to>
    <xdr:sp macro="" textlink="">
      <xdr:nvSpPr>
        <xdr:cNvPr id="4" name="Rectangle 3">
          <a:hlinkClick xmlns:r="http://schemas.openxmlformats.org/officeDocument/2006/relationships" r:id="rId6" tooltip="All-cause mortality 2012-14"/>
        </xdr:cNvPr>
        <xdr:cNvSpPr/>
      </xdr:nvSpPr>
      <xdr:spPr>
        <a:xfrm>
          <a:off x="3686508" y="3574327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118916</xdr:colOff>
      <xdr:row>185</xdr:row>
      <xdr:rowOff>157275</xdr:rowOff>
    </xdr:from>
    <xdr:to>
      <xdr:col>18</xdr:col>
      <xdr:colOff>339716</xdr:colOff>
      <xdr:row>188</xdr:row>
      <xdr:rowOff>2096</xdr:rowOff>
    </xdr:to>
    <xdr:sp macro="" textlink="">
      <xdr:nvSpPr>
        <xdr:cNvPr id="5" name="TextBox 4">
          <a:hlinkClick xmlns:r="http://schemas.openxmlformats.org/officeDocument/2006/relationships" r:id="rId7" tooltip="Technical guide"/>
        </xdr:cNvPr>
        <xdr:cNvSpPr txBox="1"/>
      </xdr:nvSpPr>
      <xdr:spPr>
        <a:xfrm>
          <a:off x="9872516"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337984</xdr:colOff>
      <xdr:row>185</xdr:row>
      <xdr:rowOff>157275</xdr:rowOff>
    </xdr:from>
    <xdr:to>
      <xdr:col>20</xdr:col>
      <xdr:colOff>558784</xdr:colOff>
      <xdr:row>188</xdr:row>
      <xdr:rowOff>2096</xdr:rowOff>
    </xdr:to>
    <xdr:sp macro="" textlink="">
      <xdr:nvSpPr>
        <xdr:cNvPr id="6" name="TextBox 5">
          <a:hlinkClick xmlns:r="http://schemas.openxmlformats.org/officeDocument/2006/relationships" r:id="rId8" tooltip="Interpretation guide"/>
        </xdr:cNvPr>
        <xdr:cNvSpPr txBox="1"/>
      </xdr:nvSpPr>
      <xdr:spPr>
        <a:xfrm>
          <a:off x="11310784"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25798</xdr:colOff>
      <xdr:row>166</xdr:row>
      <xdr:rowOff>154398</xdr:rowOff>
    </xdr:from>
    <xdr:to>
      <xdr:col>3</xdr:col>
      <xdr:colOff>213360</xdr:colOff>
      <xdr:row>168</xdr:row>
      <xdr:rowOff>158802</xdr:rowOff>
    </xdr:to>
    <xdr:sp macro="" textlink="">
      <xdr:nvSpPr>
        <xdr:cNvPr id="7" name="Rectangle 6">
          <a:hlinkClick xmlns:r="http://schemas.openxmlformats.org/officeDocument/2006/relationships" r:id="rId9" tooltip="Back to introduction"/>
        </xdr:cNvPr>
        <xdr:cNvSpPr/>
      </xdr:nvSpPr>
      <xdr:spPr>
        <a:xfrm>
          <a:off x="635398" y="3211077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117</xdr:row>
      <xdr:rowOff>76200</xdr:rowOff>
    </xdr:from>
    <xdr:to>
      <xdr:col>3</xdr:col>
      <xdr:colOff>228600</xdr:colOff>
      <xdr:row>119</xdr:row>
      <xdr:rowOff>58181</xdr:rowOff>
    </xdr:to>
    <xdr:sp macro="" textlink="">
      <xdr:nvSpPr>
        <xdr:cNvPr id="8" name="Rectangle 7">
          <a:hlinkClick xmlns:r="http://schemas.openxmlformats.org/officeDocument/2006/relationships" r:id="rId9" tooltip="Back to introduction"/>
        </xdr:cNvPr>
        <xdr:cNvSpPr/>
      </xdr:nvSpPr>
      <xdr:spPr>
        <a:xfrm>
          <a:off x="632460" y="2269807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201640</xdr:colOff>
      <xdr:row>186</xdr:row>
      <xdr:rowOff>133494</xdr:rowOff>
    </xdr:from>
    <xdr:to>
      <xdr:col>8</xdr:col>
      <xdr:colOff>314081</xdr:colOff>
      <xdr:row>188</xdr:row>
      <xdr:rowOff>148228</xdr:rowOff>
    </xdr:to>
    <xdr:sp macro="" textlink="">
      <xdr:nvSpPr>
        <xdr:cNvPr id="10" name="Rectangle 9">
          <a:hlinkClick xmlns:r="http://schemas.openxmlformats.org/officeDocument/2006/relationships" r:id="rId5" tooltip="GFR 2014"/>
        </xdr:cNvPr>
        <xdr:cNvSpPr/>
      </xdr:nvSpPr>
      <xdr:spPr>
        <a:xfrm>
          <a:off x="3859240" y="3589986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181308</xdr:colOff>
      <xdr:row>186</xdr:row>
      <xdr:rowOff>136916</xdr:rowOff>
    </xdr:from>
    <xdr:to>
      <xdr:col>8</xdr:col>
      <xdr:colOff>358140</xdr:colOff>
      <xdr:row>188</xdr:row>
      <xdr:rowOff>147167</xdr:rowOff>
    </xdr:to>
    <xdr:sp macro="" textlink="">
      <xdr:nvSpPr>
        <xdr:cNvPr id="11" name="Rectangle 10">
          <a:hlinkClick xmlns:r="http://schemas.openxmlformats.org/officeDocument/2006/relationships" r:id="rId6" tooltip="All-cause mortality 2012-14"/>
        </xdr:cNvPr>
        <xdr:cNvSpPr/>
      </xdr:nvSpPr>
      <xdr:spPr>
        <a:xfrm>
          <a:off x="3838908" y="3590329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271316</xdr:colOff>
      <xdr:row>186</xdr:row>
      <xdr:rowOff>126795</xdr:rowOff>
    </xdr:from>
    <xdr:to>
      <xdr:col>18</xdr:col>
      <xdr:colOff>492116</xdr:colOff>
      <xdr:row>188</xdr:row>
      <xdr:rowOff>154496</xdr:rowOff>
    </xdr:to>
    <xdr:sp macro="" textlink="">
      <xdr:nvSpPr>
        <xdr:cNvPr id="12" name="TextBox 11">
          <a:hlinkClick xmlns:r="http://schemas.openxmlformats.org/officeDocument/2006/relationships" r:id="rId7" tooltip="Technical guide"/>
        </xdr:cNvPr>
        <xdr:cNvSpPr txBox="1"/>
      </xdr:nvSpPr>
      <xdr:spPr>
        <a:xfrm>
          <a:off x="10024916"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490384</xdr:colOff>
      <xdr:row>186</xdr:row>
      <xdr:rowOff>126795</xdr:rowOff>
    </xdr:from>
    <xdr:to>
      <xdr:col>21</xdr:col>
      <xdr:colOff>101584</xdr:colOff>
      <xdr:row>188</xdr:row>
      <xdr:rowOff>154496</xdr:rowOff>
    </xdr:to>
    <xdr:sp macro="" textlink="">
      <xdr:nvSpPr>
        <xdr:cNvPr id="13" name="TextBox 12">
          <a:hlinkClick xmlns:r="http://schemas.openxmlformats.org/officeDocument/2006/relationships" r:id="rId8" tooltip="Interpretation guide"/>
        </xdr:cNvPr>
        <xdr:cNvSpPr txBox="1"/>
      </xdr:nvSpPr>
      <xdr:spPr>
        <a:xfrm>
          <a:off x="11463184"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178198</xdr:colOff>
      <xdr:row>167</xdr:row>
      <xdr:rowOff>123918</xdr:rowOff>
    </xdr:from>
    <xdr:to>
      <xdr:col>3</xdr:col>
      <xdr:colOff>365760</xdr:colOff>
      <xdr:row>169</xdr:row>
      <xdr:rowOff>128322</xdr:rowOff>
    </xdr:to>
    <xdr:sp macro="" textlink="">
      <xdr:nvSpPr>
        <xdr:cNvPr id="14" name="Rectangle 13">
          <a:hlinkClick xmlns:r="http://schemas.openxmlformats.org/officeDocument/2006/relationships" r:id="rId9" tooltip="Back to introduction"/>
        </xdr:cNvPr>
        <xdr:cNvSpPr/>
      </xdr:nvSpPr>
      <xdr:spPr>
        <a:xfrm>
          <a:off x="787798" y="3227079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22860</xdr:colOff>
      <xdr:row>116</xdr:row>
      <xdr:rowOff>129540</xdr:rowOff>
    </xdr:from>
    <xdr:to>
      <xdr:col>3</xdr:col>
      <xdr:colOff>228600</xdr:colOff>
      <xdr:row>118</xdr:row>
      <xdr:rowOff>111521</xdr:rowOff>
    </xdr:to>
    <xdr:sp macro="" textlink="">
      <xdr:nvSpPr>
        <xdr:cNvPr id="15" name="Rectangle 14">
          <a:hlinkClick xmlns:r="http://schemas.openxmlformats.org/officeDocument/2006/relationships" r:id="rId9" tooltip="Back to introduction"/>
        </xdr:cNvPr>
        <xdr:cNvSpPr/>
      </xdr:nvSpPr>
      <xdr:spPr>
        <a:xfrm>
          <a:off x="632460" y="2256091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60806</xdr:colOff>
      <xdr:row>185</xdr:row>
      <xdr:rowOff>157170</xdr:rowOff>
    </xdr:from>
    <xdr:to>
      <xdr:col>8</xdr:col>
      <xdr:colOff>178689</xdr:colOff>
      <xdr:row>187</xdr:row>
      <xdr:rowOff>171904</xdr:rowOff>
    </xdr:to>
    <xdr:sp macro="" textlink="">
      <xdr:nvSpPr>
        <xdr:cNvPr id="16" name="Rectangle 15">
          <a:hlinkClick xmlns:r="http://schemas.openxmlformats.org/officeDocument/2006/relationships" r:id="rId5" tooltip="GFR 2014"/>
        </xdr:cNvPr>
        <xdr:cNvSpPr/>
      </xdr:nvSpPr>
      <xdr:spPr>
        <a:xfrm>
          <a:off x="3718406" y="3573304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40474</xdr:colOff>
      <xdr:row>185</xdr:row>
      <xdr:rowOff>160592</xdr:rowOff>
    </xdr:from>
    <xdr:to>
      <xdr:col>8</xdr:col>
      <xdr:colOff>222748</xdr:colOff>
      <xdr:row>187</xdr:row>
      <xdr:rowOff>170843</xdr:rowOff>
    </xdr:to>
    <xdr:sp macro="" textlink="">
      <xdr:nvSpPr>
        <xdr:cNvPr id="17" name="Rectangle 16">
          <a:hlinkClick xmlns:r="http://schemas.openxmlformats.org/officeDocument/2006/relationships" r:id="rId6" tooltip="All-cause mortality 2012-14"/>
        </xdr:cNvPr>
        <xdr:cNvSpPr/>
      </xdr:nvSpPr>
      <xdr:spPr>
        <a:xfrm>
          <a:off x="3698074" y="3573646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157696</xdr:colOff>
      <xdr:row>185</xdr:row>
      <xdr:rowOff>150471</xdr:rowOff>
    </xdr:from>
    <xdr:to>
      <xdr:col>18</xdr:col>
      <xdr:colOff>383939</xdr:colOff>
      <xdr:row>187</xdr:row>
      <xdr:rowOff>185792</xdr:rowOff>
    </xdr:to>
    <xdr:sp macro="" textlink="">
      <xdr:nvSpPr>
        <xdr:cNvPr id="18" name="TextBox 17">
          <a:hlinkClick xmlns:r="http://schemas.openxmlformats.org/officeDocument/2006/relationships" r:id="rId7" tooltip="Technical guide"/>
        </xdr:cNvPr>
        <xdr:cNvSpPr txBox="1"/>
      </xdr:nvSpPr>
      <xdr:spPr>
        <a:xfrm>
          <a:off x="9911296"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382207</xdr:colOff>
      <xdr:row>185</xdr:row>
      <xdr:rowOff>150471</xdr:rowOff>
    </xdr:from>
    <xdr:to>
      <xdr:col>21</xdr:col>
      <xdr:colOff>315</xdr:colOff>
      <xdr:row>187</xdr:row>
      <xdr:rowOff>185792</xdr:rowOff>
    </xdr:to>
    <xdr:sp macro="" textlink="">
      <xdr:nvSpPr>
        <xdr:cNvPr id="19" name="TextBox 18">
          <a:hlinkClick xmlns:r="http://schemas.openxmlformats.org/officeDocument/2006/relationships" r:id="rId8" tooltip="Interpretation guide"/>
        </xdr:cNvPr>
        <xdr:cNvSpPr txBox="1"/>
      </xdr:nvSpPr>
      <xdr:spPr>
        <a:xfrm>
          <a:off x="11355007"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23756</xdr:colOff>
      <xdr:row>166</xdr:row>
      <xdr:rowOff>147594</xdr:rowOff>
    </xdr:from>
    <xdr:to>
      <xdr:col>3</xdr:col>
      <xdr:colOff>216761</xdr:colOff>
      <xdr:row>168</xdr:row>
      <xdr:rowOff>151998</xdr:rowOff>
    </xdr:to>
    <xdr:sp macro="" textlink="">
      <xdr:nvSpPr>
        <xdr:cNvPr id="20" name="Rectangle 19">
          <a:hlinkClick xmlns:r="http://schemas.openxmlformats.org/officeDocument/2006/relationships" r:id="rId9" tooltip="Back to introduction"/>
        </xdr:cNvPr>
        <xdr:cNvSpPr/>
      </xdr:nvSpPr>
      <xdr:spPr>
        <a:xfrm>
          <a:off x="633356" y="3210396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116</xdr:row>
      <xdr:rowOff>97971</xdr:rowOff>
    </xdr:from>
    <xdr:to>
      <xdr:col>3</xdr:col>
      <xdr:colOff>232001</xdr:colOff>
      <xdr:row>118</xdr:row>
      <xdr:rowOff>79952</xdr:rowOff>
    </xdr:to>
    <xdr:sp macro="" textlink="">
      <xdr:nvSpPr>
        <xdr:cNvPr id="21" name="Rectangle 20">
          <a:hlinkClick xmlns:r="http://schemas.openxmlformats.org/officeDocument/2006/relationships" r:id="rId9" tooltip="Back to introduction"/>
        </xdr:cNvPr>
        <xdr:cNvSpPr/>
      </xdr:nvSpPr>
      <xdr:spPr>
        <a:xfrm>
          <a:off x="630418" y="2252934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213206</xdr:colOff>
      <xdr:row>186</xdr:row>
      <xdr:rowOff>126690</xdr:rowOff>
    </xdr:from>
    <xdr:to>
      <xdr:col>8</xdr:col>
      <xdr:colOff>331089</xdr:colOff>
      <xdr:row>188</xdr:row>
      <xdr:rowOff>141424</xdr:rowOff>
    </xdr:to>
    <xdr:sp macro="" textlink="">
      <xdr:nvSpPr>
        <xdr:cNvPr id="22" name="Rectangle 21">
          <a:hlinkClick xmlns:r="http://schemas.openxmlformats.org/officeDocument/2006/relationships" r:id="rId5" tooltip="GFR 2014"/>
        </xdr:cNvPr>
        <xdr:cNvSpPr/>
      </xdr:nvSpPr>
      <xdr:spPr>
        <a:xfrm>
          <a:off x="3870806" y="3589306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192874</xdr:colOff>
      <xdr:row>186</xdr:row>
      <xdr:rowOff>130112</xdr:rowOff>
    </xdr:from>
    <xdr:to>
      <xdr:col>8</xdr:col>
      <xdr:colOff>375148</xdr:colOff>
      <xdr:row>188</xdr:row>
      <xdr:rowOff>140363</xdr:rowOff>
    </xdr:to>
    <xdr:sp macro="" textlink="">
      <xdr:nvSpPr>
        <xdr:cNvPr id="23" name="Rectangle 22">
          <a:hlinkClick xmlns:r="http://schemas.openxmlformats.org/officeDocument/2006/relationships" r:id="rId6" tooltip="All-cause mortality 2012-14"/>
        </xdr:cNvPr>
        <xdr:cNvSpPr/>
      </xdr:nvSpPr>
      <xdr:spPr>
        <a:xfrm>
          <a:off x="3850474" y="3589648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310096</xdr:colOff>
      <xdr:row>186</xdr:row>
      <xdr:rowOff>119991</xdr:rowOff>
    </xdr:from>
    <xdr:to>
      <xdr:col>18</xdr:col>
      <xdr:colOff>536339</xdr:colOff>
      <xdr:row>188</xdr:row>
      <xdr:rowOff>147692</xdr:rowOff>
    </xdr:to>
    <xdr:sp macro="" textlink="">
      <xdr:nvSpPr>
        <xdr:cNvPr id="24" name="TextBox 23">
          <a:hlinkClick xmlns:r="http://schemas.openxmlformats.org/officeDocument/2006/relationships" r:id="rId7" tooltip="Technical guide"/>
        </xdr:cNvPr>
        <xdr:cNvSpPr txBox="1"/>
      </xdr:nvSpPr>
      <xdr:spPr>
        <a:xfrm>
          <a:off x="10063696" y="35886366"/>
          <a:ext cx="1445443"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534607</xdr:colOff>
      <xdr:row>186</xdr:row>
      <xdr:rowOff>119991</xdr:rowOff>
    </xdr:from>
    <xdr:to>
      <xdr:col>21</xdr:col>
      <xdr:colOff>153971</xdr:colOff>
      <xdr:row>188</xdr:row>
      <xdr:rowOff>147692</xdr:rowOff>
    </xdr:to>
    <xdr:sp macro="" textlink="">
      <xdr:nvSpPr>
        <xdr:cNvPr id="25" name="TextBox 24">
          <a:hlinkClick xmlns:r="http://schemas.openxmlformats.org/officeDocument/2006/relationships" r:id="rId8" tooltip="Interpretation guide"/>
        </xdr:cNvPr>
        <xdr:cNvSpPr txBox="1"/>
      </xdr:nvSpPr>
      <xdr:spPr>
        <a:xfrm>
          <a:off x="11507407" y="35886366"/>
          <a:ext cx="1448164"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176156</xdr:colOff>
      <xdr:row>167</xdr:row>
      <xdr:rowOff>117114</xdr:rowOff>
    </xdr:from>
    <xdr:to>
      <xdr:col>3</xdr:col>
      <xdr:colOff>369161</xdr:colOff>
      <xdr:row>169</xdr:row>
      <xdr:rowOff>121518</xdr:rowOff>
    </xdr:to>
    <xdr:sp macro="" textlink="">
      <xdr:nvSpPr>
        <xdr:cNvPr id="26" name="Rectangle 25">
          <a:hlinkClick xmlns:r="http://schemas.openxmlformats.org/officeDocument/2006/relationships" r:id="rId9" tooltip="Back to introduction"/>
        </xdr:cNvPr>
        <xdr:cNvSpPr/>
      </xdr:nvSpPr>
      <xdr:spPr>
        <a:xfrm>
          <a:off x="785756" y="3226398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115</xdr:row>
      <xdr:rowOff>151311</xdr:rowOff>
    </xdr:from>
    <xdr:to>
      <xdr:col>3</xdr:col>
      <xdr:colOff>232001</xdr:colOff>
      <xdr:row>117</xdr:row>
      <xdr:rowOff>133292</xdr:rowOff>
    </xdr:to>
    <xdr:sp macro="" textlink="">
      <xdr:nvSpPr>
        <xdr:cNvPr id="27" name="Rectangle 26">
          <a:hlinkClick xmlns:r="http://schemas.openxmlformats.org/officeDocument/2006/relationships" r:id="rId9" tooltip="Back to introduction"/>
        </xdr:cNvPr>
        <xdr:cNvSpPr/>
      </xdr:nvSpPr>
      <xdr:spPr>
        <a:xfrm>
          <a:off x="630418" y="2239218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222878</xdr:colOff>
      <xdr:row>4</xdr:row>
      <xdr:rowOff>248896</xdr:rowOff>
    </xdr:from>
    <xdr:to>
      <xdr:col>4</xdr:col>
      <xdr:colOff>137280</xdr:colOff>
      <xdr:row>5</xdr:row>
      <xdr:rowOff>336527</xdr:rowOff>
    </xdr:to>
    <xdr:sp macro="" textlink="">
      <xdr:nvSpPr>
        <xdr:cNvPr id="38" name="Rectangle 37">
          <a:hlinkClick xmlns:r="http://schemas.openxmlformats.org/officeDocument/2006/relationships" r:id="rId10" tooltip="Population trend"/>
        </xdr:cNvPr>
        <xdr:cNvSpPr/>
      </xdr:nvSpPr>
      <xdr:spPr>
        <a:xfrm>
          <a:off x="1442078" y="1010896"/>
          <a:ext cx="1133602" cy="363856"/>
        </a:xfrm>
        <a:prstGeom prst="rect">
          <a:avLst/>
        </a:prstGeom>
        <a:noFill/>
        <a:ln>
          <a:noFill/>
        </a:ln>
      </xdr:spPr>
      <xdr:style>
        <a:lnRef idx="2">
          <a:schemeClr val="accent5"/>
        </a:lnRef>
        <a:fillRef idx="1">
          <a:schemeClr val="lt1"/>
        </a:fillRef>
        <a:effectRef idx="0">
          <a:schemeClr val="accent5"/>
        </a:effectRef>
        <a:fontRef idx="minor">
          <a:schemeClr val="dk1"/>
        </a:fontRef>
      </xdr:style>
      <xdr:txBody>
        <a:bodyPr vertOverflow="clip" rtlCol="0" anchor="ctr"/>
        <a:lstStyle/>
        <a:p>
          <a:pPr algn="ctr"/>
          <a:endParaRPr lang="en-GB" sz="1100"/>
        </a:p>
      </xdr:txBody>
    </xdr:sp>
    <xdr:clientData/>
  </xdr:twoCellAnchor>
  <xdr:twoCellAnchor>
    <xdr:from>
      <xdr:col>9</xdr:col>
      <xdr:colOff>99770</xdr:colOff>
      <xdr:row>7</xdr:row>
      <xdr:rowOff>168886</xdr:rowOff>
    </xdr:from>
    <xdr:to>
      <xdr:col>10</xdr:col>
      <xdr:colOff>556893</xdr:colOff>
      <xdr:row>9</xdr:row>
      <xdr:rowOff>47625</xdr:rowOff>
    </xdr:to>
    <xdr:sp macro="" textlink="">
      <xdr:nvSpPr>
        <xdr:cNvPr id="79" name="TextBox 78"/>
        <xdr:cNvSpPr txBox="1"/>
      </xdr:nvSpPr>
      <xdr:spPr>
        <a:xfrm>
          <a:off x="5586170" y="1711936"/>
          <a:ext cx="1066723" cy="38356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xdr:from>
      <xdr:col>7</xdr:col>
      <xdr:colOff>409575</xdr:colOff>
      <xdr:row>7</xdr:row>
      <xdr:rowOff>266700</xdr:rowOff>
    </xdr:from>
    <xdr:to>
      <xdr:col>9</xdr:col>
      <xdr:colOff>99770</xdr:colOff>
      <xdr:row>8</xdr:row>
      <xdr:rowOff>46343</xdr:rowOff>
    </xdr:to>
    <xdr:cxnSp macro="">
      <xdr:nvCxnSpPr>
        <xdr:cNvPr id="80" name="Straight Arrow Connector 79"/>
        <xdr:cNvCxnSpPr>
          <a:stCxn id="79" idx="1"/>
        </xdr:cNvCxnSpPr>
      </xdr:nvCxnSpPr>
      <xdr:spPr bwMode="auto">
        <a:xfrm flipH="1" flipV="1">
          <a:off x="4676775" y="1809750"/>
          <a:ext cx="909395" cy="9396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556893</xdr:colOff>
      <xdr:row>7</xdr:row>
      <xdr:rowOff>285750</xdr:rowOff>
    </xdr:from>
    <xdr:to>
      <xdr:col>11</xdr:col>
      <xdr:colOff>371475</xdr:colOff>
      <xdr:row>8</xdr:row>
      <xdr:rowOff>46343</xdr:rowOff>
    </xdr:to>
    <xdr:cxnSp macro="">
      <xdr:nvCxnSpPr>
        <xdr:cNvPr id="81" name="Straight Arrow Connector 80"/>
        <xdr:cNvCxnSpPr>
          <a:stCxn id="79" idx="3"/>
        </xdr:cNvCxnSpPr>
      </xdr:nvCxnSpPr>
      <xdr:spPr bwMode="auto">
        <a:xfrm flipV="1">
          <a:off x="6652893" y="1828800"/>
          <a:ext cx="424182" cy="7491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390525</xdr:colOff>
      <xdr:row>31</xdr:row>
      <xdr:rowOff>66675</xdr:rowOff>
    </xdr:from>
    <xdr:to>
      <xdr:col>1</xdr:col>
      <xdr:colOff>401660</xdr:colOff>
      <xdr:row>32</xdr:row>
      <xdr:rowOff>159543</xdr:rowOff>
    </xdr:to>
    <xdr:cxnSp macro="">
      <xdr:nvCxnSpPr>
        <xdr:cNvPr id="85" name="Straight Arrow Connector 84"/>
        <xdr:cNvCxnSpPr>
          <a:stCxn id="86" idx="0"/>
        </xdr:cNvCxnSpPr>
      </xdr:nvCxnSpPr>
      <xdr:spPr bwMode="auto">
        <a:xfrm flipH="1" flipV="1">
          <a:off x="1000125" y="6305550"/>
          <a:ext cx="11135" cy="283368"/>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479425</xdr:colOff>
      <xdr:row>32</xdr:row>
      <xdr:rowOff>159543</xdr:rowOff>
    </xdr:from>
    <xdr:to>
      <xdr:col>2</xdr:col>
      <xdr:colOff>323895</xdr:colOff>
      <xdr:row>35</xdr:row>
      <xdr:rowOff>47624</xdr:rowOff>
    </xdr:to>
    <xdr:sp macro="" textlink="">
      <xdr:nvSpPr>
        <xdr:cNvPr id="86" name="TextBox 85"/>
        <xdr:cNvSpPr txBox="1"/>
      </xdr:nvSpPr>
      <xdr:spPr>
        <a:xfrm>
          <a:off x="479425" y="6588918"/>
          <a:ext cx="1063670" cy="45958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Selection box for</a:t>
          </a:r>
          <a:r>
            <a:rPr lang="en-GB" sz="800" baseline="0">
              <a:solidFill>
                <a:schemeClr val="dk1"/>
              </a:solidFill>
              <a:latin typeface="Verdana" pitchFamily="34" charset="0"/>
              <a:ea typeface="+mn-ea"/>
              <a:cs typeface="+mn-cs"/>
            </a:rPr>
            <a:t> </a:t>
          </a:r>
          <a:r>
            <a:rPr lang="en-GB" sz="800">
              <a:solidFill>
                <a:schemeClr val="dk1"/>
              </a:solidFill>
              <a:latin typeface="Verdana" pitchFamily="34" charset="0"/>
              <a:ea typeface="+mn-ea"/>
              <a:cs typeface="+mn-cs"/>
            </a:rPr>
            <a:t>parameters</a:t>
          </a:r>
          <a:endParaRPr lang="en-GB" sz="800">
            <a:latin typeface="Verdana" pitchFamily="34" charset="0"/>
          </a:endParaRPr>
        </a:p>
        <a:p>
          <a:endParaRPr lang="en-GB" sz="900">
            <a:latin typeface="Verdana" pitchFamily="34" charset="0"/>
          </a:endParaRPr>
        </a:p>
      </xdr:txBody>
    </xdr:sp>
    <xdr:clientData/>
  </xdr:twoCellAnchor>
  <xdr:twoCellAnchor>
    <xdr:from>
      <xdr:col>3</xdr:col>
      <xdr:colOff>485774</xdr:colOff>
      <xdr:row>9</xdr:row>
      <xdr:rowOff>175113</xdr:rowOff>
    </xdr:from>
    <xdr:to>
      <xdr:col>5</xdr:col>
      <xdr:colOff>44695</xdr:colOff>
      <xdr:row>11</xdr:row>
      <xdr:rowOff>167787</xdr:rowOff>
    </xdr:to>
    <xdr:sp macro="" textlink="">
      <xdr:nvSpPr>
        <xdr:cNvPr id="91" name="TextBox 90"/>
        <xdr:cNvSpPr txBox="1"/>
      </xdr:nvSpPr>
      <xdr:spPr>
        <a:xfrm>
          <a:off x="2314574" y="2222988"/>
          <a:ext cx="778121" cy="37367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2014 population</a:t>
          </a:r>
        </a:p>
      </xdr:txBody>
    </xdr:sp>
    <xdr:clientData/>
  </xdr:twoCellAnchor>
  <xdr:twoCellAnchor>
    <xdr:from>
      <xdr:col>5</xdr:col>
      <xdr:colOff>44695</xdr:colOff>
      <xdr:row>10</xdr:row>
      <xdr:rowOff>171450</xdr:rowOff>
    </xdr:from>
    <xdr:to>
      <xdr:col>5</xdr:col>
      <xdr:colOff>504825</xdr:colOff>
      <xdr:row>13</xdr:row>
      <xdr:rowOff>104775</xdr:rowOff>
    </xdr:to>
    <xdr:cxnSp macro="">
      <xdr:nvCxnSpPr>
        <xdr:cNvPr id="92" name="Straight Arrow Connector 91"/>
        <xdr:cNvCxnSpPr>
          <a:stCxn id="91" idx="3"/>
        </xdr:cNvCxnSpPr>
      </xdr:nvCxnSpPr>
      <xdr:spPr bwMode="auto">
        <a:xfrm>
          <a:off x="3092695" y="2409825"/>
          <a:ext cx="460130" cy="5048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209731</xdr:colOff>
      <xdr:row>10</xdr:row>
      <xdr:rowOff>172706</xdr:rowOff>
    </xdr:from>
    <xdr:to>
      <xdr:col>10</xdr:col>
      <xdr:colOff>388327</xdr:colOff>
      <xdr:row>12</xdr:row>
      <xdr:rowOff>168520</xdr:rowOff>
    </xdr:to>
    <xdr:sp macro="" textlink="">
      <xdr:nvSpPr>
        <xdr:cNvPr id="100" name="TextBox 99"/>
        <xdr:cNvSpPr txBox="1"/>
      </xdr:nvSpPr>
      <xdr:spPr>
        <a:xfrm>
          <a:off x="5696131" y="2411081"/>
          <a:ext cx="788196" cy="37681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2005 population</a:t>
          </a:r>
        </a:p>
      </xdr:txBody>
    </xdr:sp>
    <xdr:clientData/>
  </xdr:twoCellAnchor>
  <xdr:twoCellAnchor>
    <xdr:from>
      <xdr:col>8</xdr:col>
      <xdr:colOff>285750</xdr:colOff>
      <xdr:row>11</xdr:row>
      <xdr:rowOff>170613</xdr:rowOff>
    </xdr:from>
    <xdr:to>
      <xdr:col>9</xdr:col>
      <xdr:colOff>209731</xdr:colOff>
      <xdr:row>12</xdr:row>
      <xdr:rowOff>19050</xdr:rowOff>
    </xdr:to>
    <xdr:cxnSp macro="">
      <xdr:nvCxnSpPr>
        <xdr:cNvPr id="101" name="Straight Arrow Connector 100"/>
        <xdr:cNvCxnSpPr>
          <a:stCxn id="100" idx="1"/>
        </xdr:cNvCxnSpPr>
      </xdr:nvCxnSpPr>
      <xdr:spPr bwMode="auto">
        <a:xfrm flipH="1">
          <a:off x="5162550" y="2599488"/>
          <a:ext cx="533581" cy="3893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514525</xdr:colOff>
      <xdr:row>23</xdr:row>
      <xdr:rowOff>98503</xdr:rowOff>
    </xdr:from>
    <xdr:to>
      <xdr:col>11</xdr:col>
      <xdr:colOff>390524</xdr:colOff>
      <xdr:row>25</xdr:row>
      <xdr:rowOff>0</xdr:rowOff>
    </xdr:to>
    <xdr:sp macro="" textlink="">
      <xdr:nvSpPr>
        <xdr:cNvPr id="108" name="TextBox 107"/>
        <xdr:cNvSpPr txBox="1"/>
      </xdr:nvSpPr>
      <xdr:spPr>
        <a:xfrm>
          <a:off x="5391325" y="4813378"/>
          <a:ext cx="1704799" cy="28249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Percentage of the population </a:t>
          </a:r>
        </a:p>
      </xdr:txBody>
    </xdr:sp>
    <xdr:clientData/>
  </xdr:twoCellAnchor>
  <xdr:twoCellAnchor>
    <xdr:from>
      <xdr:col>7</xdr:col>
      <xdr:colOff>590552</xdr:colOff>
      <xdr:row>23</xdr:row>
      <xdr:rowOff>19052</xdr:rowOff>
    </xdr:from>
    <xdr:to>
      <xdr:col>8</xdr:col>
      <xdr:colOff>514525</xdr:colOff>
      <xdr:row>24</xdr:row>
      <xdr:rowOff>49252</xdr:rowOff>
    </xdr:to>
    <xdr:cxnSp macro="">
      <xdr:nvCxnSpPr>
        <xdr:cNvPr id="109" name="Straight Arrow Connector 108"/>
        <xdr:cNvCxnSpPr>
          <a:stCxn id="108" idx="1"/>
        </xdr:cNvCxnSpPr>
      </xdr:nvCxnSpPr>
      <xdr:spPr bwMode="auto">
        <a:xfrm flipH="1" flipV="1">
          <a:off x="4857752" y="4733927"/>
          <a:ext cx="533573" cy="22070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347006</xdr:colOff>
      <xdr:row>44</xdr:row>
      <xdr:rowOff>45914</xdr:rowOff>
    </xdr:from>
    <xdr:to>
      <xdr:col>19</xdr:col>
      <xdr:colOff>325408</xdr:colOff>
      <xdr:row>46</xdr:row>
      <xdr:rowOff>17339</xdr:rowOff>
    </xdr:to>
    <xdr:sp macro="" textlink="">
      <xdr:nvSpPr>
        <xdr:cNvPr id="119" name="TextBox 118"/>
        <xdr:cNvSpPr txBox="1"/>
      </xdr:nvSpPr>
      <xdr:spPr>
        <a:xfrm>
          <a:off x="10710206" y="8761289"/>
          <a:ext cx="1197602" cy="3524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Additional notes</a:t>
          </a:r>
          <a:r>
            <a:rPr lang="en-GB" sz="800" baseline="0">
              <a:solidFill>
                <a:schemeClr val="dk1"/>
              </a:solidFill>
              <a:latin typeface="Verdana" pitchFamily="34" charset="0"/>
              <a:ea typeface="+mn-ea"/>
              <a:cs typeface="+mn-cs"/>
            </a:rPr>
            <a:t> to support the output</a:t>
          </a:r>
          <a:endParaRPr lang="en-GB" sz="800">
            <a:latin typeface="Verdana" pitchFamily="34" charset="0"/>
          </a:endParaRPr>
        </a:p>
        <a:p>
          <a:endParaRPr lang="en-GB" sz="900">
            <a:latin typeface="Verdana" pitchFamily="34" charset="0"/>
          </a:endParaRPr>
        </a:p>
      </xdr:txBody>
    </xdr:sp>
    <xdr:clientData/>
  </xdr:twoCellAnchor>
  <xdr:twoCellAnchor>
    <xdr:from>
      <xdr:col>18</xdr:col>
      <xdr:colOff>114300</xdr:colOff>
      <xdr:row>42</xdr:row>
      <xdr:rowOff>180975</xdr:rowOff>
    </xdr:from>
    <xdr:to>
      <xdr:col>18</xdr:col>
      <xdr:colOff>336207</xdr:colOff>
      <xdr:row>44</xdr:row>
      <xdr:rowOff>45914</xdr:rowOff>
    </xdr:to>
    <xdr:cxnSp macro="">
      <xdr:nvCxnSpPr>
        <xdr:cNvPr id="121" name="Straight Arrow Connector 120"/>
        <xdr:cNvCxnSpPr>
          <a:stCxn id="119" idx="0"/>
        </xdr:cNvCxnSpPr>
      </xdr:nvCxnSpPr>
      <xdr:spPr bwMode="auto">
        <a:xfrm flipH="1" flipV="1">
          <a:off x="11087100" y="8515350"/>
          <a:ext cx="221907" cy="24593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155574</xdr:colOff>
      <xdr:row>43</xdr:row>
      <xdr:rowOff>122114</xdr:rowOff>
    </xdr:from>
    <xdr:to>
      <xdr:col>16</xdr:col>
      <xdr:colOff>384296</xdr:colOff>
      <xdr:row>45</xdr:row>
      <xdr:rowOff>107394</xdr:rowOff>
    </xdr:to>
    <xdr:sp macro="" textlink="">
      <xdr:nvSpPr>
        <xdr:cNvPr id="125" name="TextBox 124"/>
        <xdr:cNvSpPr txBox="1"/>
      </xdr:nvSpPr>
      <xdr:spPr>
        <a:xfrm>
          <a:off x="9299574" y="8646989"/>
          <a:ext cx="838322" cy="36628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Population percentage</a:t>
          </a:r>
        </a:p>
      </xdr:txBody>
    </xdr:sp>
    <xdr:clientData/>
  </xdr:twoCellAnchor>
  <xdr:twoCellAnchor>
    <xdr:from>
      <xdr:col>15</xdr:col>
      <xdr:colOff>303212</xdr:colOff>
      <xdr:row>39</xdr:row>
      <xdr:rowOff>133350</xdr:rowOff>
    </xdr:from>
    <xdr:to>
      <xdr:col>15</xdr:col>
      <xdr:colOff>574735</xdr:colOff>
      <xdr:row>43</xdr:row>
      <xdr:rowOff>122114</xdr:rowOff>
    </xdr:to>
    <xdr:cxnSp macro="">
      <xdr:nvCxnSpPr>
        <xdr:cNvPr id="126" name="Straight Arrow Connector 125"/>
        <xdr:cNvCxnSpPr>
          <a:stCxn id="125" idx="0"/>
        </xdr:cNvCxnSpPr>
      </xdr:nvCxnSpPr>
      <xdr:spPr bwMode="auto">
        <a:xfrm flipH="1" flipV="1">
          <a:off x="9447212" y="7896225"/>
          <a:ext cx="271523" cy="75076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15</xdr:row>
      <xdr:rowOff>57150</xdr:rowOff>
    </xdr:from>
    <xdr:to>
      <xdr:col>16</xdr:col>
      <xdr:colOff>117231</xdr:colOff>
      <xdr:row>17</xdr:row>
      <xdr:rowOff>57150</xdr:rowOff>
    </xdr:to>
    <xdr:cxnSp macro="">
      <xdr:nvCxnSpPr>
        <xdr:cNvPr id="148" name="Straight Arrow Connector 147"/>
        <xdr:cNvCxnSpPr>
          <a:stCxn id="88" idx="2"/>
        </xdr:cNvCxnSpPr>
      </xdr:nvCxnSpPr>
      <xdr:spPr bwMode="auto">
        <a:xfrm flipH="1">
          <a:off x="9410700" y="3248025"/>
          <a:ext cx="460131" cy="38100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397235</xdr:colOff>
      <xdr:row>43</xdr:row>
      <xdr:rowOff>141163</xdr:rowOff>
    </xdr:from>
    <xdr:to>
      <xdr:col>13</xdr:col>
      <xdr:colOff>3415</xdr:colOff>
      <xdr:row>45</xdr:row>
      <xdr:rowOff>180974</xdr:rowOff>
    </xdr:to>
    <xdr:sp macro="" textlink="">
      <xdr:nvSpPr>
        <xdr:cNvPr id="138" name="TextBox 137"/>
        <xdr:cNvSpPr txBox="1"/>
      </xdr:nvSpPr>
      <xdr:spPr>
        <a:xfrm>
          <a:off x="7102835" y="8666038"/>
          <a:ext cx="825380" cy="42081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Population estimates</a:t>
          </a:r>
          <a:r>
            <a:rPr lang="en-GB" sz="800" baseline="0">
              <a:latin typeface="Verdana" pitchFamily="34" charset="0"/>
              <a:ea typeface="Verdana" pitchFamily="34" charset="0"/>
              <a:cs typeface="Verdana" pitchFamily="34" charset="0"/>
            </a:rPr>
            <a:t> </a:t>
          </a:r>
          <a:endParaRPr lang="en-GB" sz="800">
            <a:latin typeface="Verdana" pitchFamily="34" charset="0"/>
            <a:ea typeface="Verdana" pitchFamily="34" charset="0"/>
            <a:cs typeface="Verdana" pitchFamily="34" charset="0"/>
          </a:endParaRPr>
        </a:p>
      </xdr:txBody>
    </xdr:sp>
    <xdr:clientData/>
  </xdr:twoCellAnchor>
  <xdr:twoCellAnchor>
    <xdr:from>
      <xdr:col>1</xdr:col>
      <xdr:colOff>312372</xdr:colOff>
      <xdr:row>36</xdr:row>
      <xdr:rowOff>168397</xdr:rowOff>
    </xdr:from>
    <xdr:to>
      <xdr:col>3</xdr:col>
      <xdr:colOff>151791</xdr:colOff>
      <xdr:row>38</xdr:row>
      <xdr:rowOff>139822</xdr:rowOff>
    </xdr:to>
    <xdr:sp macro="" textlink="">
      <xdr:nvSpPr>
        <xdr:cNvPr id="173" name="TextBox 172"/>
        <xdr:cNvSpPr txBox="1"/>
      </xdr:nvSpPr>
      <xdr:spPr>
        <a:xfrm>
          <a:off x="921972" y="7359772"/>
          <a:ext cx="1058619" cy="3524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Percentage in</a:t>
          </a:r>
          <a:r>
            <a:rPr lang="en-GB" sz="800" baseline="0">
              <a:latin typeface="Verdana" pitchFamily="34" charset="0"/>
              <a:ea typeface="Verdana" pitchFamily="34" charset="0"/>
              <a:cs typeface="Verdana" pitchFamily="34" charset="0"/>
            </a:rPr>
            <a:t> 2005</a:t>
          </a:r>
          <a:endParaRPr lang="en-GB" sz="800">
            <a:latin typeface="Verdana" pitchFamily="34" charset="0"/>
            <a:ea typeface="Verdana" pitchFamily="34" charset="0"/>
            <a:cs typeface="Verdana" pitchFamily="34" charset="0"/>
          </a:endParaRPr>
        </a:p>
      </xdr:txBody>
    </xdr:sp>
    <xdr:clientData/>
  </xdr:twoCellAnchor>
  <xdr:twoCellAnchor>
    <xdr:from>
      <xdr:col>3</xdr:col>
      <xdr:colOff>151791</xdr:colOff>
      <xdr:row>32</xdr:row>
      <xdr:rowOff>182218</xdr:rowOff>
    </xdr:from>
    <xdr:to>
      <xdr:col>6</xdr:col>
      <xdr:colOff>8283</xdr:colOff>
      <xdr:row>37</xdr:row>
      <xdr:rowOff>154110</xdr:rowOff>
    </xdr:to>
    <xdr:cxnSp macro="">
      <xdr:nvCxnSpPr>
        <xdr:cNvPr id="174" name="Straight Arrow Connector 173"/>
        <xdr:cNvCxnSpPr>
          <a:stCxn id="173" idx="3"/>
        </xdr:cNvCxnSpPr>
      </xdr:nvCxnSpPr>
      <xdr:spPr bwMode="auto">
        <a:xfrm flipV="1">
          <a:off x="1980591" y="6611593"/>
          <a:ext cx="1685292" cy="92439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400051</xdr:colOff>
      <xdr:row>43</xdr:row>
      <xdr:rowOff>65771</xdr:rowOff>
    </xdr:from>
    <xdr:to>
      <xdr:col>11</xdr:col>
      <xdr:colOff>99331</xdr:colOff>
      <xdr:row>45</xdr:row>
      <xdr:rowOff>171450</xdr:rowOff>
    </xdr:to>
    <xdr:sp macro="" textlink="">
      <xdr:nvSpPr>
        <xdr:cNvPr id="177" name="TextBox 176"/>
        <xdr:cNvSpPr txBox="1"/>
      </xdr:nvSpPr>
      <xdr:spPr>
        <a:xfrm>
          <a:off x="5276851" y="8590646"/>
          <a:ext cx="1528080" cy="486679"/>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Percentage</a:t>
          </a:r>
          <a:r>
            <a:rPr lang="en-GB" sz="800" baseline="0">
              <a:latin typeface="Verdana" pitchFamily="34" charset="0"/>
              <a:ea typeface="Verdana" pitchFamily="34" charset="0"/>
              <a:cs typeface="Verdana" pitchFamily="34" charset="0"/>
            </a:rPr>
            <a:t> </a:t>
          </a:r>
          <a:r>
            <a:rPr lang="en-GB" sz="800">
              <a:latin typeface="Verdana" pitchFamily="34" charset="0"/>
              <a:ea typeface="Verdana" pitchFamily="34" charset="0"/>
              <a:cs typeface="Verdana" pitchFamily="34" charset="0"/>
            </a:rPr>
            <a:t>difference in the population between 2005 and 2014 </a:t>
          </a:r>
        </a:p>
      </xdr:txBody>
    </xdr:sp>
    <xdr:clientData/>
  </xdr:twoCellAnchor>
  <xdr:twoCellAnchor>
    <xdr:from>
      <xdr:col>9</xdr:col>
      <xdr:colOff>554491</xdr:colOff>
      <xdr:row>41</xdr:row>
      <xdr:rowOff>28575</xdr:rowOff>
    </xdr:from>
    <xdr:to>
      <xdr:col>10</xdr:col>
      <xdr:colOff>285750</xdr:colOff>
      <xdr:row>43</xdr:row>
      <xdr:rowOff>65771</xdr:rowOff>
    </xdr:to>
    <xdr:cxnSp macro="">
      <xdr:nvCxnSpPr>
        <xdr:cNvPr id="178" name="Straight Arrow Connector 177"/>
        <xdr:cNvCxnSpPr>
          <a:stCxn id="177" idx="0"/>
        </xdr:cNvCxnSpPr>
      </xdr:nvCxnSpPr>
      <xdr:spPr bwMode="auto">
        <a:xfrm flipV="1">
          <a:off x="6040891" y="8172450"/>
          <a:ext cx="340859" cy="41819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329540</xdr:colOff>
      <xdr:row>12</xdr:row>
      <xdr:rowOff>85725</xdr:rowOff>
    </xdr:from>
    <xdr:to>
      <xdr:col>14</xdr:col>
      <xdr:colOff>24740</xdr:colOff>
      <xdr:row>13</xdr:row>
      <xdr:rowOff>128939</xdr:rowOff>
    </xdr:to>
    <xdr:sp macro="" textlink="">
      <xdr:nvSpPr>
        <xdr:cNvPr id="180" name="TextBox 179"/>
        <xdr:cNvSpPr txBox="1"/>
      </xdr:nvSpPr>
      <xdr:spPr>
        <a:xfrm>
          <a:off x="7644740" y="2705100"/>
          <a:ext cx="914400" cy="23371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Percentage</a:t>
          </a:r>
          <a:r>
            <a:rPr lang="en-GB" sz="800" baseline="0">
              <a:latin typeface="Verdana" pitchFamily="34" charset="0"/>
              <a:ea typeface="Verdana" pitchFamily="34" charset="0"/>
              <a:cs typeface="Verdana" pitchFamily="34" charset="0"/>
            </a:rPr>
            <a:t> </a:t>
          </a:r>
          <a:endParaRPr lang="en-GB" sz="800">
            <a:latin typeface="Verdana" pitchFamily="34" charset="0"/>
            <a:ea typeface="Verdana" pitchFamily="34" charset="0"/>
            <a:cs typeface="Verdana" pitchFamily="34" charset="0"/>
          </a:endParaRPr>
        </a:p>
      </xdr:txBody>
    </xdr:sp>
    <xdr:clientData/>
  </xdr:twoCellAnchor>
  <xdr:twoCellAnchor>
    <xdr:from>
      <xdr:col>11</xdr:col>
      <xdr:colOff>542926</xdr:colOff>
      <xdr:row>9</xdr:row>
      <xdr:rowOff>133352</xdr:rowOff>
    </xdr:from>
    <xdr:to>
      <xdr:col>12</xdr:col>
      <xdr:colOff>329540</xdr:colOff>
      <xdr:row>13</xdr:row>
      <xdr:rowOff>12082</xdr:rowOff>
    </xdr:to>
    <xdr:cxnSp macro="">
      <xdr:nvCxnSpPr>
        <xdr:cNvPr id="181" name="Straight Arrow Connector 180"/>
        <xdr:cNvCxnSpPr>
          <a:stCxn id="180" idx="1"/>
        </xdr:cNvCxnSpPr>
      </xdr:nvCxnSpPr>
      <xdr:spPr bwMode="auto">
        <a:xfrm flipH="1" flipV="1">
          <a:off x="7248526" y="2181227"/>
          <a:ext cx="396214" cy="64073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172461</xdr:colOff>
      <xdr:row>43</xdr:row>
      <xdr:rowOff>168276</xdr:rowOff>
    </xdr:from>
    <xdr:to>
      <xdr:col>7</xdr:col>
      <xdr:colOff>13468</xdr:colOff>
      <xdr:row>45</xdr:row>
      <xdr:rowOff>139701</xdr:rowOff>
    </xdr:to>
    <xdr:sp macro="" textlink="">
      <xdr:nvSpPr>
        <xdr:cNvPr id="183" name="TextBox 182"/>
        <xdr:cNvSpPr txBox="1"/>
      </xdr:nvSpPr>
      <xdr:spPr>
        <a:xfrm>
          <a:off x="3220461" y="8693151"/>
          <a:ext cx="1060207" cy="3524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Percentage in</a:t>
          </a:r>
          <a:r>
            <a:rPr lang="en-GB" sz="800" baseline="0">
              <a:latin typeface="Verdana" pitchFamily="34" charset="0"/>
              <a:ea typeface="Verdana" pitchFamily="34" charset="0"/>
              <a:cs typeface="Verdana" pitchFamily="34" charset="0"/>
            </a:rPr>
            <a:t> 2014</a:t>
          </a:r>
          <a:endParaRPr lang="en-GB" sz="800">
            <a:latin typeface="Verdana" pitchFamily="34" charset="0"/>
            <a:ea typeface="Verdana" pitchFamily="34" charset="0"/>
            <a:cs typeface="Verdana" pitchFamily="34" charset="0"/>
          </a:endParaRPr>
        </a:p>
      </xdr:txBody>
    </xdr:sp>
    <xdr:clientData/>
  </xdr:twoCellAnchor>
  <xdr:twoCellAnchor>
    <xdr:from>
      <xdr:col>6</xdr:col>
      <xdr:colOff>92965</xdr:colOff>
      <xdr:row>35</xdr:row>
      <xdr:rowOff>165239</xdr:rowOff>
    </xdr:from>
    <xdr:to>
      <xdr:col>8</xdr:col>
      <xdr:colOff>122997</xdr:colOff>
      <xdr:row>43</xdr:row>
      <xdr:rowOff>168276</xdr:rowOff>
    </xdr:to>
    <xdr:cxnSp macro="">
      <xdr:nvCxnSpPr>
        <xdr:cNvPr id="184" name="Straight Arrow Connector 183"/>
        <xdr:cNvCxnSpPr>
          <a:stCxn id="183" idx="0"/>
        </xdr:cNvCxnSpPr>
      </xdr:nvCxnSpPr>
      <xdr:spPr bwMode="auto">
        <a:xfrm flipV="1">
          <a:off x="3750565" y="7166114"/>
          <a:ext cx="1249232" cy="152703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356088</xdr:colOff>
      <xdr:row>13</xdr:row>
      <xdr:rowOff>73269</xdr:rowOff>
    </xdr:from>
    <xdr:to>
      <xdr:col>16</xdr:col>
      <xdr:colOff>487974</xdr:colOff>
      <xdr:row>15</xdr:row>
      <xdr:rowOff>57150</xdr:rowOff>
    </xdr:to>
    <xdr:sp macro="" textlink="">
      <xdr:nvSpPr>
        <xdr:cNvPr id="88" name="TextBox 87"/>
        <xdr:cNvSpPr txBox="1"/>
      </xdr:nvSpPr>
      <xdr:spPr>
        <a:xfrm>
          <a:off x="9500088" y="2883144"/>
          <a:ext cx="741486" cy="36488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Age</a:t>
          </a:r>
          <a:r>
            <a:rPr lang="en-GB" sz="800" baseline="0">
              <a:latin typeface="Verdana" pitchFamily="34" charset="0"/>
              <a:ea typeface="Verdana" pitchFamily="34" charset="0"/>
              <a:cs typeface="Verdana" pitchFamily="34" charset="0"/>
            </a:rPr>
            <a:t> group trend</a:t>
          </a:r>
          <a:endParaRPr lang="en-GB" sz="800">
            <a:latin typeface="Verdana" pitchFamily="34" charset="0"/>
            <a:ea typeface="Verdana" pitchFamily="34" charset="0"/>
            <a:cs typeface="Verdana" pitchFamily="34" charset="0"/>
          </a:endParaRPr>
        </a:p>
      </xdr:txBody>
    </xdr:sp>
    <xdr:clientData/>
  </xdr:twoCellAnchor>
  <xdr:twoCellAnchor>
    <xdr:from>
      <xdr:col>12</xdr:col>
      <xdr:colOff>200325</xdr:colOff>
      <xdr:row>38</xdr:row>
      <xdr:rowOff>133350</xdr:rowOff>
    </xdr:from>
    <xdr:to>
      <xdr:col>12</xdr:col>
      <xdr:colOff>571500</xdr:colOff>
      <xdr:row>43</xdr:row>
      <xdr:rowOff>141163</xdr:rowOff>
    </xdr:to>
    <xdr:cxnSp macro="">
      <xdr:nvCxnSpPr>
        <xdr:cNvPr id="90" name="Straight Arrow Connector 89"/>
        <xdr:cNvCxnSpPr>
          <a:stCxn id="138" idx="0"/>
        </xdr:cNvCxnSpPr>
      </xdr:nvCxnSpPr>
      <xdr:spPr bwMode="auto">
        <a:xfrm flipV="1">
          <a:off x="7515525" y="7705725"/>
          <a:ext cx="371175" cy="96031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314325</xdr:colOff>
      <xdr:row>4</xdr:row>
      <xdr:rowOff>238125</xdr:rowOff>
    </xdr:from>
    <xdr:to>
      <xdr:col>18</xdr:col>
      <xdr:colOff>28575</xdr:colOff>
      <xdr:row>5</xdr:row>
      <xdr:rowOff>312738</xdr:rowOff>
    </xdr:to>
    <xdr:grpSp>
      <xdr:nvGrpSpPr>
        <xdr:cNvPr id="255" name="Group 254"/>
        <xdr:cNvGrpSpPr/>
      </xdr:nvGrpSpPr>
      <xdr:grpSpPr>
        <a:xfrm>
          <a:off x="314325" y="1000125"/>
          <a:ext cx="10687050" cy="350838"/>
          <a:chOff x="1351684" y="6103793"/>
          <a:chExt cx="10725584" cy="350838"/>
        </a:xfrm>
        <a:noFill/>
      </xdr:grpSpPr>
      <xdr:sp macro="" textlink="">
        <xdr:nvSpPr>
          <xdr:cNvPr id="256" name="Rectangle 255">
            <a:hlinkClick xmlns:r="http://schemas.openxmlformats.org/officeDocument/2006/relationships" r:id="rId10" tooltip="Population trend"/>
          </xdr:cNvPr>
          <xdr:cNvSpPr/>
        </xdr:nvSpPr>
        <xdr:spPr>
          <a:xfrm>
            <a:off x="2430291" y="6117022"/>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7" name="Rectangle 256">
            <a:hlinkClick xmlns:r="http://schemas.openxmlformats.org/officeDocument/2006/relationships" r:id="rId11" tooltip="Population trend by age"/>
          </xdr:cNvPr>
          <xdr:cNvSpPr/>
        </xdr:nvSpPr>
        <xdr:spPr>
          <a:xfrm>
            <a:off x="3518415" y="6126547"/>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8" name="Rectangle 257">
            <a:hlinkClick xmlns:r="http://schemas.openxmlformats.org/officeDocument/2006/relationships" r:id="rId12" tooltip="2005 &amp; 2014"/>
          </xdr:cNvPr>
          <xdr:cNvSpPr/>
        </xdr:nvSpPr>
        <xdr:spPr>
          <a:xfrm>
            <a:off x="4587505" y="6118081"/>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9" name="Rectangle 258">
            <a:hlinkClick xmlns:r="http://schemas.openxmlformats.org/officeDocument/2006/relationships" r:id="rId13" tooltip="Area &amp; Wales"/>
          </xdr:cNvPr>
          <xdr:cNvSpPr/>
        </xdr:nvSpPr>
        <xdr:spPr>
          <a:xfrm>
            <a:off x="5661354" y="6113318"/>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0" name="Rectangle 259">
            <a:hlinkClick xmlns:r="http://schemas.openxmlformats.org/officeDocument/2006/relationships" r:id="rId14" tooltip="Technical guide"/>
          </xdr:cNvPr>
          <xdr:cNvSpPr/>
        </xdr:nvSpPr>
        <xdr:spPr>
          <a:xfrm>
            <a:off x="8873389" y="6127606"/>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1" name="Rectangle 260">
            <a:hlinkClick xmlns:r="http://schemas.openxmlformats.org/officeDocument/2006/relationships" r:id="rId15" tooltip="Interpretation guide"/>
          </xdr:cNvPr>
          <xdr:cNvSpPr/>
        </xdr:nvSpPr>
        <xdr:spPr>
          <a:xfrm>
            <a:off x="9961515" y="6137131"/>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2" name="Rectangle 261">
            <a:hlinkClick xmlns:r="http://schemas.openxmlformats.org/officeDocument/2006/relationships" r:id="rId16" tooltip="Copying tables &amp; charts"/>
          </xdr:cNvPr>
          <xdr:cNvSpPr/>
        </xdr:nvSpPr>
        <xdr:spPr>
          <a:xfrm>
            <a:off x="11030604" y="6128665"/>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3" name="Rectangle 262">
            <a:hlinkClick xmlns:r="http://schemas.openxmlformats.org/officeDocument/2006/relationships" r:id="rId9" tooltip="Introduction"/>
          </xdr:cNvPr>
          <xdr:cNvSpPr/>
        </xdr:nvSpPr>
        <xdr:spPr>
          <a:xfrm>
            <a:off x="1351684" y="6103793"/>
            <a:ext cx="1046664" cy="3175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23</xdr:col>
      <xdr:colOff>487200</xdr:colOff>
      <xdr:row>5</xdr:row>
      <xdr:rowOff>343208</xdr:rowOff>
    </xdr:to>
    <xdr:grpSp>
      <xdr:nvGrpSpPr>
        <xdr:cNvPr id="111" name="Group 110"/>
        <xdr:cNvGrpSpPr/>
      </xdr:nvGrpSpPr>
      <xdr:grpSpPr>
        <a:xfrm>
          <a:off x="0" y="0"/>
          <a:ext cx="14508000" cy="1381433"/>
          <a:chOff x="0" y="0"/>
          <a:chExt cx="14508000" cy="1381433"/>
        </a:xfrm>
      </xdr:grpSpPr>
      <xdr:sp macro="" textlink="">
        <xdr:nvSpPr>
          <xdr:cNvPr id="84" name="Rectangle 83"/>
          <xdr:cNvSpPr>
            <a:spLocks noChangeAspect="1"/>
          </xdr:cNvSpPr>
        </xdr:nvSpPr>
        <xdr:spPr>
          <a:xfrm>
            <a:off x="9524" y="0"/>
            <a:ext cx="14491139" cy="993201"/>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7" name="TextBox 86"/>
          <xdr:cNvSpPr txBox="1">
            <a:spLocks noChangeAspect="1"/>
          </xdr:cNvSpPr>
        </xdr:nvSpPr>
        <xdr:spPr>
          <a:xfrm>
            <a:off x="3717809" y="383980"/>
            <a:ext cx="5762909" cy="365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Intrerpretation</a:t>
            </a:r>
            <a:r>
              <a:rPr lang="en-GB" sz="1300" b="1" baseline="0">
                <a:solidFill>
                  <a:schemeClr val="bg1"/>
                </a:solidFill>
                <a:latin typeface="Verdana" pitchFamily="34" charset="0"/>
                <a:ea typeface="Verdana" pitchFamily="34" charset="0"/>
                <a:cs typeface="Verdana" pitchFamily="34" charset="0"/>
              </a:rPr>
              <a:t> guide</a:t>
            </a:r>
            <a:endParaRPr lang="en-GB" sz="1300" b="1">
              <a:solidFill>
                <a:schemeClr val="bg1"/>
              </a:solidFill>
              <a:latin typeface="Verdana" pitchFamily="34" charset="0"/>
              <a:ea typeface="Verdana" pitchFamily="34" charset="0"/>
              <a:cs typeface="Verdana" pitchFamily="34" charset="0"/>
            </a:endParaRPr>
          </a:p>
        </xdr:txBody>
      </xdr:sp>
      <xdr:pic>
        <xdr:nvPicPr>
          <xdr:cNvPr id="89" name="Picture 88" descr="PHW-Observatory-Logo.jpg"/>
          <xdr:cNvPicPr>
            <a:picLocks noChangeAspect="1"/>
          </xdr:cNvPicPr>
        </xdr:nvPicPr>
        <xdr:blipFill>
          <a:blip xmlns:r="http://schemas.openxmlformats.org/officeDocument/2006/relationships" r:embed="rId17"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93" name="Picture 92" descr="Demography_front_cover_red_2.jpg"/>
          <xdr:cNvPicPr>
            <a:picLocks noChangeAspect="1"/>
          </xdr:cNvPicPr>
        </xdr:nvPicPr>
        <xdr:blipFill>
          <a:blip xmlns:r="http://schemas.openxmlformats.org/officeDocument/2006/relationships" r:embed="rId18"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110" name="Group 109"/>
          <xdr:cNvGrpSpPr>
            <a:grpSpLocks noChangeAspect="1"/>
          </xdr:cNvGrpSpPr>
        </xdr:nvGrpSpPr>
        <xdr:grpSpPr>
          <a:xfrm>
            <a:off x="0" y="971549"/>
            <a:ext cx="14508000" cy="409884"/>
            <a:chOff x="0" y="971549"/>
            <a:chExt cx="14508000" cy="409884"/>
          </a:xfrm>
        </xdr:grpSpPr>
        <xdr:pic>
          <xdr:nvPicPr>
            <xdr:cNvPr id="94" name="Picture 1"/>
            <xdr:cNvPicPr>
              <a:picLocks noChangeArrowheads="1"/>
            </xdr:cNvPicPr>
          </xdr:nvPicPr>
          <xdr:blipFill>
            <a:blip xmlns:r="http://schemas.openxmlformats.org/officeDocument/2006/relationships" r:embed="rId19" cstate="print"/>
            <a:srcRect/>
            <a:stretch>
              <a:fillRect/>
            </a:stretch>
          </xdr:blipFill>
          <xdr:spPr bwMode="auto">
            <a:xfrm>
              <a:off x="0" y="971549"/>
              <a:ext cx="14508000" cy="409884"/>
            </a:xfrm>
            <a:prstGeom prst="rect">
              <a:avLst/>
            </a:prstGeom>
            <a:noFill/>
          </xdr:spPr>
        </xdr:pic>
        <xdr:grpSp>
          <xdr:nvGrpSpPr>
            <xdr:cNvPr id="95" name="Group 94"/>
            <xdr:cNvGrpSpPr/>
          </xdr:nvGrpSpPr>
          <xdr:grpSpPr>
            <a:xfrm>
              <a:off x="295275" y="1028700"/>
              <a:ext cx="10687050" cy="317500"/>
              <a:chOff x="1362075" y="6677025"/>
              <a:chExt cx="10687050" cy="317500"/>
            </a:xfrm>
          </xdr:grpSpPr>
          <xdr:sp macro="" textlink="">
            <xdr:nvSpPr>
              <xdr:cNvPr id="96" name="Rectangle 95">
                <a:hlinkClick xmlns:r="http://schemas.openxmlformats.org/officeDocument/2006/relationships" r:id="rId10"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8" name="Rectangle 97">
                <a:hlinkClick xmlns:r="http://schemas.openxmlformats.org/officeDocument/2006/relationships" r:id="rId11"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9" name="Rectangle 98">
                <a:hlinkClick xmlns:r="http://schemas.openxmlformats.org/officeDocument/2006/relationships" r:id="rId12"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3" name="Rectangle 102">
                <a:hlinkClick xmlns:r="http://schemas.openxmlformats.org/officeDocument/2006/relationships" r:id="rId13"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4" name="Rectangle 103">
                <a:hlinkClick xmlns:r="http://schemas.openxmlformats.org/officeDocument/2006/relationships" r:id="rId14"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5" name="Rectangle 104">
                <a:hlinkClick xmlns:r="http://schemas.openxmlformats.org/officeDocument/2006/relationships" r:id="rId15"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6" name="Rectangle 105">
                <a:hlinkClick xmlns:r="http://schemas.openxmlformats.org/officeDocument/2006/relationships" r:id="rId16"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7" name="Rectangle 106">
                <a:hlinkClick xmlns:r="http://schemas.openxmlformats.org/officeDocument/2006/relationships" r:id="rId9"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3</xdr:col>
      <xdr:colOff>151791</xdr:colOff>
      <xdr:row>32</xdr:row>
      <xdr:rowOff>85726</xdr:rowOff>
    </xdr:from>
    <xdr:to>
      <xdr:col>4</xdr:col>
      <xdr:colOff>590550</xdr:colOff>
      <xdr:row>37</xdr:row>
      <xdr:rowOff>154110</xdr:rowOff>
    </xdr:to>
    <xdr:cxnSp macro="">
      <xdr:nvCxnSpPr>
        <xdr:cNvPr id="128" name="Straight Arrow Connector 127"/>
        <xdr:cNvCxnSpPr>
          <a:stCxn id="173" idx="3"/>
        </xdr:cNvCxnSpPr>
      </xdr:nvCxnSpPr>
      <xdr:spPr bwMode="auto">
        <a:xfrm flipV="1">
          <a:off x="1980591" y="6515101"/>
          <a:ext cx="1048359" cy="1020884"/>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92965</xdr:colOff>
      <xdr:row>36</xdr:row>
      <xdr:rowOff>152400</xdr:rowOff>
    </xdr:from>
    <xdr:to>
      <xdr:col>7</xdr:col>
      <xdr:colOff>114300</xdr:colOff>
      <xdr:row>43</xdr:row>
      <xdr:rowOff>168276</xdr:rowOff>
    </xdr:to>
    <xdr:cxnSp macro="">
      <xdr:nvCxnSpPr>
        <xdr:cNvPr id="132" name="Straight Arrow Connector 131"/>
        <xdr:cNvCxnSpPr>
          <a:stCxn id="183" idx="0"/>
        </xdr:cNvCxnSpPr>
      </xdr:nvCxnSpPr>
      <xdr:spPr bwMode="auto">
        <a:xfrm flipV="1">
          <a:off x="3750565" y="7343775"/>
          <a:ext cx="630935" cy="134937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419100</xdr:colOff>
      <xdr:row>41</xdr:row>
      <xdr:rowOff>19050</xdr:rowOff>
    </xdr:from>
    <xdr:to>
      <xdr:col>9</xdr:col>
      <xdr:colOff>554491</xdr:colOff>
      <xdr:row>43</xdr:row>
      <xdr:rowOff>65771</xdr:rowOff>
    </xdr:to>
    <xdr:cxnSp macro="">
      <xdr:nvCxnSpPr>
        <xdr:cNvPr id="144" name="Straight Arrow Connector 143"/>
        <xdr:cNvCxnSpPr>
          <a:stCxn id="177" idx="0"/>
        </xdr:cNvCxnSpPr>
      </xdr:nvCxnSpPr>
      <xdr:spPr bwMode="auto">
        <a:xfrm flipH="1" flipV="1">
          <a:off x="5905500" y="8162925"/>
          <a:ext cx="135391" cy="42772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209551</xdr:colOff>
      <xdr:row>6</xdr:row>
      <xdr:rowOff>19050</xdr:rowOff>
    </xdr:from>
    <xdr:to>
      <xdr:col>2</xdr:col>
      <xdr:colOff>597444</xdr:colOff>
      <xdr:row>31</xdr:row>
      <xdr:rowOff>67875</xdr:rowOff>
    </xdr:to>
    <xdr:pic>
      <xdr:nvPicPr>
        <xdr:cNvPr id="102" name="Picture 1"/>
        <xdr:cNvPicPr>
          <a:picLocks noChangeAspect="1" noChangeArrowheads="1"/>
        </xdr:cNvPicPr>
      </xdr:nvPicPr>
      <xdr:blipFill>
        <a:blip xmlns:r="http://schemas.openxmlformats.org/officeDocument/2006/relationships" r:embed="rId20" cstate="print"/>
        <a:srcRect l="521" t="34352" r="95052" b="17870"/>
        <a:stretch>
          <a:fillRect/>
        </a:stretch>
      </xdr:blipFill>
      <xdr:spPr bwMode="auto">
        <a:xfrm>
          <a:off x="209551" y="1428750"/>
          <a:ext cx="1607093" cy="4878000"/>
        </a:xfrm>
        <a:prstGeom prst="rect">
          <a:avLst/>
        </a:prstGeom>
        <a:noFill/>
        <a:ln w="1">
          <a:noFill/>
          <a:miter lim="800000"/>
          <a:headEnd/>
          <a:tailEnd type="none" w="med" len="med"/>
        </a:ln>
        <a:effectLst/>
      </xdr:spPr>
    </xdr:pic>
    <xdr:clientData/>
  </xdr:twoCellAnchor>
  <xdr:twoCellAnchor>
    <xdr:from>
      <xdr:col>12</xdr:col>
      <xdr:colOff>380999</xdr:colOff>
      <xdr:row>27</xdr:row>
      <xdr:rowOff>28574</xdr:rowOff>
    </xdr:from>
    <xdr:to>
      <xdr:col>15</xdr:col>
      <xdr:colOff>211430</xdr:colOff>
      <xdr:row>29</xdr:row>
      <xdr:rowOff>104775</xdr:rowOff>
    </xdr:to>
    <xdr:grpSp>
      <xdr:nvGrpSpPr>
        <xdr:cNvPr id="117" name="Group 116"/>
        <xdr:cNvGrpSpPr/>
      </xdr:nvGrpSpPr>
      <xdr:grpSpPr>
        <a:xfrm>
          <a:off x="7696199" y="5505449"/>
          <a:ext cx="1659231" cy="457201"/>
          <a:chOff x="133349" y="6834186"/>
          <a:chExt cx="1659231" cy="457201"/>
        </a:xfrm>
      </xdr:grpSpPr>
      <xdr:sp macro="" textlink="">
        <xdr:nvSpPr>
          <xdr:cNvPr id="118" name="TextBox 117"/>
          <xdr:cNvSpPr txBox="1"/>
        </xdr:nvSpPr>
        <xdr:spPr>
          <a:xfrm>
            <a:off x="133349" y="6941304"/>
            <a:ext cx="1400175" cy="35008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Additional note regarding data source</a:t>
            </a:r>
            <a:endParaRPr lang="en-GB" sz="900">
              <a:latin typeface="Verdana" pitchFamily="34" charset="0"/>
            </a:endParaRPr>
          </a:p>
        </xdr:txBody>
      </xdr:sp>
      <xdr:cxnSp macro="">
        <xdr:nvCxnSpPr>
          <xdr:cNvPr id="120" name="Straight Arrow Connector 119"/>
          <xdr:cNvCxnSpPr>
            <a:stCxn id="118" idx="3"/>
            <a:endCxn id="24577" idx="2"/>
          </xdr:cNvCxnSpPr>
        </xdr:nvCxnSpPr>
        <xdr:spPr bwMode="auto">
          <a:xfrm flipV="1">
            <a:off x="1533524" y="6834186"/>
            <a:ext cx="259056" cy="28216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12</xdr:col>
      <xdr:colOff>32334</xdr:colOff>
      <xdr:row>22</xdr:row>
      <xdr:rowOff>19049</xdr:rowOff>
    </xdr:from>
    <xdr:to>
      <xdr:col>18</xdr:col>
      <xdr:colOff>390526</xdr:colOff>
      <xdr:row>27</xdr:row>
      <xdr:rowOff>28574</xdr:rowOff>
    </xdr:to>
    <xdr:pic>
      <xdr:nvPicPr>
        <xdr:cNvPr id="24577" name="Picture 1">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srcRect/>
        <a:stretch>
          <a:fillRect/>
        </a:stretch>
      </xdr:blipFill>
      <xdr:spPr bwMode="auto">
        <a:xfrm>
          <a:off x="7347534" y="4543424"/>
          <a:ext cx="4015792" cy="96202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266880</xdr:colOff>
      <xdr:row>5</xdr:row>
      <xdr:rowOff>20871</xdr:rowOff>
    </xdr:from>
    <xdr:to>
      <xdr:col>2</xdr:col>
      <xdr:colOff>202115</xdr:colOff>
      <xdr:row>7</xdr:row>
      <xdr:rowOff>58054</xdr:rowOff>
    </xdr:to>
    <xdr:sp macro="" textlink="">
      <xdr:nvSpPr>
        <xdr:cNvPr id="7" name="Rectangle 6"/>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0</xdr:colOff>
      <xdr:row>9</xdr:row>
      <xdr:rowOff>0</xdr:rowOff>
    </xdr:from>
    <xdr:to>
      <xdr:col>19</xdr:col>
      <xdr:colOff>304800</xdr:colOff>
      <xdr:row>26</xdr:row>
      <xdr:rowOff>37500</xdr:rowOff>
    </xdr:to>
    <xdr:grpSp>
      <xdr:nvGrpSpPr>
        <xdr:cNvPr id="15" name="Group 14"/>
        <xdr:cNvGrpSpPr/>
      </xdr:nvGrpSpPr>
      <xdr:grpSpPr>
        <a:xfrm>
          <a:off x="7315200" y="1714500"/>
          <a:ext cx="4572000" cy="3276000"/>
          <a:chOff x="7219950" y="190500"/>
          <a:chExt cx="4571163" cy="3276000"/>
        </a:xfrm>
      </xdr:grpSpPr>
      <xdr:pic>
        <xdr:nvPicPr>
          <xdr:cNvPr id="16" name="Picture 8"/>
          <xdr:cNvPicPr>
            <a:picLocks noChangeAspect="1" noChangeArrowheads="1"/>
          </xdr:cNvPicPr>
        </xdr:nvPicPr>
        <xdr:blipFill>
          <a:blip xmlns:r="http://schemas.openxmlformats.org/officeDocument/2006/relationships" r:embed="rId1"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7" name="TextBox 16"/>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284400</xdr:colOff>
      <xdr:row>41</xdr:row>
      <xdr:rowOff>151200</xdr:rowOff>
    </xdr:to>
    <xdr:grpSp>
      <xdr:nvGrpSpPr>
        <xdr:cNvPr id="18" name="Group 17"/>
        <xdr:cNvGrpSpPr/>
      </xdr:nvGrpSpPr>
      <xdr:grpSpPr>
        <a:xfrm>
          <a:off x="0" y="5524500"/>
          <a:ext cx="3942000" cy="2437200"/>
          <a:chOff x="9525" y="3971925"/>
          <a:chExt cx="3943350" cy="2438400"/>
        </a:xfrm>
      </xdr:grpSpPr>
      <xdr:pic>
        <xdr:nvPicPr>
          <xdr:cNvPr id="19" name="Picture 9"/>
          <xdr:cNvPicPr>
            <a:picLocks noChangeAspect="1" noChangeArrowheads="1"/>
          </xdr:cNvPicPr>
        </xdr:nvPicPr>
        <xdr:blipFill>
          <a:blip xmlns:r="http://schemas.openxmlformats.org/officeDocument/2006/relationships" r:embed="rId2"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20" name="TextBox 19"/>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21" name="Picture 8"/>
        <xdr:cNvPicPr>
          <a:picLocks noChangeArrowheads="1"/>
        </xdr:cNvPicPr>
      </xdr:nvPicPr>
      <xdr:blipFill>
        <a:blip xmlns:r="http://schemas.openxmlformats.org/officeDocument/2006/relationships" r:embed="rId3" cstate="print"/>
        <a:srcRect l="48224" t="7884" r="45427" b="68825"/>
        <a:stretch>
          <a:fillRect/>
        </a:stretch>
      </xdr:blipFill>
      <xdr:spPr bwMode="auto">
        <a:xfrm>
          <a:off x="4267200" y="5524500"/>
          <a:ext cx="1594800" cy="2073600"/>
        </a:xfrm>
        <a:prstGeom prst="rect">
          <a:avLst/>
        </a:prstGeom>
        <a:noFill/>
        <a:ln w="1">
          <a:noFill/>
          <a:miter lim="800000"/>
          <a:headEnd/>
          <a:tailEnd type="none" w="med" len="med"/>
        </a:ln>
        <a:effectLst/>
      </xdr:spPr>
    </xdr:pic>
    <xdr:clientData/>
  </xdr:twoCellAnchor>
  <xdr:twoCellAnchor editAs="oneCell">
    <xdr:from>
      <xdr:col>10</xdr:col>
      <xdr:colOff>0</xdr:colOff>
      <xdr:row>29</xdr:row>
      <xdr:rowOff>0</xdr:rowOff>
    </xdr:from>
    <xdr:to>
      <xdr:col>15</xdr:col>
      <xdr:colOff>325200</xdr:colOff>
      <xdr:row>40</xdr:row>
      <xdr:rowOff>75300</xdr:rowOff>
    </xdr:to>
    <xdr:pic>
      <xdr:nvPicPr>
        <xdr:cNvPr id="22" name="Picture 9"/>
        <xdr:cNvPicPr>
          <a:picLocks noChangeArrowheads="1"/>
        </xdr:cNvPicPr>
      </xdr:nvPicPr>
      <xdr:blipFill>
        <a:blip xmlns:r="http://schemas.openxmlformats.org/officeDocument/2006/relationships" r:embed="rId4" cstate="print"/>
        <a:srcRect l="53184" t="10213" r="26985" b="55283"/>
        <a:stretch>
          <a:fillRect/>
        </a:stretch>
      </xdr:blipFill>
      <xdr:spPr bwMode="auto">
        <a:xfrm>
          <a:off x="6096000" y="5524500"/>
          <a:ext cx="3373200" cy="2170800"/>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23</xdr:col>
      <xdr:colOff>487200</xdr:colOff>
      <xdr:row>7</xdr:row>
      <xdr:rowOff>47933</xdr:rowOff>
    </xdr:to>
    <xdr:grpSp>
      <xdr:nvGrpSpPr>
        <xdr:cNvPr id="28" name="Group 27"/>
        <xdr:cNvGrpSpPr/>
      </xdr:nvGrpSpPr>
      <xdr:grpSpPr>
        <a:xfrm>
          <a:off x="0" y="0"/>
          <a:ext cx="14508000" cy="1381433"/>
          <a:chOff x="0" y="0"/>
          <a:chExt cx="14508000" cy="1381433"/>
        </a:xfrm>
      </xdr:grpSpPr>
      <xdr:sp macro="" textlink="">
        <xdr:nvSpPr>
          <xdr:cNvPr id="24" name="Rectangle 23"/>
          <xdr:cNvSpPr>
            <a:spLocks noChangeAspect="1"/>
          </xdr:cNvSpPr>
        </xdr:nvSpPr>
        <xdr:spPr>
          <a:xfrm>
            <a:off x="9524" y="0"/>
            <a:ext cx="14491139" cy="993201"/>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TextBox 24"/>
          <xdr:cNvSpPr txBox="1">
            <a:spLocks noChangeAspect="1"/>
          </xdr:cNvSpPr>
        </xdr:nvSpPr>
        <xdr:spPr>
          <a:xfrm>
            <a:off x="3717809" y="383980"/>
            <a:ext cx="5762909" cy="3650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Copying tables &amp; charts</a:t>
            </a:r>
          </a:p>
        </xdr:txBody>
      </xdr:sp>
      <xdr:pic>
        <xdr:nvPicPr>
          <xdr:cNvPr id="26" name="Picture 25" descr="PHW-Observatory-Logo.jpg"/>
          <xdr:cNvPicPr>
            <a:picLocks noChangeAspect="1"/>
          </xdr:cNvPicPr>
        </xdr:nvPicPr>
        <xdr:blipFill>
          <a:blip xmlns:r="http://schemas.openxmlformats.org/officeDocument/2006/relationships" r:embed="rId5"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7" name="Picture 26" descr="Demography_front_cover_red_2.jpg"/>
          <xdr:cNvPicPr>
            <a:picLocks noChangeAspect="1"/>
          </xdr:cNvPicPr>
        </xdr:nvPicPr>
        <xdr:blipFill>
          <a:blip xmlns:r="http://schemas.openxmlformats.org/officeDocument/2006/relationships" r:embed="rId6"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9" name="Group 48"/>
          <xdr:cNvGrpSpPr/>
        </xdr:nvGrpSpPr>
        <xdr:grpSpPr>
          <a:xfrm>
            <a:off x="0" y="971549"/>
            <a:ext cx="14508000" cy="409884"/>
            <a:chOff x="0" y="971549"/>
            <a:chExt cx="14508000" cy="409884"/>
          </a:xfrm>
        </xdr:grpSpPr>
        <xdr:pic>
          <xdr:nvPicPr>
            <xdr:cNvPr id="39" name="Picture 1"/>
            <xdr:cNvPicPr>
              <a:picLocks noChangeArrowheads="1"/>
            </xdr:cNvPicPr>
          </xdr:nvPicPr>
          <xdr:blipFill>
            <a:blip xmlns:r="http://schemas.openxmlformats.org/officeDocument/2006/relationships" r:embed="rId7" cstate="print"/>
            <a:srcRect/>
            <a:stretch>
              <a:fillRect/>
            </a:stretch>
          </xdr:blipFill>
          <xdr:spPr bwMode="auto">
            <a:xfrm>
              <a:off x="0" y="971549"/>
              <a:ext cx="14508000" cy="409884"/>
            </a:xfrm>
            <a:prstGeom prst="rect">
              <a:avLst/>
            </a:prstGeom>
            <a:noFill/>
          </xdr:spPr>
        </xdr:pic>
        <xdr:grpSp>
          <xdr:nvGrpSpPr>
            <xdr:cNvPr id="40" name="Group 39"/>
            <xdr:cNvGrpSpPr/>
          </xdr:nvGrpSpPr>
          <xdr:grpSpPr>
            <a:xfrm>
              <a:off x="285750" y="1028700"/>
              <a:ext cx="10687050" cy="317500"/>
              <a:chOff x="1362075" y="6677025"/>
              <a:chExt cx="10687050" cy="317500"/>
            </a:xfrm>
          </xdr:grpSpPr>
          <xdr:sp macro="" textlink="">
            <xdr:nvSpPr>
              <xdr:cNvPr id="41" name="Rectangle 40">
                <a:hlinkClick xmlns:r="http://schemas.openxmlformats.org/officeDocument/2006/relationships" r:id="rId8"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9"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0"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11"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12"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13"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14"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15"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119682</xdr:colOff>
      <xdr:row>8</xdr:row>
      <xdr:rowOff>74957</xdr:rowOff>
    </xdr:from>
    <xdr:to>
      <xdr:col>12</xdr:col>
      <xdr:colOff>447674</xdr:colOff>
      <xdr:row>27</xdr:row>
      <xdr:rowOff>55457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36228</xdr:colOff>
      <xdr:row>8</xdr:row>
      <xdr:rowOff>121103</xdr:rowOff>
    </xdr:from>
    <xdr:to>
      <xdr:col>2</xdr:col>
      <xdr:colOff>749767</xdr:colOff>
      <xdr:row>9</xdr:row>
      <xdr:rowOff>150203</xdr:rowOff>
    </xdr:to>
    <xdr:sp macro="" textlink="">
      <xdr:nvSpPr>
        <xdr:cNvPr id="4" name="TextBox 3"/>
        <xdr:cNvSpPr txBox="1"/>
      </xdr:nvSpPr>
      <xdr:spPr>
        <a:xfrm>
          <a:off x="274353" y="1616528"/>
          <a:ext cx="1589839" cy="219600"/>
        </a:xfrm>
        <a:prstGeom prst="rect">
          <a:avLst/>
        </a:prstGeom>
        <a:noFill/>
        <a:ln w="31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970" b="1">
              <a:solidFill>
                <a:srgbClr val="3B8DCC"/>
              </a:solidFill>
              <a:latin typeface="Verdana" pitchFamily="34" charset="0"/>
            </a:rPr>
            <a:t>Choose parameters</a:t>
          </a:r>
          <a:r>
            <a:rPr lang="en-GB" sz="900" b="1">
              <a:solidFill>
                <a:srgbClr val="3B8DCC"/>
              </a:solidFill>
              <a:latin typeface="Verdana" pitchFamily="34" charset="0"/>
            </a:rPr>
            <a:t>:</a:t>
          </a:r>
          <a:endParaRPr lang="en-GB" sz="1100" b="1">
            <a:solidFill>
              <a:srgbClr val="3B8DCC"/>
            </a:solidFill>
            <a:latin typeface="Verdana" pitchFamily="34" charset="0"/>
          </a:endParaRPr>
        </a:p>
      </xdr:txBody>
    </xdr:sp>
    <xdr:clientData/>
  </xdr:twoCellAnchor>
  <xdr:twoCellAnchor>
    <xdr:from>
      <xdr:col>14</xdr:col>
      <xdr:colOff>642393</xdr:colOff>
      <xdr:row>7</xdr:row>
      <xdr:rowOff>105542</xdr:rowOff>
    </xdr:from>
    <xdr:to>
      <xdr:col>16</xdr:col>
      <xdr:colOff>432844</xdr:colOff>
      <xdr:row>8</xdr:row>
      <xdr:rowOff>0</xdr:rowOff>
    </xdr:to>
    <xdr:sp macro="" textlink="">
      <xdr:nvSpPr>
        <xdr:cNvPr id="7" name="Rectangle 6">
          <a:hlinkClick xmlns:r="http://schemas.openxmlformats.org/officeDocument/2006/relationships" r:id="rId2" tooltip="Interpretation guide"/>
        </xdr:cNvPr>
        <xdr:cNvSpPr/>
      </xdr:nvSpPr>
      <xdr:spPr>
        <a:xfrm>
          <a:off x="9110118" y="1610492"/>
          <a:ext cx="1295401" cy="2754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18411</xdr:colOff>
      <xdr:row>8</xdr:row>
      <xdr:rowOff>106982</xdr:rowOff>
    </xdr:from>
    <xdr:to>
      <xdr:col>2</xdr:col>
      <xdr:colOff>661311</xdr:colOff>
      <xdr:row>30</xdr:row>
      <xdr:rowOff>208532</xdr:rowOff>
    </xdr:to>
    <xdr:sp macro="" textlink="">
      <xdr:nvSpPr>
        <xdr:cNvPr id="3" name="Rectangle 2"/>
        <xdr:cNvSpPr/>
      </xdr:nvSpPr>
      <xdr:spPr>
        <a:xfrm>
          <a:off x="256536" y="1602407"/>
          <a:ext cx="1519200" cy="4464000"/>
        </a:xfrm>
        <a:prstGeom prst="rect">
          <a:avLst/>
        </a:prstGeom>
        <a:noFill/>
        <a:ln w="317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0</xdr:row>
      <xdr:rowOff>0</xdr:rowOff>
    </xdr:from>
    <xdr:to>
      <xdr:col>22</xdr:col>
      <xdr:colOff>496725</xdr:colOff>
      <xdr:row>7</xdr:row>
      <xdr:rowOff>47933</xdr:rowOff>
    </xdr:to>
    <xdr:grpSp>
      <xdr:nvGrpSpPr>
        <xdr:cNvPr id="27" name="Group 26"/>
        <xdr:cNvGrpSpPr/>
      </xdr:nvGrpSpPr>
      <xdr:grpSpPr>
        <a:xfrm>
          <a:off x="0" y="0"/>
          <a:ext cx="14508000" cy="1381433"/>
          <a:chOff x="0" y="0"/>
          <a:chExt cx="14508000" cy="1381433"/>
        </a:xfrm>
      </xdr:grpSpPr>
      <xdr:sp macro="" textlink="">
        <xdr:nvSpPr>
          <xdr:cNvPr id="21" name="Rectangle 20"/>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TextBox 21"/>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estimates</a:t>
            </a:r>
            <a:r>
              <a:rPr lang="en-GB" sz="1300" b="1" baseline="0">
                <a:solidFill>
                  <a:schemeClr val="bg1"/>
                </a:solidFill>
                <a:latin typeface="Verdana" pitchFamily="34" charset="0"/>
                <a:ea typeface="Verdana" pitchFamily="34" charset="0"/>
                <a:cs typeface="Verdana" pitchFamily="34" charset="0"/>
              </a:rPr>
              <a:t> trend</a:t>
            </a:r>
            <a:endParaRPr lang="en-GB" sz="1300" b="1">
              <a:solidFill>
                <a:schemeClr val="bg1"/>
              </a:solidFill>
              <a:latin typeface="Verdana" pitchFamily="34" charset="0"/>
              <a:ea typeface="Verdana" pitchFamily="34" charset="0"/>
              <a:cs typeface="Verdana" pitchFamily="34" charset="0"/>
            </a:endParaRPr>
          </a:p>
        </xdr:txBody>
      </xdr:sp>
      <xdr:pic>
        <xdr:nvPicPr>
          <xdr:cNvPr id="23" name="Picture 22" descr="PHW-Observatory-Logo.jpg"/>
          <xdr:cNvPicPr>
            <a:picLocks noChangeAspect="1"/>
          </xdr:cNvPicPr>
        </xdr:nvPicPr>
        <xdr:blipFill>
          <a:blip xmlns:r="http://schemas.openxmlformats.org/officeDocument/2006/relationships" r:embed="rId3"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24" name="Picture 23" descr="Demography_front_cover_red_2.jpg"/>
          <xdr:cNvPicPr>
            <a:picLocks noChangeAspect="1"/>
          </xdr:cNvPicPr>
        </xdr:nvPicPr>
        <xdr:blipFill>
          <a:blip xmlns:r="http://schemas.openxmlformats.org/officeDocument/2006/relationships" r:embed="rId4"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57" name="Group 56"/>
          <xdr:cNvGrpSpPr>
            <a:grpSpLocks noChangeAspect="1"/>
          </xdr:cNvGrpSpPr>
        </xdr:nvGrpSpPr>
        <xdr:grpSpPr>
          <a:xfrm>
            <a:off x="0" y="971549"/>
            <a:ext cx="14508000" cy="409884"/>
            <a:chOff x="0" y="971549"/>
            <a:chExt cx="14508000" cy="409884"/>
          </a:xfrm>
        </xdr:grpSpPr>
        <xdr:pic>
          <xdr:nvPicPr>
            <xdr:cNvPr id="25" name="Picture 1"/>
            <xdr:cNvPicPr>
              <a:picLocks noChangeArrowheads="1"/>
            </xdr:cNvPicPr>
          </xdr:nvPicPr>
          <xdr:blipFill>
            <a:blip xmlns:r="http://schemas.openxmlformats.org/officeDocument/2006/relationships" r:embed="rId5" cstate="print"/>
            <a:srcRect/>
            <a:stretch>
              <a:fillRect/>
            </a:stretch>
          </xdr:blipFill>
          <xdr:spPr bwMode="auto">
            <a:xfrm>
              <a:off x="0" y="971549"/>
              <a:ext cx="14508000" cy="409884"/>
            </a:xfrm>
            <a:prstGeom prst="rect">
              <a:avLst/>
            </a:prstGeom>
            <a:noFill/>
          </xdr:spPr>
        </xdr:pic>
        <xdr:grpSp>
          <xdr:nvGrpSpPr>
            <xdr:cNvPr id="38" name="Group 37"/>
            <xdr:cNvGrpSpPr/>
          </xdr:nvGrpSpPr>
          <xdr:grpSpPr>
            <a:xfrm>
              <a:off x="304800" y="1038225"/>
              <a:ext cx="10687050" cy="317500"/>
              <a:chOff x="1362075" y="6677025"/>
              <a:chExt cx="10687050" cy="317500"/>
            </a:xfrm>
          </xdr:grpSpPr>
          <xdr:sp macro="" textlink="">
            <xdr:nvSpPr>
              <xdr:cNvPr id="39" name="Rectangle 38">
                <a:hlinkClick xmlns:r="http://schemas.openxmlformats.org/officeDocument/2006/relationships" r:id="rId6"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7"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8"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9"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10"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11"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2"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3"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12</xdr:col>
      <xdr:colOff>628650</xdr:colOff>
      <xdr:row>14</xdr:row>
      <xdr:rowOff>28575</xdr:rowOff>
    </xdr:from>
    <xdr:to>
      <xdr:col>17</xdr:col>
      <xdr:colOff>40584</xdr:colOff>
      <xdr:row>20</xdr:row>
      <xdr:rowOff>189895</xdr:rowOff>
    </xdr:to>
    <xdr:sp macro="" textlink="">
      <xdr:nvSpPr>
        <xdr:cNvPr id="26" name="TextBox 25">
          <a:hlinkClick xmlns:r="http://schemas.openxmlformats.org/officeDocument/2006/relationships" r:id="rId14"/>
        </xdr:cNvPr>
        <xdr:cNvSpPr txBox="1"/>
      </xdr:nvSpPr>
      <xdr:spPr>
        <a:xfrm>
          <a:off x="8058150" y="2667000"/>
          <a:ext cx="2983809" cy="1304320"/>
        </a:xfrm>
        <a:prstGeom prst="rect">
          <a:avLst/>
        </a:prstGeom>
        <a:no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rgbClr val="000000"/>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absolute">
        <xdr:from>
          <xdr:col>1</xdr:col>
          <xdr:colOff>114300</xdr:colOff>
          <xdr:row>12</xdr:row>
          <xdr:rowOff>76200</xdr:rowOff>
        </xdr:from>
        <xdr:to>
          <xdr:col>2</xdr:col>
          <xdr:colOff>518160</xdr:colOff>
          <xdr:row>30</xdr:row>
          <xdr:rowOff>106680</xdr:rowOff>
        </xdr:to>
        <xdr:sp macro="" textlink="">
          <xdr:nvSpPr>
            <xdr:cNvPr id="14337" name="List Box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121920</xdr:colOff>
          <xdr:row>9</xdr:row>
          <xdr:rowOff>152400</xdr:rowOff>
        </xdr:from>
        <xdr:to>
          <xdr:col>1</xdr:col>
          <xdr:colOff>868680</xdr:colOff>
          <xdr:row>11</xdr:row>
          <xdr:rowOff>182880</xdr:rowOff>
        </xdr:to>
        <xdr:sp macro="" textlink="">
          <xdr:nvSpPr>
            <xdr:cNvPr id="14338" name="List Box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cdr:y>
    </cdr:from>
    <cdr:to>
      <cdr:x>0.99621</cdr:x>
      <cdr:y>0.11906</cdr:y>
    </cdr:to>
    <cdr:grpSp>
      <cdr:nvGrpSpPr>
        <cdr:cNvPr id="5" name="Group 4"/>
        <cdr:cNvGrpSpPr/>
      </cdr:nvGrpSpPr>
      <cdr:grpSpPr>
        <a:xfrm xmlns:a="http://schemas.openxmlformats.org/drawingml/2006/main">
          <a:off x="0" y="0"/>
          <a:ext cx="5744911" cy="428616"/>
          <a:chOff x="0" y="0"/>
          <a:chExt cx="5760000" cy="428607"/>
        </a:xfrm>
      </cdr:grpSpPr>
      <cdr:sp macro="" textlink="'ALL CONTROLS'!$G$3">
        <cdr:nvSpPr>
          <cdr:cNvPr id="2" name="TextBox 1"/>
          <cdr:cNvSpPr txBox="1"/>
        </cdr:nvSpPr>
        <cdr:spPr>
          <a:xfrm xmlns:a="http://schemas.openxmlformats.org/drawingml/2006/main">
            <a:off x="0" y="0"/>
            <a:ext cx="5760000" cy="32644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l"/>
            <a:fld id="{FDB3DACD-4079-4280-8D9E-ACB7A68D9E26}" type="TxLink">
              <a:rPr lang="en-US" sz="900" b="1" i="0" u="none" strike="noStrike">
                <a:solidFill>
                  <a:srgbClr val="000000"/>
                </a:solidFill>
                <a:latin typeface="Verdana" pitchFamily="34" charset="0"/>
                <a:ea typeface="Verdana" pitchFamily="34" charset="0"/>
                <a:cs typeface="Verdana" pitchFamily="34" charset="0"/>
              </a:rPr>
              <a:pPr algn="l"/>
              <a:t>Population estimates, count, females, Wales, 2005-2014</a:t>
            </a:fld>
            <a:endParaRPr lang="en-GB" sz="1050" b="1">
              <a:latin typeface="Verdana" pitchFamily="34" charset="0"/>
              <a:ea typeface="Verdana" pitchFamily="34" charset="0"/>
              <a:cs typeface="Verdana" pitchFamily="34" charset="0"/>
            </a:endParaRPr>
          </a:p>
        </cdr:txBody>
      </cdr:sp>
      <cdr:sp macro="" textlink="'ALL CONTROLS'!$G$5">
        <cdr:nvSpPr>
          <cdr:cNvPr id="4" name="TextBox 3"/>
          <cdr:cNvSpPr txBox="1"/>
        </cdr:nvSpPr>
        <cdr:spPr>
          <a:xfrm xmlns:a="http://schemas.openxmlformats.org/drawingml/2006/main">
            <a:off x="0" y="180975"/>
            <a:ext cx="5534036" cy="247632"/>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l"/>
            <a:fld id="{8D3D22B2-2D47-44F7-B857-78983506E8AE}" type="TxLink">
              <a:rPr lang="en-US" sz="800" b="0" i="0" u="none" strike="noStrike">
                <a:solidFill>
                  <a:srgbClr val="000000"/>
                </a:solidFill>
                <a:latin typeface="Verdana" pitchFamily="34" charset="0"/>
                <a:ea typeface="Verdana" pitchFamily="34" charset="0"/>
                <a:cs typeface="Verdana" pitchFamily="34" charset="0"/>
              </a:rPr>
              <a:pPr algn="l"/>
              <a:t>Produced by Public Health Wales Observatory, using MYE (ONS)</a:t>
            </a:fld>
            <a:endParaRPr lang="en-GB" sz="800">
              <a:latin typeface="Verdana" pitchFamily="34" charset="0"/>
              <a:ea typeface="Verdana" pitchFamily="34" charset="0"/>
              <a:cs typeface="Verdana" pitchFamily="34" charset="0"/>
            </a:endParaRPr>
          </a:p>
        </cdr:txBody>
      </cdr:sp>
    </cdr:grpSp>
  </cdr:relSizeAnchor>
</c:userShapes>
</file>

<file path=xl/drawings/drawing4.xml><?xml version="1.0" encoding="utf-8"?>
<xdr:wsDr xmlns:xdr="http://schemas.openxmlformats.org/drawingml/2006/spreadsheetDrawing" xmlns:a="http://schemas.openxmlformats.org/drawingml/2006/main">
  <xdr:twoCellAnchor editAs="absolute">
    <xdr:from>
      <xdr:col>3</xdr:col>
      <xdr:colOff>94517</xdr:colOff>
      <xdr:row>8</xdr:row>
      <xdr:rowOff>16118</xdr:rowOff>
    </xdr:from>
    <xdr:to>
      <xdr:col>13</xdr:col>
      <xdr:colOff>129992</xdr:colOff>
      <xdr:row>26</xdr:row>
      <xdr:rowOff>82343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81353</xdr:colOff>
      <xdr:row>8</xdr:row>
      <xdr:rowOff>100979</xdr:rowOff>
    </xdr:from>
    <xdr:to>
      <xdr:col>2</xdr:col>
      <xdr:colOff>990953</xdr:colOff>
      <xdr:row>30</xdr:row>
      <xdr:rowOff>60814</xdr:rowOff>
    </xdr:to>
    <xdr:sp macro="" textlink="">
      <xdr:nvSpPr>
        <xdr:cNvPr id="3" name="Rectangle 2"/>
        <xdr:cNvSpPr>
          <a:spLocks/>
        </xdr:cNvSpPr>
      </xdr:nvSpPr>
      <xdr:spPr>
        <a:xfrm>
          <a:off x="252803" y="1596404"/>
          <a:ext cx="1519200" cy="4817585"/>
        </a:xfrm>
        <a:prstGeom prst="rect">
          <a:avLst/>
        </a:prstGeom>
        <a:noFill/>
        <a:ln w="317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95984</xdr:colOff>
      <xdr:row>8</xdr:row>
      <xdr:rowOff>103309</xdr:rowOff>
    </xdr:from>
    <xdr:to>
      <xdr:col>3</xdr:col>
      <xdr:colOff>11991</xdr:colOff>
      <xdr:row>8</xdr:row>
      <xdr:rowOff>381000</xdr:rowOff>
    </xdr:to>
    <xdr:sp macro="" textlink="">
      <xdr:nvSpPr>
        <xdr:cNvPr id="5" name="TextBox 4"/>
        <xdr:cNvSpPr txBox="1"/>
      </xdr:nvSpPr>
      <xdr:spPr>
        <a:xfrm>
          <a:off x="267434" y="1598734"/>
          <a:ext cx="1601932" cy="277691"/>
        </a:xfrm>
        <a:prstGeom prst="rect">
          <a:avLst/>
        </a:prstGeom>
        <a:noFill/>
        <a:ln w="31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70" b="1">
              <a:solidFill>
                <a:srgbClr val="3B8DCC"/>
              </a:solidFill>
              <a:latin typeface="Verdana" pitchFamily="34" charset="0"/>
            </a:rPr>
            <a:t>Choose parameters:</a:t>
          </a:r>
        </a:p>
      </xdr:txBody>
    </xdr:sp>
    <xdr:clientData/>
  </xdr:twoCellAnchor>
  <xdr:twoCellAnchor>
    <xdr:from>
      <xdr:col>0</xdr:col>
      <xdr:colOff>0</xdr:colOff>
      <xdr:row>0</xdr:row>
      <xdr:rowOff>0</xdr:rowOff>
    </xdr:from>
    <xdr:to>
      <xdr:col>24</xdr:col>
      <xdr:colOff>1592100</xdr:colOff>
      <xdr:row>7</xdr:row>
      <xdr:rowOff>47933</xdr:rowOff>
    </xdr:to>
    <xdr:grpSp>
      <xdr:nvGrpSpPr>
        <xdr:cNvPr id="21" name="Group 20"/>
        <xdr:cNvGrpSpPr/>
      </xdr:nvGrpSpPr>
      <xdr:grpSpPr>
        <a:xfrm>
          <a:off x="0" y="0"/>
          <a:ext cx="14508000" cy="1381433"/>
          <a:chOff x="0" y="0"/>
          <a:chExt cx="14508000" cy="1381433"/>
        </a:xfrm>
      </xdr:grpSpPr>
      <xdr:sp macro="" textlink="">
        <xdr:nvSpPr>
          <xdr:cNvPr id="35" name="Rectangle 34"/>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TextBox 35"/>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a:t>
            </a:r>
            <a:r>
              <a:rPr lang="en-GB" sz="1300" b="1" baseline="0">
                <a:solidFill>
                  <a:schemeClr val="bg1"/>
                </a:solidFill>
                <a:latin typeface="Verdana" pitchFamily="34" charset="0"/>
                <a:ea typeface="Verdana" pitchFamily="34" charset="0"/>
                <a:cs typeface="Verdana" pitchFamily="34" charset="0"/>
              </a:rPr>
              <a:t> estimates trend by age</a:t>
            </a:r>
            <a:endParaRPr lang="en-GB" sz="1300" b="1">
              <a:solidFill>
                <a:schemeClr val="bg1"/>
              </a:solidFill>
              <a:latin typeface="Verdana" pitchFamily="34" charset="0"/>
              <a:ea typeface="Verdana" pitchFamily="34" charset="0"/>
              <a:cs typeface="Verdana" pitchFamily="34" charset="0"/>
            </a:endParaRPr>
          </a:p>
        </xdr:txBody>
      </xdr:sp>
      <xdr:pic>
        <xdr:nvPicPr>
          <xdr:cNvPr id="37" name="Picture 36" descr="PHW-Observatory-Logo.jpg"/>
          <xdr:cNvPicPr>
            <a:picLocks noChangeAspect="1"/>
          </xdr:cNvPicPr>
        </xdr:nvPicPr>
        <xdr:blipFill>
          <a:blip xmlns:r="http://schemas.openxmlformats.org/officeDocument/2006/relationships" r:embed="rId2"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8" name="Picture 37" descr="Demography_front_cover_red_2.jpg"/>
          <xdr:cNvPicPr>
            <a:picLocks noChangeAspect="1"/>
          </xdr:cNvPicPr>
        </xdr:nvPicPr>
        <xdr:blipFill>
          <a:blip xmlns:r="http://schemas.openxmlformats.org/officeDocument/2006/relationships" r:embed="rId3"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9" name="Group 48"/>
          <xdr:cNvGrpSpPr>
            <a:grpSpLocks noChangeAspect="1"/>
          </xdr:cNvGrpSpPr>
        </xdr:nvGrpSpPr>
        <xdr:grpSpPr>
          <a:xfrm>
            <a:off x="0" y="971549"/>
            <a:ext cx="14508000" cy="409884"/>
            <a:chOff x="0" y="971549"/>
            <a:chExt cx="14508000" cy="409884"/>
          </a:xfrm>
        </xdr:grpSpPr>
        <xdr:pic>
          <xdr:nvPicPr>
            <xdr:cNvPr id="39" name="Picture 1"/>
            <xdr:cNvPicPr>
              <a:picLocks noChangeArrowheads="1"/>
            </xdr:cNvPicPr>
          </xdr:nvPicPr>
          <xdr:blipFill>
            <a:blip xmlns:r="http://schemas.openxmlformats.org/officeDocument/2006/relationships" r:embed="rId4" cstate="print"/>
            <a:srcRect/>
            <a:stretch>
              <a:fillRect/>
            </a:stretch>
          </xdr:blipFill>
          <xdr:spPr bwMode="auto">
            <a:xfrm>
              <a:off x="0" y="971549"/>
              <a:ext cx="14508000" cy="409884"/>
            </a:xfrm>
            <a:prstGeom prst="rect">
              <a:avLst/>
            </a:prstGeom>
            <a:noFill/>
          </xdr:spPr>
        </xdr:pic>
        <xdr:grpSp>
          <xdr:nvGrpSpPr>
            <xdr:cNvPr id="40" name="Group 39"/>
            <xdr:cNvGrpSpPr/>
          </xdr:nvGrpSpPr>
          <xdr:grpSpPr>
            <a:xfrm>
              <a:off x="295275" y="1028700"/>
              <a:ext cx="10687050" cy="317500"/>
              <a:chOff x="1362075" y="6677025"/>
              <a:chExt cx="10687050" cy="317500"/>
            </a:xfrm>
          </xdr:grpSpPr>
          <xdr:sp macro="" textlink="">
            <xdr:nvSpPr>
              <xdr:cNvPr id="41" name="Rectangle 40">
                <a:hlinkClick xmlns:r="http://schemas.openxmlformats.org/officeDocument/2006/relationships" r:id="rId5"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6"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7"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8"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9"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10"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11"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12"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15</xdr:col>
      <xdr:colOff>9525</xdr:colOff>
      <xdr:row>22</xdr:row>
      <xdr:rowOff>57150</xdr:rowOff>
    </xdr:from>
    <xdr:to>
      <xdr:col>24</xdr:col>
      <xdr:colOff>0</xdr:colOff>
      <xdr:row>27</xdr:row>
      <xdr:rowOff>200025</xdr:rowOff>
    </xdr:to>
    <xdr:sp macro="" textlink="">
      <xdr:nvSpPr>
        <xdr:cNvPr id="20" name="TextBox 19">
          <a:hlinkClick xmlns:r="http://schemas.openxmlformats.org/officeDocument/2006/relationships" r:id="rId13"/>
        </xdr:cNvPr>
        <xdr:cNvSpPr txBox="1"/>
      </xdr:nvSpPr>
      <xdr:spPr>
        <a:xfrm>
          <a:off x="7886700" y="4467225"/>
          <a:ext cx="4981575" cy="923925"/>
        </a:xfrm>
        <a:prstGeom prst="rect">
          <a:avLst/>
        </a:prstGeom>
        <a:no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absolute">
        <xdr:from>
          <xdr:col>1</xdr:col>
          <xdr:colOff>198120</xdr:colOff>
          <xdr:row>10</xdr:row>
          <xdr:rowOff>45720</xdr:rowOff>
        </xdr:from>
        <xdr:to>
          <xdr:col>2</xdr:col>
          <xdr:colOff>411480</xdr:colOff>
          <xdr:row>12</xdr:row>
          <xdr:rowOff>76200</xdr:rowOff>
        </xdr:to>
        <xdr:sp macro="" textlink="">
          <xdr:nvSpPr>
            <xdr:cNvPr id="21505" name="List Box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190500</xdr:colOff>
          <xdr:row>8</xdr:row>
          <xdr:rowOff>342900</xdr:rowOff>
        </xdr:from>
        <xdr:to>
          <xdr:col>2</xdr:col>
          <xdr:colOff>403860</xdr:colOff>
          <xdr:row>9</xdr:row>
          <xdr:rowOff>213360</xdr:rowOff>
        </xdr:to>
        <xdr:sp macro="" textlink="">
          <xdr:nvSpPr>
            <xdr:cNvPr id="21506" name="List Box 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198120</xdr:colOff>
          <xdr:row>12</xdr:row>
          <xdr:rowOff>160020</xdr:rowOff>
        </xdr:from>
        <xdr:to>
          <xdr:col>2</xdr:col>
          <xdr:colOff>868680</xdr:colOff>
          <xdr:row>29</xdr:row>
          <xdr:rowOff>213360</xdr:rowOff>
        </xdr:to>
        <xdr:sp macro="" textlink="">
          <xdr:nvSpPr>
            <xdr:cNvPr id="21507" name="List Box 3" hidden="1">
              <a:extLst>
                <a:ext uri="{63B3BB69-23CF-44E3-9099-C40C66FF867C}">
                  <a14:compatExt spid="_x0000_s2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0.01393</cdr:x>
      <cdr:y>0.09118</cdr:y>
    </cdr:from>
    <cdr:to>
      <cdr:x>0.97549</cdr:x>
      <cdr:y>0.14674</cdr:y>
    </cdr:to>
    <cdr:sp macro="" textlink="">
      <cdr:nvSpPr>
        <cdr:cNvPr id="4098" name="Text Box 2"/>
        <cdr:cNvSpPr txBox="1">
          <a:spLocks xmlns:a="http://schemas.openxmlformats.org/drawingml/2006/main" noChangeArrowheads="1"/>
        </cdr:cNvSpPr>
      </cdr:nvSpPr>
      <cdr:spPr bwMode="auto">
        <a:xfrm xmlns:a="http://schemas.openxmlformats.org/drawingml/2006/main">
          <a:off x="80237" y="328248"/>
          <a:ext cx="5538585" cy="2000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GB" sz="800" b="0" i="0" u="none" strike="noStrike" baseline="0">
              <a:solidFill>
                <a:srgbClr val="000000"/>
              </a:solidFill>
              <a:latin typeface="Verdana"/>
            </a:rPr>
            <a:t>Produced by Public Health Wales Observatory, using MYE (ONS)</a:t>
          </a:r>
        </a:p>
      </cdr:txBody>
    </cdr:sp>
  </cdr:relSizeAnchor>
  <cdr:relSizeAnchor xmlns:cdr="http://schemas.openxmlformats.org/drawingml/2006/chartDrawing">
    <cdr:from>
      <cdr:x>0.012</cdr:x>
      <cdr:y>0</cdr:y>
    </cdr:from>
    <cdr:to>
      <cdr:x>1</cdr:x>
      <cdr:y>0.17813</cdr:y>
    </cdr:to>
    <cdr:sp macro="" textlink="">
      <cdr:nvSpPr>
        <cdr:cNvPr id="111619" name="Text Box 3"/>
        <cdr:cNvSpPr txBox="1">
          <a:spLocks xmlns:a="http://schemas.openxmlformats.org/drawingml/2006/main" noChangeArrowheads="1" noTextEdit="1"/>
        </cdr:cNvSpPr>
      </cdr:nvSpPr>
      <cdr:spPr bwMode="auto">
        <a:xfrm xmlns:a="http://schemas.openxmlformats.org/drawingml/2006/main">
          <a:off x="80472" y="0"/>
          <a:ext cx="6625542" cy="6413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0">
            <a:defRPr sz="1000"/>
          </a:pPr>
          <a:endParaRPr lang="en-GB" sz="900" b="1" i="0" u="none" strike="noStrike" baseline="0">
            <a:solidFill>
              <a:srgbClr val="000000"/>
            </a:solidFill>
            <a:latin typeface="Verdana"/>
          </a:endParaRPr>
        </a:p>
      </cdr:txBody>
    </cdr:sp>
  </cdr:relSizeAnchor>
  <cdr:relSizeAnchor xmlns:cdr="http://schemas.openxmlformats.org/drawingml/2006/chartDrawing">
    <cdr:from>
      <cdr:x>0</cdr:x>
      <cdr:y>0.01408</cdr:y>
    </cdr:from>
    <cdr:to>
      <cdr:x>0.97578</cdr:x>
      <cdr:y>0.12822</cdr:y>
    </cdr:to>
    <cdr:sp macro="" textlink="'ALL CONTROLS'!$K$95">
      <cdr:nvSpPr>
        <cdr:cNvPr id="5" name="TextBox 4"/>
        <cdr:cNvSpPr txBox="1"/>
      </cdr:nvSpPr>
      <cdr:spPr>
        <a:xfrm xmlns:a="http://schemas.openxmlformats.org/drawingml/2006/main">
          <a:off x="0" y="50688"/>
          <a:ext cx="5620483" cy="41090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fld id="{CAB98A25-A803-42A5-A058-AD8CA9688E83}" type="TxLink">
            <a:rPr lang="en-US" sz="900" b="1" i="0" u="none" strike="noStrike">
              <a:solidFill>
                <a:srgbClr val="000000"/>
              </a:solidFill>
              <a:latin typeface="Verdana"/>
              <a:ea typeface="Verdana"/>
              <a:cs typeface="Verdana"/>
            </a:rPr>
            <a:pPr/>
            <a:t>Population estimates by age group, count, females, Wales, 2005-2014</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0.71894</cdr:x>
      <cdr:y>0.12818</cdr:y>
    </cdr:from>
    <cdr:to>
      <cdr:x>0.82053</cdr:x>
      <cdr:y>0.19546</cdr:y>
    </cdr:to>
    <cdr:grpSp>
      <cdr:nvGrpSpPr>
        <cdr:cNvPr id="7" name="Group 6"/>
        <cdr:cNvGrpSpPr/>
      </cdr:nvGrpSpPr>
      <cdr:grpSpPr>
        <a:xfrm xmlns:a="http://schemas.openxmlformats.org/drawingml/2006/main">
          <a:off x="4141094" y="461448"/>
          <a:ext cx="585159" cy="242208"/>
          <a:chOff x="4169664" y="432864"/>
          <a:chExt cx="585158" cy="242208"/>
        </a:xfrm>
      </cdr:grpSpPr>
      <cdr:sp macro="" textlink="">
        <cdr:nvSpPr>
          <cdr:cNvPr id="8" name="TextBox 7"/>
          <cdr:cNvSpPr txBox="1"/>
        </cdr:nvSpPr>
        <cdr:spPr>
          <a:xfrm xmlns:a="http://schemas.openxmlformats.org/drawingml/2006/main" flipH="1">
            <a:off x="4383360" y="432864"/>
            <a:ext cx="371462" cy="24220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l"/>
            <a:r>
              <a:rPr lang="en-GB" sz="900">
                <a:latin typeface="Verdana" pitchFamily="34" charset="0"/>
                <a:ea typeface="Verdana" pitchFamily="34" charset="0"/>
                <a:cs typeface="Verdana" pitchFamily="34" charset="0"/>
              </a:rPr>
              <a:t>85+</a:t>
            </a:r>
          </a:p>
        </cdr:txBody>
      </cdr:sp>
      <cdr:cxnSp macro="">
        <cdr:nvCxnSpPr>
          <cdr:cNvPr id="6" name="Straight Connector 5"/>
          <cdr:cNvCxnSpPr/>
        </cdr:nvCxnSpPr>
        <cdr:spPr>
          <a:xfrm xmlns:a="http://schemas.openxmlformats.org/drawingml/2006/main">
            <a:off x="4169664" y="565740"/>
            <a:ext cx="250445" cy="0"/>
          </a:xfrm>
          <a:prstGeom xmlns:a="http://schemas.openxmlformats.org/drawingml/2006/main" prst="line">
            <a:avLst/>
          </a:prstGeom>
          <a:noFill xmlns:a="http://schemas.openxmlformats.org/drawingml/2006/main"/>
          <a:ln xmlns:a="http://schemas.openxmlformats.org/drawingml/2006/main" w="22225" cap="flat" cmpd="sng" algn="ctr">
            <a:solidFill>
              <a:srgbClr val="08519C"/>
            </a:solidFill>
            <a:prstDash val="sys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16852</xdr:colOff>
      <xdr:row>9</xdr:row>
      <xdr:rowOff>2539</xdr:rowOff>
    </xdr:from>
    <xdr:to>
      <xdr:col>3</xdr:col>
      <xdr:colOff>602602</xdr:colOff>
      <xdr:row>33</xdr:row>
      <xdr:rowOff>68914</xdr:rowOff>
    </xdr:to>
    <xdr:sp macro="" textlink="">
      <xdr:nvSpPr>
        <xdr:cNvPr id="2" name="Rectangle 1"/>
        <xdr:cNvSpPr>
          <a:spLocks/>
        </xdr:cNvSpPr>
      </xdr:nvSpPr>
      <xdr:spPr>
        <a:xfrm>
          <a:off x="254977" y="1602739"/>
          <a:ext cx="1519200" cy="3924000"/>
        </a:xfrm>
        <a:prstGeom prst="rect">
          <a:avLst/>
        </a:prstGeom>
        <a:noFill/>
        <a:ln w="317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334591</xdr:colOff>
      <xdr:row>17</xdr:row>
      <xdr:rowOff>33097</xdr:rowOff>
    </xdr:from>
    <xdr:to>
      <xdr:col>7</xdr:col>
      <xdr:colOff>339030</xdr:colOff>
      <xdr:row>17</xdr:row>
      <xdr:rowOff>33097</xdr:rowOff>
    </xdr:to>
    <xdr:sp macro="" textlink="">
      <xdr:nvSpPr>
        <xdr:cNvPr id="3" name="TextBox 2"/>
        <xdr:cNvSpPr txBox="1"/>
      </xdr:nvSpPr>
      <xdr:spPr>
        <a:xfrm flipH="1">
          <a:off x="2792041" y="2947747"/>
          <a:ext cx="60451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GB" sz="900" b="1">
              <a:solidFill>
                <a:srgbClr val="000080"/>
              </a:solidFill>
              <a:latin typeface="Verdana" pitchFamily="34" charset="0"/>
            </a:rPr>
            <a:t>Choose area:</a:t>
          </a:r>
          <a:endParaRPr lang="en-GB" sz="1100" b="1">
            <a:solidFill>
              <a:srgbClr val="000080"/>
            </a:solidFill>
            <a:latin typeface="Verdana" pitchFamily="34" charset="0"/>
          </a:endParaRPr>
        </a:p>
      </xdr:txBody>
    </xdr:sp>
    <xdr:clientData/>
  </xdr:twoCellAnchor>
  <xdr:twoCellAnchor editAs="absolute">
    <xdr:from>
      <xdr:col>4</xdr:col>
      <xdr:colOff>632381</xdr:colOff>
      <xdr:row>5</xdr:row>
      <xdr:rowOff>61315</xdr:rowOff>
    </xdr:from>
    <xdr:to>
      <xdr:col>7</xdr:col>
      <xdr:colOff>55320</xdr:colOff>
      <xdr:row>7</xdr:row>
      <xdr:rowOff>43450</xdr:rowOff>
    </xdr:to>
    <xdr:sp macro="" textlink="">
      <xdr:nvSpPr>
        <xdr:cNvPr id="10" name="Rectangle 9">
          <a:hlinkClick xmlns:r="http://schemas.openxmlformats.org/officeDocument/2006/relationships" r:id="rId1" tooltip="Area &amp; Wales"/>
        </xdr:cNvPr>
        <xdr:cNvSpPr/>
      </xdr:nvSpPr>
      <xdr:spPr>
        <a:xfrm>
          <a:off x="2585006" y="1013815"/>
          <a:ext cx="1137439" cy="36313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n-GB" sz="1100"/>
        </a:p>
      </xdr:txBody>
    </xdr:sp>
    <xdr:clientData/>
  </xdr:twoCellAnchor>
  <xdr:twoCellAnchor editAs="absolute">
    <xdr:from>
      <xdr:col>3</xdr:col>
      <xdr:colOff>746419</xdr:colOff>
      <xdr:row>8</xdr:row>
      <xdr:rowOff>90623</xdr:rowOff>
    </xdr:from>
    <xdr:to>
      <xdr:col>15</xdr:col>
      <xdr:colOff>121819</xdr:colOff>
      <xdr:row>34</xdr:row>
      <xdr:rowOff>264922</xdr:rowOff>
    </xdr:to>
    <xdr:grpSp>
      <xdr:nvGrpSpPr>
        <xdr:cNvPr id="17" name="Group 16"/>
        <xdr:cNvGrpSpPr>
          <a:grpSpLocks/>
        </xdr:cNvGrpSpPr>
      </xdr:nvGrpSpPr>
      <xdr:grpSpPr>
        <a:xfrm>
          <a:off x="1917994" y="1557473"/>
          <a:ext cx="6462000" cy="4327199"/>
          <a:chOff x="2184694" y="1681298"/>
          <a:chExt cx="6440541" cy="4336724"/>
        </a:xfrm>
      </xdr:grpSpPr>
      <xdr:grpSp>
        <xdr:nvGrpSpPr>
          <xdr:cNvPr id="18" name="Group 184"/>
          <xdr:cNvGrpSpPr>
            <a:grpSpLocks noChangeAspect="1"/>
          </xdr:cNvGrpSpPr>
        </xdr:nvGrpSpPr>
        <xdr:grpSpPr>
          <a:xfrm>
            <a:off x="2350273" y="1910003"/>
            <a:ext cx="6274962" cy="4108019"/>
            <a:chOff x="2456935" y="1909794"/>
            <a:chExt cx="6707436" cy="4104255"/>
          </a:xfrm>
        </xdr:grpSpPr>
        <xdr:graphicFrame macro="">
          <xdr:nvGraphicFramePr>
            <xdr:cNvPr id="23" name="Chart 22"/>
            <xdr:cNvGraphicFramePr/>
          </xdr:nvGraphicFramePr>
          <xdr:xfrm>
            <a:off x="2456935" y="1909794"/>
            <a:ext cx="3146400" cy="410293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4" name="Chart 23"/>
            <xdr:cNvGraphicFramePr/>
          </xdr:nvGraphicFramePr>
          <xdr:xfrm>
            <a:off x="5585625" y="1909794"/>
            <a:ext cx="3578746" cy="4104255"/>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ALL CONTROLS'!D152">
        <xdr:nvSpPr>
          <xdr:cNvPr id="19" name="TextBox 18"/>
          <xdr:cNvSpPr txBox="1"/>
        </xdr:nvSpPr>
        <xdr:spPr>
          <a:xfrm>
            <a:off x="2188579" y="1681298"/>
            <a:ext cx="5468819" cy="257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C0470BD8-E824-4313-A579-848EC02D5A2A}" type="TxLink">
              <a:rPr lang="en-US" sz="900" b="1" i="0" u="none" strike="noStrike">
                <a:solidFill>
                  <a:srgbClr val="000000"/>
                </a:solidFill>
                <a:latin typeface="Verdana" pitchFamily="34" charset="0"/>
                <a:ea typeface="Verdana" pitchFamily="34" charset="0"/>
                <a:cs typeface="Verdana" pitchFamily="34" charset="0"/>
              </a:rPr>
              <a:pPr algn="l"/>
              <a:t>Percentage of population by age and sex, Wales, 2005 and 2014</a:t>
            </a:fld>
            <a:endParaRPr lang="en-GB" sz="1050" b="1">
              <a:latin typeface="Verdana" pitchFamily="34" charset="0"/>
              <a:ea typeface="Verdana" pitchFamily="34" charset="0"/>
              <a:cs typeface="Verdana" pitchFamily="34" charset="0"/>
            </a:endParaRPr>
          </a:p>
        </xdr:txBody>
      </xdr:sp>
      <xdr:sp macro="" textlink="">
        <xdr:nvSpPr>
          <xdr:cNvPr id="20" name="TextBox 19"/>
          <xdr:cNvSpPr txBox="1"/>
        </xdr:nvSpPr>
        <xdr:spPr>
          <a:xfrm>
            <a:off x="2184694" y="1855764"/>
            <a:ext cx="5654381" cy="298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0" baseline="0">
                <a:solidFill>
                  <a:schemeClr val="dk1"/>
                </a:solidFill>
                <a:latin typeface="Verdana" pitchFamily="34" charset="0"/>
                <a:ea typeface="Verdana" pitchFamily="34" charset="0"/>
                <a:cs typeface="Verdana" pitchFamily="34" charset="0"/>
              </a:rPr>
              <a:t>Produced by Public Health Wales Observatory, using MYE (ONS)</a:t>
            </a:r>
            <a:endParaRPr lang="en-GB" sz="800" b="0">
              <a:solidFill>
                <a:schemeClr val="dk1"/>
              </a:solidFill>
              <a:latin typeface="Verdana" pitchFamily="34" charset="0"/>
              <a:ea typeface="Verdana" pitchFamily="34" charset="0"/>
              <a:cs typeface="Verdana" pitchFamily="34" charset="0"/>
            </a:endParaRPr>
          </a:p>
        </xdr:txBody>
      </xdr:sp>
      <xdr:cxnSp macro="">
        <xdr:nvCxnSpPr>
          <xdr:cNvPr id="21" name="Straight Connector 20"/>
          <xdr:cNvCxnSpPr/>
        </xdr:nvCxnSpPr>
        <xdr:spPr>
          <a:xfrm>
            <a:off x="3001248" y="2248419"/>
            <a:ext cx="269431" cy="0"/>
          </a:xfrm>
          <a:prstGeom prst="line">
            <a:avLst/>
          </a:prstGeom>
          <a:ln w="22225">
            <a:solidFill>
              <a:srgbClr val="08519C"/>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TextBox 21"/>
          <xdr:cNvSpPr txBox="1"/>
        </xdr:nvSpPr>
        <xdr:spPr>
          <a:xfrm>
            <a:off x="3232930" y="2124480"/>
            <a:ext cx="447255" cy="232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en-GB" sz="900">
                <a:latin typeface="Verdana" pitchFamily="34" charset="0"/>
                <a:ea typeface="Verdana" pitchFamily="34" charset="0"/>
                <a:cs typeface="Verdana" pitchFamily="34" charset="0"/>
              </a:rPr>
              <a:t>2005</a:t>
            </a:r>
          </a:p>
        </xdr:txBody>
      </xdr:sp>
    </xdr:grpSp>
    <xdr:clientData/>
  </xdr:twoCellAnchor>
  <xdr:twoCellAnchor>
    <xdr:from>
      <xdr:col>1</xdr:col>
      <xdr:colOff>29817</xdr:colOff>
      <xdr:row>9</xdr:row>
      <xdr:rowOff>23480</xdr:rowOff>
    </xdr:from>
    <xdr:to>
      <xdr:col>4</xdr:col>
      <xdr:colOff>363522</xdr:colOff>
      <xdr:row>10</xdr:row>
      <xdr:rowOff>67861</xdr:rowOff>
    </xdr:to>
    <xdr:sp macro="" textlink="">
      <xdr:nvSpPr>
        <xdr:cNvPr id="25" name="TextBox 24"/>
        <xdr:cNvSpPr txBox="1"/>
      </xdr:nvSpPr>
      <xdr:spPr>
        <a:xfrm>
          <a:off x="267942" y="1623680"/>
          <a:ext cx="2048205" cy="206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000" b="1">
              <a:solidFill>
                <a:srgbClr val="3B8DCC"/>
              </a:solidFill>
              <a:latin typeface="Verdana" pitchFamily="34" charset="0"/>
            </a:rPr>
            <a:t>Choose area:</a:t>
          </a:r>
        </a:p>
      </xdr:txBody>
    </xdr:sp>
    <xdr:clientData/>
  </xdr:twoCellAnchor>
  <xdr:twoCellAnchor>
    <xdr:from>
      <xdr:col>0</xdr:col>
      <xdr:colOff>0</xdr:colOff>
      <xdr:row>0</xdr:row>
      <xdr:rowOff>0</xdr:rowOff>
    </xdr:from>
    <xdr:to>
      <xdr:col>25</xdr:col>
      <xdr:colOff>201450</xdr:colOff>
      <xdr:row>7</xdr:row>
      <xdr:rowOff>47933</xdr:rowOff>
    </xdr:to>
    <xdr:grpSp>
      <xdr:nvGrpSpPr>
        <xdr:cNvPr id="32" name="Group 31"/>
        <xdr:cNvGrpSpPr/>
      </xdr:nvGrpSpPr>
      <xdr:grpSpPr>
        <a:xfrm>
          <a:off x="0" y="0"/>
          <a:ext cx="14508000" cy="1381433"/>
          <a:chOff x="0" y="0"/>
          <a:chExt cx="14508000" cy="1381433"/>
        </a:xfrm>
      </xdr:grpSpPr>
      <xdr:sp macro="" textlink="">
        <xdr:nvSpPr>
          <xdr:cNvPr id="30" name="Rectangle 29"/>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TextBox 30"/>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pyramid</a:t>
            </a:r>
            <a:r>
              <a:rPr lang="en-GB" sz="1300" b="1" baseline="0">
                <a:solidFill>
                  <a:schemeClr val="bg1"/>
                </a:solidFill>
                <a:latin typeface="Verdana" pitchFamily="34" charset="0"/>
                <a:ea typeface="Verdana" pitchFamily="34" charset="0"/>
                <a:cs typeface="Verdana" pitchFamily="34" charset="0"/>
              </a:rPr>
              <a:t> 2005 &amp; 2014</a:t>
            </a:r>
            <a:endParaRPr lang="en-GB" sz="1300" b="1">
              <a:solidFill>
                <a:schemeClr val="bg1"/>
              </a:solidFill>
              <a:latin typeface="Verdana" pitchFamily="34" charset="0"/>
              <a:ea typeface="Verdana" pitchFamily="34" charset="0"/>
              <a:cs typeface="Verdana" pitchFamily="34" charset="0"/>
            </a:endParaRPr>
          </a:p>
        </xdr:txBody>
      </xdr:sp>
      <xdr:pic>
        <xdr:nvPicPr>
          <xdr:cNvPr id="33" name="Picture 32" descr="PHW-Observatory-Logo.jpg"/>
          <xdr:cNvPicPr>
            <a:picLocks noChangeAspect="1"/>
          </xdr:cNvPicPr>
        </xdr:nvPicPr>
        <xdr:blipFill>
          <a:blip xmlns:r="http://schemas.openxmlformats.org/officeDocument/2006/relationships" r:embed="rId4"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4" name="Picture 33" descr="Demography_front_cover_red_2.jpg"/>
          <xdr:cNvPicPr>
            <a:picLocks noChangeAspect="1"/>
          </xdr:cNvPicPr>
        </xdr:nvPicPr>
        <xdr:blipFill>
          <a:blip xmlns:r="http://schemas.openxmlformats.org/officeDocument/2006/relationships" r:embed="rId5"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65" name="Group 64"/>
          <xdr:cNvGrpSpPr>
            <a:grpSpLocks noChangeAspect="1"/>
          </xdr:cNvGrpSpPr>
        </xdr:nvGrpSpPr>
        <xdr:grpSpPr>
          <a:xfrm>
            <a:off x="0" y="971549"/>
            <a:ext cx="14508000" cy="409884"/>
            <a:chOff x="0" y="971549"/>
            <a:chExt cx="14508000" cy="409884"/>
          </a:xfrm>
        </xdr:grpSpPr>
        <xdr:pic>
          <xdr:nvPicPr>
            <xdr:cNvPr id="46" name="Picture 1"/>
            <xdr:cNvPicPr>
              <a:picLocks noChangeArrowheads="1"/>
            </xdr:cNvPicPr>
          </xdr:nvPicPr>
          <xdr:blipFill>
            <a:blip xmlns:r="http://schemas.openxmlformats.org/officeDocument/2006/relationships" r:embed="rId6" cstate="print"/>
            <a:srcRect/>
            <a:stretch>
              <a:fillRect/>
            </a:stretch>
          </xdr:blipFill>
          <xdr:spPr bwMode="auto">
            <a:xfrm>
              <a:off x="0" y="971549"/>
              <a:ext cx="14508000" cy="409884"/>
            </a:xfrm>
            <a:prstGeom prst="rect">
              <a:avLst/>
            </a:prstGeom>
            <a:noFill/>
          </xdr:spPr>
        </xdr:pic>
        <xdr:grpSp>
          <xdr:nvGrpSpPr>
            <xdr:cNvPr id="56" name="Group 55"/>
            <xdr:cNvGrpSpPr/>
          </xdr:nvGrpSpPr>
          <xdr:grpSpPr>
            <a:xfrm>
              <a:off x="285750" y="1038225"/>
              <a:ext cx="10687050" cy="317500"/>
              <a:chOff x="1362075" y="6677025"/>
              <a:chExt cx="10687050" cy="317500"/>
            </a:xfrm>
          </xdr:grpSpPr>
          <xdr:sp macro="" textlink="">
            <xdr:nvSpPr>
              <xdr:cNvPr id="57" name="Rectangle 56">
                <a:hlinkClick xmlns:r="http://schemas.openxmlformats.org/officeDocument/2006/relationships" r:id="rId7"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8"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ectangle 58">
                <a:hlinkClick xmlns:r="http://schemas.openxmlformats.org/officeDocument/2006/relationships" r:id="rId9"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0" name="Rectangle 59">
                <a:hlinkClick xmlns:r="http://schemas.openxmlformats.org/officeDocument/2006/relationships" r:id="rId1"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ectangle 60">
                <a:hlinkClick xmlns:r="http://schemas.openxmlformats.org/officeDocument/2006/relationships" r:id="rId10"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Rectangle 61">
                <a:hlinkClick xmlns:r="http://schemas.openxmlformats.org/officeDocument/2006/relationships" r:id="rId11"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3" name="Rectangle 62">
                <a:hlinkClick xmlns:r="http://schemas.openxmlformats.org/officeDocument/2006/relationships" r:id="rId12"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4" name="Rectangle 63">
                <a:hlinkClick xmlns:r="http://schemas.openxmlformats.org/officeDocument/2006/relationships" r:id="rId13"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15</xdr:col>
      <xdr:colOff>180975</xdr:colOff>
      <xdr:row>19</xdr:row>
      <xdr:rowOff>152400</xdr:rowOff>
    </xdr:from>
    <xdr:to>
      <xdr:col>20</xdr:col>
      <xdr:colOff>431109</xdr:colOff>
      <xdr:row>27</xdr:row>
      <xdr:rowOff>161320</xdr:rowOff>
    </xdr:to>
    <xdr:sp macro="" textlink="">
      <xdr:nvSpPr>
        <xdr:cNvPr id="35" name="TextBox 34">
          <a:hlinkClick xmlns:r="http://schemas.openxmlformats.org/officeDocument/2006/relationships" r:id="rId14"/>
        </xdr:cNvPr>
        <xdr:cNvSpPr txBox="1"/>
      </xdr:nvSpPr>
      <xdr:spPr>
        <a:xfrm>
          <a:off x="8439150" y="3343275"/>
          <a:ext cx="2898084" cy="1304320"/>
        </a:xfrm>
        <a:prstGeom prst="rect">
          <a:avLst/>
        </a:prstGeom>
        <a:no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absolute">
        <xdr:from>
          <xdr:col>1</xdr:col>
          <xdr:colOff>121920</xdr:colOff>
          <xdr:row>10</xdr:row>
          <xdr:rowOff>68580</xdr:rowOff>
        </xdr:from>
        <xdr:to>
          <xdr:col>3</xdr:col>
          <xdr:colOff>464820</xdr:colOff>
          <xdr:row>33</xdr:row>
          <xdr:rowOff>0</xdr:rowOff>
        </xdr:to>
        <xdr:sp macro="" textlink="">
          <xdr:nvSpPr>
            <xdr:cNvPr id="17409" name="List Box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0.79007</cdr:x>
      <cdr:y>0.11259</cdr:y>
    </cdr:from>
    <cdr:to>
      <cdr:x>0.9957</cdr:x>
      <cdr:y>0.17344</cdr:y>
    </cdr:to>
    <cdr:sp macro="" textlink="">
      <cdr:nvSpPr>
        <cdr:cNvPr id="10" name="TextBox 9"/>
        <cdr:cNvSpPr txBox="1"/>
      </cdr:nvSpPr>
      <cdr:spPr>
        <a:xfrm xmlns:a="http://schemas.openxmlformats.org/drawingml/2006/main">
          <a:off x="2331125" y="469820"/>
          <a:ext cx="606721" cy="253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900" b="1">
              <a:latin typeface="Verdana" pitchFamily="34" charset="0"/>
              <a:ea typeface="Verdana" pitchFamily="34" charset="0"/>
              <a:cs typeface="Verdana" pitchFamily="34" charset="0"/>
            </a:rPr>
            <a:t>Males</a:t>
          </a:r>
        </a:p>
      </cdr:txBody>
    </cdr:sp>
  </cdr:relSizeAnchor>
</c:userShapes>
</file>

<file path=xl/drawings/drawing8.xml><?xml version="1.0" encoding="utf-8"?>
<c:userShapes xmlns:c="http://schemas.openxmlformats.org/drawingml/2006/chart">
  <cdr:relSizeAnchor xmlns:cdr="http://schemas.openxmlformats.org/drawingml/2006/chartDrawing">
    <cdr:from>
      <cdr:x>0.12496</cdr:x>
      <cdr:y>0.11125</cdr:y>
    </cdr:from>
    <cdr:to>
      <cdr:x>0.36763</cdr:x>
      <cdr:y>0.1721</cdr:y>
    </cdr:to>
    <cdr:sp macro="" textlink="">
      <cdr:nvSpPr>
        <cdr:cNvPr id="16" name="TextBox 1"/>
        <cdr:cNvSpPr txBox="1"/>
      </cdr:nvSpPr>
      <cdr:spPr>
        <a:xfrm xmlns:a="http://schemas.openxmlformats.org/drawingml/2006/main">
          <a:off x="418369" y="457017"/>
          <a:ext cx="812460" cy="2499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b="1">
              <a:latin typeface="Verdana" pitchFamily="34" charset="0"/>
              <a:ea typeface="Verdana" pitchFamily="34" charset="0"/>
              <a:cs typeface="Verdana" pitchFamily="34" charset="0"/>
            </a:rPr>
            <a:t>Females</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19040</xdr:colOff>
      <xdr:row>8</xdr:row>
      <xdr:rowOff>125565</xdr:rowOff>
    </xdr:from>
    <xdr:to>
      <xdr:col>3</xdr:col>
      <xdr:colOff>604790</xdr:colOff>
      <xdr:row>32</xdr:row>
      <xdr:rowOff>112515</xdr:rowOff>
    </xdr:to>
    <xdr:sp macro="" textlink="">
      <xdr:nvSpPr>
        <xdr:cNvPr id="2" name="Rectangle 1"/>
        <xdr:cNvSpPr>
          <a:spLocks/>
        </xdr:cNvSpPr>
      </xdr:nvSpPr>
      <xdr:spPr>
        <a:xfrm>
          <a:off x="257165" y="1592415"/>
          <a:ext cx="1519200" cy="3816000"/>
        </a:xfrm>
        <a:prstGeom prst="rect">
          <a:avLst/>
        </a:prstGeom>
        <a:noFill/>
        <a:ln w="317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35532</xdr:colOff>
      <xdr:row>9</xdr:row>
      <xdr:rowOff>21947</xdr:rowOff>
    </xdr:from>
    <xdr:to>
      <xdr:col>4</xdr:col>
      <xdr:colOff>64437</xdr:colOff>
      <xdr:row>10</xdr:row>
      <xdr:rowOff>64776</xdr:rowOff>
    </xdr:to>
    <xdr:sp macro="" textlink="">
      <xdr:nvSpPr>
        <xdr:cNvPr id="3" name="TextBox 2"/>
        <xdr:cNvSpPr txBox="1"/>
      </xdr:nvSpPr>
      <xdr:spPr>
        <a:xfrm>
          <a:off x="273657" y="1622147"/>
          <a:ext cx="1743405" cy="204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1000" b="1">
              <a:solidFill>
                <a:srgbClr val="3B8DCC"/>
              </a:solidFill>
              <a:latin typeface="Verdana" pitchFamily="34" charset="0"/>
            </a:rPr>
            <a:t>Choose area:</a:t>
          </a:r>
        </a:p>
      </xdr:txBody>
    </xdr:sp>
    <xdr:clientData/>
  </xdr:twoCellAnchor>
  <xdr:twoCellAnchor editAs="absolute">
    <xdr:from>
      <xdr:col>6</xdr:col>
      <xdr:colOff>658496</xdr:colOff>
      <xdr:row>1</xdr:row>
      <xdr:rowOff>121116</xdr:rowOff>
    </xdr:from>
    <xdr:to>
      <xdr:col>18</xdr:col>
      <xdr:colOff>65899</xdr:colOff>
      <xdr:row>3</xdr:row>
      <xdr:rowOff>66328</xdr:rowOff>
    </xdr:to>
    <xdr:sp macro="" textlink="">
      <xdr:nvSpPr>
        <xdr:cNvPr id="5" name="TextBox 4"/>
        <xdr:cNvSpPr txBox="1"/>
      </xdr:nvSpPr>
      <xdr:spPr>
        <a:xfrm>
          <a:off x="3544571" y="311616"/>
          <a:ext cx="6922628" cy="326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400" b="1">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3</xdr:col>
      <xdr:colOff>726920</xdr:colOff>
      <xdr:row>8</xdr:row>
      <xdr:rowOff>83158</xdr:rowOff>
    </xdr:from>
    <xdr:to>
      <xdr:col>15</xdr:col>
      <xdr:colOff>106667</xdr:colOff>
      <xdr:row>36</xdr:row>
      <xdr:rowOff>38383</xdr:rowOff>
    </xdr:to>
    <xdr:grpSp>
      <xdr:nvGrpSpPr>
        <xdr:cNvPr id="6" name="Group 5"/>
        <xdr:cNvGrpSpPr>
          <a:grpSpLocks noChangeAspect="1"/>
        </xdr:cNvGrpSpPr>
      </xdr:nvGrpSpPr>
      <xdr:grpSpPr>
        <a:xfrm>
          <a:off x="1898495" y="1550008"/>
          <a:ext cx="6466347" cy="4327200"/>
          <a:chOff x="2167255" y="1682115"/>
          <a:chExt cx="6466855" cy="4328108"/>
        </a:xfrm>
      </xdr:grpSpPr>
      <xdr:grpSp>
        <xdr:nvGrpSpPr>
          <xdr:cNvPr id="7" name="Group 173"/>
          <xdr:cNvGrpSpPr/>
        </xdr:nvGrpSpPr>
        <xdr:grpSpPr>
          <a:xfrm>
            <a:off x="2353967" y="1906223"/>
            <a:ext cx="6280143" cy="4104000"/>
            <a:chOff x="2334917" y="1896698"/>
            <a:chExt cx="6282574" cy="4104000"/>
          </a:xfrm>
        </xdr:grpSpPr>
        <xdr:graphicFrame macro="">
          <xdr:nvGraphicFramePr>
            <xdr:cNvPr id="10" name="Chart 9"/>
            <xdr:cNvGraphicFramePr/>
          </xdr:nvGraphicFramePr>
          <xdr:xfrm>
            <a:off x="2334917" y="1896698"/>
            <a:ext cx="2945940" cy="4104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Chart 10"/>
            <xdr:cNvGraphicFramePr/>
          </xdr:nvGraphicFramePr>
          <xdr:xfrm>
            <a:off x="5268195" y="1896698"/>
            <a:ext cx="3349296" cy="4104000"/>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ALL CONTROLS'!L151">
        <xdr:nvSpPr>
          <xdr:cNvPr id="8" name="TextBox 7"/>
          <xdr:cNvSpPr txBox="1"/>
        </xdr:nvSpPr>
        <xdr:spPr>
          <a:xfrm>
            <a:off x="2167255" y="1682115"/>
            <a:ext cx="6069933" cy="2561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fld id="{311BDE5C-E325-47DE-B412-B979A31FEB6A}" type="TxLink">
              <a:rPr lang="en-US" sz="900" b="1" i="0" u="none" strike="noStrike">
                <a:solidFill>
                  <a:srgbClr val="000000"/>
                </a:solidFill>
                <a:latin typeface="Verdana" pitchFamily="34" charset="0"/>
                <a:ea typeface="Verdana" pitchFamily="34" charset="0"/>
                <a:cs typeface="Verdana" pitchFamily="34" charset="0"/>
              </a:rPr>
              <a:pPr algn="l"/>
              <a:t>Percentage of population by age and sex, Betsi Cadwaladr UHB and Wales, 2014</a:t>
            </a:fld>
            <a:endParaRPr lang="en-GB" sz="1050" b="1">
              <a:latin typeface="Verdana" pitchFamily="34" charset="0"/>
              <a:ea typeface="Verdana" pitchFamily="34" charset="0"/>
              <a:cs typeface="Verdana" pitchFamily="34" charset="0"/>
            </a:endParaRPr>
          </a:p>
        </xdr:txBody>
      </xdr:sp>
      <xdr:sp macro="" textlink="">
        <xdr:nvSpPr>
          <xdr:cNvPr id="9" name="TextBox 8"/>
          <xdr:cNvSpPr txBox="1"/>
        </xdr:nvSpPr>
        <xdr:spPr>
          <a:xfrm>
            <a:off x="2171602" y="1853630"/>
            <a:ext cx="55187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0" baseline="0">
                <a:solidFill>
                  <a:schemeClr val="dk1"/>
                </a:solidFill>
                <a:latin typeface="Verdana" pitchFamily="34" charset="0"/>
                <a:ea typeface="Verdana" pitchFamily="34" charset="0"/>
                <a:cs typeface="Verdana" pitchFamily="34" charset="0"/>
              </a:rPr>
              <a:t>Produced by Public Health Wales Observatory, using MYE (ONS)</a:t>
            </a:r>
            <a:endParaRPr lang="en-GB" sz="800" b="0">
              <a:solidFill>
                <a:schemeClr val="dk1"/>
              </a:solidFill>
              <a:latin typeface="Verdana" pitchFamily="34" charset="0"/>
              <a:ea typeface="Verdana" pitchFamily="34" charset="0"/>
              <a:cs typeface="Verdana" pitchFamily="34" charset="0"/>
            </a:endParaRPr>
          </a:p>
        </xdr:txBody>
      </xdr:sp>
    </xdr:grpSp>
    <xdr:clientData/>
  </xdr:twoCellAnchor>
  <xdr:twoCellAnchor>
    <xdr:from>
      <xdr:col>0</xdr:col>
      <xdr:colOff>0</xdr:colOff>
      <xdr:row>0</xdr:row>
      <xdr:rowOff>0</xdr:rowOff>
    </xdr:from>
    <xdr:to>
      <xdr:col>25</xdr:col>
      <xdr:colOff>20475</xdr:colOff>
      <xdr:row>7</xdr:row>
      <xdr:rowOff>47933</xdr:rowOff>
    </xdr:to>
    <xdr:grpSp>
      <xdr:nvGrpSpPr>
        <xdr:cNvPr id="28" name="Group 27"/>
        <xdr:cNvGrpSpPr/>
      </xdr:nvGrpSpPr>
      <xdr:grpSpPr>
        <a:xfrm>
          <a:off x="0" y="0"/>
          <a:ext cx="14508000" cy="1381433"/>
          <a:chOff x="0" y="0"/>
          <a:chExt cx="14508000" cy="1381433"/>
        </a:xfrm>
      </xdr:grpSpPr>
      <xdr:sp macro="" textlink="">
        <xdr:nvSpPr>
          <xdr:cNvPr id="26" name="Rectangle 25"/>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TextBox 38"/>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pyramid</a:t>
            </a:r>
            <a:r>
              <a:rPr lang="en-GB" sz="1300" b="1" baseline="0">
                <a:solidFill>
                  <a:schemeClr val="bg1"/>
                </a:solidFill>
                <a:latin typeface="Verdana" pitchFamily="34" charset="0"/>
                <a:ea typeface="Verdana" pitchFamily="34" charset="0"/>
                <a:cs typeface="Verdana" pitchFamily="34" charset="0"/>
              </a:rPr>
              <a:t> 2014 comparison</a:t>
            </a:r>
            <a:endParaRPr lang="en-GB" sz="1300" b="1">
              <a:solidFill>
                <a:schemeClr val="bg1"/>
              </a:solidFill>
              <a:latin typeface="Verdana" pitchFamily="34" charset="0"/>
              <a:ea typeface="Verdana" pitchFamily="34" charset="0"/>
              <a:cs typeface="Verdana" pitchFamily="34" charset="0"/>
            </a:endParaRPr>
          </a:p>
        </xdr:txBody>
      </xdr:sp>
      <xdr:pic>
        <xdr:nvPicPr>
          <xdr:cNvPr id="40" name="Picture 39" descr="PHW-Observatory-Logo.jpg"/>
          <xdr:cNvPicPr>
            <a:picLocks noChangeAspect="1"/>
          </xdr:cNvPicPr>
        </xdr:nvPicPr>
        <xdr:blipFill>
          <a:blip xmlns:r="http://schemas.openxmlformats.org/officeDocument/2006/relationships" r:embed="rId3"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41" name="Picture 40" descr="Demography_front_cover_red_2.jpg"/>
          <xdr:cNvPicPr>
            <a:picLocks noChangeAspect="1"/>
          </xdr:cNvPicPr>
        </xdr:nvPicPr>
        <xdr:blipFill>
          <a:blip xmlns:r="http://schemas.openxmlformats.org/officeDocument/2006/relationships" r:embed="rId4"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52" name="Group 51"/>
          <xdr:cNvGrpSpPr>
            <a:grpSpLocks noChangeAspect="1"/>
          </xdr:cNvGrpSpPr>
        </xdr:nvGrpSpPr>
        <xdr:grpSpPr>
          <a:xfrm>
            <a:off x="0" y="971549"/>
            <a:ext cx="14508000" cy="409884"/>
            <a:chOff x="0" y="971549"/>
            <a:chExt cx="14508000" cy="409884"/>
          </a:xfrm>
        </xdr:grpSpPr>
        <xdr:pic>
          <xdr:nvPicPr>
            <xdr:cNvPr id="42" name="Picture 1"/>
            <xdr:cNvPicPr>
              <a:picLocks noChangeArrowheads="1"/>
            </xdr:cNvPicPr>
          </xdr:nvPicPr>
          <xdr:blipFill>
            <a:blip xmlns:r="http://schemas.openxmlformats.org/officeDocument/2006/relationships" r:embed="rId5" cstate="print"/>
            <a:srcRect/>
            <a:stretch>
              <a:fillRect/>
            </a:stretch>
          </xdr:blipFill>
          <xdr:spPr bwMode="auto">
            <a:xfrm>
              <a:off x="0" y="971549"/>
              <a:ext cx="14508000" cy="409884"/>
            </a:xfrm>
            <a:prstGeom prst="rect">
              <a:avLst/>
            </a:prstGeom>
            <a:noFill/>
          </xdr:spPr>
        </xdr:pic>
        <xdr:grpSp>
          <xdr:nvGrpSpPr>
            <xdr:cNvPr id="43" name="Group 42"/>
            <xdr:cNvGrpSpPr/>
          </xdr:nvGrpSpPr>
          <xdr:grpSpPr>
            <a:xfrm>
              <a:off x="314325" y="1038225"/>
              <a:ext cx="10687050" cy="317500"/>
              <a:chOff x="1362075" y="6677025"/>
              <a:chExt cx="10687050" cy="317500"/>
            </a:xfrm>
          </xdr:grpSpPr>
          <xdr:sp macro="" textlink="">
            <xdr:nvSpPr>
              <xdr:cNvPr id="44" name="Rectangle 43">
                <a:hlinkClick xmlns:r="http://schemas.openxmlformats.org/officeDocument/2006/relationships" r:id="rId6" tooltip="Population trend"/>
              </xdr:cNvPr>
              <xdr:cNvSpPr/>
            </xdr:nvSpPr>
            <xdr:spPr>
              <a:xfrm>
                <a:off x="243680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7" tooltip="Population trend by age"/>
              </xdr:cNvPr>
              <xdr:cNvSpPr/>
            </xdr:nvSpPr>
            <xdr:spPr>
              <a:xfrm>
                <a:off x="352102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8" tooltip="Pyramid 2005 &amp; 2014"/>
              </xdr:cNvPr>
              <xdr:cNvSpPr/>
            </xdr:nvSpPr>
            <xdr:spPr>
              <a:xfrm>
                <a:off x="458627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9" tooltip="Pyramid area &amp; Wales"/>
              </xdr:cNvPr>
              <xdr:cNvSpPr/>
            </xdr:nvSpPr>
            <xdr:spPr>
              <a:xfrm>
                <a:off x="5656262"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10" tooltip="Technical guide"/>
              </xdr:cNvPr>
              <xdr:cNvSpPr/>
            </xdr:nvSpPr>
            <xdr:spPr>
              <a:xfrm>
                <a:off x="8856757"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11" tooltip="Interpretation guide"/>
              </xdr:cNvPr>
              <xdr:cNvSpPr/>
            </xdr:nvSpPr>
            <xdr:spPr>
              <a:xfrm>
                <a:off x="9940973"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12" tooltip="Copying tables &amp; charts"/>
              </xdr:cNvPr>
              <xdr:cNvSpPr/>
            </xdr:nvSpPr>
            <xdr:spPr>
              <a:xfrm>
                <a:off x="11006221"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13" tooltip="Introduction"/>
              </xdr:cNvPr>
              <xdr:cNvSpPr/>
            </xdr:nvSpPr>
            <xdr:spPr>
              <a:xfrm>
                <a:off x="1362075" y="66770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15</xdr:col>
      <xdr:colOff>190501</xdr:colOff>
      <xdr:row>19</xdr:row>
      <xdr:rowOff>142010</xdr:rowOff>
    </xdr:from>
    <xdr:to>
      <xdr:col>19</xdr:col>
      <xdr:colOff>335860</xdr:colOff>
      <xdr:row>27</xdr:row>
      <xdr:rowOff>150930</xdr:rowOff>
    </xdr:to>
    <xdr:sp macro="" textlink="">
      <xdr:nvSpPr>
        <xdr:cNvPr id="27" name="TextBox 26">
          <a:hlinkClick xmlns:r="http://schemas.openxmlformats.org/officeDocument/2006/relationships" r:id="rId14"/>
        </xdr:cNvPr>
        <xdr:cNvSpPr txBox="1"/>
      </xdr:nvSpPr>
      <xdr:spPr>
        <a:xfrm>
          <a:off x="8448676" y="3332885"/>
          <a:ext cx="2898084" cy="1304320"/>
        </a:xfrm>
        <a:prstGeom prst="rect">
          <a:avLst/>
        </a:prstGeom>
        <a:no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absolute">
        <xdr:from>
          <xdr:col>1</xdr:col>
          <xdr:colOff>121920</xdr:colOff>
          <xdr:row>10</xdr:row>
          <xdr:rowOff>68580</xdr:rowOff>
        </xdr:from>
        <xdr:to>
          <xdr:col>3</xdr:col>
          <xdr:colOff>464820</xdr:colOff>
          <xdr:row>32</xdr:row>
          <xdr:rowOff>38100</xdr:rowOff>
        </xdr:to>
        <xdr:sp macro="" textlink="">
          <xdr:nvSpPr>
            <xdr:cNvPr id="18433" name="List Box 1" hidden="1">
              <a:extLst>
                <a:ext uri="{63B3BB69-23CF-44E3-9099-C40C66FF867C}">
                  <a14:compatExt spid="_x0000_s18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Alcohol%20profile/2014%20work/Data/Interactive/20140605_InteractiveTrends_RH_v1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Welsh%20Health%20Survey/Trends%202014/Interactive/20141216_InteractiveTrendWHSdata_ADJ_v2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services/Requests/Population/20150731_PopPyramidsUpdate_InteractiveSpreadsheet_2014andTrends_RP_v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ublichealthwalesobservatory.wales.nhs.uk/demography-over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8" Type="http://schemas.openxmlformats.org/officeDocument/2006/relationships/hyperlink" Target="http://www.publichealthwalesobservatory.wales.nhs.uk/demography-overview" TargetMode="External"/><Relationship Id="rId3" Type="http://schemas.openxmlformats.org/officeDocument/2006/relationships/hyperlink" Target="http://www.publichealthwalesobservatory.wales.nhs.uk/population-estimates-1" TargetMode="External"/><Relationship Id="rId7" Type="http://schemas.openxmlformats.org/officeDocument/2006/relationships/hyperlink" Target="http://www.publichealthwalesobservatory.wales.nhs.uk/demography-overview" TargetMode="External"/><Relationship Id="rId2" Type="http://schemas.openxmlformats.org/officeDocument/2006/relationships/hyperlink" Target="http://www.publichealthwalesobservatory.wales.nhs.uk/population-estimates-1" TargetMode="External"/><Relationship Id="rId1" Type="http://schemas.openxmlformats.org/officeDocument/2006/relationships/hyperlink" Target="http://www.publichealthwalesobservatory.wales.nhs.uk/population-estimates-1" TargetMode="External"/><Relationship Id="rId6" Type="http://schemas.openxmlformats.org/officeDocument/2006/relationships/hyperlink" Target="http://www.publichealthwalesobservatory.wales.nhs.uk/population-estimates-1" TargetMode="External"/><Relationship Id="rId11" Type="http://schemas.openxmlformats.org/officeDocument/2006/relationships/drawing" Target="../drawings/drawing12.xml"/><Relationship Id="rId5" Type="http://schemas.openxmlformats.org/officeDocument/2006/relationships/hyperlink" Target="http://www.publichealthwalesobservatory.wales.nhs.uk/population-estimates-1" TargetMode="External"/><Relationship Id="rId10" Type="http://schemas.openxmlformats.org/officeDocument/2006/relationships/printerSettings" Target="../printerSettings/printerSettings6.bin"/><Relationship Id="rId4" Type="http://schemas.openxmlformats.org/officeDocument/2006/relationships/hyperlink" Target="http://www.publichealthwalesobservatory.wales.nhs.uk/population-estimates-1" TargetMode="External"/><Relationship Id="rId9" Type="http://schemas.openxmlformats.org/officeDocument/2006/relationships/hyperlink" Target="http://www.publichealthwalesobservatory.wales.nhs.uk/demography-overview"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V37"/>
  <sheetViews>
    <sheetView showGridLines="0" showRowColHeaders="0" tabSelected="1" zoomScaleNormal="100" workbookViewId="0">
      <selection activeCell="V17" sqref="V17"/>
    </sheetView>
  </sheetViews>
  <sheetFormatPr defaultColWidth="9.109375" defaultRowHeight="14.4"/>
  <cols>
    <col min="1" max="7" width="9.109375" style="292"/>
    <col min="8" max="8" width="9.109375" style="292" customWidth="1"/>
    <col min="9" max="16384" width="9.109375" style="292"/>
  </cols>
  <sheetData>
    <row r="8" spans="1:22" ht="12.75" customHeight="1"/>
    <row r="9" spans="1:22" ht="16.5" customHeight="1">
      <c r="A9" s="293"/>
      <c r="B9" s="293"/>
      <c r="C9" s="293"/>
      <c r="D9" s="293"/>
      <c r="E9" s="293"/>
      <c r="F9" s="293"/>
      <c r="G9" s="293"/>
      <c r="H9" s="293"/>
      <c r="I9" s="293"/>
      <c r="J9" s="293"/>
      <c r="K9" s="293"/>
      <c r="L9" s="293"/>
      <c r="M9" s="293"/>
      <c r="N9" s="293"/>
      <c r="O9" s="293"/>
      <c r="P9" s="293"/>
      <c r="Q9" s="293"/>
      <c r="R9" s="293"/>
      <c r="S9" s="293"/>
      <c r="T9" s="293"/>
      <c r="U9" s="293"/>
      <c r="V9" s="293"/>
    </row>
    <row r="10" spans="1:22">
      <c r="A10" s="293"/>
      <c r="B10" s="293"/>
      <c r="C10" s="293"/>
      <c r="D10" s="293"/>
      <c r="E10" s="293"/>
      <c r="F10" s="293"/>
      <c r="G10" s="288" t="s">
        <v>7637</v>
      </c>
      <c r="H10" s="287"/>
      <c r="I10" s="287"/>
      <c r="J10" s="287"/>
      <c r="K10" s="287"/>
      <c r="L10" s="287"/>
      <c r="M10" s="287"/>
      <c r="N10" s="287"/>
      <c r="O10" s="287"/>
      <c r="P10" s="287"/>
      <c r="Q10" s="287"/>
      <c r="R10" s="287"/>
      <c r="S10" s="293"/>
      <c r="T10" s="293"/>
      <c r="U10" s="293"/>
      <c r="V10" s="293"/>
    </row>
    <row r="11" spans="1:22">
      <c r="A11" s="293"/>
      <c r="B11" s="293"/>
      <c r="C11" s="293"/>
      <c r="D11" s="293"/>
      <c r="E11" s="293"/>
      <c r="F11" s="293"/>
      <c r="G11" s="430" t="s">
        <v>7650</v>
      </c>
      <c r="H11" s="430"/>
      <c r="I11" s="430"/>
      <c r="J11" s="430"/>
      <c r="K11" s="430"/>
      <c r="L11" s="430"/>
      <c r="M11" s="430"/>
      <c r="N11" s="430"/>
      <c r="O11" s="430"/>
      <c r="P11" s="287"/>
      <c r="Q11" s="287"/>
      <c r="R11" s="287"/>
      <c r="S11" s="293"/>
      <c r="T11" s="293"/>
      <c r="U11" s="293"/>
      <c r="V11" s="293"/>
    </row>
    <row r="12" spans="1:22" ht="3" customHeight="1">
      <c r="A12" s="293"/>
      <c r="B12" s="293"/>
      <c r="C12" s="293"/>
      <c r="D12" s="293"/>
      <c r="E12" s="293"/>
      <c r="F12" s="293"/>
      <c r="G12" s="289"/>
      <c r="H12" s="287"/>
      <c r="I12" s="287"/>
      <c r="J12" s="287"/>
      <c r="K12" s="287"/>
      <c r="L12" s="287"/>
      <c r="M12" s="287"/>
      <c r="N12" s="287"/>
      <c r="O12" s="287"/>
      <c r="P12" s="287"/>
      <c r="Q12" s="290"/>
      <c r="R12" s="287"/>
      <c r="S12" s="293"/>
      <c r="T12" s="293"/>
      <c r="U12" s="293"/>
      <c r="V12" s="293"/>
    </row>
    <row r="13" spans="1:22">
      <c r="A13" s="293"/>
      <c r="B13" s="293"/>
      <c r="C13" s="293"/>
      <c r="D13" s="293"/>
      <c r="E13" s="293"/>
      <c r="F13" s="293"/>
      <c r="G13" s="288" t="s">
        <v>108</v>
      </c>
      <c r="H13" s="287"/>
      <c r="I13" s="287"/>
      <c r="J13" s="287"/>
      <c r="K13" s="287"/>
      <c r="L13" s="287"/>
      <c r="M13" s="287"/>
      <c r="N13" s="287"/>
      <c r="O13" s="287"/>
      <c r="P13" s="287"/>
      <c r="Q13" s="290"/>
      <c r="R13" s="287"/>
      <c r="S13" s="293"/>
      <c r="T13" s="293"/>
      <c r="U13" s="293"/>
      <c r="V13" s="293"/>
    </row>
    <row r="14" spans="1:22" ht="0.75" customHeight="1">
      <c r="A14" s="293"/>
      <c r="B14" s="293"/>
      <c r="C14" s="293"/>
      <c r="D14" s="293"/>
      <c r="E14" s="293"/>
      <c r="F14" s="293"/>
      <c r="G14" s="288"/>
      <c r="H14" s="287"/>
      <c r="I14" s="287"/>
      <c r="J14" s="287"/>
      <c r="K14" s="287"/>
      <c r="L14" s="287"/>
      <c r="M14" s="287"/>
      <c r="N14" s="287"/>
      <c r="O14" s="287"/>
      <c r="P14" s="287"/>
      <c r="Q14" s="287"/>
      <c r="R14" s="287"/>
      <c r="S14" s="293"/>
      <c r="T14" s="293"/>
      <c r="U14" s="293"/>
      <c r="V14" s="293"/>
    </row>
    <row r="15" spans="1:22">
      <c r="A15" s="293"/>
      <c r="B15" s="293"/>
      <c r="C15" s="293"/>
      <c r="D15" s="293"/>
      <c r="E15" s="293"/>
      <c r="F15" s="293"/>
      <c r="G15" s="294" t="s">
        <v>7642</v>
      </c>
      <c r="H15" s="287"/>
      <c r="I15" s="287"/>
      <c r="J15" s="287"/>
      <c r="K15" s="287"/>
      <c r="L15" s="287"/>
      <c r="M15" s="287"/>
      <c r="N15" s="287"/>
      <c r="O15" s="287"/>
      <c r="P15" s="287"/>
      <c r="Q15" s="287"/>
      <c r="R15" s="287"/>
      <c r="S15" s="293"/>
      <c r="T15" s="293"/>
      <c r="U15" s="293"/>
      <c r="V15" s="293"/>
    </row>
    <row r="16" spans="1:22">
      <c r="A16" s="293"/>
      <c r="B16" s="293"/>
      <c r="C16" s="293"/>
      <c r="D16" s="293"/>
      <c r="E16" s="293"/>
      <c r="F16" s="293"/>
      <c r="G16" s="294" t="s">
        <v>7643</v>
      </c>
      <c r="H16" s="287"/>
      <c r="I16" s="287"/>
      <c r="J16" s="287"/>
      <c r="K16" s="287"/>
      <c r="L16" s="287"/>
      <c r="M16" s="287"/>
      <c r="N16" s="287"/>
      <c r="O16" s="287"/>
      <c r="P16" s="287"/>
      <c r="Q16" s="287"/>
      <c r="R16" s="287"/>
      <c r="S16" s="293"/>
      <c r="T16" s="293"/>
      <c r="U16" s="293"/>
      <c r="V16" s="293"/>
    </row>
    <row r="17" spans="1:22">
      <c r="A17" s="293"/>
      <c r="B17" s="293"/>
      <c r="C17" s="293"/>
      <c r="D17" s="293"/>
      <c r="E17" s="293"/>
      <c r="F17" s="293"/>
      <c r="G17" s="294" t="s">
        <v>7644</v>
      </c>
      <c r="H17" s="287"/>
      <c r="I17" s="287"/>
      <c r="J17" s="287"/>
      <c r="K17" s="287"/>
      <c r="L17" s="287"/>
      <c r="M17" s="287"/>
      <c r="N17" s="287"/>
      <c r="O17" s="287"/>
      <c r="P17" s="287"/>
      <c r="Q17" s="287"/>
      <c r="R17" s="287"/>
      <c r="S17" s="293"/>
      <c r="T17" s="293"/>
      <c r="U17" s="293"/>
      <c r="V17" s="293"/>
    </row>
    <row r="18" spans="1:22">
      <c r="A18" s="293"/>
      <c r="B18" s="293"/>
      <c r="C18" s="293"/>
      <c r="D18" s="293"/>
      <c r="E18" s="293"/>
      <c r="F18" s="293"/>
      <c r="G18" s="294" t="s">
        <v>7645</v>
      </c>
      <c r="H18" s="287"/>
      <c r="I18" s="287"/>
      <c r="J18" s="287"/>
      <c r="K18" s="287"/>
      <c r="L18" s="287"/>
      <c r="M18" s="287"/>
      <c r="N18" s="287"/>
      <c r="O18" s="287"/>
      <c r="P18" s="287"/>
      <c r="Q18" s="287"/>
      <c r="R18" s="287"/>
      <c r="S18" s="293"/>
      <c r="T18" s="293"/>
      <c r="U18" s="293"/>
      <c r="V18" s="293"/>
    </row>
    <row r="19" spans="1:22" ht="4.5" customHeight="1">
      <c r="A19" s="293"/>
      <c r="B19" s="293"/>
      <c r="C19" s="293"/>
      <c r="D19" s="293"/>
      <c r="E19" s="293"/>
      <c r="F19" s="293"/>
      <c r="G19" s="288"/>
      <c r="H19" s="287"/>
      <c r="I19" s="287"/>
      <c r="J19" s="287"/>
      <c r="K19" s="287"/>
      <c r="L19" s="287"/>
      <c r="M19" s="287"/>
      <c r="N19" s="287"/>
      <c r="O19" s="287"/>
      <c r="P19" s="287"/>
      <c r="Q19" s="287"/>
      <c r="R19" s="287"/>
      <c r="S19" s="293"/>
      <c r="T19" s="293"/>
      <c r="U19" s="293"/>
      <c r="V19" s="293"/>
    </row>
    <row r="20" spans="1:22">
      <c r="A20" s="293"/>
      <c r="B20" s="293"/>
      <c r="C20" s="293"/>
      <c r="D20" s="293"/>
      <c r="E20" s="293"/>
      <c r="F20" s="293"/>
      <c r="G20" s="288" t="s">
        <v>7638</v>
      </c>
      <c r="H20" s="287"/>
      <c r="I20" s="287"/>
      <c r="J20" s="287"/>
      <c r="K20" s="287"/>
      <c r="L20" s="287"/>
      <c r="M20" s="287"/>
      <c r="N20" s="287"/>
      <c r="O20" s="287"/>
      <c r="P20" s="287"/>
      <c r="Q20" s="287"/>
      <c r="R20" s="287"/>
      <c r="S20" s="293"/>
      <c r="T20" s="293"/>
      <c r="U20" s="293"/>
      <c r="V20" s="293"/>
    </row>
    <row r="21" spans="1:22">
      <c r="A21" s="293"/>
      <c r="B21" s="293"/>
      <c r="C21" s="293"/>
      <c r="D21" s="293"/>
      <c r="E21" s="293"/>
      <c r="F21" s="293"/>
      <c r="G21" s="288" t="s">
        <v>7639</v>
      </c>
      <c r="H21" s="289"/>
      <c r="I21" s="289"/>
      <c r="J21" s="289"/>
      <c r="K21" s="289"/>
      <c r="L21" s="289"/>
      <c r="M21" s="289"/>
      <c r="N21" s="289"/>
      <c r="O21" s="289"/>
      <c r="P21" s="289"/>
      <c r="Q21" s="289"/>
      <c r="R21" s="289"/>
      <c r="S21" s="293"/>
      <c r="T21" s="293"/>
      <c r="U21" s="293"/>
      <c r="V21" s="293"/>
    </row>
    <row r="22" spans="1:22" ht="3" customHeight="1">
      <c r="A22" s="293"/>
      <c r="B22" s="293"/>
      <c r="C22" s="293"/>
      <c r="D22" s="293"/>
      <c r="E22" s="293"/>
      <c r="F22" s="293"/>
      <c r="G22" s="295"/>
      <c r="H22" s="289"/>
      <c r="I22" s="289"/>
      <c r="J22" s="289"/>
      <c r="K22" s="289"/>
      <c r="L22" s="289"/>
      <c r="M22" s="289"/>
      <c r="N22" s="289"/>
      <c r="O22" s="289"/>
      <c r="P22" s="289"/>
      <c r="Q22" s="289"/>
      <c r="R22" s="289"/>
      <c r="S22" s="293"/>
      <c r="T22" s="293"/>
      <c r="U22" s="293"/>
      <c r="V22" s="293"/>
    </row>
    <row r="23" spans="1:22">
      <c r="A23" s="293"/>
      <c r="B23" s="293"/>
      <c r="C23" s="293"/>
      <c r="D23" s="293"/>
      <c r="E23" s="293"/>
      <c r="F23" s="293"/>
      <c r="G23" s="296" t="s">
        <v>390</v>
      </c>
      <c r="H23" s="288"/>
      <c r="I23" s="288"/>
      <c r="J23" s="289"/>
      <c r="K23" s="289"/>
      <c r="L23" s="289"/>
      <c r="M23" s="289"/>
      <c r="N23" s="289"/>
      <c r="O23" s="289"/>
      <c r="P23" s="289"/>
      <c r="Q23" s="289"/>
      <c r="R23" s="289"/>
      <c r="S23" s="293"/>
      <c r="T23" s="293"/>
      <c r="U23" s="293"/>
      <c r="V23" s="293"/>
    </row>
    <row r="24" spans="1:22">
      <c r="A24" s="293"/>
      <c r="B24" s="293"/>
      <c r="C24" s="293"/>
      <c r="D24" s="293"/>
      <c r="E24" s="293"/>
      <c r="F24" s="293"/>
      <c r="G24" s="13"/>
      <c r="H24" s="13"/>
      <c r="I24" s="13"/>
      <c r="J24" s="13"/>
      <c r="K24" s="13"/>
      <c r="L24" s="13"/>
      <c r="M24" s="13"/>
      <c r="N24" s="13"/>
      <c r="O24" s="13"/>
      <c r="P24" s="13"/>
      <c r="Q24" s="13"/>
      <c r="R24" s="13"/>
      <c r="S24" s="293"/>
      <c r="T24" s="293"/>
      <c r="U24" s="293"/>
      <c r="V24" s="293"/>
    </row>
    <row r="25" spans="1:22">
      <c r="A25" s="293"/>
      <c r="B25" s="293"/>
      <c r="C25" s="293"/>
      <c r="D25" s="293"/>
      <c r="E25" s="293"/>
      <c r="F25" s="293"/>
      <c r="G25" s="293"/>
      <c r="H25" s="293"/>
      <c r="I25" s="293"/>
      <c r="J25" s="293"/>
      <c r="K25" s="293"/>
      <c r="L25" s="293"/>
      <c r="M25" s="293"/>
      <c r="N25" s="293"/>
      <c r="O25" s="293"/>
      <c r="P25" s="293"/>
      <c r="Q25" s="293"/>
      <c r="R25" s="293"/>
      <c r="S25" s="293"/>
      <c r="T25" s="293"/>
      <c r="U25" s="293"/>
      <c r="V25" s="293"/>
    </row>
    <row r="26" spans="1:22">
      <c r="A26" s="293"/>
      <c r="B26" s="293"/>
      <c r="C26" s="293"/>
      <c r="D26" s="293"/>
      <c r="E26" s="293"/>
      <c r="F26" s="293"/>
      <c r="G26" s="293"/>
      <c r="H26" s="293"/>
      <c r="I26" s="293"/>
      <c r="J26" s="293"/>
      <c r="K26" s="293"/>
      <c r="L26" s="293"/>
      <c r="M26" s="293"/>
      <c r="N26" s="293"/>
      <c r="O26" s="293"/>
      <c r="P26" s="293"/>
      <c r="Q26" s="293"/>
      <c r="R26" s="293"/>
      <c r="S26" s="293"/>
      <c r="T26" s="293"/>
      <c r="U26" s="293"/>
      <c r="V26" s="293"/>
    </row>
    <row r="27" spans="1:22">
      <c r="A27" s="293"/>
      <c r="B27" s="293"/>
      <c r="C27" s="293"/>
      <c r="D27" s="293"/>
      <c r="E27" s="293"/>
      <c r="F27" s="293"/>
      <c r="G27" s="293"/>
      <c r="H27" s="293"/>
      <c r="I27" s="293"/>
      <c r="J27" s="293"/>
      <c r="K27" s="293"/>
      <c r="L27" s="293"/>
      <c r="M27" s="293"/>
      <c r="N27" s="293"/>
      <c r="O27" s="293"/>
      <c r="P27" s="293"/>
      <c r="Q27" s="293"/>
      <c r="R27" s="293"/>
      <c r="S27" s="293"/>
      <c r="T27" s="293"/>
      <c r="U27" s="293"/>
      <c r="V27" s="293"/>
    </row>
    <row r="28" spans="1:22">
      <c r="A28" s="293"/>
      <c r="B28" s="293"/>
      <c r="C28" s="293"/>
      <c r="D28" s="293"/>
      <c r="E28" s="293"/>
      <c r="F28" s="293"/>
      <c r="G28" s="293"/>
      <c r="H28" s="293"/>
      <c r="I28" s="293"/>
      <c r="J28" s="293"/>
      <c r="K28" s="293"/>
      <c r="L28" s="293"/>
      <c r="M28" s="293"/>
      <c r="N28" s="293"/>
      <c r="O28" s="293"/>
      <c r="P28" s="293"/>
      <c r="Q28" s="293"/>
      <c r="R28" s="293"/>
      <c r="S28" s="293"/>
      <c r="T28" s="293"/>
      <c r="U28" s="293"/>
      <c r="V28" s="293"/>
    </row>
    <row r="29" spans="1:22">
      <c r="A29" s="293"/>
      <c r="B29" s="293"/>
      <c r="C29" s="293"/>
      <c r="D29" s="293"/>
      <c r="E29" s="293"/>
      <c r="F29" s="293"/>
      <c r="G29" s="293"/>
      <c r="H29" s="293"/>
      <c r="I29" s="293"/>
      <c r="J29" s="293"/>
      <c r="K29" s="293"/>
      <c r="L29" s="293"/>
      <c r="M29" s="293"/>
      <c r="N29" s="293"/>
      <c r="O29" s="293"/>
      <c r="P29" s="293"/>
      <c r="Q29" s="293"/>
      <c r="R29" s="293"/>
      <c r="S29" s="293"/>
      <c r="T29" s="293"/>
      <c r="U29" s="293"/>
      <c r="V29" s="293"/>
    </row>
    <row r="30" spans="1:22">
      <c r="A30" s="293"/>
      <c r="B30" s="293"/>
      <c r="C30" s="293"/>
      <c r="D30" s="293"/>
      <c r="E30" s="293"/>
      <c r="F30" s="293"/>
      <c r="G30" s="293"/>
      <c r="H30" s="293"/>
      <c r="I30" s="293"/>
      <c r="J30" s="293"/>
      <c r="K30" s="293"/>
      <c r="L30" s="293"/>
      <c r="M30" s="293"/>
      <c r="N30" s="293"/>
      <c r="O30" s="293"/>
      <c r="P30" s="293"/>
      <c r="Q30" s="293"/>
      <c r="R30" s="293"/>
      <c r="S30" s="293"/>
      <c r="T30" s="293"/>
      <c r="U30" s="293"/>
      <c r="V30" s="293"/>
    </row>
    <row r="31" spans="1:22">
      <c r="A31" s="293"/>
      <c r="B31" s="293"/>
      <c r="C31" s="293"/>
      <c r="D31" s="293"/>
      <c r="E31" s="293"/>
      <c r="F31" s="293"/>
      <c r="G31" s="293"/>
      <c r="H31" s="293"/>
      <c r="I31" s="293"/>
      <c r="J31" s="293"/>
      <c r="K31" s="293"/>
      <c r="L31" s="293"/>
      <c r="M31" s="293"/>
      <c r="N31" s="293"/>
      <c r="O31" s="293"/>
      <c r="P31" s="293"/>
      <c r="Q31" s="293"/>
      <c r="R31" s="293"/>
      <c r="S31" s="293"/>
      <c r="T31" s="293"/>
      <c r="U31" s="293"/>
      <c r="V31" s="293"/>
    </row>
    <row r="32" spans="1:22">
      <c r="A32" s="293"/>
      <c r="B32" s="293"/>
      <c r="C32" s="293"/>
      <c r="D32" s="293"/>
      <c r="E32" s="293"/>
      <c r="F32" s="293"/>
      <c r="G32" s="293"/>
      <c r="H32" s="293"/>
      <c r="I32" s="293"/>
      <c r="J32" s="293"/>
      <c r="K32" s="293"/>
      <c r="L32" s="293"/>
      <c r="M32" s="293"/>
      <c r="N32" s="293"/>
      <c r="O32" s="293"/>
      <c r="P32" s="293"/>
      <c r="Q32" s="293"/>
      <c r="R32" s="293"/>
      <c r="S32" s="293"/>
      <c r="T32" s="293"/>
      <c r="U32" s="293"/>
      <c r="V32" s="293"/>
    </row>
    <row r="33" spans="1:22">
      <c r="A33" s="293"/>
      <c r="B33" s="293"/>
      <c r="C33" s="293"/>
      <c r="D33" s="293"/>
      <c r="E33" s="293"/>
      <c r="F33" s="293"/>
      <c r="G33" s="293"/>
      <c r="H33" s="293"/>
      <c r="I33" s="293"/>
      <c r="J33" s="293"/>
      <c r="K33" s="293"/>
      <c r="L33" s="293"/>
      <c r="M33" s="293"/>
      <c r="N33" s="293"/>
      <c r="O33" s="293"/>
      <c r="P33" s="293"/>
      <c r="Q33" s="293"/>
      <c r="R33" s="293"/>
      <c r="S33" s="293"/>
      <c r="T33" s="293"/>
      <c r="U33" s="293"/>
      <c r="V33" s="293"/>
    </row>
    <row r="34" spans="1:22">
      <c r="A34" s="293"/>
      <c r="B34" s="293"/>
      <c r="C34" s="293"/>
      <c r="D34" s="293"/>
      <c r="E34" s="293"/>
      <c r="F34" s="293"/>
      <c r="G34" s="293"/>
      <c r="H34" s="293"/>
      <c r="I34" s="293"/>
      <c r="J34" s="293"/>
      <c r="K34" s="293"/>
      <c r="L34" s="293"/>
      <c r="M34" s="293"/>
      <c r="N34" s="293"/>
      <c r="O34" s="293"/>
      <c r="P34" s="293"/>
      <c r="Q34" s="293"/>
      <c r="R34" s="293"/>
      <c r="S34" s="293"/>
      <c r="T34" s="293"/>
      <c r="U34" s="293"/>
      <c r="V34" s="293"/>
    </row>
    <row r="35" spans="1:22">
      <c r="A35" s="293"/>
      <c r="B35" s="293"/>
      <c r="C35" s="293"/>
      <c r="D35" s="293"/>
      <c r="E35" s="293"/>
      <c r="F35" s="293"/>
      <c r="G35" s="293"/>
      <c r="H35" s="293"/>
      <c r="I35" s="293"/>
      <c r="J35" s="293"/>
      <c r="K35" s="293"/>
      <c r="L35" s="293"/>
      <c r="M35" s="293"/>
      <c r="N35" s="293"/>
      <c r="O35" s="293"/>
      <c r="P35" s="293"/>
      <c r="Q35" s="293"/>
      <c r="R35" s="293"/>
      <c r="S35" s="293"/>
      <c r="T35" s="293"/>
      <c r="U35" s="293"/>
      <c r="V35" s="293"/>
    </row>
    <row r="36" spans="1:22">
      <c r="A36" s="293"/>
      <c r="B36" s="293"/>
      <c r="C36" s="293"/>
      <c r="D36" s="293"/>
      <c r="E36" s="293"/>
      <c r="F36" s="293"/>
      <c r="G36" s="293"/>
      <c r="H36" s="293"/>
      <c r="I36" s="293"/>
      <c r="J36" s="293"/>
      <c r="K36" s="293"/>
      <c r="L36" s="293"/>
      <c r="M36" s="293"/>
      <c r="N36" s="293"/>
      <c r="O36" s="293"/>
      <c r="P36" s="293"/>
      <c r="Q36" s="293"/>
      <c r="R36" s="293"/>
      <c r="S36" s="293"/>
      <c r="T36" s="293"/>
      <c r="U36" s="293"/>
      <c r="V36" s="293"/>
    </row>
    <row r="37" spans="1:22">
      <c r="A37" s="293"/>
      <c r="B37" s="293"/>
      <c r="C37" s="293"/>
      <c r="D37" s="293"/>
      <c r="E37" s="293"/>
      <c r="F37" s="293"/>
      <c r="G37" s="293"/>
      <c r="H37" s="293"/>
      <c r="I37" s="293"/>
      <c r="J37" s="293"/>
      <c r="K37" s="293"/>
      <c r="L37" s="293"/>
      <c r="M37" s="293"/>
      <c r="N37" s="293"/>
      <c r="O37" s="293"/>
      <c r="P37" s="293"/>
      <c r="Q37" s="293"/>
      <c r="R37" s="293"/>
      <c r="S37" s="293"/>
      <c r="T37" s="293"/>
      <c r="U37" s="293"/>
      <c r="V37" s="293"/>
    </row>
  </sheetData>
  <sheetProtection algorithmName="SHA-512" hashValue="FxXvBsw6FfVMNVQOF/y2LoyE5tZCI8cSyfsg69JgF8s7H+tgzTmgf4lbnmsku2ATcqdqfXdxU1kc1u6boQTj2A==" saltValue="WKGe9228k8bE+JFnGBkMOA==" spinCount="100000" sheet="1" scenarios="1"/>
  <mergeCells count="1">
    <mergeCell ref="G11:O11"/>
  </mergeCells>
  <hyperlinks>
    <hyperlink ref="G11" r:id="rId1"/>
  </hyperlinks>
  <pageMargins left="0.70866141732283472" right="0.70866141732283472" top="0.74803149606299213" bottom="0.74803149606299213" header="0.31496062992125984" footer="0.31496062992125984"/>
  <pageSetup paperSize="9" scale="8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96"/>
  <sheetViews>
    <sheetView workbookViewId="0">
      <pane xSplit="1" ySplit="5" topLeftCell="B6" activePane="bottomRight" state="frozen"/>
      <selection activeCell="M21" sqref="M21"/>
      <selection pane="topRight" activeCell="M21" sqref="M21"/>
      <selection pane="bottomLeft" activeCell="M21" sqref="M21"/>
      <selection pane="bottomRight" activeCell="K31" sqref="K31"/>
    </sheetView>
  </sheetViews>
  <sheetFormatPr defaultRowHeight="14.4"/>
  <cols>
    <col min="1" max="1" width="29.88671875" bestFit="1" customWidth="1"/>
    <col min="2" max="2" width="8.5546875" bestFit="1" customWidth="1"/>
    <col min="3" max="3" width="17" customWidth="1"/>
    <col min="12" max="12" width="10.109375" bestFit="1" customWidth="1"/>
    <col min="13" max="13" width="9.109375" customWidth="1"/>
    <col min="14" max="14" width="7.44140625" customWidth="1"/>
  </cols>
  <sheetData>
    <row r="1" spans="1:24">
      <c r="A1" s="1"/>
    </row>
    <row r="4" spans="1:24">
      <c r="O4" s="32"/>
      <c r="P4" s="32"/>
      <c r="Q4" s="32"/>
      <c r="R4" s="32"/>
      <c r="S4" s="32"/>
      <c r="T4" s="32"/>
      <c r="U4" s="32"/>
      <c r="V4" s="32"/>
      <c r="W4" s="32"/>
      <c r="X4" s="32"/>
    </row>
    <row r="5" spans="1:24">
      <c r="A5" s="1" t="s">
        <v>22</v>
      </c>
      <c r="B5" s="1" t="s">
        <v>73</v>
      </c>
      <c r="C5" s="1">
        <v>2004</v>
      </c>
      <c r="D5" s="1">
        <v>2005</v>
      </c>
      <c r="E5" s="1">
        <v>2006</v>
      </c>
      <c r="F5" s="1">
        <v>2007</v>
      </c>
      <c r="G5" s="1">
        <v>2008</v>
      </c>
      <c r="H5" s="1">
        <v>2009</v>
      </c>
      <c r="I5" s="1">
        <v>2010</v>
      </c>
      <c r="J5" s="1">
        <v>2011</v>
      </c>
      <c r="K5" s="1">
        <v>2012</v>
      </c>
      <c r="L5" s="1">
        <v>2013</v>
      </c>
      <c r="M5" s="1">
        <v>2014</v>
      </c>
      <c r="O5" s="33"/>
      <c r="P5" s="33"/>
      <c r="Q5" s="33"/>
      <c r="R5" s="33"/>
      <c r="S5" s="33"/>
      <c r="T5" s="33"/>
      <c r="U5" s="33"/>
      <c r="V5" s="33"/>
      <c r="W5" s="33"/>
      <c r="X5" s="33"/>
    </row>
    <row r="6" spans="1:24">
      <c r="A6" s="1" t="s">
        <v>7609</v>
      </c>
      <c r="B6" s="1" t="s">
        <v>104</v>
      </c>
      <c r="C6">
        <v>68753</v>
      </c>
      <c r="D6">
        <v>69095</v>
      </c>
      <c r="E6">
        <v>69388</v>
      </c>
      <c r="F6">
        <v>69700</v>
      </c>
      <c r="G6">
        <v>69916</v>
      </c>
      <c r="H6">
        <v>69884</v>
      </c>
      <c r="I6">
        <v>69833</v>
      </c>
      <c r="J6">
        <v>69913</v>
      </c>
      <c r="K6">
        <v>70049</v>
      </c>
      <c r="L6">
        <v>70091</v>
      </c>
      <c r="M6">
        <v>70169</v>
      </c>
      <c r="N6" s="3"/>
      <c r="O6" s="32"/>
      <c r="P6" s="32"/>
      <c r="Q6" s="32"/>
      <c r="R6" s="32"/>
      <c r="S6" s="32"/>
      <c r="T6" s="32"/>
      <c r="U6" s="32"/>
      <c r="V6" s="32"/>
      <c r="W6" s="32"/>
      <c r="X6" s="32"/>
    </row>
    <row r="7" spans="1:24">
      <c r="A7" s="1" t="s">
        <v>7611</v>
      </c>
      <c r="B7" s="1" t="s">
        <v>104</v>
      </c>
      <c r="C7">
        <v>118721</v>
      </c>
      <c r="D7">
        <v>118641</v>
      </c>
      <c r="E7">
        <v>119070</v>
      </c>
      <c r="F7">
        <v>119398</v>
      </c>
      <c r="G7">
        <v>119746</v>
      </c>
      <c r="H7">
        <v>120344</v>
      </c>
      <c r="I7">
        <v>121155</v>
      </c>
      <c r="J7">
        <v>121523</v>
      </c>
      <c r="K7">
        <v>122142</v>
      </c>
      <c r="L7">
        <v>121911</v>
      </c>
      <c r="M7">
        <v>122273</v>
      </c>
      <c r="N7" s="2"/>
      <c r="O7" s="32"/>
      <c r="P7" s="32"/>
      <c r="Q7" s="32"/>
      <c r="R7" s="32"/>
      <c r="S7" s="32"/>
      <c r="T7" s="32"/>
      <c r="U7" s="32"/>
      <c r="V7" s="32"/>
      <c r="W7" s="32"/>
      <c r="X7" s="32"/>
    </row>
    <row r="8" spans="1:24">
      <c r="A8" s="1" t="s">
        <v>7612</v>
      </c>
      <c r="B8" s="1" t="s">
        <v>104</v>
      </c>
      <c r="C8">
        <v>112272</v>
      </c>
      <c r="D8">
        <v>112374</v>
      </c>
      <c r="E8">
        <v>113004</v>
      </c>
      <c r="F8">
        <v>113778</v>
      </c>
      <c r="G8">
        <v>114371</v>
      </c>
      <c r="H8">
        <v>114623</v>
      </c>
      <c r="I8">
        <v>114682</v>
      </c>
      <c r="J8">
        <v>115326</v>
      </c>
      <c r="K8">
        <v>115515</v>
      </c>
      <c r="L8">
        <v>115835</v>
      </c>
      <c r="M8">
        <v>116287</v>
      </c>
      <c r="N8" s="2"/>
      <c r="O8" s="32"/>
      <c r="P8" s="32"/>
      <c r="Q8" s="32"/>
      <c r="R8" s="32"/>
      <c r="S8" s="32"/>
      <c r="T8" s="32"/>
      <c r="U8" s="32"/>
      <c r="V8" s="32"/>
      <c r="W8" s="32"/>
      <c r="X8" s="32"/>
    </row>
    <row r="9" spans="1:24">
      <c r="A9" s="1" t="s">
        <v>7613</v>
      </c>
      <c r="B9" s="1" t="s">
        <v>104</v>
      </c>
      <c r="C9">
        <v>94010</v>
      </c>
      <c r="D9">
        <v>93978</v>
      </c>
      <c r="E9">
        <v>93983</v>
      </c>
      <c r="F9">
        <v>94530</v>
      </c>
      <c r="G9">
        <v>94739</v>
      </c>
      <c r="H9">
        <v>94444</v>
      </c>
      <c r="I9">
        <v>94152</v>
      </c>
      <c r="J9">
        <v>93919</v>
      </c>
      <c r="K9">
        <v>94066</v>
      </c>
      <c r="L9">
        <v>94510</v>
      </c>
      <c r="M9">
        <v>94791</v>
      </c>
      <c r="N9" s="2"/>
      <c r="O9" s="32"/>
      <c r="P9" s="32"/>
      <c r="Q9" s="32"/>
      <c r="R9" s="32"/>
      <c r="S9" s="32"/>
      <c r="T9" s="32"/>
      <c r="U9" s="32"/>
      <c r="V9" s="32"/>
      <c r="W9" s="32"/>
      <c r="X9" s="32"/>
    </row>
    <row r="10" spans="1:24">
      <c r="A10" s="1" t="s">
        <v>7614</v>
      </c>
      <c r="B10" s="1" t="s">
        <v>104</v>
      </c>
      <c r="C10">
        <v>149681</v>
      </c>
      <c r="D10">
        <v>149890</v>
      </c>
      <c r="E10">
        <v>150125</v>
      </c>
      <c r="F10">
        <v>150816</v>
      </c>
      <c r="G10">
        <v>151501</v>
      </c>
      <c r="H10">
        <v>151985</v>
      </c>
      <c r="I10">
        <v>152080</v>
      </c>
      <c r="J10">
        <v>152666</v>
      </c>
      <c r="K10">
        <v>152743</v>
      </c>
      <c r="L10">
        <v>153240</v>
      </c>
      <c r="M10">
        <v>153804</v>
      </c>
      <c r="N10" s="2"/>
      <c r="O10" s="32"/>
      <c r="P10" s="32"/>
      <c r="Q10" s="32"/>
      <c r="R10" s="32"/>
      <c r="S10" s="32"/>
      <c r="T10" s="32"/>
      <c r="U10" s="32"/>
      <c r="V10" s="32"/>
      <c r="W10" s="32"/>
      <c r="X10" s="32"/>
    </row>
    <row r="11" spans="1:24">
      <c r="A11" s="1" t="s">
        <v>7615</v>
      </c>
      <c r="B11" s="1" t="s">
        <v>104</v>
      </c>
      <c r="C11">
        <v>129005</v>
      </c>
      <c r="D11">
        <v>129249</v>
      </c>
      <c r="E11">
        <v>130311</v>
      </c>
      <c r="F11">
        <v>131263</v>
      </c>
      <c r="G11">
        <v>132371</v>
      </c>
      <c r="H11">
        <v>133295</v>
      </c>
      <c r="I11">
        <v>134009</v>
      </c>
      <c r="J11">
        <v>135070</v>
      </c>
      <c r="K11">
        <v>135919</v>
      </c>
      <c r="L11">
        <v>136399</v>
      </c>
      <c r="M11">
        <v>136714</v>
      </c>
      <c r="N11" s="2"/>
      <c r="O11" s="32"/>
      <c r="P11" s="32"/>
      <c r="Q11" s="32"/>
      <c r="R11" s="32"/>
      <c r="S11" s="32"/>
      <c r="T11" s="32"/>
      <c r="U11" s="32"/>
      <c r="V11" s="32"/>
      <c r="W11" s="32"/>
      <c r="X11" s="32"/>
    </row>
    <row r="12" spans="1:24">
      <c r="A12" s="1" t="s">
        <v>7630</v>
      </c>
      <c r="B12" s="1" t="s">
        <v>104</v>
      </c>
      <c r="C12">
        <v>129568</v>
      </c>
      <c r="D12">
        <v>130210</v>
      </c>
      <c r="E12">
        <v>131037</v>
      </c>
      <c r="F12">
        <v>131982</v>
      </c>
      <c r="G12">
        <v>132865</v>
      </c>
      <c r="H12">
        <v>133090</v>
      </c>
      <c r="I12">
        <v>132878</v>
      </c>
      <c r="J12">
        <v>133071</v>
      </c>
      <c r="K12">
        <v>132952</v>
      </c>
      <c r="L12">
        <v>132705</v>
      </c>
      <c r="M12">
        <v>132675</v>
      </c>
      <c r="N12" s="2"/>
      <c r="O12" s="32"/>
      <c r="P12" s="32"/>
      <c r="Q12" s="32"/>
      <c r="R12" s="32"/>
      <c r="S12" s="32"/>
      <c r="T12" s="32"/>
      <c r="U12" s="32"/>
      <c r="V12" s="32"/>
      <c r="W12" s="32"/>
      <c r="X12" s="32"/>
    </row>
    <row r="13" spans="1:24">
      <c r="A13" s="1" t="s">
        <v>7616</v>
      </c>
      <c r="B13" s="1" t="s">
        <v>104</v>
      </c>
      <c r="C13">
        <v>75775</v>
      </c>
      <c r="D13">
        <v>75485</v>
      </c>
      <c r="E13">
        <v>75342</v>
      </c>
      <c r="F13">
        <v>75326</v>
      </c>
      <c r="G13">
        <v>74971</v>
      </c>
      <c r="H13">
        <v>74642</v>
      </c>
      <c r="I13">
        <v>75217</v>
      </c>
      <c r="J13">
        <v>75293</v>
      </c>
      <c r="K13">
        <v>76046</v>
      </c>
      <c r="L13">
        <v>75964</v>
      </c>
      <c r="M13">
        <v>75425</v>
      </c>
      <c r="N13" s="2"/>
      <c r="O13" s="32"/>
      <c r="P13" s="32"/>
      <c r="Q13" s="32"/>
      <c r="R13" s="32"/>
      <c r="S13" s="32"/>
      <c r="T13" s="32"/>
      <c r="U13" s="32"/>
      <c r="V13" s="32"/>
      <c r="W13" s="32"/>
      <c r="X13" s="32"/>
    </row>
    <row r="14" spans="1:24">
      <c r="A14" s="1" t="s">
        <v>7617</v>
      </c>
      <c r="B14" s="1" t="s">
        <v>104</v>
      </c>
      <c r="C14">
        <v>116428</v>
      </c>
      <c r="D14">
        <v>117204</v>
      </c>
      <c r="E14">
        <v>118278</v>
      </c>
      <c r="F14">
        <v>119640</v>
      </c>
      <c r="G14">
        <v>121134</v>
      </c>
      <c r="H14">
        <v>121563</v>
      </c>
      <c r="I14">
        <v>121974</v>
      </c>
      <c r="J14">
        <v>122613</v>
      </c>
      <c r="K14">
        <v>123035</v>
      </c>
      <c r="L14">
        <v>123261</v>
      </c>
      <c r="M14">
        <v>123666</v>
      </c>
      <c r="N14" s="2"/>
      <c r="O14" s="32"/>
      <c r="P14" s="32"/>
      <c r="Q14" s="32"/>
      <c r="R14" s="32"/>
      <c r="S14" s="32"/>
      <c r="T14" s="32"/>
      <c r="U14" s="32"/>
      <c r="V14" s="32"/>
      <c r="W14" s="32"/>
      <c r="X14" s="32"/>
    </row>
    <row r="15" spans="1:24">
      <c r="A15" s="1" t="s">
        <v>7618</v>
      </c>
      <c r="B15" s="1" t="s">
        <v>104</v>
      </c>
      <c r="C15">
        <v>177487</v>
      </c>
      <c r="D15">
        <v>178229</v>
      </c>
      <c r="E15">
        <v>179504</v>
      </c>
      <c r="F15">
        <v>181314</v>
      </c>
      <c r="G15">
        <v>182517</v>
      </c>
      <c r="H15">
        <v>182846</v>
      </c>
      <c r="I15">
        <v>183004</v>
      </c>
      <c r="J15">
        <v>183961</v>
      </c>
      <c r="K15">
        <v>184317</v>
      </c>
      <c r="L15">
        <v>184681</v>
      </c>
      <c r="M15">
        <v>184898</v>
      </c>
      <c r="N15" s="2"/>
      <c r="O15" s="32"/>
      <c r="P15" s="32"/>
      <c r="Q15" s="32"/>
      <c r="R15" s="32"/>
      <c r="S15" s="32"/>
      <c r="T15" s="32"/>
      <c r="U15" s="32"/>
      <c r="V15" s="32"/>
      <c r="W15" s="32"/>
      <c r="X15" s="32"/>
    </row>
    <row r="16" spans="1:24">
      <c r="A16" s="1" t="s">
        <v>7619</v>
      </c>
      <c r="B16" s="1" t="s">
        <v>104</v>
      </c>
      <c r="C16">
        <v>228176</v>
      </c>
      <c r="D16">
        <v>229347</v>
      </c>
      <c r="E16">
        <v>230793</v>
      </c>
      <c r="F16">
        <v>232460</v>
      </c>
      <c r="G16">
        <v>234139</v>
      </c>
      <c r="H16">
        <v>235601</v>
      </c>
      <c r="I16">
        <v>237311</v>
      </c>
      <c r="J16">
        <v>238691</v>
      </c>
      <c r="K16">
        <v>239633</v>
      </c>
      <c r="L16">
        <v>240332</v>
      </c>
      <c r="M16">
        <v>241297</v>
      </c>
      <c r="N16" s="2"/>
      <c r="O16" s="32"/>
      <c r="P16" s="32"/>
      <c r="Q16" s="32"/>
      <c r="R16" s="32"/>
      <c r="S16" s="32"/>
      <c r="T16" s="32"/>
      <c r="U16" s="32"/>
      <c r="V16" s="32"/>
      <c r="W16" s="32"/>
      <c r="X16" s="32"/>
    </row>
    <row r="17" spans="1:24">
      <c r="A17" s="1" t="s">
        <v>7620</v>
      </c>
      <c r="B17" s="1" t="s">
        <v>104</v>
      </c>
      <c r="C17">
        <v>137144</v>
      </c>
      <c r="D17">
        <v>137670</v>
      </c>
      <c r="E17">
        <v>138323</v>
      </c>
      <c r="F17">
        <v>138957</v>
      </c>
      <c r="G17">
        <v>139481</v>
      </c>
      <c r="H17">
        <v>139537</v>
      </c>
      <c r="I17">
        <v>139638</v>
      </c>
      <c r="J17">
        <v>139880</v>
      </c>
      <c r="K17">
        <v>140108</v>
      </c>
      <c r="L17">
        <v>139898</v>
      </c>
      <c r="M17">
        <v>140490</v>
      </c>
      <c r="N17" s="2"/>
      <c r="O17" s="32"/>
      <c r="P17" s="32"/>
      <c r="Q17" s="32"/>
      <c r="R17" s="32"/>
      <c r="S17" s="32"/>
      <c r="T17" s="32"/>
      <c r="U17" s="32"/>
      <c r="V17" s="32"/>
      <c r="W17" s="32"/>
      <c r="X17" s="32"/>
    </row>
    <row r="18" spans="1:24">
      <c r="A18" s="1" t="s">
        <v>7621</v>
      </c>
      <c r="B18" s="1" t="s">
        <v>104</v>
      </c>
      <c r="C18">
        <v>131947</v>
      </c>
      <c r="D18">
        <v>132893</v>
      </c>
      <c r="E18">
        <v>134164</v>
      </c>
      <c r="F18">
        <v>135949</v>
      </c>
      <c r="G18">
        <v>137175</v>
      </c>
      <c r="H18">
        <v>137783</v>
      </c>
      <c r="I18">
        <v>138471</v>
      </c>
      <c r="J18">
        <v>139410</v>
      </c>
      <c r="K18">
        <v>139740</v>
      </c>
      <c r="L18">
        <v>140480</v>
      </c>
      <c r="M18">
        <v>141214</v>
      </c>
      <c r="N18" s="2"/>
      <c r="O18" s="32"/>
      <c r="P18" s="32"/>
      <c r="Q18" s="32"/>
      <c r="R18" s="32"/>
      <c r="S18" s="32"/>
      <c r="T18" s="32"/>
      <c r="U18" s="32"/>
      <c r="V18" s="32"/>
      <c r="W18" s="32"/>
      <c r="X18" s="32"/>
    </row>
    <row r="19" spans="1:24">
      <c r="A19" s="1" t="s">
        <v>7622</v>
      </c>
      <c r="B19" s="1" t="s">
        <v>104</v>
      </c>
      <c r="C19">
        <v>122101</v>
      </c>
      <c r="D19">
        <v>122877</v>
      </c>
      <c r="E19">
        <v>123642</v>
      </c>
      <c r="F19">
        <v>124732</v>
      </c>
      <c r="G19">
        <v>125713</v>
      </c>
      <c r="H19">
        <v>126162</v>
      </c>
      <c r="I19">
        <v>126435</v>
      </c>
      <c r="J19">
        <v>126679</v>
      </c>
      <c r="K19">
        <v>126831</v>
      </c>
      <c r="L19">
        <v>127159</v>
      </c>
      <c r="M19">
        <v>127685</v>
      </c>
      <c r="N19" s="2"/>
      <c r="O19" s="32"/>
      <c r="P19" s="32"/>
      <c r="Q19" s="32"/>
      <c r="R19" s="32"/>
      <c r="S19" s="32"/>
      <c r="T19" s="32"/>
      <c r="U19" s="32"/>
      <c r="V19" s="32"/>
      <c r="W19" s="32"/>
      <c r="X19" s="32"/>
    </row>
    <row r="20" spans="1:24">
      <c r="A20" s="1" t="s">
        <v>7623</v>
      </c>
      <c r="B20" s="1" t="s">
        <v>104</v>
      </c>
      <c r="C20">
        <v>317099</v>
      </c>
      <c r="D20">
        <v>321001</v>
      </c>
      <c r="E20">
        <v>323766</v>
      </c>
      <c r="F20">
        <v>328196</v>
      </c>
      <c r="G20">
        <v>332790</v>
      </c>
      <c r="H20">
        <v>337656</v>
      </c>
      <c r="I20">
        <v>341402</v>
      </c>
      <c r="J20">
        <v>345442</v>
      </c>
      <c r="K20">
        <v>348493</v>
      </c>
      <c r="L20">
        <v>351710</v>
      </c>
      <c r="M20">
        <v>354294</v>
      </c>
      <c r="N20" s="2"/>
      <c r="O20" s="32"/>
      <c r="P20" s="32"/>
      <c r="Q20" s="32"/>
      <c r="R20" s="32"/>
      <c r="S20" s="32"/>
      <c r="T20" s="32"/>
      <c r="U20" s="32"/>
      <c r="V20" s="32"/>
      <c r="W20" s="32"/>
      <c r="X20" s="32"/>
    </row>
    <row r="21" spans="1:24">
      <c r="A21" s="1" t="s">
        <v>7624</v>
      </c>
      <c r="B21" s="1" t="s">
        <v>104</v>
      </c>
      <c r="C21">
        <v>233971</v>
      </c>
      <c r="D21">
        <v>234070</v>
      </c>
      <c r="E21">
        <v>234493</v>
      </c>
      <c r="F21">
        <v>234471</v>
      </c>
      <c r="G21">
        <v>234724</v>
      </c>
      <c r="H21">
        <v>234743</v>
      </c>
      <c r="I21">
        <v>234459</v>
      </c>
      <c r="J21">
        <v>234373</v>
      </c>
      <c r="K21">
        <v>235599</v>
      </c>
      <c r="L21">
        <v>236114</v>
      </c>
      <c r="M21">
        <v>236888</v>
      </c>
      <c r="N21" s="2"/>
      <c r="O21" s="32"/>
      <c r="P21" s="32"/>
      <c r="Q21" s="32"/>
      <c r="R21" s="32"/>
      <c r="S21" s="32"/>
      <c r="T21" s="32"/>
      <c r="U21" s="32"/>
      <c r="V21" s="32"/>
      <c r="W21" s="32"/>
      <c r="X21" s="32"/>
    </row>
    <row r="22" spans="1:24">
      <c r="A22" s="1" t="s">
        <v>7625</v>
      </c>
      <c r="B22" s="1" t="s">
        <v>104</v>
      </c>
      <c r="C22">
        <v>56020</v>
      </c>
      <c r="D22">
        <v>56259</v>
      </c>
      <c r="E22">
        <v>56627</v>
      </c>
      <c r="F22">
        <v>57173</v>
      </c>
      <c r="G22">
        <v>57688</v>
      </c>
      <c r="H22">
        <v>58156</v>
      </c>
      <c r="I22">
        <v>58493</v>
      </c>
      <c r="J22">
        <v>58851</v>
      </c>
      <c r="K22">
        <v>58898</v>
      </c>
      <c r="L22">
        <v>59021</v>
      </c>
      <c r="M22">
        <v>59065</v>
      </c>
      <c r="N22" s="2"/>
      <c r="O22" s="32"/>
      <c r="P22" s="32"/>
      <c r="Q22" s="32"/>
      <c r="R22" s="32"/>
      <c r="S22" s="32"/>
      <c r="T22" s="32"/>
      <c r="U22" s="32"/>
      <c r="V22" s="32"/>
      <c r="W22" s="32"/>
      <c r="X22" s="32"/>
    </row>
    <row r="23" spans="1:24">
      <c r="A23" s="1" t="s">
        <v>7626</v>
      </c>
      <c r="B23" s="1" t="s">
        <v>104</v>
      </c>
      <c r="C23">
        <v>172361</v>
      </c>
      <c r="D23">
        <v>172777</v>
      </c>
      <c r="E23">
        <v>173741</v>
      </c>
      <c r="F23">
        <v>174987</v>
      </c>
      <c r="G23">
        <v>176259</v>
      </c>
      <c r="H23">
        <v>177159</v>
      </c>
      <c r="I23">
        <v>178101</v>
      </c>
      <c r="J23">
        <v>178782</v>
      </c>
      <c r="K23">
        <v>179022</v>
      </c>
      <c r="L23">
        <v>179247</v>
      </c>
      <c r="M23">
        <v>179941</v>
      </c>
      <c r="N23" s="2"/>
      <c r="O23" s="32"/>
      <c r="P23" s="32"/>
      <c r="Q23" s="32"/>
      <c r="R23" s="32"/>
      <c r="S23" s="32"/>
      <c r="T23" s="32"/>
      <c r="U23" s="32"/>
      <c r="V23" s="32"/>
      <c r="W23" s="32"/>
      <c r="X23" s="32"/>
    </row>
    <row r="24" spans="1:24">
      <c r="A24" s="1" t="s">
        <v>7627</v>
      </c>
      <c r="B24" s="1" t="s">
        <v>104</v>
      </c>
      <c r="C24">
        <v>69242</v>
      </c>
      <c r="D24">
        <v>69188</v>
      </c>
      <c r="E24">
        <v>69610</v>
      </c>
      <c r="F24">
        <v>69685</v>
      </c>
      <c r="G24">
        <v>69820</v>
      </c>
      <c r="H24">
        <v>69850</v>
      </c>
      <c r="I24">
        <v>69798</v>
      </c>
      <c r="J24">
        <v>69812</v>
      </c>
      <c r="K24">
        <v>69822</v>
      </c>
      <c r="L24">
        <v>69789</v>
      </c>
      <c r="M24">
        <v>69674</v>
      </c>
      <c r="N24" s="2"/>
      <c r="O24" s="32"/>
      <c r="P24" s="32"/>
      <c r="Q24" s="32"/>
      <c r="R24" s="32"/>
      <c r="S24" s="32"/>
      <c r="T24" s="32"/>
      <c r="U24" s="32"/>
      <c r="V24" s="32"/>
      <c r="W24" s="32"/>
      <c r="X24" s="32"/>
    </row>
    <row r="25" spans="1:24">
      <c r="A25" s="1" t="s">
        <v>7628</v>
      </c>
      <c r="B25" s="1" t="s">
        <v>104</v>
      </c>
      <c r="C25">
        <v>90516</v>
      </c>
      <c r="D25">
        <v>90644</v>
      </c>
      <c r="E25">
        <v>90820</v>
      </c>
      <c r="F25">
        <v>90974</v>
      </c>
      <c r="G25">
        <v>91094</v>
      </c>
      <c r="H25">
        <v>91199</v>
      </c>
      <c r="I25">
        <v>91060</v>
      </c>
      <c r="J25">
        <v>91190</v>
      </c>
      <c r="K25">
        <v>91372</v>
      </c>
      <c r="L25">
        <v>91407</v>
      </c>
      <c r="M25">
        <v>91609</v>
      </c>
      <c r="N25" s="34"/>
      <c r="O25" s="32"/>
      <c r="P25" s="32"/>
      <c r="Q25" s="32"/>
      <c r="R25" s="32"/>
      <c r="S25" s="32"/>
      <c r="T25" s="32"/>
      <c r="U25" s="32"/>
      <c r="V25" s="32"/>
      <c r="W25" s="32"/>
      <c r="X25" s="32"/>
    </row>
    <row r="26" spans="1:24">
      <c r="A26" s="1" t="s">
        <v>7629</v>
      </c>
      <c r="B26" s="1" t="s">
        <v>104</v>
      </c>
      <c r="C26">
        <v>87829</v>
      </c>
      <c r="D26">
        <v>88611</v>
      </c>
      <c r="E26">
        <v>89090</v>
      </c>
      <c r="F26">
        <v>89592</v>
      </c>
      <c r="G26">
        <v>90109</v>
      </c>
      <c r="H26">
        <v>90557</v>
      </c>
      <c r="I26">
        <v>91016</v>
      </c>
      <c r="J26">
        <v>91508</v>
      </c>
      <c r="K26">
        <v>91659</v>
      </c>
      <c r="L26">
        <v>92100</v>
      </c>
      <c r="M26">
        <v>92336</v>
      </c>
      <c r="N26" s="34"/>
      <c r="O26" s="32"/>
      <c r="P26" s="32"/>
      <c r="Q26" s="32"/>
      <c r="R26" s="32"/>
      <c r="S26" s="32"/>
      <c r="T26" s="32"/>
      <c r="U26" s="32"/>
      <c r="V26" s="32"/>
      <c r="W26" s="32"/>
      <c r="X26" s="32"/>
    </row>
    <row r="27" spans="1:24">
      <c r="A27" s="1" t="s">
        <v>7610</v>
      </c>
      <c r="B27" s="1" t="s">
        <v>104</v>
      </c>
      <c r="C27">
        <v>139316</v>
      </c>
      <c r="D27">
        <v>139617</v>
      </c>
      <c r="E27">
        <v>140557</v>
      </c>
      <c r="F27">
        <v>141376</v>
      </c>
      <c r="G27">
        <v>142744</v>
      </c>
      <c r="H27">
        <v>143753</v>
      </c>
      <c r="I27">
        <v>144803</v>
      </c>
      <c r="J27">
        <v>145785</v>
      </c>
      <c r="K27">
        <v>146106</v>
      </c>
      <c r="L27">
        <v>146558</v>
      </c>
      <c r="M27">
        <v>146841</v>
      </c>
      <c r="N27" s="34"/>
      <c r="O27" s="32"/>
      <c r="P27" s="32"/>
      <c r="Q27" s="32"/>
      <c r="R27" s="32"/>
      <c r="S27" s="32"/>
      <c r="T27" s="32"/>
      <c r="U27" s="32"/>
      <c r="V27" s="32"/>
      <c r="W27" s="32"/>
      <c r="X27" s="32"/>
    </row>
    <row r="28" spans="1:24">
      <c r="A28" s="2" t="s">
        <v>221</v>
      </c>
      <c r="B28" s="1" t="s">
        <v>104</v>
      </c>
      <c r="C28">
        <v>497267</v>
      </c>
      <c r="D28">
        <v>499910</v>
      </c>
      <c r="E28">
        <v>503280</v>
      </c>
      <c r="F28">
        <v>507366</v>
      </c>
      <c r="G28">
        <v>510795</v>
      </c>
      <c r="H28">
        <v>512921</v>
      </c>
      <c r="I28">
        <v>515420</v>
      </c>
      <c r="J28">
        <v>517981</v>
      </c>
      <c r="K28">
        <v>519481</v>
      </c>
      <c r="L28">
        <v>520710</v>
      </c>
      <c r="M28">
        <v>523001</v>
      </c>
      <c r="N28" s="32" t="s">
        <v>212</v>
      </c>
      <c r="O28" s="32"/>
      <c r="P28" s="32"/>
      <c r="Q28" s="32"/>
      <c r="R28" s="32"/>
      <c r="S28" s="32"/>
      <c r="T28" s="32"/>
      <c r="U28" s="32"/>
      <c r="V28" s="32"/>
      <c r="W28" s="32"/>
      <c r="X28" s="32"/>
    </row>
    <row r="29" spans="1:24">
      <c r="A29" s="2" t="s">
        <v>28</v>
      </c>
      <c r="B29" s="1" t="s">
        <v>104</v>
      </c>
      <c r="C29">
        <v>559264</v>
      </c>
      <c r="D29">
        <v>560837</v>
      </c>
      <c r="E29">
        <v>563818</v>
      </c>
      <c r="F29">
        <v>566614</v>
      </c>
      <c r="G29">
        <v>570026</v>
      </c>
      <c r="H29">
        <v>572518</v>
      </c>
      <c r="I29">
        <v>574778</v>
      </c>
      <c r="J29">
        <v>577077</v>
      </c>
      <c r="K29">
        <v>577981</v>
      </c>
      <c r="L29">
        <v>579101</v>
      </c>
      <c r="M29">
        <v>580401</v>
      </c>
      <c r="N29" s="32" t="s">
        <v>216</v>
      </c>
      <c r="O29" s="32"/>
      <c r="P29" s="32"/>
      <c r="Q29" s="32"/>
      <c r="R29" s="32"/>
      <c r="S29" s="32"/>
      <c r="T29" s="32"/>
      <c r="U29" s="32"/>
      <c r="V29" s="32"/>
      <c r="W29" s="32"/>
      <c r="X29" s="32"/>
    </row>
    <row r="30" spans="1:24">
      <c r="A30" s="2" t="s">
        <v>23</v>
      </c>
      <c r="B30" s="1" t="s">
        <v>104</v>
      </c>
      <c r="C30">
        <v>672442</v>
      </c>
      <c r="D30">
        <v>673227</v>
      </c>
      <c r="E30">
        <v>675881</v>
      </c>
      <c r="F30">
        <v>679485</v>
      </c>
      <c r="G30">
        <v>682644</v>
      </c>
      <c r="H30">
        <v>684575</v>
      </c>
      <c r="I30">
        <v>685911</v>
      </c>
      <c r="J30">
        <v>688417</v>
      </c>
      <c r="K30">
        <v>690434</v>
      </c>
      <c r="L30">
        <v>691986</v>
      </c>
      <c r="M30">
        <v>694038</v>
      </c>
      <c r="N30" s="32" t="s">
        <v>217</v>
      </c>
      <c r="O30" s="32"/>
      <c r="P30" s="32"/>
      <c r="Q30" s="32"/>
      <c r="R30" s="32"/>
      <c r="S30" s="32"/>
      <c r="T30" s="32"/>
      <c r="U30" s="32"/>
      <c r="V30" s="32"/>
      <c r="W30" s="32"/>
      <c r="X30" s="32"/>
    </row>
    <row r="31" spans="1:24">
      <c r="A31" s="2" t="s">
        <v>107</v>
      </c>
      <c r="B31" s="1" t="s">
        <v>104</v>
      </c>
      <c r="C31">
        <v>439200</v>
      </c>
      <c r="D31">
        <v>443878</v>
      </c>
      <c r="E31">
        <v>447408</v>
      </c>
      <c r="F31">
        <v>452928</v>
      </c>
      <c r="G31">
        <v>458503</v>
      </c>
      <c r="H31">
        <v>463818</v>
      </c>
      <c r="I31">
        <v>467837</v>
      </c>
      <c r="J31">
        <v>472121</v>
      </c>
      <c r="K31">
        <v>475324</v>
      </c>
      <c r="L31">
        <v>478869</v>
      </c>
      <c r="M31">
        <v>481979</v>
      </c>
      <c r="N31" s="32" t="s">
        <v>218</v>
      </c>
      <c r="O31" s="32"/>
      <c r="P31" s="32"/>
      <c r="Q31" s="32"/>
      <c r="R31" s="32"/>
      <c r="S31" s="32"/>
      <c r="T31" s="32"/>
      <c r="U31" s="32"/>
      <c r="V31" s="32"/>
      <c r="W31" s="32"/>
      <c r="X31" s="32"/>
    </row>
    <row r="32" spans="1:24">
      <c r="A32" s="2" t="s">
        <v>27</v>
      </c>
      <c r="B32" s="1" t="s">
        <v>104</v>
      </c>
      <c r="C32">
        <v>289991</v>
      </c>
      <c r="D32">
        <v>290329</v>
      </c>
      <c r="E32">
        <v>291120</v>
      </c>
      <c r="F32">
        <v>291644</v>
      </c>
      <c r="G32">
        <v>292412</v>
      </c>
      <c r="H32">
        <v>292899</v>
      </c>
      <c r="I32">
        <v>292952</v>
      </c>
      <c r="J32">
        <v>293224</v>
      </c>
      <c r="K32">
        <v>294497</v>
      </c>
      <c r="L32">
        <v>295135</v>
      </c>
      <c r="M32">
        <v>295953</v>
      </c>
      <c r="N32" s="32" t="s">
        <v>219</v>
      </c>
      <c r="O32" s="32"/>
      <c r="P32" s="32"/>
      <c r="Q32" s="32"/>
      <c r="R32" s="32"/>
      <c r="S32" s="32"/>
      <c r="T32" s="32"/>
      <c r="U32" s="32"/>
      <c r="V32" s="32"/>
      <c r="W32" s="32"/>
      <c r="X32" s="32"/>
    </row>
    <row r="33" spans="1:24">
      <c r="A33" s="2" t="s">
        <v>26</v>
      </c>
      <c r="B33" s="1" t="s">
        <v>104</v>
      </c>
      <c r="C33">
        <v>369690</v>
      </c>
      <c r="D33">
        <v>370918</v>
      </c>
      <c r="E33">
        <v>373124</v>
      </c>
      <c r="F33">
        <v>376280</v>
      </c>
      <c r="G33">
        <v>378622</v>
      </c>
      <c r="H33">
        <v>379051</v>
      </c>
      <c r="I33">
        <v>380195</v>
      </c>
      <c r="J33">
        <v>381867</v>
      </c>
      <c r="K33">
        <v>383398</v>
      </c>
      <c r="L33">
        <v>383906</v>
      </c>
      <c r="M33">
        <v>383989</v>
      </c>
      <c r="N33" s="32" t="s">
        <v>220</v>
      </c>
      <c r="O33" s="32"/>
      <c r="P33" s="32"/>
      <c r="Q33" s="32"/>
      <c r="R33" s="32"/>
      <c r="S33" s="32"/>
      <c r="T33" s="32"/>
      <c r="U33" s="32"/>
      <c r="V33" s="32"/>
      <c r="W33" s="32"/>
      <c r="X33" s="32"/>
    </row>
    <row r="34" spans="1:24">
      <c r="A34" s="2" t="s">
        <v>25</v>
      </c>
      <c r="B34" s="1" t="s">
        <v>104</v>
      </c>
      <c r="C34">
        <v>129568</v>
      </c>
      <c r="D34">
        <v>130210</v>
      </c>
      <c r="E34">
        <v>131037</v>
      </c>
      <c r="F34">
        <v>131982</v>
      </c>
      <c r="G34">
        <v>132865</v>
      </c>
      <c r="H34">
        <v>133090</v>
      </c>
      <c r="I34">
        <v>132878</v>
      </c>
      <c r="J34">
        <v>133071</v>
      </c>
      <c r="K34">
        <v>132952</v>
      </c>
      <c r="L34">
        <v>132705</v>
      </c>
      <c r="M34">
        <v>132675</v>
      </c>
      <c r="N34" s="32" t="s">
        <v>41</v>
      </c>
      <c r="O34" s="32"/>
      <c r="P34" s="32"/>
      <c r="Q34" s="32"/>
      <c r="R34" s="32"/>
      <c r="S34" s="32"/>
      <c r="T34" s="32"/>
      <c r="U34" s="32"/>
      <c r="V34" s="32"/>
      <c r="W34" s="32"/>
      <c r="X34" s="32"/>
    </row>
    <row r="35" spans="1:24">
      <c r="A35" s="4" t="s">
        <v>20</v>
      </c>
      <c r="B35" s="4" t="s">
        <v>104</v>
      </c>
      <c r="C35">
        <v>2957422</v>
      </c>
      <c r="D35">
        <v>2969309</v>
      </c>
      <c r="E35">
        <v>2985668</v>
      </c>
      <c r="F35">
        <v>3006299</v>
      </c>
      <c r="G35">
        <v>3025867</v>
      </c>
      <c r="H35">
        <v>3038872</v>
      </c>
      <c r="I35">
        <v>3049971</v>
      </c>
      <c r="J35">
        <v>3063758</v>
      </c>
      <c r="K35">
        <v>3074067</v>
      </c>
      <c r="L35">
        <v>3082412</v>
      </c>
      <c r="M35">
        <v>3092036</v>
      </c>
      <c r="N35" s="34"/>
      <c r="O35" s="32"/>
      <c r="P35" s="32"/>
      <c r="Q35" s="32"/>
      <c r="R35" s="32"/>
      <c r="S35" s="32"/>
      <c r="T35" s="32"/>
      <c r="U35" s="32"/>
      <c r="V35" s="32"/>
      <c r="W35" s="32"/>
      <c r="X35" s="32"/>
    </row>
    <row r="36" spans="1:24">
      <c r="A36" s="1" t="s">
        <v>7609</v>
      </c>
      <c r="B36" s="1" t="s">
        <v>105</v>
      </c>
      <c r="C36">
        <v>33555</v>
      </c>
      <c r="D36">
        <v>33847</v>
      </c>
      <c r="E36">
        <v>33943</v>
      </c>
      <c r="F36">
        <v>34170</v>
      </c>
      <c r="G36">
        <v>34230</v>
      </c>
      <c r="H36">
        <v>34272</v>
      </c>
      <c r="I36">
        <v>34315</v>
      </c>
      <c r="J36">
        <v>34366</v>
      </c>
      <c r="K36">
        <v>34428</v>
      </c>
      <c r="L36">
        <v>34410</v>
      </c>
      <c r="M36">
        <v>34498</v>
      </c>
      <c r="N36" s="35"/>
      <c r="O36" s="32"/>
      <c r="P36" s="32"/>
      <c r="Q36" s="32"/>
      <c r="R36" s="32"/>
      <c r="S36" s="32"/>
      <c r="T36" s="32"/>
      <c r="U36" s="32"/>
      <c r="V36" s="32"/>
      <c r="W36" s="32"/>
      <c r="X36" s="32"/>
    </row>
    <row r="37" spans="1:24">
      <c r="A37" s="1" t="s">
        <v>7611</v>
      </c>
      <c r="B37" s="1" t="s">
        <v>105</v>
      </c>
      <c r="C37">
        <v>57371</v>
      </c>
      <c r="D37">
        <v>57438</v>
      </c>
      <c r="E37">
        <v>57672</v>
      </c>
      <c r="F37">
        <v>57969</v>
      </c>
      <c r="G37">
        <v>58293</v>
      </c>
      <c r="H37">
        <v>58642</v>
      </c>
      <c r="I37">
        <v>59339</v>
      </c>
      <c r="J37">
        <v>59740</v>
      </c>
      <c r="K37">
        <v>60202</v>
      </c>
      <c r="L37">
        <v>60224</v>
      </c>
      <c r="M37">
        <v>60541</v>
      </c>
      <c r="N37" s="34"/>
      <c r="O37" s="32"/>
      <c r="P37" s="32"/>
      <c r="Q37" s="32"/>
      <c r="R37" s="32"/>
      <c r="S37" s="32"/>
      <c r="T37" s="32"/>
      <c r="U37" s="32"/>
      <c r="V37" s="32"/>
      <c r="W37" s="32"/>
      <c r="X37" s="32"/>
    </row>
    <row r="38" spans="1:24">
      <c r="A38" s="1" t="s">
        <v>7612</v>
      </c>
      <c r="B38" s="1" t="s">
        <v>105</v>
      </c>
      <c r="C38">
        <v>53803</v>
      </c>
      <c r="D38">
        <v>53955</v>
      </c>
      <c r="E38">
        <v>54237</v>
      </c>
      <c r="F38">
        <v>54790</v>
      </c>
      <c r="G38">
        <v>55114</v>
      </c>
      <c r="H38">
        <v>55299</v>
      </c>
      <c r="I38">
        <v>55398</v>
      </c>
      <c r="J38">
        <v>55790</v>
      </c>
      <c r="K38">
        <v>55852</v>
      </c>
      <c r="L38">
        <v>56187</v>
      </c>
      <c r="M38">
        <v>56437</v>
      </c>
      <c r="N38" s="34"/>
      <c r="O38" s="32"/>
      <c r="P38" s="32"/>
      <c r="Q38" s="32"/>
      <c r="R38" s="32"/>
      <c r="S38" s="32"/>
      <c r="T38" s="32"/>
      <c r="U38" s="32"/>
      <c r="V38" s="32"/>
      <c r="W38" s="32"/>
      <c r="X38" s="32"/>
    </row>
    <row r="39" spans="1:24">
      <c r="A39" s="1" t="s">
        <v>7613</v>
      </c>
      <c r="B39" s="1" t="s">
        <v>105</v>
      </c>
      <c r="C39">
        <v>45370</v>
      </c>
      <c r="D39">
        <v>45466</v>
      </c>
      <c r="E39">
        <v>45460</v>
      </c>
      <c r="F39">
        <v>45858</v>
      </c>
      <c r="G39">
        <v>46155</v>
      </c>
      <c r="H39">
        <v>46158</v>
      </c>
      <c r="I39">
        <v>46118</v>
      </c>
      <c r="J39">
        <v>46071</v>
      </c>
      <c r="K39">
        <v>46275</v>
      </c>
      <c r="L39">
        <v>46544</v>
      </c>
      <c r="M39">
        <v>46737</v>
      </c>
      <c r="N39" s="34"/>
      <c r="O39" s="32"/>
      <c r="P39" s="32"/>
      <c r="Q39" s="32"/>
      <c r="R39" s="32"/>
      <c r="S39" s="32"/>
      <c r="T39" s="32"/>
      <c r="U39" s="32"/>
      <c r="V39" s="32"/>
      <c r="W39" s="32"/>
      <c r="X39" s="32"/>
    </row>
    <row r="40" spans="1:24">
      <c r="A40" s="1" t="s">
        <v>7614</v>
      </c>
      <c r="B40" s="1" t="s">
        <v>105</v>
      </c>
      <c r="C40">
        <v>73488</v>
      </c>
      <c r="D40">
        <v>73689</v>
      </c>
      <c r="E40">
        <v>73912</v>
      </c>
      <c r="F40">
        <v>74294</v>
      </c>
      <c r="G40">
        <v>74630</v>
      </c>
      <c r="H40">
        <v>74794</v>
      </c>
      <c r="I40">
        <v>75020</v>
      </c>
      <c r="J40">
        <v>75280</v>
      </c>
      <c r="K40">
        <v>75312</v>
      </c>
      <c r="L40">
        <v>75485</v>
      </c>
      <c r="M40">
        <v>75753</v>
      </c>
      <c r="N40" s="34"/>
      <c r="O40" s="32"/>
      <c r="P40" s="32"/>
      <c r="Q40" s="32"/>
      <c r="R40" s="32"/>
      <c r="S40" s="32"/>
      <c r="T40" s="32"/>
      <c r="U40" s="32"/>
      <c r="V40" s="32"/>
      <c r="W40" s="32"/>
      <c r="X40" s="32"/>
    </row>
    <row r="41" spans="1:24">
      <c r="A41" s="1" t="s">
        <v>7615</v>
      </c>
      <c r="B41" s="1" t="s">
        <v>105</v>
      </c>
      <c r="C41">
        <v>63339</v>
      </c>
      <c r="D41">
        <v>63622</v>
      </c>
      <c r="E41">
        <v>64138</v>
      </c>
      <c r="F41">
        <v>64719</v>
      </c>
      <c r="G41">
        <v>65295</v>
      </c>
      <c r="H41">
        <v>65958</v>
      </c>
      <c r="I41">
        <v>66470</v>
      </c>
      <c r="J41">
        <v>67140</v>
      </c>
      <c r="K41">
        <v>67642</v>
      </c>
      <c r="L41">
        <v>68021</v>
      </c>
      <c r="M41">
        <v>68149</v>
      </c>
      <c r="N41" s="34"/>
      <c r="O41" s="32"/>
      <c r="P41" s="32"/>
      <c r="Q41" s="32"/>
      <c r="R41" s="32"/>
      <c r="S41" s="32"/>
      <c r="T41" s="32"/>
      <c r="U41" s="32"/>
      <c r="V41" s="32"/>
      <c r="W41" s="32"/>
      <c r="X41" s="32"/>
    </row>
    <row r="42" spans="1:24">
      <c r="A42" s="1" t="s">
        <v>7630</v>
      </c>
      <c r="B42" s="1" t="s">
        <v>105</v>
      </c>
      <c r="C42">
        <v>64087</v>
      </c>
      <c r="D42">
        <v>64384</v>
      </c>
      <c r="E42">
        <v>64726</v>
      </c>
      <c r="F42">
        <v>65155</v>
      </c>
      <c r="G42">
        <v>65581</v>
      </c>
      <c r="H42">
        <v>65756</v>
      </c>
      <c r="I42">
        <v>65612</v>
      </c>
      <c r="J42">
        <v>65751</v>
      </c>
      <c r="K42">
        <v>65671</v>
      </c>
      <c r="L42">
        <v>65654</v>
      </c>
      <c r="M42">
        <v>65641</v>
      </c>
      <c r="N42" s="34"/>
      <c r="O42" s="32"/>
      <c r="P42" s="32"/>
      <c r="Q42" s="32"/>
      <c r="R42" s="32"/>
      <c r="S42" s="32"/>
      <c r="T42" s="32"/>
      <c r="U42" s="32"/>
      <c r="V42" s="32"/>
      <c r="W42" s="32"/>
      <c r="X42" s="32"/>
    </row>
    <row r="43" spans="1:24">
      <c r="A43" s="1" t="s">
        <v>7616</v>
      </c>
      <c r="B43" s="1" t="s">
        <v>105</v>
      </c>
      <c r="C43">
        <v>37080</v>
      </c>
      <c r="D43">
        <v>37167</v>
      </c>
      <c r="E43">
        <v>37136</v>
      </c>
      <c r="F43">
        <v>37225</v>
      </c>
      <c r="G43">
        <v>37011</v>
      </c>
      <c r="H43">
        <v>36950</v>
      </c>
      <c r="I43">
        <v>37355</v>
      </c>
      <c r="J43">
        <v>37477</v>
      </c>
      <c r="K43">
        <v>38013</v>
      </c>
      <c r="L43">
        <v>38094</v>
      </c>
      <c r="M43">
        <v>37868</v>
      </c>
      <c r="N43" s="34"/>
      <c r="O43" s="32"/>
      <c r="P43" s="32"/>
      <c r="Q43" s="32"/>
      <c r="R43" s="32"/>
      <c r="S43" s="32"/>
      <c r="T43" s="32"/>
      <c r="U43" s="32"/>
      <c r="V43" s="32"/>
      <c r="W43" s="32"/>
      <c r="X43" s="32"/>
    </row>
    <row r="44" spans="1:24">
      <c r="A44" s="1" t="s">
        <v>7617</v>
      </c>
      <c r="B44" s="1" t="s">
        <v>105</v>
      </c>
      <c r="C44">
        <v>56296</v>
      </c>
      <c r="D44">
        <v>56777</v>
      </c>
      <c r="E44">
        <v>57357</v>
      </c>
      <c r="F44">
        <v>58198</v>
      </c>
      <c r="G44">
        <v>59065</v>
      </c>
      <c r="H44">
        <v>59372</v>
      </c>
      <c r="I44">
        <v>59536</v>
      </c>
      <c r="J44">
        <v>59951</v>
      </c>
      <c r="K44">
        <v>60156</v>
      </c>
      <c r="L44">
        <v>60413</v>
      </c>
      <c r="M44">
        <v>60679</v>
      </c>
      <c r="N44" s="34"/>
      <c r="O44" s="32"/>
      <c r="P44" s="32"/>
      <c r="Q44" s="32"/>
      <c r="R44" s="32"/>
      <c r="S44" s="32"/>
      <c r="T44" s="32"/>
      <c r="U44" s="32"/>
      <c r="V44" s="32"/>
      <c r="W44" s="32"/>
      <c r="X44" s="32"/>
    </row>
    <row r="45" spans="1:24">
      <c r="A45" s="1" t="s">
        <v>7618</v>
      </c>
      <c r="B45" s="1" t="s">
        <v>105</v>
      </c>
      <c r="C45">
        <v>85873</v>
      </c>
      <c r="D45">
        <v>86385</v>
      </c>
      <c r="E45">
        <v>87034</v>
      </c>
      <c r="F45">
        <v>88049</v>
      </c>
      <c r="G45">
        <v>88804</v>
      </c>
      <c r="H45">
        <v>89048</v>
      </c>
      <c r="I45">
        <v>89301</v>
      </c>
      <c r="J45">
        <v>89893</v>
      </c>
      <c r="K45">
        <v>90139</v>
      </c>
      <c r="L45">
        <v>90343</v>
      </c>
      <c r="M45">
        <v>90484</v>
      </c>
      <c r="N45" s="34"/>
      <c r="O45" s="32"/>
      <c r="P45" s="32"/>
      <c r="Q45" s="32"/>
      <c r="R45" s="32"/>
      <c r="S45" s="32"/>
      <c r="T45" s="32"/>
      <c r="U45" s="32"/>
      <c r="V45" s="32"/>
      <c r="W45" s="32"/>
      <c r="X45" s="32"/>
    </row>
    <row r="46" spans="1:24">
      <c r="A46" s="1" t="s">
        <v>7619</v>
      </c>
      <c r="B46" s="1" t="s">
        <v>105</v>
      </c>
      <c r="C46">
        <v>111185</v>
      </c>
      <c r="D46">
        <v>111933</v>
      </c>
      <c r="E46">
        <v>112640</v>
      </c>
      <c r="F46">
        <v>113773</v>
      </c>
      <c r="G46">
        <v>114723</v>
      </c>
      <c r="H46">
        <v>115741</v>
      </c>
      <c r="I46">
        <v>116962</v>
      </c>
      <c r="J46">
        <v>117959</v>
      </c>
      <c r="K46">
        <v>118600</v>
      </c>
      <c r="L46">
        <v>119221</v>
      </c>
      <c r="M46">
        <v>120029</v>
      </c>
      <c r="N46" s="34"/>
      <c r="O46" s="32"/>
      <c r="P46" s="32"/>
      <c r="Q46" s="32"/>
      <c r="R46" s="32"/>
      <c r="S46" s="32"/>
      <c r="T46" s="32"/>
      <c r="U46" s="32"/>
      <c r="V46" s="32"/>
      <c r="W46" s="32"/>
      <c r="X46" s="32"/>
    </row>
    <row r="47" spans="1:24">
      <c r="A47" s="1" t="s">
        <v>7620</v>
      </c>
      <c r="B47" s="1" t="s">
        <v>105</v>
      </c>
      <c r="C47">
        <v>66400</v>
      </c>
      <c r="D47">
        <v>66745</v>
      </c>
      <c r="E47">
        <v>67170</v>
      </c>
      <c r="F47">
        <v>67674</v>
      </c>
      <c r="G47">
        <v>68008</v>
      </c>
      <c r="H47">
        <v>68147</v>
      </c>
      <c r="I47">
        <v>68251</v>
      </c>
      <c r="J47">
        <v>68422</v>
      </c>
      <c r="K47">
        <v>68524</v>
      </c>
      <c r="L47">
        <v>68481</v>
      </c>
      <c r="M47">
        <v>68903</v>
      </c>
      <c r="N47" s="34"/>
      <c r="O47" s="32"/>
      <c r="P47" s="32"/>
      <c r="Q47" s="32"/>
      <c r="R47" s="32"/>
      <c r="S47" s="32"/>
      <c r="T47" s="32"/>
      <c r="U47" s="32"/>
      <c r="V47" s="32"/>
      <c r="W47" s="32"/>
      <c r="X47" s="32"/>
    </row>
    <row r="48" spans="1:24">
      <c r="A48" s="1" t="s">
        <v>7621</v>
      </c>
      <c r="B48" s="1" t="s">
        <v>105</v>
      </c>
      <c r="C48">
        <v>64305</v>
      </c>
      <c r="D48">
        <v>64892</v>
      </c>
      <c r="E48">
        <v>65561</v>
      </c>
      <c r="F48">
        <v>66607</v>
      </c>
      <c r="G48">
        <v>67357</v>
      </c>
      <c r="H48">
        <v>67730</v>
      </c>
      <c r="I48">
        <v>68154</v>
      </c>
      <c r="J48">
        <v>68906</v>
      </c>
      <c r="K48">
        <v>68974</v>
      </c>
      <c r="L48">
        <v>69345</v>
      </c>
      <c r="M48">
        <v>69719</v>
      </c>
      <c r="N48" s="34"/>
      <c r="O48" s="32"/>
      <c r="P48" s="32"/>
      <c r="Q48" s="32"/>
      <c r="R48" s="32"/>
      <c r="S48" s="32"/>
      <c r="T48" s="32"/>
      <c r="U48" s="32"/>
      <c r="V48" s="32"/>
      <c r="W48" s="32"/>
      <c r="X48" s="32"/>
    </row>
    <row r="49" spans="1:24">
      <c r="A49" s="1" t="s">
        <v>7622</v>
      </c>
      <c r="B49" s="1" t="s">
        <v>105</v>
      </c>
      <c r="C49">
        <v>59013</v>
      </c>
      <c r="D49">
        <v>59516</v>
      </c>
      <c r="E49">
        <v>59912</v>
      </c>
      <c r="F49">
        <v>60527</v>
      </c>
      <c r="G49">
        <v>60978</v>
      </c>
      <c r="H49">
        <v>61283</v>
      </c>
      <c r="I49">
        <v>61597</v>
      </c>
      <c r="J49">
        <v>61742</v>
      </c>
      <c r="K49">
        <v>61734</v>
      </c>
      <c r="L49">
        <v>61857</v>
      </c>
      <c r="M49">
        <v>62070</v>
      </c>
      <c r="N49" s="34"/>
      <c r="O49" s="32"/>
      <c r="P49" s="32"/>
      <c r="Q49" s="32"/>
      <c r="R49" s="32"/>
      <c r="S49" s="32"/>
      <c r="T49" s="32"/>
      <c r="U49" s="32"/>
      <c r="V49" s="32"/>
      <c r="W49" s="32"/>
      <c r="X49" s="32"/>
    </row>
    <row r="50" spans="1:24">
      <c r="A50" s="1" t="s">
        <v>7623</v>
      </c>
      <c r="B50" s="1" t="s">
        <v>105</v>
      </c>
      <c r="C50">
        <v>153949</v>
      </c>
      <c r="D50">
        <v>156916</v>
      </c>
      <c r="E50">
        <v>157917</v>
      </c>
      <c r="F50">
        <v>160478</v>
      </c>
      <c r="G50">
        <v>162820</v>
      </c>
      <c r="H50">
        <v>165420</v>
      </c>
      <c r="I50">
        <v>167450</v>
      </c>
      <c r="J50">
        <v>169862</v>
      </c>
      <c r="K50">
        <v>171146</v>
      </c>
      <c r="L50">
        <v>172710</v>
      </c>
      <c r="M50">
        <v>174278</v>
      </c>
      <c r="N50" s="34"/>
      <c r="O50" s="32"/>
      <c r="P50" s="32"/>
      <c r="Q50" s="32"/>
      <c r="R50" s="32"/>
      <c r="S50" s="32"/>
      <c r="T50" s="32"/>
      <c r="U50" s="32"/>
      <c r="V50" s="32"/>
      <c r="W50" s="32"/>
      <c r="X50" s="32"/>
    </row>
    <row r="51" spans="1:24">
      <c r="A51" s="1" t="s">
        <v>7624</v>
      </c>
      <c r="B51" s="1" t="s">
        <v>105</v>
      </c>
      <c r="C51">
        <v>113959</v>
      </c>
      <c r="D51">
        <v>114172</v>
      </c>
      <c r="E51">
        <v>114323</v>
      </c>
      <c r="F51">
        <v>114547</v>
      </c>
      <c r="G51">
        <v>114715</v>
      </c>
      <c r="H51">
        <v>114817</v>
      </c>
      <c r="I51">
        <v>114599</v>
      </c>
      <c r="J51">
        <v>114596</v>
      </c>
      <c r="K51">
        <v>115355</v>
      </c>
      <c r="L51">
        <v>115591</v>
      </c>
      <c r="M51">
        <v>116076</v>
      </c>
      <c r="N51" s="34"/>
      <c r="O51" s="32"/>
      <c r="P51" s="32"/>
      <c r="Q51" s="32"/>
      <c r="R51" s="32"/>
      <c r="S51" s="32"/>
      <c r="T51" s="32"/>
      <c r="U51" s="32"/>
      <c r="V51" s="32"/>
      <c r="W51" s="32"/>
      <c r="X51" s="32"/>
    </row>
    <row r="52" spans="1:24">
      <c r="A52" s="1" t="s">
        <v>7625</v>
      </c>
      <c r="B52" s="1" t="s">
        <v>105</v>
      </c>
      <c r="C52">
        <v>27142</v>
      </c>
      <c r="D52">
        <v>27327</v>
      </c>
      <c r="E52">
        <v>27507</v>
      </c>
      <c r="F52">
        <v>27835</v>
      </c>
      <c r="G52">
        <v>28138</v>
      </c>
      <c r="H52">
        <v>28353</v>
      </c>
      <c r="I52">
        <v>28575</v>
      </c>
      <c r="J52">
        <v>28798</v>
      </c>
      <c r="K52">
        <v>28799</v>
      </c>
      <c r="L52">
        <v>28867</v>
      </c>
      <c r="M52">
        <v>28978</v>
      </c>
      <c r="N52" s="34"/>
      <c r="O52" s="32"/>
      <c r="P52" s="32"/>
      <c r="Q52" s="32"/>
      <c r="R52" s="32"/>
      <c r="S52" s="32"/>
      <c r="T52" s="32"/>
      <c r="U52" s="32"/>
      <c r="V52" s="32"/>
      <c r="W52" s="32"/>
      <c r="X52" s="32"/>
    </row>
    <row r="53" spans="1:24">
      <c r="A53" s="1" t="s">
        <v>7626</v>
      </c>
      <c r="B53" s="1" t="s">
        <v>105</v>
      </c>
      <c r="C53">
        <v>84249</v>
      </c>
      <c r="D53">
        <v>84556</v>
      </c>
      <c r="E53">
        <v>84992</v>
      </c>
      <c r="F53">
        <v>85644</v>
      </c>
      <c r="G53">
        <v>86320</v>
      </c>
      <c r="H53">
        <v>86816</v>
      </c>
      <c r="I53">
        <v>87330</v>
      </c>
      <c r="J53">
        <v>87638</v>
      </c>
      <c r="K53">
        <v>87744</v>
      </c>
      <c r="L53">
        <v>87818</v>
      </c>
      <c r="M53">
        <v>88097</v>
      </c>
      <c r="N53" s="34"/>
      <c r="O53" s="32"/>
      <c r="P53" s="32"/>
      <c r="Q53" s="32"/>
      <c r="R53" s="32"/>
      <c r="S53" s="32"/>
      <c r="T53" s="32"/>
      <c r="U53" s="32"/>
      <c r="V53" s="32"/>
      <c r="W53" s="32"/>
      <c r="X53" s="32"/>
    </row>
    <row r="54" spans="1:24">
      <c r="A54" s="1" t="s">
        <v>7627</v>
      </c>
      <c r="B54" s="1" t="s">
        <v>105</v>
      </c>
      <c r="C54">
        <v>33632</v>
      </c>
      <c r="D54">
        <v>33633</v>
      </c>
      <c r="E54">
        <v>33871</v>
      </c>
      <c r="F54">
        <v>33958</v>
      </c>
      <c r="G54">
        <v>34052</v>
      </c>
      <c r="H54">
        <v>34199</v>
      </c>
      <c r="I54">
        <v>34193</v>
      </c>
      <c r="J54">
        <v>34310</v>
      </c>
      <c r="K54">
        <v>34308</v>
      </c>
      <c r="L54">
        <v>34318</v>
      </c>
      <c r="M54">
        <v>34274</v>
      </c>
      <c r="N54" s="34"/>
      <c r="O54" s="32"/>
      <c r="P54" s="32"/>
      <c r="Q54" s="32"/>
      <c r="R54" s="32"/>
      <c r="S54" s="32"/>
      <c r="T54" s="32"/>
      <c r="U54" s="32"/>
      <c r="V54" s="32"/>
      <c r="W54" s="32"/>
      <c r="X54" s="32"/>
    </row>
    <row r="55" spans="1:24">
      <c r="A55" s="1" t="s">
        <v>7628</v>
      </c>
      <c r="B55" s="1" t="s">
        <v>105</v>
      </c>
      <c r="C55">
        <v>43981</v>
      </c>
      <c r="D55">
        <v>44042</v>
      </c>
      <c r="E55">
        <v>44162</v>
      </c>
      <c r="F55">
        <v>44286</v>
      </c>
      <c r="G55">
        <v>44310</v>
      </c>
      <c r="H55">
        <v>44376</v>
      </c>
      <c r="I55">
        <v>44363</v>
      </c>
      <c r="J55">
        <v>44422</v>
      </c>
      <c r="K55">
        <v>44485</v>
      </c>
      <c r="L55">
        <v>44515</v>
      </c>
      <c r="M55">
        <v>44673</v>
      </c>
      <c r="N55" s="34"/>
      <c r="O55" s="32"/>
      <c r="P55" s="32"/>
      <c r="Q55" s="32"/>
      <c r="R55" s="32"/>
      <c r="S55" s="32"/>
      <c r="T55" s="32"/>
      <c r="U55" s="32"/>
      <c r="V55" s="32"/>
      <c r="W55" s="32"/>
      <c r="X55" s="32"/>
    </row>
    <row r="56" spans="1:24">
      <c r="A56" s="1" t="s">
        <v>7629</v>
      </c>
      <c r="B56" s="1" t="s">
        <v>105</v>
      </c>
      <c r="C56">
        <v>42979</v>
      </c>
      <c r="D56">
        <v>43407</v>
      </c>
      <c r="E56">
        <v>43681</v>
      </c>
      <c r="F56">
        <v>43921</v>
      </c>
      <c r="G56">
        <v>44183</v>
      </c>
      <c r="H56">
        <v>44431</v>
      </c>
      <c r="I56">
        <v>44694</v>
      </c>
      <c r="J56">
        <v>44965</v>
      </c>
      <c r="K56">
        <v>45009</v>
      </c>
      <c r="L56">
        <v>45250</v>
      </c>
      <c r="M56">
        <v>45392</v>
      </c>
      <c r="N56" s="34"/>
      <c r="O56" s="32"/>
      <c r="P56" s="32"/>
      <c r="Q56" s="32"/>
      <c r="R56" s="32"/>
      <c r="S56" s="32"/>
      <c r="T56" s="32"/>
      <c r="U56" s="32"/>
      <c r="V56" s="32"/>
      <c r="W56" s="32"/>
      <c r="X56" s="32"/>
    </row>
    <row r="57" spans="1:24">
      <c r="A57" s="1" t="s">
        <v>7610</v>
      </c>
      <c r="B57" s="1" t="s">
        <v>105</v>
      </c>
      <c r="C57">
        <v>67525</v>
      </c>
      <c r="D57">
        <v>67886</v>
      </c>
      <c r="E57">
        <v>68309</v>
      </c>
      <c r="F57">
        <v>68858</v>
      </c>
      <c r="G57">
        <v>69613</v>
      </c>
      <c r="H57">
        <v>70286</v>
      </c>
      <c r="I57">
        <v>70861</v>
      </c>
      <c r="J57">
        <v>71396</v>
      </c>
      <c r="K57">
        <v>71568</v>
      </c>
      <c r="L57">
        <v>71879</v>
      </c>
      <c r="M57">
        <v>72039</v>
      </c>
      <c r="N57" s="34"/>
      <c r="O57" s="32"/>
      <c r="P57" s="32"/>
      <c r="Q57" s="32"/>
      <c r="R57" s="32"/>
      <c r="S57" s="32"/>
      <c r="T57" s="32"/>
      <c r="U57" s="32"/>
      <c r="V57" s="32"/>
      <c r="W57" s="32"/>
      <c r="X57" s="32"/>
    </row>
    <row r="58" spans="1:24">
      <c r="A58" s="2" t="s">
        <v>221</v>
      </c>
      <c r="B58" s="1" t="s">
        <v>105</v>
      </c>
      <c r="C58">
        <v>241890</v>
      </c>
      <c r="D58">
        <v>243570</v>
      </c>
      <c r="E58">
        <v>245371</v>
      </c>
      <c r="F58">
        <v>248054</v>
      </c>
      <c r="G58">
        <v>250088</v>
      </c>
      <c r="H58">
        <v>251618</v>
      </c>
      <c r="I58">
        <v>253367</v>
      </c>
      <c r="J58">
        <v>255287</v>
      </c>
      <c r="K58">
        <v>256098</v>
      </c>
      <c r="L58">
        <v>257047</v>
      </c>
      <c r="M58">
        <v>258651</v>
      </c>
      <c r="N58" s="32" t="s">
        <v>212</v>
      </c>
      <c r="O58" s="32"/>
      <c r="P58" s="32"/>
      <c r="Q58" s="32"/>
      <c r="R58" s="32"/>
      <c r="S58" s="32"/>
      <c r="T58" s="32"/>
      <c r="U58" s="32"/>
      <c r="V58" s="32"/>
      <c r="W58" s="32"/>
      <c r="X58" s="32"/>
    </row>
    <row r="59" spans="1:24">
      <c r="A59" s="2" t="s">
        <v>28</v>
      </c>
      <c r="B59" s="1" t="s">
        <v>105</v>
      </c>
      <c r="C59">
        <v>272366</v>
      </c>
      <c r="D59">
        <v>273524</v>
      </c>
      <c r="E59">
        <v>275015</v>
      </c>
      <c r="F59">
        <v>276667</v>
      </c>
      <c r="G59">
        <v>278478</v>
      </c>
      <c r="H59">
        <v>280108</v>
      </c>
      <c r="I59">
        <v>281441</v>
      </c>
      <c r="J59">
        <v>282731</v>
      </c>
      <c r="K59">
        <v>283114</v>
      </c>
      <c r="L59">
        <v>283780</v>
      </c>
      <c r="M59">
        <v>284475</v>
      </c>
      <c r="N59" s="32" t="s">
        <v>216</v>
      </c>
      <c r="O59" s="32"/>
      <c r="P59" s="32"/>
      <c r="Q59" s="32"/>
      <c r="R59" s="32"/>
      <c r="S59" s="32"/>
      <c r="T59" s="32"/>
      <c r="U59" s="32"/>
      <c r="V59" s="32"/>
      <c r="W59" s="32"/>
      <c r="X59" s="32"/>
    </row>
    <row r="60" spans="1:24">
      <c r="A60" s="2" t="s">
        <v>23</v>
      </c>
      <c r="B60" s="1" t="s">
        <v>105</v>
      </c>
      <c r="C60">
        <v>326926</v>
      </c>
      <c r="D60">
        <v>328017</v>
      </c>
      <c r="E60">
        <v>329362</v>
      </c>
      <c r="F60">
        <v>331800</v>
      </c>
      <c r="G60">
        <v>333717</v>
      </c>
      <c r="H60">
        <v>335123</v>
      </c>
      <c r="I60">
        <v>336660</v>
      </c>
      <c r="J60">
        <v>338387</v>
      </c>
      <c r="K60">
        <v>339711</v>
      </c>
      <c r="L60">
        <v>340871</v>
      </c>
      <c r="M60">
        <v>342115</v>
      </c>
      <c r="N60" s="32" t="s">
        <v>217</v>
      </c>
      <c r="O60" s="32"/>
      <c r="P60" s="32"/>
      <c r="Q60" s="32"/>
      <c r="R60" s="32"/>
      <c r="S60" s="32"/>
      <c r="T60" s="32"/>
      <c r="U60" s="32"/>
      <c r="V60" s="32"/>
      <c r="W60" s="32"/>
      <c r="X60" s="32"/>
    </row>
    <row r="61" spans="1:24">
      <c r="A61" s="2" t="s">
        <v>107</v>
      </c>
      <c r="B61" s="1" t="s">
        <v>105</v>
      </c>
      <c r="C61">
        <v>212962</v>
      </c>
      <c r="D61">
        <v>216432</v>
      </c>
      <c r="E61">
        <v>217829</v>
      </c>
      <c r="F61">
        <v>221005</v>
      </c>
      <c r="G61">
        <v>223798</v>
      </c>
      <c r="H61">
        <v>226703</v>
      </c>
      <c r="I61">
        <v>229047</v>
      </c>
      <c r="J61">
        <v>231604</v>
      </c>
      <c r="K61">
        <v>232880</v>
      </c>
      <c r="L61">
        <v>234567</v>
      </c>
      <c r="M61">
        <v>236348</v>
      </c>
      <c r="N61" s="32" t="s">
        <v>218</v>
      </c>
      <c r="O61" s="32"/>
      <c r="P61" s="32"/>
      <c r="Q61" s="32"/>
      <c r="R61" s="32"/>
      <c r="S61" s="32"/>
      <c r="T61" s="32"/>
      <c r="U61" s="32"/>
      <c r="V61" s="32"/>
      <c r="W61" s="32"/>
      <c r="X61" s="32"/>
    </row>
    <row r="62" spans="1:24">
      <c r="A62" s="2" t="s">
        <v>27</v>
      </c>
      <c r="B62" s="1" t="s">
        <v>105</v>
      </c>
      <c r="C62">
        <v>141101</v>
      </c>
      <c r="D62">
        <v>141499</v>
      </c>
      <c r="E62">
        <v>141830</v>
      </c>
      <c r="F62">
        <v>142382</v>
      </c>
      <c r="G62">
        <v>142853</v>
      </c>
      <c r="H62">
        <v>143170</v>
      </c>
      <c r="I62">
        <v>143174</v>
      </c>
      <c r="J62">
        <v>143394</v>
      </c>
      <c r="K62">
        <v>144154</v>
      </c>
      <c r="L62">
        <v>144458</v>
      </c>
      <c r="M62">
        <v>145054</v>
      </c>
      <c r="N62" s="32" t="s">
        <v>219</v>
      </c>
      <c r="O62" s="32"/>
      <c r="P62" s="32"/>
      <c r="Q62" s="32"/>
      <c r="R62" s="32"/>
      <c r="S62" s="32"/>
      <c r="T62" s="32"/>
      <c r="U62" s="32"/>
      <c r="V62" s="32"/>
      <c r="W62" s="32"/>
      <c r="X62" s="32"/>
    </row>
    <row r="63" spans="1:24">
      <c r="A63" s="2" t="s">
        <v>26</v>
      </c>
      <c r="B63" s="1" t="s">
        <v>105</v>
      </c>
      <c r="C63">
        <v>179249</v>
      </c>
      <c r="D63">
        <v>180329</v>
      </c>
      <c r="E63">
        <v>181527</v>
      </c>
      <c r="F63">
        <v>183472</v>
      </c>
      <c r="G63">
        <v>184880</v>
      </c>
      <c r="H63">
        <v>185370</v>
      </c>
      <c r="I63">
        <v>186192</v>
      </c>
      <c r="J63">
        <v>187321</v>
      </c>
      <c r="K63">
        <v>188308</v>
      </c>
      <c r="L63">
        <v>188850</v>
      </c>
      <c r="M63">
        <v>189031</v>
      </c>
      <c r="N63" s="32" t="s">
        <v>220</v>
      </c>
      <c r="O63" s="32"/>
      <c r="P63" s="32"/>
      <c r="Q63" s="32"/>
      <c r="R63" s="32"/>
      <c r="S63" s="32"/>
      <c r="T63" s="32"/>
      <c r="U63" s="32"/>
      <c r="V63" s="32"/>
      <c r="W63" s="32"/>
      <c r="X63" s="32"/>
    </row>
    <row r="64" spans="1:24">
      <c r="A64" s="2" t="s">
        <v>25</v>
      </c>
      <c r="B64" s="1" t="s">
        <v>105</v>
      </c>
      <c r="C64">
        <v>64087</v>
      </c>
      <c r="D64">
        <v>64384</v>
      </c>
      <c r="E64">
        <v>64726</v>
      </c>
      <c r="F64">
        <v>65155</v>
      </c>
      <c r="G64">
        <v>65581</v>
      </c>
      <c r="H64">
        <v>65756</v>
      </c>
      <c r="I64">
        <v>65612</v>
      </c>
      <c r="J64">
        <v>65751</v>
      </c>
      <c r="K64">
        <v>65671</v>
      </c>
      <c r="L64">
        <v>65654</v>
      </c>
      <c r="M64">
        <v>65641</v>
      </c>
      <c r="N64" s="32" t="s">
        <v>41</v>
      </c>
      <c r="O64" s="32"/>
      <c r="P64" s="32"/>
      <c r="Q64" s="32"/>
      <c r="R64" s="32"/>
      <c r="S64" s="32"/>
      <c r="T64" s="32"/>
      <c r="U64" s="32"/>
      <c r="V64" s="32"/>
      <c r="W64" s="32"/>
      <c r="X64" s="32"/>
    </row>
    <row r="65" spans="1:24">
      <c r="A65" s="4" t="s">
        <v>20</v>
      </c>
      <c r="B65" s="4" t="s">
        <v>105</v>
      </c>
      <c r="C65">
        <v>1438581</v>
      </c>
      <c r="D65">
        <v>1447755</v>
      </c>
      <c r="E65">
        <v>1455660</v>
      </c>
      <c r="F65">
        <v>1468535</v>
      </c>
      <c r="G65">
        <v>1479395</v>
      </c>
      <c r="H65">
        <v>1487848</v>
      </c>
      <c r="I65">
        <v>1495493</v>
      </c>
      <c r="J65">
        <v>1504475</v>
      </c>
      <c r="K65">
        <v>1509936</v>
      </c>
      <c r="L65">
        <v>1515227</v>
      </c>
      <c r="M65">
        <v>1521315</v>
      </c>
      <c r="N65" s="34"/>
      <c r="O65" s="32"/>
      <c r="P65" s="32"/>
      <c r="Q65" s="32"/>
      <c r="R65" s="32"/>
      <c r="S65" s="32"/>
      <c r="T65" s="32"/>
      <c r="U65" s="32"/>
      <c r="V65" s="32"/>
      <c r="W65" s="32"/>
      <c r="X65" s="32"/>
    </row>
    <row r="66" spans="1:24">
      <c r="A66" s="1" t="s">
        <v>7609</v>
      </c>
      <c r="B66" s="1" t="s">
        <v>106</v>
      </c>
      <c r="C66">
        <v>35198</v>
      </c>
      <c r="D66">
        <v>35248</v>
      </c>
      <c r="E66">
        <v>35445</v>
      </c>
      <c r="F66">
        <v>35530</v>
      </c>
      <c r="G66">
        <v>35686</v>
      </c>
      <c r="H66">
        <v>35612</v>
      </c>
      <c r="I66">
        <v>35518</v>
      </c>
      <c r="J66">
        <v>35547</v>
      </c>
      <c r="K66">
        <v>35621</v>
      </c>
      <c r="L66">
        <v>35681</v>
      </c>
      <c r="M66">
        <v>35671</v>
      </c>
      <c r="N66" s="35"/>
      <c r="O66" s="32"/>
      <c r="P66" s="32"/>
      <c r="Q66" s="32"/>
      <c r="R66" s="32"/>
      <c r="S66" s="32"/>
      <c r="T66" s="32"/>
      <c r="U66" s="32"/>
      <c r="V66" s="32"/>
      <c r="W66" s="32"/>
      <c r="X66" s="32"/>
    </row>
    <row r="67" spans="1:24">
      <c r="A67" s="1" t="s">
        <v>7611</v>
      </c>
      <c r="B67" s="1" t="s">
        <v>106</v>
      </c>
      <c r="C67">
        <v>61350</v>
      </c>
      <c r="D67">
        <v>61203</v>
      </c>
      <c r="E67">
        <v>61398</v>
      </c>
      <c r="F67">
        <v>61429</v>
      </c>
      <c r="G67">
        <v>61453</v>
      </c>
      <c r="H67">
        <v>61702</v>
      </c>
      <c r="I67">
        <v>61816</v>
      </c>
      <c r="J67">
        <v>61783</v>
      </c>
      <c r="K67">
        <v>61940</v>
      </c>
      <c r="L67">
        <v>61687</v>
      </c>
      <c r="M67">
        <v>61732</v>
      </c>
      <c r="N67" s="34"/>
      <c r="O67" s="32"/>
      <c r="P67" s="32"/>
      <c r="Q67" s="32"/>
      <c r="R67" s="32"/>
      <c r="S67" s="32"/>
      <c r="T67" s="32"/>
      <c r="U67" s="32"/>
      <c r="V67" s="32"/>
      <c r="W67" s="32"/>
      <c r="X67" s="32"/>
    </row>
    <row r="68" spans="1:24">
      <c r="A68" s="1" t="s">
        <v>7612</v>
      </c>
      <c r="B68" s="1" t="s">
        <v>106</v>
      </c>
      <c r="C68">
        <v>58469</v>
      </c>
      <c r="D68">
        <v>58419</v>
      </c>
      <c r="E68">
        <v>58767</v>
      </c>
      <c r="F68">
        <v>58988</v>
      </c>
      <c r="G68">
        <v>59257</v>
      </c>
      <c r="H68">
        <v>59324</v>
      </c>
      <c r="I68">
        <v>59284</v>
      </c>
      <c r="J68">
        <v>59536</v>
      </c>
      <c r="K68">
        <v>59663</v>
      </c>
      <c r="L68">
        <v>59648</v>
      </c>
      <c r="M68">
        <v>59850</v>
      </c>
      <c r="N68" s="34"/>
      <c r="O68" s="32"/>
      <c r="P68" s="32"/>
      <c r="Q68" s="32"/>
      <c r="R68" s="32"/>
      <c r="S68" s="32"/>
      <c r="T68" s="32"/>
      <c r="U68" s="32"/>
      <c r="V68" s="32"/>
      <c r="W68" s="32"/>
      <c r="X68" s="32"/>
    </row>
    <row r="69" spans="1:24">
      <c r="A69" s="1" t="s">
        <v>7613</v>
      </c>
      <c r="B69" s="1" t="s">
        <v>106</v>
      </c>
      <c r="C69">
        <v>48640</v>
      </c>
      <c r="D69">
        <v>48512</v>
      </c>
      <c r="E69">
        <v>48523</v>
      </c>
      <c r="F69">
        <v>48672</v>
      </c>
      <c r="G69">
        <v>48584</v>
      </c>
      <c r="H69">
        <v>48286</v>
      </c>
      <c r="I69">
        <v>48034</v>
      </c>
      <c r="J69">
        <v>47848</v>
      </c>
      <c r="K69">
        <v>47791</v>
      </c>
      <c r="L69">
        <v>47966</v>
      </c>
      <c r="M69">
        <v>48054</v>
      </c>
      <c r="N69" s="34"/>
      <c r="O69" s="32"/>
      <c r="P69" s="32"/>
      <c r="Q69" s="32"/>
      <c r="R69" s="32"/>
      <c r="S69" s="32"/>
      <c r="T69" s="32"/>
      <c r="U69" s="32"/>
      <c r="V69" s="32"/>
      <c r="W69" s="32"/>
      <c r="X69" s="32"/>
    </row>
    <row r="70" spans="1:24">
      <c r="A70" s="1" t="s">
        <v>7614</v>
      </c>
      <c r="B70" s="1" t="s">
        <v>106</v>
      </c>
      <c r="C70">
        <v>76193</v>
      </c>
      <c r="D70">
        <v>76201</v>
      </c>
      <c r="E70">
        <v>76213</v>
      </c>
      <c r="F70">
        <v>76522</v>
      </c>
      <c r="G70">
        <v>76871</v>
      </c>
      <c r="H70">
        <v>77191</v>
      </c>
      <c r="I70">
        <v>77060</v>
      </c>
      <c r="J70">
        <v>77386</v>
      </c>
      <c r="K70">
        <v>77431</v>
      </c>
      <c r="L70">
        <v>77755</v>
      </c>
      <c r="M70">
        <v>78051</v>
      </c>
      <c r="N70" s="34"/>
      <c r="O70" s="32"/>
      <c r="P70" s="32"/>
      <c r="Q70" s="32"/>
      <c r="R70" s="32"/>
      <c r="S70" s="32"/>
      <c r="T70" s="32"/>
      <c r="U70" s="32"/>
      <c r="V70" s="32"/>
      <c r="W70" s="32"/>
      <c r="X70" s="32"/>
    </row>
    <row r="71" spans="1:24">
      <c r="A71" s="1" t="s">
        <v>7615</v>
      </c>
      <c r="B71" s="1" t="s">
        <v>106</v>
      </c>
      <c r="C71">
        <v>65666</v>
      </c>
      <c r="D71">
        <v>65627</v>
      </c>
      <c r="E71">
        <v>66173</v>
      </c>
      <c r="F71">
        <v>66544</v>
      </c>
      <c r="G71">
        <v>67076</v>
      </c>
      <c r="H71">
        <v>67337</v>
      </c>
      <c r="I71">
        <v>67539</v>
      </c>
      <c r="J71">
        <v>67930</v>
      </c>
      <c r="K71">
        <v>68277</v>
      </c>
      <c r="L71">
        <v>68378</v>
      </c>
      <c r="M71">
        <v>68565</v>
      </c>
      <c r="N71" s="34"/>
      <c r="O71" s="32"/>
      <c r="P71" s="32"/>
      <c r="Q71" s="32"/>
      <c r="R71" s="32"/>
      <c r="S71" s="32"/>
      <c r="T71" s="32"/>
      <c r="U71" s="32"/>
      <c r="V71" s="32"/>
      <c r="W71" s="32"/>
      <c r="X71" s="32"/>
    </row>
    <row r="72" spans="1:24">
      <c r="A72" s="1" t="s">
        <v>7630</v>
      </c>
      <c r="B72" s="1" t="s">
        <v>106</v>
      </c>
      <c r="C72">
        <v>65481</v>
      </c>
      <c r="D72">
        <v>65826</v>
      </c>
      <c r="E72">
        <v>66311</v>
      </c>
      <c r="F72">
        <v>66827</v>
      </c>
      <c r="G72">
        <v>67284</v>
      </c>
      <c r="H72">
        <v>67334</v>
      </c>
      <c r="I72">
        <v>67266</v>
      </c>
      <c r="J72">
        <v>67320</v>
      </c>
      <c r="K72">
        <v>67281</v>
      </c>
      <c r="L72">
        <v>67051</v>
      </c>
      <c r="M72">
        <v>67034</v>
      </c>
      <c r="N72" s="34"/>
      <c r="O72" s="32"/>
      <c r="P72" s="32"/>
      <c r="Q72" s="32"/>
      <c r="R72" s="32"/>
      <c r="S72" s="32"/>
      <c r="T72" s="32"/>
      <c r="U72" s="32"/>
      <c r="V72" s="32"/>
      <c r="W72" s="32"/>
      <c r="X72" s="32"/>
    </row>
    <row r="73" spans="1:24">
      <c r="A73" s="1" t="s">
        <v>7616</v>
      </c>
      <c r="B73" s="1" t="s">
        <v>106</v>
      </c>
      <c r="C73">
        <v>38695</v>
      </c>
      <c r="D73">
        <v>38318</v>
      </c>
      <c r="E73">
        <v>38206</v>
      </c>
      <c r="F73">
        <v>38101</v>
      </c>
      <c r="G73">
        <v>37960</v>
      </c>
      <c r="H73">
        <v>37692</v>
      </c>
      <c r="I73">
        <v>37862</v>
      </c>
      <c r="J73">
        <v>37816</v>
      </c>
      <c r="K73">
        <v>38033</v>
      </c>
      <c r="L73">
        <v>37870</v>
      </c>
      <c r="M73">
        <v>37557</v>
      </c>
      <c r="N73" s="34"/>
      <c r="O73" s="32"/>
      <c r="P73" s="32"/>
      <c r="Q73" s="32"/>
      <c r="R73" s="32"/>
      <c r="S73" s="32"/>
      <c r="T73" s="32"/>
      <c r="U73" s="32"/>
      <c r="V73" s="32"/>
      <c r="W73" s="32"/>
      <c r="X73" s="32"/>
    </row>
    <row r="74" spans="1:24">
      <c r="A74" s="1" t="s">
        <v>7617</v>
      </c>
      <c r="B74" s="1" t="s">
        <v>106</v>
      </c>
      <c r="C74">
        <v>60132</v>
      </c>
      <c r="D74">
        <v>60427</v>
      </c>
      <c r="E74">
        <v>60921</v>
      </c>
      <c r="F74">
        <v>61442</v>
      </c>
      <c r="G74">
        <v>62069</v>
      </c>
      <c r="H74">
        <v>62191</v>
      </c>
      <c r="I74">
        <v>62438</v>
      </c>
      <c r="J74">
        <v>62662</v>
      </c>
      <c r="K74">
        <v>62879</v>
      </c>
      <c r="L74">
        <v>62848</v>
      </c>
      <c r="M74">
        <v>62987</v>
      </c>
      <c r="N74" s="34"/>
      <c r="O74" s="32"/>
      <c r="P74" s="32"/>
      <c r="Q74" s="32"/>
      <c r="R74" s="32"/>
      <c r="S74" s="32"/>
      <c r="T74" s="32"/>
      <c r="U74" s="32"/>
      <c r="V74" s="32"/>
      <c r="W74" s="32"/>
      <c r="X74" s="32"/>
    </row>
    <row r="75" spans="1:24">
      <c r="A75" s="1" t="s">
        <v>7618</v>
      </c>
      <c r="B75" s="1" t="s">
        <v>106</v>
      </c>
      <c r="C75">
        <v>91614</v>
      </c>
      <c r="D75">
        <v>91844</v>
      </c>
      <c r="E75">
        <v>92470</v>
      </c>
      <c r="F75">
        <v>93265</v>
      </c>
      <c r="G75">
        <v>93713</v>
      </c>
      <c r="H75">
        <v>93798</v>
      </c>
      <c r="I75">
        <v>93703</v>
      </c>
      <c r="J75">
        <v>94068</v>
      </c>
      <c r="K75">
        <v>94178</v>
      </c>
      <c r="L75">
        <v>94338</v>
      </c>
      <c r="M75">
        <v>94414</v>
      </c>
      <c r="N75" s="34"/>
      <c r="O75" s="32"/>
      <c r="P75" s="32"/>
      <c r="Q75" s="32"/>
      <c r="R75" s="32"/>
      <c r="S75" s="32"/>
      <c r="T75" s="32"/>
      <c r="U75" s="32"/>
      <c r="V75" s="32"/>
      <c r="W75" s="32"/>
      <c r="X75" s="32"/>
    </row>
    <row r="76" spans="1:24">
      <c r="A76" s="1" t="s">
        <v>7619</v>
      </c>
      <c r="B76" s="1" t="s">
        <v>106</v>
      </c>
      <c r="C76">
        <v>116991</v>
      </c>
      <c r="D76">
        <v>117414</v>
      </c>
      <c r="E76">
        <v>118153</v>
      </c>
      <c r="F76">
        <v>118687</v>
      </c>
      <c r="G76">
        <v>119416</v>
      </c>
      <c r="H76">
        <v>119860</v>
      </c>
      <c r="I76">
        <v>120349</v>
      </c>
      <c r="J76">
        <v>120732</v>
      </c>
      <c r="K76">
        <v>121033</v>
      </c>
      <c r="L76">
        <v>121111</v>
      </c>
      <c r="M76">
        <v>121268</v>
      </c>
      <c r="N76" s="34"/>
      <c r="O76" s="32"/>
      <c r="P76" s="32"/>
      <c r="Q76" s="32"/>
      <c r="R76" s="32"/>
      <c r="S76" s="32"/>
      <c r="T76" s="32"/>
      <c r="U76" s="32"/>
      <c r="V76" s="32"/>
      <c r="W76" s="32"/>
      <c r="X76" s="32"/>
    </row>
    <row r="77" spans="1:24">
      <c r="A77" s="1" t="s">
        <v>7620</v>
      </c>
      <c r="B77" s="1" t="s">
        <v>106</v>
      </c>
      <c r="C77">
        <v>70744</v>
      </c>
      <c r="D77">
        <v>70925</v>
      </c>
      <c r="E77">
        <v>71153</v>
      </c>
      <c r="F77">
        <v>71283</v>
      </c>
      <c r="G77">
        <v>71473</v>
      </c>
      <c r="H77">
        <v>71390</v>
      </c>
      <c r="I77">
        <v>71387</v>
      </c>
      <c r="J77">
        <v>71458</v>
      </c>
      <c r="K77">
        <v>71584</v>
      </c>
      <c r="L77">
        <v>71417</v>
      </c>
      <c r="M77">
        <v>71587</v>
      </c>
      <c r="N77" s="34"/>
      <c r="O77" s="32"/>
      <c r="P77" s="32"/>
      <c r="Q77" s="32"/>
      <c r="R77" s="32"/>
      <c r="S77" s="32"/>
      <c r="T77" s="32"/>
      <c r="U77" s="32"/>
      <c r="V77" s="32"/>
      <c r="W77" s="32"/>
      <c r="X77" s="32"/>
    </row>
    <row r="78" spans="1:24">
      <c r="A78" s="1" t="s">
        <v>7621</v>
      </c>
      <c r="B78" s="1" t="s">
        <v>106</v>
      </c>
      <c r="C78">
        <v>67642</v>
      </c>
      <c r="D78">
        <v>68001</v>
      </c>
      <c r="E78">
        <v>68603</v>
      </c>
      <c r="F78">
        <v>69342</v>
      </c>
      <c r="G78">
        <v>69818</v>
      </c>
      <c r="H78">
        <v>70053</v>
      </c>
      <c r="I78">
        <v>70317</v>
      </c>
      <c r="J78">
        <v>70504</v>
      </c>
      <c r="K78">
        <v>70766</v>
      </c>
      <c r="L78">
        <v>71135</v>
      </c>
      <c r="M78">
        <v>71495</v>
      </c>
      <c r="N78" s="34"/>
      <c r="O78" s="32"/>
      <c r="P78" s="32"/>
      <c r="Q78" s="32"/>
      <c r="R78" s="32"/>
      <c r="S78" s="32"/>
      <c r="T78" s="32"/>
      <c r="U78" s="32"/>
      <c r="V78" s="32"/>
      <c r="W78" s="32"/>
      <c r="X78" s="32"/>
    </row>
    <row r="79" spans="1:24">
      <c r="A79" s="1" t="s">
        <v>7622</v>
      </c>
      <c r="B79" s="1" t="s">
        <v>106</v>
      </c>
      <c r="C79">
        <v>63088</v>
      </c>
      <c r="D79">
        <v>63361</v>
      </c>
      <c r="E79">
        <v>63730</v>
      </c>
      <c r="F79">
        <v>64205</v>
      </c>
      <c r="G79">
        <v>64735</v>
      </c>
      <c r="H79">
        <v>64879</v>
      </c>
      <c r="I79">
        <v>64838</v>
      </c>
      <c r="J79">
        <v>64937</v>
      </c>
      <c r="K79">
        <v>65097</v>
      </c>
      <c r="L79">
        <v>65302</v>
      </c>
      <c r="M79">
        <v>65615</v>
      </c>
      <c r="N79" s="34"/>
      <c r="O79" s="32"/>
      <c r="P79" s="32"/>
      <c r="Q79" s="32"/>
      <c r="R79" s="32"/>
      <c r="S79" s="32"/>
      <c r="T79" s="32"/>
      <c r="U79" s="32"/>
      <c r="V79" s="32"/>
      <c r="W79" s="32"/>
      <c r="X79" s="32"/>
    </row>
    <row r="80" spans="1:24">
      <c r="A80" s="1" t="s">
        <v>7623</v>
      </c>
      <c r="B80" s="1" t="s">
        <v>106</v>
      </c>
      <c r="C80">
        <v>163150</v>
      </c>
      <c r="D80">
        <v>164085</v>
      </c>
      <c r="E80">
        <v>165849</v>
      </c>
      <c r="F80">
        <v>167718</v>
      </c>
      <c r="G80">
        <v>169970</v>
      </c>
      <c r="H80">
        <v>172236</v>
      </c>
      <c r="I80">
        <v>173952</v>
      </c>
      <c r="J80">
        <v>175580</v>
      </c>
      <c r="K80">
        <v>177347</v>
      </c>
      <c r="L80">
        <v>179000</v>
      </c>
      <c r="M80">
        <v>180016</v>
      </c>
      <c r="N80" s="34"/>
      <c r="O80" s="32"/>
      <c r="P80" s="32"/>
      <c r="Q80" s="32"/>
      <c r="R80" s="32"/>
      <c r="S80" s="32"/>
      <c r="T80" s="32"/>
      <c r="U80" s="32"/>
      <c r="V80" s="32"/>
      <c r="W80" s="32"/>
      <c r="X80" s="32"/>
    </row>
    <row r="81" spans="1:24">
      <c r="A81" s="1" t="s">
        <v>7624</v>
      </c>
      <c r="B81" s="1" t="s">
        <v>106</v>
      </c>
      <c r="C81">
        <v>120012</v>
      </c>
      <c r="D81">
        <v>119898</v>
      </c>
      <c r="E81">
        <v>120170</v>
      </c>
      <c r="F81">
        <v>119924</v>
      </c>
      <c r="G81">
        <v>120009</v>
      </c>
      <c r="H81">
        <v>119926</v>
      </c>
      <c r="I81">
        <v>119860</v>
      </c>
      <c r="J81">
        <v>119777</v>
      </c>
      <c r="K81">
        <v>120244</v>
      </c>
      <c r="L81">
        <v>120523</v>
      </c>
      <c r="M81">
        <v>120812</v>
      </c>
      <c r="N81" s="34"/>
      <c r="O81" s="32"/>
      <c r="P81" s="32"/>
      <c r="Q81" s="32"/>
      <c r="R81" s="32"/>
      <c r="S81" s="32"/>
      <c r="T81" s="32"/>
      <c r="U81" s="32"/>
      <c r="V81" s="32"/>
      <c r="W81" s="32"/>
      <c r="X81" s="32"/>
    </row>
    <row r="82" spans="1:24">
      <c r="A82" s="1" t="s">
        <v>7625</v>
      </c>
      <c r="B82" s="1" t="s">
        <v>106</v>
      </c>
      <c r="C82">
        <v>28878</v>
      </c>
      <c r="D82">
        <v>28932</v>
      </c>
      <c r="E82">
        <v>29120</v>
      </c>
      <c r="F82">
        <v>29338</v>
      </c>
      <c r="G82">
        <v>29550</v>
      </c>
      <c r="H82">
        <v>29803</v>
      </c>
      <c r="I82">
        <v>29918</v>
      </c>
      <c r="J82">
        <v>30053</v>
      </c>
      <c r="K82">
        <v>30099</v>
      </c>
      <c r="L82">
        <v>30154</v>
      </c>
      <c r="M82">
        <v>30087</v>
      </c>
      <c r="N82" s="34"/>
      <c r="O82" s="32"/>
      <c r="P82" s="32"/>
      <c r="Q82" s="32"/>
      <c r="R82" s="32"/>
      <c r="S82" s="32"/>
      <c r="T82" s="32"/>
      <c r="U82" s="32"/>
      <c r="V82" s="32"/>
      <c r="W82" s="32"/>
      <c r="X82" s="32"/>
    </row>
    <row r="83" spans="1:24">
      <c r="A83" s="1" t="s">
        <v>7626</v>
      </c>
      <c r="B83" s="1" t="s">
        <v>106</v>
      </c>
      <c r="C83">
        <v>88112</v>
      </c>
      <c r="D83">
        <v>88221</v>
      </c>
      <c r="E83">
        <v>88749</v>
      </c>
      <c r="F83">
        <v>89343</v>
      </c>
      <c r="G83">
        <v>89939</v>
      </c>
      <c r="H83">
        <v>90343</v>
      </c>
      <c r="I83">
        <v>90771</v>
      </c>
      <c r="J83">
        <v>91144</v>
      </c>
      <c r="K83">
        <v>91278</v>
      </c>
      <c r="L83">
        <v>91429</v>
      </c>
      <c r="M83">
        <v>91844</v>
      </c>
      <c r="N83" s="34"/>
      <c r="O83" s="32"/>
      <c r="P83" s="32"/>
      <c r="Q83" s="32"/>
      <c r="R83" s="32"/>
      <c r="S83" s="32"/>
      <c r="T83" s="32"/>
      <c r="U83" s="32"/>
      <c r="V83" s="32"/>
      <c r="W83" s="32"/>
      <c r="X83" s="32"/>
    </row>
    <row r="84" spans="1:24">
      <c r="A84" s="1" t="s">
        <v>7627</v>
      </c>
      <c r="B84" s="1" t="s">
        <v>106</v>
      </c>
      <c r="C84">
        <v>35610</v>
      </c>
      <c r="D84">
        <v>35555</v>
      </c>
      <c r="E84">
        <v>35739</v>
      </c>
      <c r="F84">
        <v>35727</v>
      </c>
      <c r="G84">
        <v>35768</v>
      </c>
      <c r="H84">
        <v>35651</v>
      </c>
      <c r="I84">
        <v>35605</v>
      </c>
      <c r="J84">
        <v>35502</v>
      </c>
      <c r="K84">
        <v>35514</v>
      </c>
      <c r="L84">
        <v>35471</v>
      </c>
      <c r="M84">
        <v>35400</v>
      </c>
      <c r="N84" s="34"/>
      <c r="O84" s="32"/>
      <c r="P84" s="32"/>
      <c r="Q84" s="32"/>
      <c r="R84" s="32"/>
      <c r="S84" s="32"/>
      <c r="T84" s="32"/>
      <c r="U84" s="32"/>
      <c r="V84" s="32"/>
      <c r="W84" s="32"/>
      <c r="X84" s="32"/>
    </row>
    <row r="85" spans="1:24">
      <c r="A85" s="1" t="s">
        <v>7628</v>
      </c>
      <c r="B85" s="1" t="s">
        <v>106</v>
      </c>
      <c r="C85">
        <v>46535</v>
      </c>
      <c r="D85">
        <v>46602</v>
      </c>
      <c r="E85">
        <v>46658</v>
      </c>
      <c r="F85">
        <v>46688</v>
      </c>
      <c r="G85">
        <v>46784</v>
      </c>
      <c r="H85">
        <v>46823</v>
      </c>
      <c r="I85">
        <v>46697</v>
      </c>
      <c r="J85">
        <v>46768</v>
      </c>
      <c r="K85">
        <v>46887</v>
      </c>
      <c r="L85">
        <v>46892</v>
      </c>
      <c r="M85">
        <v>46936</v>
      </c>
      <c r="N85" s="34"/>
      <c r="O85" s="32"/>
      <c r="P85" s="32"/>
      <c r="Q85" s="32"/>
      <c r="R85" s="32"/>
      <c r="S85" s="32"/>
      <c r="T85" s="32"/>
      <c r="U85" s="32"/>
      <c r="V85" s="32"/>
      <c r="W85" s="32"/>
      <c r="X85" s="32"/>
    </row>
    <row r="86" spans="1:24">
      <c r="A86" s="1" t="s">
        <v>7629</v>
      </c>
      <c r="B86" s="1" t="s">
        <v>106</v>
      </c>
      <c r="C86">
        <v>44850</v>
      </c>
      <c r="D86">
        <v>45204</v>
      </c>
      <c r="E86">
        <v>45409</v>
      </c>
      <c r="F86">
        <v>45671</v>
      </c>
      <c r="G86">
        <v>45926</v>
      </c>
      <c r="H86">
        <v>46126</v>
      </c>
      <c r="I86">
        <v>46322</v>
      </c>
      <c r="J86">
        <v>46543</v>
      </c>
      <c r="K86">
        <v>46650</v>
      </c>
      <c r="L86">
        <v>46850</v>
      </c>
      <c r="M86">
        <v>46944</v>
      </c>
      <c r="N86" s="34"/>
      <c r="O86" s="32"/>
      <c r="P86" s="32"/>
      <c r="Q86" s="32"/>
      <c r="R86" s="32"/>
      <c r="S86" s="32"/>
      <c r="T86" s="32"/>
      <c r="U86" s="32"/>
      <c r="V86" s="32"/>
      <c r="W86" s="32"/>
      <c r="X86" s="32"/>
    </row>
    <row r="87" spans="1:24">
      <c r="A87" s="1" t="s">
        <v>7610</v>
      </c>
      <c r="B87" s="1" t="s">
        <v>106</v>
      </c>
      <c r="C87">
        <v>71791</v>
      </c>
      <c r="D87">
        <v>71731</v>
      </c>
      <c r="E87">
        <v>72248</v>
      </c>
      <c r="F87">
        <v>72518</v>
      </c>
      <c r="G87">
        <v>73131</v>
      </c>
      <c r="H87">
        <v>73467</v>
      </c>
      <c r="I87">
        <v>73942</v>
      </c>
      <c r="J87">
        <v>74389</v>
      </c>
      <c r="K87">
        <v>74538</v>
      </c>
      <c r="L87">
        <v>74679</v>
      </c>
      <c r="M87">
        <v>74802</v>
      </c>
      <c r="N87" s="34"/>
      <c r="O87" s="32"/>
      <c r="P87" s="32"/>
      <c r="Q87" s="32"/>
      <c r="R87" s="32"/>
      <c r="S87" s="32"/>
      <c r="T87" s="32"/>
      <c r="U87" s="32"/>
      <c r="V87" s="32"/>
      <c r="W87" s="32"/>
      <c r="X87" s="32"/>
    </row>
    <row r="88" spans="1:24">
      <c r="A88" s="2" t="s">
        <v>221</v>
      </c>
      <c r="B88" s="1" t="s">
        <v>106</v>
      </c>
      <c r="C88">
        <v>255377</v>
      </c>
      <c r="D88">
        <v>256340</v>
      </c>
      <c r="E88">
        <v>257909</v>
      </c>
      <c r="F88">
        <v>259312</v>
      </c>
      <c r="G88">
        <v>260707</v>
      </c>
      <c r="H88">
        <v>261303</v>
      </c>
      <c r="I88">
        <v>262053</v>
      </c>
      <c r="J88">
        <v>262694</v>
      </c>
      <c r="K88">
        <v>263383</v>
      </c>
      <c r="L88">
        <v>263663</v>
      </c>
      <c r="M88">
        <v>264350</v>
      </c>
      <c r="N88" s="32" t="s">
        <v>212</v>
      </c>
      <c r="O88" s="32"/>
      <c r="P88" s="32"/>
      <c r="Q88" s="32"/>
      <c r="R88" s="32"/>
      <c r="S88" s="32"/>
      <c r="T88" s="32"/>
      <c r="U88" s="32"/>
      <c r="V88" s="32"/>
      <c r="W88" s="32"/>
      <c r="X88" s="32"/>
    </row>
    <row r="89" spans="1:24">
      <c r="A89" s="2" t="s">
        <v>28</v>
      </c>
      <c r="B89" s="1" t="s">
        <v>106</v>
      </c>
      <c r="C89">
        <v>286898</v>
      </c>
      <c r="D89">
        <v>287313</v>
      </c>
      <c r="E89">
        <v>288803</v>
      </c>
      <c r="F89">
        <v>289947</v>
      </c>
      <c r="G89">
        <v>291548</v>
      </c>
      <c r="H89">
        <v>292410</v>
      </c>
      <c r="I89">
        <v>293337</v>
      </c>
      <c r="J89">
        <v>294346</v>
      </c>
      <c r="K89">
        <v>294867</v>
      </c>
      <c r="L89">
        <v>295321</v>
      </c>
      <c r="M89">
        <v>295926</v>
      </c>
      <c r="N89" s="32" t="s">
        <v>216</v>
      </c>
      <c r="O89" s="32"/>
      <c r="P89" s="32"/>
      <c r="Q89" s="32"/>
      <c r="R89" s="32"/>
      <c r="S89" s="32"/>
      <c r="T89" s="32"/>
      <c r="U89" s="32"/>
      <c r="V89" s="32"/>
      <c r="W89" s="32"/>
      <c r="X89" s="32"/>
    </row>
    <row r="90" spans="1:24">
      <c r="A90" s="2" t="s">
        <v>23</v>
      </c>
      <c r="B90" s="1" t="s">
        <v>106</v>
      </c>
      <c r="C90">
        <v>345516</v>
      </c>
      <c r="D90">
        <v>345210</v>
      </c>
      <c r="E90">
        <v>346519</v>
      </c>
      <c r="F90">
        <v>347685</v>
      </c>
      <c r="G90">
        <v>348927</v>
      </c>
      <c r="H90">
        <v>349452</v>
      </c>
      <c r="I90">
        <v>349251</v>
      </c>
      <c r="J90">
        <v>350030</v>
      </c>
      <c r="K90">
        <v>350723</v>
      </c>
      <c r="L90">
        <v>351115</v>
      </c>
      <c r="M90">
        <v>351923</v>
      </c>
      <c r="N90" s="32" t="s">
        <v>217</v>
      </c>
      <c r="O90" s="32"/>
      <c r="P90" s="32"/>
      <c r="Q90" s="32"/>
      <c r="R90" s="32"/>
      <c r="S90" s="32"/>
      <c r="T90" s="32"/>
      <c r="U90" s="32"/>
      <c r="V90" s="32"/>
      <c r="W90" s="32"/>
      <c r="X90" s="32"/>
    </row>
    <row r="91" spans="1:24">
      <c r="A91" s="2" t="s">
        <v>107</v>
      </c>
      <c r="B91" s="1" t="s">
        <v>106</v>
      </c>
      <c r="C91">
        <v>226238</v>
      </c>
      <c r="D91">
        <v>227446</v>
      </c>
      <c r="E91">
        <v>229579</v>
      </c>
      <c r="F91">
        <v>231923</v>
      </c>
      <c r="G91">
        <v>234705</v>
      </c>
      <c r="H91">
        <v>237115</v>
      </c>
      <c r="I91">
        <v>238790</v>
      </c>
      <c r="J91">
        <v>240517</v>
      </c>
      <c r="K91">
        <v>242444</v>
      </c>
      <c r="L91">
        <v>244302</v>
      </c>
      <c r="M91">
        <v>245631</v>
      </c>
      <c r="N91" s="32" t="s">
        <v>218</v>
      </c>
      <c r="O91" s="32"/>
      <c r="P91" s="32"/>
      <c r="Q91" s="32"/>
      <c r="R91" s="32"/>
      <c r="S91" s="32"/>
      <c r="T91" s="32"/>
      <c r="U91" s="32"/>
      <c r="V91" s="32"/>
      <c r="W91" s="32"/>
      <c r="X91" s="32"/>
    </row>
    <row r="92" spans="1:24">
      <c r="A92" s="2" t="s">
        <v>27</v>
      </c>
      <c r="B92" s="1" t="s">
        <v>106</v>
      </c>
      <c r="C92">
        <v>148890</v>
      </c>
      <c r="D92">
        <v>148830</v>
      </c>
      <c r="E92">
        <v>149290</v>
      </c>
      <c r="F92">
        <v>149262</v>
      </c>
      <c r="G92">
        <v>149559</v>
      </c>
      <c r="H92">
        <v>149729</v>
      </c>
      <c r="I92">
        <v>149778</v>
      </c>
      <c r="J92">
        <v>149830</v>
      </c>
      <c r="K92">
        <v>150343</v>
      </c>
      <c r="L92">
        <v>150677</v>
      </c>
      <c r="M92">
        <v>150899</v>
      </c>
      <c r="N92" s="32" t="s">
        <v>219</v>
      </c>
      <c r="O92" s="32"/>
      <c r="P92" s="32"/>
      <c r="Q92" s="32"/>
      <c r="R92" s="32"/>
      <c r="S92" s="32"/>
      <c r="T92" s="32"/>
      <c r="U92" s="32"/>
      <c r="V92" s="32"/>
      <c r="W92" s="32"/>
      <c r="X92" s="32"/>
    </row>
    <row r="93" spans="1:24">
      <c r="A93" s="2" t="s">
        <v>26</v>
      </c>
      <c r="B93" s="1" t="s">
        <v>106</v>
      </c>
      <c r="C93">
        <v>190441</v>
      </c>
      <c r="D93">
        <v>190589</v>
      </c>
      <c r="E93">
        <v>191597</v>
      </c>
      <c r="F93">
        <v>192808</v>
      </c>
      <c r="G93">
        <v>193742</v>
      </c>
      <c r="H93">
        <v>193681</v>
      </c>
      <c r="I93">
        <v>194003</v>
      </c>
      <c r="J93">
        <v>194546</v>
      </c>
      <c r="K93">
        <v>195090</v>
      </c>
      <c r="L93">
        <v>195056</v>
      </c>
      <c r="M93">
        <v>194958</v>
      </c>
      <c r="N93" s="32" t="s">
        <v>220</v>
      </c>
      <c r="O93" s="32"/>
      <c r="P93" s="32"/>
      <c r="Q93" s="32"/>
      <c r="R93" s="32"/>
      <c r="S93" s="32"/>
      <c r="T93" s="32"/>
      <c r="U93" s="32"/>
      <c r="V93" s="32"/>
      <c r="W93" s="32"/>
      <c r="X93" s="32"/>
    </row>
    <row r="94" spans="1:24">
      <c r="A94" s="2" t="s">
        <v>25</v>
      </c>
      <c r="B94" s="1" t="s">
        <v>106</v>
      </c>
      <c r="C94">
        <v>65481</v>
      </c>
      <c r="D94">
        <v>65826</v>
      </c>
      <c r="E94">
        <v>66311</v>
      </c>
      <c r="F94">
        <v>66827</v>
      </c>
      <c r="G94">
        <v>67284</v>
      </c>
      <c r="H94">
        <v>67334</v>
      </c>
      <c r="I94">
        <v>67266</v>
      </c>
      <c r="J94">
        <v>67320</v>
      </c>
      <c r="K94">
        <v>67281</v>
      </c>
      <c r="L94">
        <v>67051</v>
      </c>
      <c r="M94">
        <v>67034</v>
      </c>
      <c r="N94" s="32" t="s">
        <v>41</v>
      </c>
      <c r="O94" s="32"/>
      <c r="P94" s="32"/>
      <c r="Q94" s="32"/>
      <c r="R94" s="32"/>
      <c r="S94" s="32"/>
      <c r="T94" s="32"/>
      <c r="U94" s="32"/>
      <c r="V94" s="32"/>
      <c r="W94" s="32"/>
      <c r="X94" s="32"/>
    </row>
    <row r="95" spans="1:24">
      <c r="A95" s="4" t="s">
        <v>20</v>
      </c>
      <c r="B95" s="4" t="s">
        <v>106</v>
      </c>
      <c r="C95">
        <v>1518841</v>
      </c>
      <c r="D95">
        <v>1521554</v>
      </c>
      <c r="E95">
        <v>1530008</v>
      </c>
      <c r="F95">
        <v>1537764</v>
      </c>
      <c r="G95">
        <v>1546472</v>
      </c>
      <c r="H95">
        <v>1551024</v>
      </c>
      <c r="I95">
        <v>1554478</v>
      </c>
      <c r="J95">
        <v>1559283</v>
      </c>
      <c r="K95">
        <v>1564131</v>
      </c>
      <c r="L95">
        <v>1567185</v>
      </c>
      <c r="M95">
        <v>1570721</v>
      </c>
      <c r="N95" s="2"/>
      <c r="O95" s="32"/>
      <c r="P95" s="32"/>
      <c r="Q95" s="32"/>
      <c r="R95" s="32"/>
      <c r="S95" s="32"/>
      <c r="T95" s="32"/>
      <c r="U95" s="32"/>
      <c r="V95" s="32"/>
      <c r="W95" s="32"/>
      <c r="X95" s="32"/>
    </row>
    <row r="96" spans="1:24">
      <c r="A96" s="7" t="s">
        <v>96</v>
      </c>
      <c r="B96" t="s">
        <v>98</v>
      </c>
      <c r="D96">
        <v>50606034</v>
      </c>
      <c r="E96">
        <v>50965186</v>
      </c>
      <c r="F96">
        <v>51381093</v>
      </c>
      <c r="G96">
        <v>51815853</v>
      </c>
      <c r="H96">
        <v>52196381</v>
      </c>
      <c r="I96">
        <v>52642452</v>
      </c>
      <c r="J96">
        <v>53107169</v>
      </c>
      <c r="K96">
        <v>53493729</v>
      </c>
      <c r="L96">
        <v>53865817</v>
      </c>
      <c r="M96" s="8">
        <v>54316618</v>
      </c>
    </row>
  </sheetData>
  <conditionalFormatting sqref="Z2:AH91 Y2:Y5 Y7:Y91">
    <cfRule type="cellIs" dxfId="5" priority="1" operator="equal">
      <formula>TRUE</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4"/>
  <sheetViews>
    <sheetView workbookViewId="0">
      <selection activeCell="R23" sqref="R23"/>
    </sheetView>
  </sheetViews>
  <sheetFormatPr defaultRowHeight="14.4"/>
  <cols>
    <col min="1" max="1" width="18.33203125" bestFit="1" customWidth="1"/>
    <col min="2" max="2" width="8.44140625" bestFit="1" customWidth="1"/>
    <col min="3" max="12" width="9" bestFit="1" customWidth="1"/>
    <col min="13" max="13" width="10" bestFit="1" customWidth="1"/>
    <col min="14" max="14" width="10.6640625" bestFit="1" customWidth="1"/>
  </cols>
  <sheetData>
    <row r="1" spans="1:15">
      <c r="B1" t="s">
        <v>78</v>
      </c>
      <c r="C1" s="1">
        <v>2004</v>
      </c>
      <c r="D1" s="1">
        <v>2005</v>
      </c>
      <c r="E1" s="1">
        <v>2006</v>
      </c>
      <c r="F1" s="1">
        <v>2007</v>
      </c>
      <c r="G1" s="1">
        <v>2008</v>
      </c>
      <c r="H1" s="1">
        <v>2009</v>
      </c>
      <c r="I1" s="1">
        <v>2010</v>
      </c>
      <c r="J1" s="1">
        <v>2011</v>
      </c>
      <c r="K1" s="1">
        <v>2012</v>
      </c>
      <c r="L1" s="1">
        <v>2013</v>
      </c>
      <c r="M1" s="1">
        <v>2014</v>
      </c>
      <c r="N1" t="s">
        <v>101</v>
      </c>
      <c r="O1" s="1"/>
    </row>
    <row r="2" spans="1:15">
      <c r="A2" s="1" t="s">
        <v>30</v>
      </c>
      <c r="B2" s="1" t="s">
        <v>29</v>
      </c>
      <c r="C2">
        <v>33555</v>
      </c>
      <c r="D2">
        <v>33847</v>
      </c>
      <c r="E2">
        <v>33943</v>
      </c>
      <c r="F2">
        <v>34170</v>
      </c>
      <c r="G2">
        <v>34230</v>
      </c>
      <c r="H2">
        <v>34272</v>
      </c>
      <c r="I2">
        <v>34315</v>
      </c>
      <c r="J2">
        <v>34366</v>
      </c>
      <c r="K2">
        <v>34428</v>
      </c>
      <c r="L2">
        <v>34410</v>
      </c>
      <c r="M2">
        <v>34498</v>
      </c>
      <c r="N2">
        <v>376034</v>
      </c>
    </row>
    <row r="3" spans="1:15">
      <c r="A3" s="1" t="s">
        <v>32</v>
      </c>
      <c r="B3" s="1" t="s">
        <v>31</v>
      </c>
      <c r="C3">
        <v>57371</v>
      </c>
      <c r="D3">
        <v>57438</v>
      </c>
      <c r="E3">
        <v>57672</v>
      </c>
      <c r="F3">
        <v>57969</v>
      </c>
      <c r="G3">
        <v>58293</v>
      </c>
      <c r="H3">
        <v>58642</v>
      </c>
      <c r="I3">
        <v>59339</v>
      </c>
      <c r="J3">
        <v>59740</v>
      </c>
      <c r="K3">
        <v>60202</v>
      </c>
      <c r="L3">
        <v>60224</v>
      </c>
      <c r="M3">
        <v>60541</v>
      </c>
      <c r="N3">
        <v>647431</v>
      </c>
    </row>
    <row r="4" spans="1:15">
      <c r="A4" s="1" t="s">
        <v>34</v>
      </c>
      <c r="B4" s="1" t="s">
        <v>33</v>
      </c>
      <c r="C4">
        <v>53803</v>
      </c>
      <c r="D4">
        <v>53955</v>
      </c>
      <c r="E4">
        <v>54237</v>
      </c>
      <c r="F4">
        <v>54790</v>
      </c>
      <c r="G4">
        <v>55114</v>
      </c>
      <c r="H4">
        <v>55299</v>
      </c>
      <c r="I4">
        <v>55398</v>
      </c>
      <c r="J4">
        <v>55790</v>
      </c>
      <c r="K4">
        <v>55852</v>
      </c>
      <c r="L4">
        <v>56187</v>
      </c>
      <c r="M4">
        <v>56437</v>
      </c>
      <c r="N4">
        <v>606862</v>
      </c>
    </row>
    <row r="5" spans="1:15">
      <c r="A5" s="1" t="s">
        <v>36</v>
      </c>
      <c r="B5" s="1" t="s">
        <v>35</v>
      </c>
      <c r="C5">
        <v>45370</v>
      </c>
      <c r="D5">
        <v>45466</v>
      </c>
      <c r="E5">
        <v>45460</v>
      </c>
      <c r="F5">
        <v>45858</v>
      </c>
      <c r="G5">
        <v>46155</v>
      </c>
      <c r="H5">
        <v>46158</v>
      </c>
      <c r="I5">
        <v>46118</v>
      </c>
      <c r="J5">
        <v>46071</v>
      </c>
      <c r="K5">
        <v>46275</v>
      </c>
      <c r="L5">
        <v>46544</v>
      </c>
      <c r="M5">
        <v>46737</v>
      </c>
      <c r="N5">
        <v>506212</v>
      </c>
    </row>
    <row r="6" spans="1:15">
      <c r="A6" s="1" t="s">
        <v>38</v>
      </c>
      <c r="B6" s="1" t="s">
        <v>37</v>
      </c>
      <c r="C6">
        <v>73488</v>
      </c>
      <c r="D6">
        <v>73689</v>
      </c>
      <c r="E6">
        <v>73912</v>
      </c>
      <c r="F6">
        <v>74294</v>
      </c>
      <c r="G6">
        <v>74630</v>
      </c>
      <c r="H6">
        <v>74794</v>
      </c>
      <c r="I6">
        <v>75020</v>
      </c>
      <c r="J6">
        <v>75280</v>
      </c>
      <c r="K6">
        <v>75312</v>
      </c>
      <c r="L6">
        <v>75485</v>
      </c>
      <c r="M6">
        <v>75753</v>
      </c>
      <c r="N6">
        <v>821657</v>
      </c>
    </row>
    <row r="7" spans="1:15">
      <c r="A7" s="1" t="s">
        <v>40</v>
      </c>
      <c r="B7" s="1" t="s">
        <v>39</v>
      </c>
      <c r="C7">
        <v>63339</v>
      </c>
      <c r="D7">
        <v>63622</v>
      </c>
      <c r="E7">
        <v>64138</v>
      </c>
      <c r="F7">
        <v>64719</v>
      </c>
      <c r="G7">
        <v>65295</v>
      </c>
      <c r="H7">
        <v>65958</v>
      </c>
      <c r="I7">
        <v>66470</v>
      </c>
      <c r="J7">
        <v>67140</v>
      </c>
      <c r="K7">
        <v>67642</v>
      </c>
      <c r="L7">
        <v>68021</v>
      </c>
      <c r="M7">
        <v>68149</v>
      </c>
      <c r="N7">
        <v>724493</v>
      </c>
    </row>
    <row r="8" spans="1:15">
      <c r="A8" s="1" t="s">
        <v>41</v>
      </c>
      <c r="B8" s="1" t="s">
        <v>24</v>
      </c>
      <c r="C8">
        <v>64087</v>
      </c>
      <c r="D8">
        <v>64384</v>
      </c>
      <c r="E8">
        <v>64726</v>
      </c>
      <c r="F8">
        <v>65155</v>
      </c>
      <c r="G8">
        <v>65581</v>
      </c>
      <c r="H8">
        <v>65756</v>
      </c>
      <c r="I8">
        <v>65612</v>
      </c>
      <c r="J8">
        <v>65751</v>
      </c>
      <c r="K8">
        <v>65671</v>
      </c>
      <c r="L8">
        <v>65654</v>
      </c>
      <c r="M8">
        <v>65641</v>
      </c>
      <c r="N8">
        <v>718018</v>
      </c>
    </row>
    <row r="9" spans="1:15">
      <c r="A9" s="1" t="s">
        <v>43</v>
      </c>
      <c r="B9" s="1" t="s">
        <v>42</v>
      </c>
      <c r="C9">
        <v>37080</v>
      </c>
      <c r="D9">
        <v>37167</v>
      </c>
      <c r="E9">
        <v>37136</v>
      </c>
      <c r="F9">
        <v>37225</v>
      </c>
      <c r="G9">
        <v>37011</v>
      </c>
      <c r="H9">
        <v>36950</v>
      </c>
      <c r="I9">
        <v>37355</v>
      </c>
      <c r="J9">
        <v>37477</v>
      </c>
      <c r="K9">
        <v>38013</v>
      </c>
      <c r="L9">
        <v>38094</v>
      </c>
      <c r="M9">
        <v>37868</v>
      </c>
      <c r="N9">
        <v>411376</v>
      </c>
    </row>
    <row r="10" spans="1:15">
      <c r="A10" s="1" t="s">
        <v>45</v>
      </c>
      <c r="B10" s="1" t="s">
        <v>44</v>
      </c>
      <c r="C10">
        <v>56296</v>
      </c>
      <c r="D10">
        <v>56777</v>
      </c>
      <c r="E10">
        <v>57357</v>
      </c>
      <c r="F10" s="5">
        <v>58198</v>
      </c>
      <c r="G10">
        <v>59065</v>
      </c>
      <c r="H10">
        <v>59372</v>
      </c>
      <c r="I10">
        <v>59536</v>
      </c>
      <c r="J10">
        <v>59951</v>
      </c>
      <c r="K10">
        <v>60156</v>
      </c>
      <c r="L10">
        <v>60413</v>
      </c>
      <c r="M10">
        <v>60679</v>
      </c>
      <c r="N10">
        <v>647800</v>
      </c>
    </row>
    <row r="11" spans="1:15">
      <c r="A11" s="1" t="s">
        <v>47</v>
      </c>
      <c r="B11" s="1" t="s">
        <v>46</v>
      </c>
      <c r="C11">
        <v>85873</v>
      </c>
      <c r="D11">
        <v>86385</v>
      </c>
      <c r="E11">
        <v>87034</v>
      </c>
      <c r="F11">
        <v>88049</v>
      </c>
      <c r="G11">
        <v>88804</v>
      </c>
      <c r="H11">
        <v>89048</v>
      </c>
      <c r="I11">
        <v>89301</v>
      </c>
      <c r="J11">
        <v>89893</v>
      </c>
      <c r="K11">
        <v>90139</v>
      </c>
      <c r="L11">
        <v>90343</v>
      </c>
      <c r="M11">
        <v>90484</v>
      </c>
      <c r="N11">
        <v>975353</v>
      </c>
    </row>
    <row r="12" spans="1:15">
      <c r="A12" s="1" t="s">
        <v>49</v>
      </c>
      <c r="B12" s="1" t="s">
        <v>48</v>
      </c>
      <c r="C12">
        <v>111185</v>
      </c>
      <c r="D12">
        <v>111933</v>
      </c>
      <c r="E12">
        <v>112640</v>
      </c>
      <c r="F12">
        <v>113773</v>
      </c>
      <c r="G12">
        <v>114723</v>
      </c>
      <c r="H12">
        <v>115741</v>
      </c>
      <c r="I12">
        <v>116962</v>
      </c>
      <c r="J12">
        <v>117959</v>
      </c>
      <c r="K12">
        <v>118600</v>
      </c>
      <c r="L12">
        <v>119221</v>
      </c>
      <c r="M12">
        <v>120029</v>
      </c>
      <c r="N12">
        <v>1272766</v>
      </c>
    </row>
    <row r="13" spans="1:15">
      <c r="A13" s="1" t="s">
        <v>51</v>
      </c>
      <c r="B13" s="1" t="s">
        <v>50</v>
      </c>
      <c r="C13">
        <v>66400</v>
      </c>
      <c r="D13">
        <v>66745</v>
      </c>
      <c r="E13">
        <v>67170</v>
      </c>
      <c r="F13">
        <v>67674</v>
      </c>
      <c r="G13">
        <v>68008</v>
      </c>
      <c r="H13">
        <v>68147</v>
      </c>
      <c r="I13">
        <v>68251</v>
      </c>
      <c r="J13">
        <v>68422</v>
      </c>
      <c r="K13">
        <v>68524</v>
      </c>
      <c r="L13">
        <v>68481</v>
      </c>
      <c r="M13">
        <v>68903</v>
      </c>
      <c r="N13">
        <v>746725</v>
      </c>
    </row>
    <row r="14" spans="1:15">
      <c r="A14" s="1" t="s">
        <v>53</v>
      </c>
      <c r="B14" s="1" t="s">
        <v>52</v>
      </c>
      <c r="C14">
        <v>64305</v>
      </c>
      <c r="D14">
        <v>64892</v>
      </c>
      <c r="E14">
        <v>65561</v>
      </c>
      <c r="F14">
        <v>66607</v>
      </c>
      <c r="G14">
        <v>67357</v>
      </c>
      <c r="H14">
        <v>67730</v>
      </c>
      <c r="I14">
        <v>68154</v>
      </c>
      <c r="J14">
        <v>68906</v>
      </c>
      <c r="K14">
        <v>68974</v>
      </c>
      <c r="L14">
        <v>69345</v>
      </c>
      <c r="M14">
        <v>69719</v>
      </c>
      <c r="N14">
        <v>741550</v>
      </c>
    </row>
    <row r="15" spans="1:15">
      <c r="A15" s="1" t="s">
        <v>55</v>
      </c>
      <c r="B15" s="1" t="s">
        <v>54</v>
      </c>
      <c r="C15">
        <v>59013</v>
      </c>
      <c r="D15">
        <v>59516</v>
      </c>
      <c r="E15">
        <v>59912</v>
      </c>
      <c r="F15">
        <v>60527</v>
      </c>
      <c r="G15">
        <v>60978</v>
      </c>
      <c r="H15">
        <v>61283</v>
      </c>
      <c r="I15">
        <v>61597</v>
      </c>
      <c r="J15">
        <v>61742</v>
      </c>
      <c r="K15">
        <v>61734</v>
      </c>
      <c r="L15">
        <v>61857</v>
      </c>
      <c r="M15">
        <v>62070</v>
      </c>
      <c r="N15">
        <v>670229</v>
      </c>
    </row>
    <row r="16" spans="1:15">
      <c r="A16" s="1" t="s">
        <v>57</v>
      </c>
      <c r="B16" s="1" t="s">
        <v>56</v>
      </c>
      <c r="C16">
        <v>153949</v>
      </c>
      <c r="D16">
        <v>156916</v>
      </c>
      <c r="E16">
        <v>157917</v>
      </c>
      <c r="F16">
        <v>160478</v>
      </c>
      <c r="G16">
        <v>162820</v>
      </c>
      <c r="H16">
        <v>165420</v>
      </c>
      <c r="I16">
        <v>167450</v>
      </c>
      <c r="J16">
        <v>169862</v>
      </c>
      <c r="K16">
        <v>171146</v>
      </c>
      <c r="L16">
        <v>172710</v>
      </c>
      <c r="M16">
        <v>174278</v>
      </c>
      <c r="N16">
        <v>1812946</v>
      </c>
    </row>
    <row r="17" spans="1:14">
      <c r="A17" s="1" t="s">
        <v>59</v>
      </c>
      <c r="B17" s="1" t="s">
        <v>58</v>
      </c>
      <c r="C17">
        <v>113959</v>
      </c>
      <c r="D17">
        <v>114172</v>
      </c>
      <c r="E17">
        <v>114323</v>
      </c>
      <c r="F17">
        <v>114547</v>
      </c>
      <c r="G17">
        <v>114715</v>
      </c>
      <c r="H17">
        <v>114817</v>
      </c>
      <c r="I17">
        <v>114599</v>
      </c>
      <c r="J17">
        <v>114596</v>
      </c>
      <c r="K17">
        <v>115355</v>
      </c>
      <c r="L17">
        <v>115591</v>
      </c>
      <c r="M17">
        <v>116076</v>
      </c>
      <c r="N17">
        <v>1262750</v>
      </c>
    </row>
    <row r="18" spans="1:14">
      <c r="A18" s="1" t="s">
        <v>61</v>
      </c>
      <c r="B18" s="1" t="s">
        <v>60</v>
      </c>
      <c r="C18">
        <v>27142</v>
      </c>
      <c r="D18">
        <v>27327</v>
      </c>
      <c r="E18">
        <v>27507</v>
      </c>
      <c r="F18">
        <v>27835</v>
      </c>
      <c r="G18">
        <v>28138</v>
      </c>
      <c r="H18">
        <v>28353</v>
      </c>
      <c r="I18">
        <v>28575</v>
      </c>
      <c r="J18">
        <v>28798</v>
      </c>
      <c r="K18">
        <v>28799</v>
      </c>
      <c r="L18">
        <v>28867</v>
      </c>
      <c r="M18">
        <v>28978</v>
      </c>
      <c r="N18">
        <v>310319</v>
      </c>
    </row>
    <row r="19" spans="1:14">
      <c r="A19" s="1" t="s">
        <v>63</v>
      </c>
      <c r="B19" s="1" t="s">
        <v>62</v>
      </c>
      <c r="C19">
        <v>84249</v>
      </c>
      <c r="D19">
        <v>84556</v>
      </c>
      <c r="E19">
        <v>84992</v>
      </c>
      <c r="F19">
        <v>85644</v>
      </c>
      <c r="G19">
        <v>86320</v>
      </c>
      <c r="H19">
        <v>86816</v>
      </c>
      <c r="I19">
        <v>87330</v>
      </c>
      <c r="J19">
        <v>87638</v>
      </c>
      <c r="K19">
        <v>87744</v>
      </c>
      <c r="L19">
        <v>87818</v>
      </c>
      <c r="M19">
        <v>88097</v>
      </c>
      <c r="N19">
        <v>951204</v>
      </c>
    </row>
    <row r="20" spans="1:14">
      <c r="A20" s="1" t="s">
        <v>65</v>
      </c>
      <c r="B20" s="1" t="s">
        <v>64</v>
      </c>
      <c r="C20">
        <v>33632</v>
      </c>
      <c r="D20">
        <v>33633</v>
      </c>
      <c r="E20">
        <v>33871</v>
      </c>
      <c r="F20">
        <v>33958</v>
      </c>
      <c r="G20">
        <v>34052</v>
      </c>
      <c r="H20">
        <v>34199</v>
      </c>
      <c r="I20">
        <v>34193</v>
      </c>
      <c r="J20">
        <v>34310</v>
      </c>
      <c r="K20">
        <v>34308</v>
      </c>
      <c r="L20">
        <v>34318</v>
      </c>
      <c r="M20">
        <v>34274</v>
      </c>
      <c r="N20">
        <v>374748</v>
      </c>
    </row>
    <row r="21" spans="1:14">
      <c r="A21" s="1" t="s">
        <v>67</v>
      </c>
      <c r="B21" s="1" t="s">
        <v>66</v>
      </c>
      <c r="C21">
        <v>43981</v>
      </c>
      <c r="D21">
        <v>44042</v>
      </c>
      <c r="E21">
        <v>44162</v>
      </c>
      <c r="F21">
        <v>44286</v>
      </c>
      <c r="G21">
        <v>44310</v>
      </c>
      <c r="H21">
        <v>44376</v>
      </c>
      <c r="I21">
        <v>44363</v>
      </c>
      <c r="J21">
        <v>44422</v>
      </c>
      <c r="K21">
        <v>44485</v>
      </c>
      <c r="L21">
        <v>44515</v>
      </c>
      <c r="M21">
        <v>44673</v>
      </c>
      <c r="N21">
        <v>487615</v>
      </c>
    </row>
    <row r="22" spans="1:14">
      <c r="A22" s="1" t="s">
        <v>69</v>
      </c>
      <c r="B22" s="1" t="s">
        <v>68</v>
      </c>
      <c r="C22">
        <v>42979</v>
      </c>
      <c r="D22">
        <v>43407</v>
      </c>
      <c r="E22">
        <v>43681</v>
      </c>
      <c r="F22">
        <v>43921</v>
      </c>
      <c r="G22">
        <v>44183</v>
      </c>
      <c r="H22">
        <v>44431</v>
      </c>
      <c r="I22">
        <v>44694</v>
      </c>
      <c r="J22">
        <v>44965</v>
      </c>
      <c r="K22">
        <v>45009</v>
      </c>
      <c r="L22">
        <v>45250</v>
      </c>
      <c r="M22">
        <v>45392</v>
      </c>
      <c r="N22">
        <v>487912</v>
      </c>
    </row>
    <row r="23" spans="1:14">
      <c r="A23" s="1" t="s">
        <v>71</v>
      </c>
      <c r="B23" s="1" t="s">
        <v>70</v>
      </c>
      <c r="C23">
        <v>67525</v>
      </c>
      <c r="D23">
        <v>67886</v>
      </c>
      <c r="E23">
        <v>68309</v>
      </c>
      <c r="F23">
        <v>68858</v>
      </c>
      <c r="G23">
        <v>69613</v>
      </c>
      <c r="H23">
        <v>70286</v>
      </c>
      <c r="I23">
        <v>70861</v>
      </c>
      <c r="J23">
        <v>71396</v>
      </c>
      <c r="K23">
        <v>71568</v>
      </c>
      <c r="L23">
        <v>71879</v>
      </c>
      <c r="M23">
        <v>72039</v>
      </c>
      <c r="N23">
        <v>770220</v>
      </c>
    </row>
    <row r="24" spans="1:14">
      <c r="A24" s="7" t="s">
        <v>99</v>
      </c>
      <c r="B24" s="7" t="s">
        <v>97</v>
      </c>
      <c r="D24">
        <v>24786643</v>
      </c>
      <c r="E24">
        <v>24977690</v>
      </c>
      <c r="F24">
        <v>25200533</v>
      </c>
      <c r="G24">
        <v>25434926</v>
      </c>
      <c r="H24">
        <v>25633832</v>
      </c>
      <c r="I24">
        <v>25877244</v>
      </c>
      <c r="J24">
        <v>26133162</v>
      </c>
      <c r="K24">
        <v>26333448</v>
      </c>
      <c r="L24">
        <v>26533969</v>
      </c>
      <c r="M24">
        <v>26773196</v>
      </c>
      <c r="N24">
        <v>257684643</v>
      </c>
    </row>
  </sheetData>
  <pageMargins left="0.7" right="0.7" top="0.75" bottom="0.75" header="0.3" footer="0.3"/>
  <pageSetup paperSize="9"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4"/>
  <sheetViews>
    <sheetView workbookViewId="0">
      <selection activeCell="Q27" sqref="Q27"/>
    </sheetView>
  </sheetViews>
  <sheetFormatPr defaultRowHeight="14.4"/>
  <cols>
    <col min="1" max="1" width="18.33203125" bestFit="1" customWidth="1"/>
    <col min="2" max="2" width="8.44140625" bestFit="1" customWidth="1"/>
    <col min="3" max="12" width="9" bestFit="1" customWidth="1"/>
    <col min="13" max="13" width="10" bestFit="1" customWidth="1"/>
    <col min="14" max="14" width="10.6640625" bestFit="1" customWidth="1"/>
  </cols>
  <sheetData>
    <row r="1" spans="1:15">
      <c r="B1" t="s">
        <v>78</v>
      </c>
      <c r="C1" s="1">
        <v>2004</v>
      </c>
      <c r="D1" s="1">
        <v>2005</v>
      </c>
      <c r="E1" s="1">
        <v>2006</v>
      </c>
      <c r="F1" s="1">
        <v>2007</v>
      </c>
      <c r="G1" s="1">
        <v>2008</v>
      </c>
      <c r="H1" s="1">
        <v>2009</v>
      </c>
      <c r="I1" s="1">
        <v>2010</v>
      </c>
      <c r="J1" s="1">
        <v>2011</v>
      </c>
      <c r="K1" s="1">
        <v>2012</v>
      </c>
      <c r="L1" s="1">
        <v>2013</v>
      </c>
      <c r="M1" s="1">
        <v>2014</v>
      </c>
      <c r="N1" t="s">
        <v>101</v>
      </c>
      <c r="O1" s="1"/>
    </row>
    <row r="2" spans="1:15">
      <c r="A2" s="1" t="s">
        <v>30</v>
      </c>
      <c r="B2" s="1" t="s">
        <v>29</v>
      </c>
      <c r="C2">
        <v>35198</v>
      </c>
      <c r="D2">
        <v>35248</v>
      </c>
      <c r="E2">
        <v>35445</v>
      </c>
      <c r="F2">
        <v>35530</v>
      </c>
      <c r="G2">
        <v>35686</v>
      </c>
      <c r="H2">
        <v>35612</v>
      </c>
      <c r="I2">
        <v>35518</v>
      </c>
      <c r="J2">
        <v>35547</v>
      </c>
      <c r="K2">
        <v>35621</v>
      </c>
      <c r="L2">
        <v>35681</v>
      </c>
      <c r="M2">
        <v>35671</v>
      </c>
      <c r="N2">
        <v>390757</v>
      </c>
    </row>
    <row r="3" spans="1:15">
      <c r="A3" s="1" t="s">
        <v>32</v>
      </c>
      <c r="B3" s="1" t="s">
        <v>31</v>
      </c>
      <c r="C3">
        <v>61350</v>
      </c>
      <c r="D3">
        <v>61203</v>
      </c>
      <c r="E3">
        <v>61398</v>
      </c>
      <c r="F3">
        <v>61429</v>
      </c>
      <c r="G3">
        <v>61453</v>
      </c>
      <c r="H3">
        <v>61702</v>
      </c>
      <c r="I3">
        <v>61816</v>
      </c>
      <c r="J3">
        <v>61783</v>
      </c>
      <c r="K3">
        <v>61940</v>
      </c>
      <c r="L3">
        <v>61687</v>
      </c>
      <c r="M3">
        <v>61732</v>
      </c>
      <c r="N3">
        <v>677493</v>
      </c>
    </row>
    <row r="4" spans="1:15">
      <c r="A4" s="1" t="s">
        <v>34</v>
      </c>
      <c r="B4" s="1" t="s">
        <v>33</v>
      </c>
      <c r="C4">
        <v>58469</v>
      </c>
      <c r="D4">
        <v>58419</v>
      </c>
      <c r="E4">
        <v>58767</v>
      </c>
      <c r="F4">
        <v>58988</v>
      </c>
      <c r="G4">
        <v>59257</v>
      </c>
      <c r="H4">
        <v>59324</v>
      </c>
      <c r="I4">
        <v>59284</v>
      </c>
      <c r="J4">
        <v>59536</v>
      </c>
      <c r="K4">
        <v>59663</v>
      </c>
      <c r="L4">
        <v>59648</v>
      </c>
      <c r="M4">
        <v>59850</v>
      </c>
      <c r="N4">
        <v>651205</v>
      </c>
    </row>
    <row r="5" spans="1:15">
      <c r="A5" s="1" t="s">
        <v>36</v>
      </c>
      <c r="B5" s="1" t="s">
        <v>35</v>
      </c>
      <c r="C5">
        <v>48640</v>
      </c>
      <c r="D5">
        <v>48512</v>
      </c>
      <c r="E5">
        <v>48523</v>
      </c>
      <c r="F5">
        <v>48672</v>
      </c>
      <c r="G5">
        <v>48584</v>
      </c>
      <c r="H5">
        <v>48286</v>
      </c>
      <c r="I5">
        <v>48034</v>
      </c>
      <c r="J5">
        <v>47848</v>
      </c>
      <c r="K5">
        <v>47791</v>
      </c>
      <c r="L5">
        <v>47966</v>
      </c>
      <c r="M5">
        <v>48054</v>
      </c>
      <c r="N5">
        <v>530910</v>
      </c>
    </row>
    <row r="6" spans="1:15">
      <c r="A6" s="1" t="s">
        <v>38</v>
      </c>
      <c r="B6" s="1" t="s">
        <v>37</v>
      </c>
      <c r="C6">
        <v>76193</v>
      </c>
      <c r="D6">
        <v>76201</v>
      </c>
      <c r="E6">
        <v>76213</v>
      </c>
      <c r="F6">
        <v>76522</v>
      </c>
      <c r="G6">
        <v>76871</v>
      </c>
      <c r="H6">
        <v>77191</v>
      </c>
      <c r="I6">
        <v>77060</v>
      </c>
      <c r="J6">
        <v>77386</v>
      </c>
      <c r="K6">
        <v>77431</v>
      </c>
      <c r="L6">
        <v>77755</v>
      </c>
      <c r="M6">
        <v>78051</v>
      </c>
      <c r="N6">
        <v>846874</v>
      </c>
    </row>
    <row r="7" spans="1:15">
      <c r="A7" s="1" t="s">
        <v>40</v>
      </c>
      <c r="B7" s="1" t="s">
        <v>39</v>
      </c>
      <c r="C7">
        <v>65666</v>
      </c>
      <c r="D7">
        <v>65627</v>
      </c>
      <c r="E7">
        <v>66173</v>
      </c>
      <c r="F7">
        <v>66544</v>
      </c>
      <c r="G7">
        <v>67076</v>
      </c>
      <c r="H7">
        <v>67337</v>
      </c>
      <c r="I7">
        <v>67539</v>
      </c>
      <c r="J7">
        <v>67930</v>
      </c>
      <c r="K7">
        <v>68277</v>
      </c>
      <c r="L7">
        <v>68378</v>
      </c>
      <c r="M7">
        <v>68565</v>
      </c>
      <c r="N7">
        <v>739112</v>
      </c>
    </row>
    <row r="8" spans="1:15">
      <c r="A8" s="1" t="s">
        <v>41</v>
      </c>
      <c r="B8" s="1" t="s">
        <v>24</v>
      </c>
      <c r="C8">
        <v>65481</v>
      </c>
      <c r="D8">
        <v>65826</v>
      </c>
      <c r="E8">
        <v>66311</v>
      </c>
      <c r="F8">
        <v>66827</v>
      </c>
      <c r="G8">
        <v>67284</v>
      </c>
      <c r="H8">
        <v>67334</v>
      </c>
      <c r="I8">
        <v>67266</v>
      </c>
      <c r="J8">
        <v>67320</v>
      </c>
      <c r="K8">
        <v>67281</v>
      </c>
      <c r="L8">
        <v>67051</v>
      </c>
      <c r="M8">
        <v>67034</v>
      </c>
      <c r="N8">
        <v>735015</v>
      </c>
    </row>
    <row r="9" spans="1:15">
      <c r="A9" s="1" t="s">
        <v>43</v>
      </c>
      <c r="B9" s="1" t="s">
        <v>42</v>
      </c>
      <c r="C9">
        <v>38695</v>
      </c>
      <c r="D9">
        <v>38318</v>
      </c>
      <c r="E9">
        <v>38206</v>
      </c>
      <c r="F9">
        <v>38101</v>
      </c>
      <c r="G9">
        <v>37960</v>
      </c>
      <c r="H9">
        <v>37692</v>
      </c>
      <c r="I9">
        <v>37862</v>
      </c>
      <c r="J9">
        <v>37816</v>
      </c>
      <c r="K9">
        <v>38033</v>
      </c>
      <c r="L9">
        <v>37870</v>
      </c>
      <c r="M9">
        <v>37557</v>
      </c>
      <c r="N9">
        <v>418110</v>
      </c>
    </row>
    <row r="10" spans="1:15">
      <c r="A10" s="1" t="s">
        <v>45</v>
      </c>
      <c r="B10" s="1" t="s">
        <v>44</v>
      </c>
      <c r="C10">
        <v>60132</v>
      </c>
      <c r="D10">
        <v>60427</v>
      </c>
      <c r="E10">
        <v>60921</v>
      </c>
      <c r="F10">
        <v>61442</v>
      </c>
      <c r="G10">
        <v>62069</v>
      </c>
      <c r="H10">
        <v>62191</v>
      </c>
      <c r="I10">
        <v>62438</v>
      </c>
      <c r="J10">
        <v>62662</v>
      </c>
      <c r="K10">
        <v>62879</v>
      </c>
      <c r="L10">
        <v>62848</v>
      </c>
      <c r="M10">
        <v>62987</v>
      </c>
      <c r="N10">
        <v>680996</v>
      </c>
    </row>
    <row r="11" spans="1:15">
      <c r="A11" s="1" t="s">
        <v>47</v>
      </c>
      <c r="B11" s="1" t="s">
        <v>46</v>
      </c>
      <c r="C11">
        <v>91614</v>
      </c>
      <c r="D11">
        <v>91844</v>
      </c>
      <c r="E11">
        <v>92470</v>
      </c>
      <c r="F11">
        <v>93265</v>
      </c>
      <c r="G11">
        <v>93713</v>
      </c>
      <c r="H11">
        <v>93798</v>
      </c>
      <c r="I11">
        <v>93703</v>
      </c>
      <c r="J11">
        <v>94068</v>
      </c>
      <c r="K11">
        <v>94178</v>
      </c>
      <c r="L11">
        <v>94338</v>
      </c>
      <c r="M11">
        <v>94414</v>
      </c>
      <c r="N11">
        <v>1027405</v>
      </c>
    </row>
    <row r="12" spans="1:15">
      <c r="A12" s="1" t="s">
        <v>49</v>
      </c>
      <c r="B12" s="1" t="s">
        <v>48</v>
      </c>
      <c r="C12">
        <v>116991</v>
      </c>
      <c r="D12">
        <v>117414</v>
      </c>
      <c r="E12">
        <v>118153</v>
      </c>
      <c r="F12">
        <v>118687</v>
      </c>
      <c r="G12">
        <v>119416</v>
      </c>
      <c r="H12">
        <v>119860</v>
      </c>
      <c r="I12">
        <v>120349</v>
      </c>
      <c r="J12">
        <v>120732</v>
      </c>
      <c r="K12">
        <v>121033</v>
      </c>
      <c r="L12">
        <v>121111</v>
      </c>
      <c r="M12">
        <v>121268</v>
      </c>
      <c r="N12">
        <v>1315014</v>
      </c>
    </row>
    <row r="13" spans="1:15">
      <c r="A13" s="1" t="s">
        <v>51</v>
      </c>
      <c r="B13" s="1" t="s">
        <v>50</v>
      </c>
      <c r="C13">
        <v>70744</v>
      </c>
      <c r="D13">
        <v>70925</v>
      </c>
      <c r="E13">
        <v>71153</v>
      </c>
      <c r="F13">
        <v>71283</v>
      </c>
      <c r="G13">
        <v>71473</v>
      </c>
      <c r="H13">
        <v>71390</v>
      </c>
      <c r="I13">
        <v>71387</v>
      </c>
      <c r="J13">
        <v>71458</v>
      </c>
      <c r="K13">
        <v>71584</v>
      </c>
      <c r="L13">
        <v>71417</v>
      </c>
      <c r="M13">
        <v>71587</v>
      </c>
      <c r="N13">
        <v>784401</v>
      </c>
    </row>
    <row r="14" spans="1:15">
      <c r="A14" s="1" t="s">
        <v>53</v>
      </c>
      <c r="B14" s="1" t="s">
        <v>52</v>
      </c>
      <c r="C14">
        <v>67642</v>
      </c>
      <c r="D14">
        <v>68001</v>
      </c>
      <c r="E14">
        <v>68603</v>
      </c>
      <c r="F14">
        <v>69342</v>
      </c>
      <c r="G14">
        <v>69818</v>
      </c>
      <c r="H14">
        <v>70053</v>
      </c>
      <c r="I14">
        <v>70317</v>
      </c>
      <c r="J14">
        <v>70504</v>
      </c>
      <c r="K14">
        <v>70766</v>
      </c>
      <c r="L14">
        <v>71135</v>
      </c>
      <c r="M14">
        <v>71495</v>
      </c>
      <c r="N14">
        <v>767676</v>
      </c>
    </row>
    <row r="15" spans="1:15">
      <c r="A15" s="1" t="s">
        <v>55</v>
      </c>
      <c r="B15" s="1" t="s">
        <v>54</v>
      </c>
      <c r="C15">
        <v>63088</v>
      </c>
      <c r="D15">
        <v>63361</v>
      </c>
      <c r="E15">
        <v>63730</v>
      </c>
      <c r="F15">
        <v>64205</v>
      </c>
      <c r="G15">
        <v>64735</v>
      </c>
      <c r="H15">
        <v>64879</v>
      </c>
      <c r="I15">
        <v>64838</v>
      </c>
      <c r="J15">
        <v>64937</v>
      </c>
      <c r="K15">
        <v>65097</v>
      </c>
      <c r="L15">
        <v>65302</v>
      </c>
      <c r="M15">
        <v>65615</v>
      </c>
      <c r="N15">
        <v>709787</v>
      </c>
    </row>
    <row r="16" spans="1:15">
      <c r="A16" s="1" t="s">
        <v>57</v>
      </c>
      <c r="B16" s="1" t="s">
        <v>56</v>
      </c>
      <c r="C16">
        <v>163150</v>
      </c>
      <c r="D16">
        <v>164085</v>
      </c>
      <c r="E16">
        <v>165849</v>
      </c>
      <c r="F16">
        <v>167718</v>
      </c>
      <c r="G16">
        <v>169970</v>
      </c>
      <c r="H16">
        <v>172236</v>
      </c>
      <c r="I16">
        <v>173952</v>
      </c>
      <c r="J16">
        <v>175580</v>
      </c>
      <c r="K16">
        <v>177347</v>
      </c>
      <c r="L16">
        <v>179000</v>
      </c>
      <c r="M16">
        <v>180016</v>
      </c>
      <c r="N16">
        <v>1888903</v>
      </c>
    </row>
    <row r="17" spans="1:14">
      <c r="A17" s="1" t="s">
        <v>59</v>
      </c>
      <c r="B17" s="1" t="s">
        <v>58</v>
      </c>
      <c r="C17">
        <v>120012</v>
      </c>
      <c r="D17">
        <v>119898</v>
      </c>
      <c r="E17">
        <v>120170</v>
      </c>
      <c r="F17">
        <v>119924</v>
      </c>
      <c r="G17">
        <v>120009</v>
      </c>
      <c r="H17">
        <v>119926</v>
      </c>
      <c r="I17">
        <v>119860</v>
      </c>
      <c r="J17">
        <v>119777</v>
      </c>
      <c r="K17">
        <v>120244</v>
      </c>
      <c r="L17">
        <v>120523</v>
      </c>
      <c r="M17">
        <v>120812</v>
      </c>
      <c r="N17">
        <v>1321155</v>
      </c>
    </row>
    <row r="18" spans="1:14">
      <c r="A18" s="1" t="s">
        <v>61</v>
      </c>
      <c r="B18" s="1" t="s">
        <v>60</v>
      </c>
      <c r="C18">
        <v>28878</v>
      </c>
      <c r="D18">
        <v>28932</v>
      </c>
      <c r="E18">
        <v>29120</v>
      </c>
      <c r="F18">
        <v>29338</v>
      </c>
      <c r="G18">
        <v>29550</v>
      </c>
      <c r="H18">
        <v>29803</v>
      </c>
      <c r="I18">
        <v>29918</v>
      </c>
      <c r="J18">
        <v>30053</v>
      </c>
      <c r="K18">
        <v>30099</v>
      </c>
      <c r="L18">
        <v>30154</v>
      </c>
      <c r="M18">
        <v>30087</v>
      </c>
      <c r="N18">
        <v>325932</v>
      </c>
    </row>
    <row r="19" spans="1:14">
      <c r="A19" s="1" t="s">
        <v>63</v>
      </c>
      <c r="B19" s="1" t="s">
        <v>62</v>
      </c>
      <c r="C19">
        <v>88112</v>
      </c>
      <c r="D19">
        <v>88221</v>
      </c>
      <c r="E19">
        <v>88749</v>
      </c>
      <c r="F19">
        <v>89343</v>
      </c>
      <c r="G19">
        <v>89939</v>
      </c>
      <c r="H19">
        <v>90343</v>
      </c>
      <c r="I19">
        <v>90771</v>
      </c>
      <c r="J19">
        <v>91144</v>
      </c>
      <c r="K19">
        <v>91278</v>
      </c>
      <c r="L19">
        <v>91429</v>
      </c>
      <c r="M19">
        <v>91844</v>
      </c>
      <c r="N19">
        <v>991173</v>
      </c>
    </row>
    <row r="20" spans="1:14">
      <c r="A20" s="1" t="s">
        <v>65</v>
      </c>
      <c r="B20" s="1" t="s">
        <v>64</v>
      </c>
      <c r="C20">
        <v>35610</v>
      </c>
      <c r="D20">
        <v>35555</v>
      </c>
      <c r="E20">
        <v>35739</v>
      </c>
      <c r="F20">
        <v>35727</v>
      </c>
      <c r="G20">
        <v>35768</v>
      </c>
      <c r="H20">
        <v>35651</v>
      </c>
      <c r="I20">
        <v>35605</v>
      </c>
      <c r="J20">
        <v>35502</v>
      </c>
      <c r="K20">
        <v>35514</v>
      </c>
      <c r="L20">
        <v>35471</v>
      </c>
      <c r="M20">
        <v>35400</v>
      </c>
      <c r="N20">
        <v>391542</v>
      </c>
    </row>
    <row r="21" spans="1:14">
      <c r="A21" s="1" t="s">
        <v>67</v>
      </c>
      <c r="B21" s="1" t="s">
        <v>66</v>
      </c>
      <c r="C21">
        <v>46535</v>
      </c>
      <c r="D21">
        <v>46602</v>
      </c>
      <c r="E21">
        <v>46658</v>
      </c>
      <c r="F21">
        <v>46688</v>
      </c>
      <c r="G21">
        <v>46784</v>
      </c>
      <c r="H21">
        <v>46823</v>
      </c>
      <c r="I21">
        <v>46697</v>
      </c>
      <c r="J21">
        <v>46768</v>
      </c>
      <c r="K21">
        <v>46887</v>
      </c>
      <c r="L21">
        <v>46892</v>
      </c>
      <c r="M21">
        <v>46936</v>
      </c>
      <c r="N21">
        <v>514270</v>
      </c>
    </row>
    <row r="22" spans="1:14">
      <c r="A22" s="1" t="s">
        <v>69</v>
      </c>
      <c r="B22" s="1" t="s">
        <v>68</v>
      </c>
      <c r="C22">
        <v>44850</v>
      </c>
      <c r="D22">
        <v>45204</v>
      </c>
      <c r="E22">
        <v>45409</v>
      </c>
      <c r="F22">
        <v>45671</v>
      </c>
      <c r="G22">
        <v>45926</v>
      </c>
      <c r="H22">
        <v>46126</v>
      </c>
      <c r="I22">
        <v>46322</v>
      </c>
      <c r="J22">
        <v>46543</v>
      </c>
      <c r="K22">
        <v>46650</v>
      </c>
      <c r="L22">
        <v>46850</v>
      </c>
      <c r="M22">
        <v>46944</v>
      </c>
      <c r="N22">
        <v>506495</v>
      </c>
    </row>
    <row r="23" spans="1:14">
      <c r="A23" s="1" t="s">
        <v>71</v>
      </c>
      <c r="B23" s="1" t="s">
        <v>70</v>
      </c>
      <c r="C23">
        <v>71791</v>
      </c>
      <c r="D23">
        <v>71731</v>
      </c>
      <c r="E23">
        <v>72248</v>
      </c>
      <c r="F23">
        <v>72518</v>
      </c>
      <c r="G23">
        <v>73131</v>
      </c>
      <c r="H23">
        <v>73467</v>
      </c>
      <c r="I23">
        <v>73942</v>
      </c>
      <c r="J23">
        <v>74389</v>
      </c>
      <c r="K23">
        <v>74538</v>
      </c>
      <c r="L23">
        <v>74679</v>
      </c>
      <c r="M23">
        <v>74802</v>
      </c>
      <c r="N23">
        <v>807236</v>
      </c>
    </row>
    <row r="24" spans="1:14">
      <c r="A24" s="7" t="s">
        <v>96</v>
      </c>
      <c r="B24" s="7" t="s">
        <v>97</v>
      </c>
      <c r="D24">
        <v>50606034</v>
      </c>
      <c r="E24">
        <v>50965186</v>
      </c>
      <c r="F24">
        <v>51381093</v>
      </c>
      <c r="G24">
        <v>51815853</v>
      </c>
      <c r="H24">
        <v>52196381</v>
      </c>
      <c r="I24">
        <v>52642452</v>
      </c>
      <c r="J24">
        <v>53107169</v>
      </c>
      <c r="K24">
        <v>53493729</v>
      </c>
      <c r="L24">
        <v>53865817</v>
      </c>
      <c r="M24">
        <v>27543422</v>
      </c>
      <c r="N24">
        <v>497617136</v>
      </c>
    </row>
  </sheetData>
  <pageMargins left="0.7" right="0.7" top="0.75" bottom="0.75" header="0.3" footer="0.3"/>
  <pageSetup paperSize="9"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7240"/>
  <sheetViews>
    <sheetView workbookViewId="0">
      <selection activeCell="H8" sqref="H8"/>
    </sheetView>
  </sheetViews>
  <sheetFormatPr defaultRowHeight="14.4"/>
  <cols>
    <col min="1" max="1" width="28.6640625" bestFit="1" customWidth="1"/>
    <col min="2" max="2" width="26.6640625" bestFit="1" customWidth="1"/>
    <col min="6" max="6" width="11.33203125" bestFit="1" customWidth="1"/>
    <col min="10" max="11" width="9.109375" style="30"/>
  </cols>
  <sheetData>
    <row r="1" spans="1:8">
      <c r="A1" s="18" t="s">
        <v>22</v>
      </c>
      <c r="B1" s="18" t="s">
        <v>171</v>
      </c>
      <c r="C1" s="18" t="s">
        <v>172</v>
      </c>
      <c r="D1" s="18" t="s">
        <v>91</v>
      </c>
      <c r="E1" s="18" t="s">
        <v>73</v>
      </c>
      <c r="F1" s="18" t="s">
        <v>173</v>
      </c>
      <c r="G1" s="18" t="s">
        <v>169</v>
      </c>
      <c r="H1" s="18" t="s">
        <v>164</v>
      </c>
    </row>
    <row r="2" spans="1:8">
      <c r="A2" s="15" t="s">
        <v>23</v>
      </c>
      <c r="B2" s="15" t="s">
        <v>391</v>
      </c>
      <c r="C2" s="15" t="s">
        <v>175</v>
      </c>
      <c r="D2" s="15">
        <v>2005</v>
      </c>
      <c r="E2" s="15" t="s">
        <v>105</v>
      </c>
      <c r="F2" s="15" t="s">
        <v>164</v>
      </c>
      <c r="G2" s="15" t="s">
        <v>126</v>
      </c>
      <c r="H2" s="15">
        <v>64681</v>
      </c>
    </row>
    <row r="3" spans="1:8">
      <c r="A3" s="15" t="s">
        <v>25</v>
      </c>
      <c r="B3" s="15" t="s">
        <v>392</v>
      </c>
      <c r="C3" s="15" t="s">
        <v>176</v>
      </c>
      <c r="D3" s="15">
        <v>2005</v>
      </c>
      <c r="E3" s="15" t="s">
        <v>105</v>
      </c>
      <c r="F3" s="15" t="s">
        <v>164</v>
      </c>
      <c r="G3" s="15" t="s">
        <v>126</v>
      </c>
      <c r="H3" s="15">
        <v>12577</v>
      </c>
    </row>
    <row r="4" spans="1:8">
      <c r="A4" s="15" t="s">
        <v>26</v>
      </c>
      <c r="B4" s="15" t="s">
        <v>393</v>
      </c>
      <c r="C4" s="15" t="s">
        <v>177</v>
      </c>
      <c r="D4" s="15">
        <v>2005</v>
      </c>
      <c r="E4" s="15" t="s">
        <v>105</v>
      </c>
      <c r="F4" s="15" t="s">
        <v>164</v>
      </c>
      <c r="G4" s="15" t="s">
        <v>126</v>
      </c>
      <c r="H4" s="15">
        <v>35271</v>
      </c>
    </row>
    <row r="5" spans="1:8">
      <c r="A5" s="15" t="s">
        <v>221</v>
      </c>
      <c r="B5" s="15" t="s">
        <v>394</v>
      </c>
      <c r="C5" s="15" t="s">
        <v>178</v>
      </c>
      <c r="D5" s="15">
        <v>2005</v>
      </c>
      <c r="E5" s="15" t="s">
        <v>105</v>
      </c>
      <c r="F5" s="15" t="s">
        <v>164</v>
      </c>
      <c r="G5" s="15" t="s">
        <v>126</v>
      </c>
      <c r="H5" s="15">
        <v>47921</v>
      </c>
    </row>
    <row r="6" spans="1:8">
      <c r="A6" s="15" t="s">
        <v>107</v>
      </c>
      <c r="B6" s="15" t="s">
        <v>395</v>
      </c>
      <c r="C6" s="15" t="s">
        <v>179</v>
      </c>
      <c r="D6" s="15">
        <v>2005</v>
      </c>
      <c r="E6" s="15" t="s">
        <v>105</v>
      </c>
      <c r="F6" s="15" t="s">
        <v>164</v>
      </c>
      <c r="G6" s="15" t="s">
        <v>126</v>
      </c>
      <c r="H6" s="15">
        <v>43410</v>
      </c>
    </row>
    <row r="7" spans="1:8">
      <c r="A7" s="15" t="s">
        <v>27</v>
      </c>
      <c r="B7" s="15" t="s">
        <v>396</v>
      </c>
      <c r="C7" s="15" t="s">
        <v>180</v>
      </c>
      <c r="D7" s="15">
        <v>2005</v>
      </c>
      <c r="E7" s="15" t="s">
        <v>105</v>
      </c>
      <c r="F7" s="15" t="s">
        <v>164</v>
      </c>
      <c r="G7" s="15" t="s">
        <v>126</v>
      </c>
      <c r="H7" s="15">
        <v>29203</v>
      </c>
    </row>
    <row r="8" spans="1:8">
      <c r="A8" s="15" t="s">
        <v>28</v>
      </c>
      <c r="B8" s="15" t="s">
        <v>397</v>
      </c>
      <c r="C8" s="15" t="s">
        <v>181</v>
      </c>
      <c r="D8" s="15">
        <v>2005</v>
      </c>
      <c r="E8" s="15" t="s">
        <v>105</v>
      </c>
      <c r="F8" s="15" t="s">
        <v>164</v>
      </c>
      <c r="G8" s="15" t="s">
        <v>126</v>
      </c>
      <c r="H8" s="15">
        <v>58335</v>
      </c>
    </row>
    <row r="9" spans="1:8">
      <c r="A9" s="15" t="s">
        <v>30</v>
      </c>
      <c r="B9" s="15" t="s">
        <v>398</v>
      </c>
      <c r="C9" s="15" t="s">
        <v>29</v>
      </c>
      <c r="D9" s="15">
        <v>2005</v>
      </c>
      <c r="E9" s="15" t="s">
        <v>105</v>
      </c>
      <c r="F9" s="15" t="s">
        <v>164</v>
      </c>
      <c r="G9" s="15" t="s">
        <v>126</v>
      </c>
      <c r="H9" s="15">
        <v>6509</v>
      </c>
    </row>
    <row r="10" spans="1:8">
      <c r="A10" s="15" t="s">
        <v>32</v>
      </c>
      <c r="B10" s="15" t="s">
        <v>399</v>
      </c>
      <c r="C10" s="15" t="s">
        <v>31</v>
      </c>
      <c r="D10" s="15">
        <v>2005</v>
      </c>
      <c r="E10" s="15" t="s">
        <v>105</v>
      </c>
      <c r="F10" s="15" t="s">
        <v>164</v>
      </c>
      <c r="G10" s="15" t="s">
        <v>126</v>
      </c>
      <c r="H10" s="15">
        <v>10910</v>
      </c>
    </row>
    <row r="11" spans="1:8">
      <c r="A11" s="15" t="s">
        <v>34</v>
      </c>
      <c r="B11" s="15" t="s">
        <v>400</v>
      </c>
      <c r="C11" s="15" t="s">
        <v>33</v>
      </c>
      <c r="D11" s="15">
        <v>2005</v>
      </c>
      <c r="E11" s="15" t="s">
        <v>105</v>
      </c>
      <c r="F11" s="15" t="s">
        <v>164</v>
      </c>
      <c r="G11" s="15" t="s">
        <v>126</v>
      </c>
      <c r="H11" s="15">
        <v>10179</v>
      </c>
    </row>
    <row r="12" spans="1:8">
      <c r="A12" s="15" t="s">
        <v>36</v>
      </c>
      <c r="B12" s="15" t="s">
        <v>401</v>
      </c>
      <c r="C12" s="15" t="s">
        <v>35</v>
      </c>
      <c r="D12" s="15">
        <v>2005</v>
      </c>
      <c r="E12" s="15" t="s">
        <v>105</v>
      </c>
      <c r="F12" s="15" t="s">
        <v>164</v>
      </c>
      <c r="G12" s="15" t="s">
        <v>126</v>
      </c>
      <c r="H12" s="15">
        <v>9088</v>
      </c>
    </row>
    <row r="13" spans="1:8">
      <c r="A13" s="15" t="s">
        <v>38</v>
      </c>
      <c r="B13" s="15" t="s">
        <v>402</v>
      </c>
      <c r="C13" s="15" t="s">
        <v>37</v>
      </c>
      <c r="D13" s="15">
        <v>2005</v>
      </c>
      <c r="E13" s="15" t="s">
        <v>105</v>
      </c>
      <c r="F13" s="15" t="s">
        <v>164</v>
      </c>
      <c r="G13" s="15" t="s">
        <v>126</v>
      </c>
      <c r="H13" s="15">
        <v>15152</v>
      </c>
    </row>
    <row r="14" spans="1:8">
      <c r="A14" s="15" t="s">
        <v>40</v>
      </c>
      <c r="B14" s="15" t="s">
        <v>403</v>
      </c>
      <c r="C14" s="15" t="s">
        <v>39</v>
      </c>
      <c r="D14" s="15">
        <v>2005</v>
      </c>
      <c r="E14" s="15" t="s">
        <v>105</v>
      </c>
      <c r="F14" s="15" t="s">
        <v>164</v>
      </c>
      <c r="G14" s="15" t="s">
        <v>126</v>
      </c>
      <c r="H14" s="15">
        <v>12843</v>
      </c>
    </row>
    <row r="15" spans="1:8">
      <c r="A15" s="15" t="s">
        <v>41</v>
      </c>
      <c r="B15" s="15" t="s">
        <v>404</v>
      </c>
      <c r="C15" s="15" t="s">
        <v>24</v>
      </c>
      <c r="D15" s="15">
        <v>2005</v>
      </c>
      <c r="E15" s="15" t="s">
        <v>105</v>
      </c>
      <c r="F15" s="15" t="s">
        <v>164</v>
      </c>
      <c r="G15" s="15" t="s">
        <v>126</v>
      </c>
      <c r="H15" s="15">
        <v>12577</v>
      </c>
    </row>
    <row r="16" spans="1:8">
      <c r="A16" s="15" t="s">
        <v>43</v>
      </c>
      <c r="B16" s="15" t="s">
        <v>405</v>
      </c>
      <c r="C16" s="15" t="s">
        <v>42</v>
      </c>
      <c r="D16" s="15">
        <v>2005</v>
      </c>
      <c r="E16" s="15" t="s">
        <v>105</v>
      </c>
      <c r="F16" s="15" t="s">
        <v>164</v>
      </c>
      <c r="G16" s="15" t="s">
        <v>126</v>
      </c>
      <c r="H16" s="15">
        <v>6178</v>
      </c>
    </row>
    <row r="17" spans="1:8">
      <c r="A17" s="15" t="s">
        <v>45</v>
      </c>
      <c r="B17" s="15" t="s">
        <v>406</v>
      </c>
      <c r="C17" s="15" t="s">
        <v>44</v>
      </c>
      <c r="D17" s="15">
        <v>2005</v>
      </c>
      <c r="E17" s="15" t="s">
        <v>105</v>
      </c>
      <c r="F17" s="15" t="s">
        <v>164</v>
      </c>
      <c r="G17" s="15" t="s">
        <v>126</v>
      </c>
      <c r="H17" s="15">
        <v>11762</v>
      </c>
    </row>
    <row r="18" spans="1:8">
      <c r="A18" s="15" t="s">
        <v>47</v>
      </c>
      <c r="B18" s="15" t="s">
        <v>407</v>
      </c>
      <c r="C18" s="15" t="s">
        <v>46</v>
      </c>
      <c r="D18" s="15">
        <v>2005</v>
      </c>
      <c r="E18" s="15" t="s">
        <v>105</v>
      </c>
      <c r="F18" s="15" t="s">
        <v>164</v>
      </c>
      <c r="G18" s="15" t="s">
        <v>126</v>
      </c>
      <c r="H18" s="15">
        <v>17331</v>
      </c>
    </row>
    <row r="19" spans="1:8">
      <c r="A19" s="15" t="s">
        <v>49</v>
      </c>
      <c r="B19" s="15" t="s">
        <v>408</v>
      </c>
      <c r="C19" s="15" t="s">
        <v>48</v>
      </c>
      <c r="D19" s="15">
        <v>2005</v>
      </c>
      <c r="E19" s="15" t="s">
        <v>105</v>
      </c>
      <c r="F19" s="15" t="s">
        <v>164</v>
      </c>
      <c r="G19" s="15" t="s">
        <v>126</v>
      </c>
      <c r="H19" s="15">
        <v>21286</v>
      </c>
    </row>
    <row r="20" spans="1:8">
      <c r="A20" s="15" t="s">
        <v>51</v>
      </c>
      <c r="B20" s="15" t="s">
        <v>409</v>
      </c>
      <c r="C20" s="15" t="s">
        <v>50</v>
      </c>
      <c r="D20" s="15">
        <v>2005</v>
      </c>
      <c r="E20" s="15" t="s">
        <v>105</v>
      </c>
      <c r="F20" s="15" t="s">
        <v>164</v>
      </c>
      <c r="G20" s="15" t="s">
        <v>126</v>
      </c>
      <c r="H20" s="15">
        <v>13290</v>
      </c>
    </row>
    <row r="21" spans="1:8">
      <c r="A21" s="15" t="s">
        <v>53</v>
      </c>
      <c r="B21" s="15" t="s">
        <v>410</v>
      </c>
      <c r="C21" s="15" t="s">
        <v>52</v>
      </c>
      <c r="D21" s="15">
        <v>2005</v>
      </c>
      <c r="E21" s="15" t="s">
        <v>105</v>
      </c>
      <c r="F21" s="15" t="s">
        <v>164</v>
      </c>
      <c r="G21" s="15" t="s">
        <v>126</v>
      </c>
      <c r="H21" s="15">
        <v>13345</v>
      </c>
    </row>
    <row r="22" spans="1:8">
      <c r="A22" s="15" t="s">
        <v>55</v>
      </c>
      <c r="B22" s="15" t="s">
        <v>411</v>
      </c>
      <c r="C22" s="15" t="s">
        <v>54</v>
      </c>
      <c r="D22" s="15">
        <v>2005</v>
      </c>
      <c r="E22" s="15" t="s">
        <v>105</v>
      </c>
      <c r="F22" s="15" t="s">
        <v>164</v>
      </c>
      <c r="G22" s="15" t="s">
        <v>126</v>
      </c>
      <c r="H22" s="15">
        <v>12736</v>
      </c>
    </row>
    <row r="23" spans="1:8">
      <c r="A23" s="15" t="s">
        <v>57</v>
      </c>
      <c r="B23" s="15" t="s">
        <v>412</v>
      </c>
      <c r="C23" s="15" t="s">
        <v>56</v>
      </c>
      <c r="D23" s="15">
        <v>2005</v>
      </c>
      <c r="E23" s="15" t="s">
        <v>105</v>
      </c>
      <c r="F23" s="15" t="s">
        <v>164</v>
      </c>
      <c r="G23" s="15" t="s">
        <v>126</v>
      </c>
      <c r="H23" s="15">
        <v>30674</v>
      </c>
    </row>
    <row r="24" spans="1:8">
      <c r="A24" s="15" t="s">
        <v>59</v>
      </c>
      <c r="B24" s="15" t="s">
        <v>413</v>
      </c>
      <c r="C24" s="15" t="s">
        <v>58</v>
      </c>
      <c r="D24" s="15">
        <v>2005</v>
      </c>
      <c r="E24" s="15" t="s">
        <v>105</v>
      </c>
      <c r="F24" s="15" t="s">
        <v>164</v>
      </c>
      <c r="G24" s="15" t="s">
        <v>126</v>
      </c>
      <c r="H24" s="15">
        <v>23384</v>
      </c>
    </row>
    <row r="25" spans="1:8">
      <c r="A25" s="15" t="s">
        <v>61</v>
      </c>
      <c r="B25" s="15" t="s">
        <v>414</v>
      </c>
      <c r="C25" s="15" t="s">
        <v>60</v>
      </c>
      <c r="D25" s="15">
        <v>2005</v>
      </c>
      <c r="E25" s="15" t="s">
        <v>105</v>
      </c>
      <c r="F25" s="15" t="s">
        <v>164</v>
      </c>
      <c r="G25" s="15" t="s">
        <v>126</v>
      </c>
      <c r="H25" s="15">
        <v>5819</v>
      </c>
    </row>
    <row r="26" spans="1:8">
      <c r="A26" s="15" t="s">
        <v>63</v>
      </c>
      <c r="B26" s="15" t="s">
        <v>415</v>
      </c>
      <c r="C26" s="15" t="s">
        <v>62</v>
      </c>
      <c r="D26" s="15">
        <v>2005</v>
      </c>
      <c r="E26" s="15" t="s">
        <v>105</v>
      </c>
      <c r="F26" s="15" t="s">
        <v>164</v>
      </c>
      <c r="G26" s="15" t="s">
        <v>126</v>
      </c>
      <c r="H26" s="15">
        <v>18192</v>
      </c>
    </row>
    <row r="27" spans="1:8">
      <c r="A27" s="15" t="s">
        <v>65</v>
      </c>
      <c r="B27" s="15" t="s">
        <v>416</v>
      </c>
      <c r="C27" s="15" t="s">
        <v>64</v>
      </c>
      <c r="D27" s="15">
        <v>2005</v>
      </c>
      <c r="E27" s="15" t="s">
        <v>105</v>
      </c>
      <c r="F27" s="15" t="s">
        <v>164</v>
      </c>
      <c r="G27" s="15" t="s">
        <v>126</v>
      </c>
      <c r="H27" s="15">
        <v>6853</v>
      </c>
    </row>
    <row r="28" spans="1:8">
      <c r="A28" s="15" t="s">
        <v>67</v>
      </c>
      <c r="B28" s="15" t="s">
        <v>417</v>
      </c>
      <c r="C28" s="15" t="s">
        <v>66</v>
      </c>
      <c r="D28" s="15">
        <v>2005</v>
      </c>
      <c r="E28" s="15" t="s">
        <v>105</v>
      </c>
      <c r="F28" s="15" t="s">
        <v>164</v>
      </c>
      <c r="G28" s="15" t="s">
        <v>126</v>
      </c>
      <c r="H28" s="15">
        <v>9351</v>
      </c>
    </row>
    <row r="29" spans="1:8">
      <c r="A29" s="15" t="s">
        <v>69</v>
      </c>
      <c r="B29" s="15" t="s">
        <v>418</v>
      </c>
      <c r="C29" s="15" t="s">
        <v>68</v>
      </c>
      <c r="D29" s="15">
        <v>2005</v>
      </c>
      <c r="E29" s="15" t="s">
        <v>105</v>
      </c>
      <c r="F29" s="15" t="s">
        <v>164</v>
      </c>
      <c r="G29" s="15" t="s">
        <v>126</v>
      </c>
      <c r="H29" s="15">
        <v>8878</v>
      </c>
    </row>
    <row r="30" spans="1:8">
      <c r="A30" s="15" t="s">
        <v>71</v>
      </c>
      <c r="B30" s="15" t="s">
        <v>419</v>
      </c>
      <c r="C30" s="15" t="s">
        <v>70</v>
      </c>
      <c r="D30" s="15">
        <v>2005</v>
      </c>
      <c r="E30" s="15" t="s">
        <v>105</v>
      </c>
      <c r="F30" s="15" t="s">
        <v>164</v>
      </c>
      <c r="G30" s="15" t="s">
        <v>126</v>
      </c>
      <c r="H30" s="15">
        <v>15061</v>
      </c>
    </row>
    <row r="31" spans="1:8">
      <c r="A31" s="15" t="s">
        <v>20</v>
      </c>
      <c r="B31" s="15" t="s">
        <v>420</v>
      </c>
      <c r="C31" s="15" t="s">
        <v>182</v>
      </c>
      <c r="D31" s="15">
        <v>2005</v>
      </c>
      <c r="E31" s="15" t="s">
        <v>105</v>
      </c>
      <c r="F31" s="15" t="s">
        <v>164</v>
      </c>
      <c r="G31" s="15" t="s">
        <v>126</v>
      </c>
      <c r="H31" s="15">
        <v>291398</v>
      </c>
    </row>
    <row r="32" spans="1:8">
      <c r="A32" s="15" t="s">
        <v>23</v>
      </c>
      <c r="B32" s="15" t="s">
        <v>421</v>
      </c>
      <c r="C32" s="15" t="s">
        <v>175</v>
      </c>
      <c r="D32" s="15">
        <v>2006</v>
      </c>
      <c r="E32" s="15" t="s">
        <v>105</v>
      </c>
      <c r="F32" s="15" t="s">
        <v>164</v>
      </c>
      <c r="G32" s="15" t="s">
        <v>126</v>
      </c>
      <c r="H32" s="15">
        <v>64097</v>
      </c>
    </row>
    <row r="33" spans="1:8">
      <c r="A33" s="15" t="s">
        <v>25</v>
      </c>
      <c r="B33" s="15" t="s">
        <v>422</v>
      </c>
      <c r="C33" s="15" t="s">
        <v>176</v>
      </c>
      <c r="D33" s="15">
        <v>2006</v>
      </c>
      <c r="E33" s="15" t="s">
        <v>105</v>
      </c>
      <c r="F33" s="15" t="s">
        <v>164</v>
      </c>
      <c r="G33" s="15" t="s">
        <v>126</v>
      </c>
      <c r="H33" s="15">
        <v>12493</v>
      </c>
    </row>
    <row r="34" spans="1:8">
      <c r="A34" s="15" t="s">
        <v>26</v>
      </c>
      <c r="B34" s="15" t="s">
        <v>423</v>
      </c>
      <c r="C34" s="15" t="s">
        <v>177</v>
      </c>
      <c r="D34" s="15">
        <v>2006</v>
      </c>
      <c r="E34" s="15" t="s">
        <v>105</v>
      </c>
      <c r="F34" s="15" t="s">
        <v>164</v>
      </c>
      <c r="G34" s="15" t="s">
        <v>126</v>
      </c>
      <c r="H34" s="15">
        <v>35094</v>
      </c>
    </row>
    <row r="35" spans="1:8">
      <c r="A35" s="16" t="s">
        <v>221</v>
      </c>
      <c r="B35" s="15" t="s">
        <v>424</v>
      </c>
      <c r="C35" s="15" t="s">
        <v>178</v>
      </c>
      <c r="D35" s="15">
        <v>2006</v>
      </c>
      <c r="E35" s="15" t="s">
        <v>105</v>
      </c>
      <c r="F35" s="15" t="s">
        <v>164</v>
      </c>
      <c r="G35" s="15" t="s">
        <v>126</v>
      </c>
      <c r="H35" s="15">
        <v>47768</v>
      </c>
    </row>
    <row r="36" spans="1:8">
      <c r="A36" s="15" t="s">
        <v>107</v>
      </c>
      <c r="B36" s="15" t="s">
        <v>425</v>
      </c>
      <c r="C36" s="15" t="s">
        <v>179</v>
      </c>
      <c r="D36" s="15">
        <v>2006</v>
      </c>
      <c r="E36" s="15" t="s">
        <v>105</v>
      </c>
      <c r="F36" s="15" t="s">
        <v>164</v>
      </c>
      <c r="G36" s="15" t="s">
        <v>126</v>
      </c>
      <c r="H36" s="15">
        <v>43176</v>
      </c>
    </row>
    <row r="37" spans="1:8">
      <c r="A37" s="15" t="s">
        <v>27</v>
      </c>
      <c r="B37" s="15" t="s">
        <v>426</v>
      </c>
      <c r="C37" s="15" t="s">
        <v>180</v>
      </c>
      <c r="D37" s="15">
        <v>2006</v>
      </c>
      <c r="E37" s="15" t="s">
        <v>105</v>
      </c>
      <c r="F37" s="15" t="s">
        <v>164</v>
      </c>
      <c r="G37" s="15" t="s">
        <v>126</v>
      </c>
      <c r="H37" s="15">
        <v>28769</v>
      </c>
    </row>
    <row r="38" spans="1:8">
      <c r="A38" s="15" t="s">
        <v>28</v>
      </c>
      <c r="B38" s="15" t="s">
        <v>427</v>
      </c>
      <c r="C38" s="15" t="s">
        <v>181</v>
      </c>
      <c r="D38" s="15">
        <v>2006</v>
      </c>
      <c r="E38" s="15" t="s">
        <v>105</v>
      </c>
      <c r="F38" s="15" t="s">
        <v>164</v>
      </c>
      <c r="G38" s="15" t="s">
        <v>126</v>
      </c>
      <c r="H38" s="15">
        <v>57859</v>
      </c>
    </row>
    <row r="39" spans="1:8">
      <c r="A39" s="15" t="s">
        <v>30</v>
      </c>
      <c r="B39" s="15" t="s">
        <v>428</v>
      </c>
      <c r="C39" s="15" t="s">
        <v>29</v>
      </c>
      <c r="D39" s="15">
        <v>2006</v>
      </c>
      <c r="E39" s="15" t="s">
        <v>105</v>
      </c>
      <c r="F39" s="15" t="s">
        <v>164</v>
      </c>
      <c r="G39" s="15" t="s">
        <v>126</v>
      </c>
      <c r="H39" s="15">
        <v>6396</v>
      </c>
    </row>
    <row r="40" spans="1:8">
      <c r="A40" s="15" t="s">
        <v>32</v>
      </c>
      <c r="B40" s="15" t="s">
        <v>429</v>
      </c>
      <c r="C40" s="15" t="s">
        <v>31</v>
      </c>
      <c r="D40" s="15">
        <v>2006</v>
      </c>
      <c r="E40" s="15" t="s">
        <v>105</v>
      </c>
      <c r="F40" s="15" t="s">
        <v>164</v>
      </c>
      <c r="G40" s="15" t="s">
        <v>126</v>
      </c>
      <c r="H40" s="15">
        <v>10850</v>
      </c>
    </row>
    <row r="41" spans="1:8">
      <c r="A41" s="15" t="s">
        <v>34</v>
      </c>
      <c r="B41" s="15" t="s">
        <v>430</v>
      </c>
      <c r="C41" s="15" t="s">
        <v>33</v>
      </c>
      <c r="D41" s="15">
        <v>2006</v>
      </c>
      <c r="E41" s="15" t="s">
        <v>105</v>
      </c>
      <c r="F41" s="15" t="s">
        <v>164</v>
      </c>
      <c r="G41" s="15" t="s">
        <v>126</v>
      </c>
      <c r="H41" s="15">
        <v>10064</v>
      </c>
    </row>
    <row r="42" spans="1:8">
      <c r="A42" s="15" t="s">
        <v>36</v>
      </c>
      <c r="B42" s="15" t="s">
        <v>431</v>
      </c>
      <c r="C42" s="15" t="s">
        <v>35</v>
      </c>
      <c r="D42" s="15">
        <v>2006</v>
      </c>
      <c r="E42" s="15" t="s">
        <v>105</v>
      </c>
      <c r="F42" s="15" t="s">
        <v>164</v>
      </c>
      <c r="G42" s="15" t="s">
        <v>126</v>
      </c>
      <c r="H42" s="15">
        <v>8992</v>
      </c>
    </row>
    <row r="43" spans="1:8">
      <c r="A43" s="15" t="s">
        <v>38</v>
      </c>
      <c r="B43" s="15" t="s">
        <v>432</v>
      </c>
      <c r="C43" s="15" t="s">
        <v>37</v>
      </c>
      <c r="D43" s="15">
        <v>2006</v>
      </c>
      <c r="E43" s="15" t="s">
        <v>105</v>
      </c>
      <c r="F43" s="15" t="s">
        <v>164</v>
      </c>
      <c r="G43" s="15" t="s">
        <v>126</v>
      </c>
      <c r="H43" s="15">
        <v>14933</v>
      </c>
    </row>
    <row r="44" spans="1:8">
      <c r="A44" s="15" t="s">
        <v>40</v>
      </c>
      <c r="B44" s="15" t="s">
        <v>433</v>
      </c>
      <c r="C44" s="15" t="s">
        <v>39</v>
      </c>
      <c r="D44" s="15">
        <v>2006</v>
      </c>
      <c r="E44" s="15" t="s">
        <v>105</v>
      </c>
      <c r="F44" s="15" t="s">
        <v>164</v>
      </c>
      <c r="G44" s="15" t="s">
        <v>126</v>
      </c>
      <c r="H44" s="15">
        <v>12862</v>
      </c>
    </row>
    <row r="45" spans="1:8">
      <c r="A45" s="15" t="s">
        <v>41</v>
      </c>
      <c r="B45" s="15" t="s">
        <v>434</v>
      </c>
      <c r="C45" s="15" t="s">
        <v>24</v>
      </c>
      <c r="D45" s="15">
        <v>2006</v>
      </c>
      <c r="E45" s="15" t="s">
        <v>105</v>
      </c>
      <c r="F45" s="15" t="s">
        <v>164</v>
      </c>
      <c r="G45" s="15" t="s">
        <v>126</v>
      </c>
      <c r="H45" s="15">
        <v>12493</v>
      </c>
    </row>
    <row r="46" spans="1:8">
      <c r="A46" s="15" t="s">
        <v>43</v>
      </c>
      <c r="B46" s="15" t="s">
        <v>435</v>
      </c>
      <c r="C46" s="15" t="s">
        <v>42</v>
      </c>
      <c r="D46" s="15">
        <v>2006</v>
      </c>
      <c r="E46" s="15" t="s">
        <v>105</v>
      </c>
      <c r="F46" s="15" t="s">
        <v>164</v>
      </c>
      <c r="G46" s="15" t="s">
        <v>126</v>
      </c>
      <c r="H46" s="15">
        <v>6132</v>
      </c>
    </row>
    <row r="47" spans="1:8">
      <c r="A47" s="15" t="s">
        <v>45</v>
      </c>
      <c r="B47" s="15" t="s">
        <v>436</v>
      </c>
      <c r="C47" s="15" t="s">
        <v>44</v>
      </c>
      <c r="D47" s="15">
        <v>2006</v>
      </c>
      <c r="E47" s="15" t="s">
        <v>105</v>
      </c>
      <c r="F47" s="15" t="s">
        <v>164</v>
      </c>
      <c r="G47" s="15" t="s">
        <v>126</v>
      </c>
      <c r="H47" s="15">
        <v>11722</v>
      </c>
    </row>
    <row r="48" spans="1:8">
      <c r="A48" s="15" t="s">
        <v>47</v>
      </c>
      <c r="B48" s="15" t="s">
        <v>437</v>
      </c>
      <c r="C48" s="15" t="s">
        <v>46</v>
      </c>
      <c r="D48" s="15">
        <v>2006</v>
      </c>
      <c r="E48" s="15" t="s">
        <v>105</v>
      </c>
      <c r="F48" s="15" t="s">
        <v>164</v>
      </c>
      <c r="G48" s="15" t="s">
        <v>126</v>
      </c>
      <c r="H48" s="15">
        <v>17240</v>
      </c>
    </row>
    <row r="49" spans="1:8">
      <c r="A49" s="15" t="s">
        <v>49</v>
      </c>
      <c r="B49" s="15" t="s">
        <v>438</v>
      </c>
      <c r="C49" s="15" t="s">
        <v>48</v>
      </c>
      <c r="D49" s="15">
        <v>2006</v>
      </c>
      <c r="E49" s="15" t="s">
        <v>105</v>
      </c>
      <c r="F49" s="15" t="s">
        <v>164</v>
      </c>
      <c r="G49" s="15" t="s">
        <v>126</v>
      </c>
      <c r="H49" s="15">
        <v>21263</v>
      </c>
    </row>
    <row r="50" spans="1:8">
      <c r="A50" s="15" t="s">
        <v>51</v>
      </c>
      <c r="B50" s="15" t="s">
        <v>439</v>
      </c>
      <c r="C50" s="15" t="s">
        <v>50</v>
      </c>
      <c r="D50" s="15">
        <v>2006</v>
      </c>
      <c r="E50" s="15" t="s">
        <v>105</v>
      </c>
      <c r="F50" s="15" t="s">
        <v>164</v>
      </c>
      <c r="G50" s="15" t="s">
        <v>126</v>
      </c>
      <c r="H50" s="15">
        <v>13099</v>
      </c>
    </row>
    <row r="51" spans="1:8">
      <c r="A51" s="15" t="s">
        <v>53</v>
      </c>
      <c r="B51" s="15" t="s">
        <v>440</v>
      </c>
      <c r="C51" s="15" t="s">
        <v>52</v>
      </c>
      <c r="D51" s="15">
        <v>2006</v>
      </c>
      <c r="E51" s="15" t="s">
        <v>105</v>
      </c>
      <c r="F51" s="15" t="s">
        <v>164</v>
      </c>
      <c r="G51" s="15" t="s">
        <v>126</v>
      </c>
      <c r="H51" s="15">
        <v>13406</v>
      </c>
    </row>
    <row r="52" spans="1:8">
      <c r="A52" s="15" t="s">
        <v>55</v>
      </c>
      <c r="B52" s="15" t="s">
        <v>441</v>
      </c>
      <c r="C52" s="15" t="s">
        <v>54</v>
      </c>
      <c r="D52" s="15">
        <v>2006</v>
      </c>
      <c r="E52" s="15" t="s">
        <v>105</v>
      </c>
      <c r="F52" s="15" t="s">
        <v>164</v>
      </c>
      <c r="G52" s="15" t="s">
        <v>126</v>
      </c>
      <c r="H52" s="15">
        <v>12599</v>
      </c>
    </row>
    <row r="53" spans="1:8">
      <c r="A53" s="15" t="s">
        <v>57</v>
      </c>
      <c r="B53" s="15" t="s">
        <v>442</v>
      </c>
      <c r="C53" s="15" t="s">
        <v>56</v>
      </c>
      <c r="D53" s="15">
        <v>2006</v>
      </c>
      <c r="E53" s="15" t="s">
        <v>105</v>
      </c>
      <c r="F53" s="15" t="s">
        <v>164</v>
      </c>
      <c r="G53" s="15" t="s">
        <v>126</v>
      </c>
      <c r="H53" s="15">
        <v>30577</v>
      </c>
    </row>
    <row r="54" spans="1:8">
      <c r="A54" s="15" t="s">
        <v>59</v>
      </c>
      <c r="B54" s="15" t="s">
        <v>443</v>
      </c>
      <c r="C54" s="15" t="s">
        <v>58</v>
      </c>
      <c r="D54" s="15">
        <v>2006</v>
      </c>
      <c r="E54" s="15" t="s">
        <v>105</v>
      </c>
      <c r="F54" s="15" t="s">
        <v>164</v>
      </c>
      <c r="G54" s="15" t="s">
        <v>126</v>
      </c>
      <c r="H54" s="15">
        <v>23032</v>
      </c>
    </row>
    <row r="55" spans="1:8">
      <c r="A55" s="15" t="s">
        <v>61</v>
      </c>
      <c r="B55" s="15" t="s">
        <v>444</v>
      </c>
      <c r="C55" s="15" t="s">
        <v>60</v>
      </c>
      <c r="D55" s="15">
        <v>2006</v>
      </c>
      <c r="E55" s="15" t="s">
        <v>105</v>
      </c>
      <c r="F55" s="15" t="s">
        <v>164</v>
      </c>
      <c r="G55" s="15" t="s">
        <v>126</v>
      </c>
      <c r="H55" s="15">
        <v>5737</v>
      </c>
    </row>
    <row r="56" spans="1:8">
      <c r="A56" s="15" t="s">
        <v>63</v>
      </c>
      <c r="B56" s="15" t="s">
        <v>445</v>
      </c>
      <c r="C56" s="15" t="s">
        <v>62</v>
      </c>
      <c r="D56" s="15">
        <v>2006</v>
      </c>
      <c r="E56" s="15" t="s">
        <v>105</v>
      </c>
      <c r="F56" s="15" t="s">
        <v>164</v>
      </c>
      <c r="G56" s="15" t="s">
        <v>126</v>
      </c>
      <c r="H56" s="15">
        <v>18105</v>
      </c>
    </row>
    <row r="57" spans="1:8">
      <c r="A57" s="15" t="s">
        <v>65</v>
      </c>
      <c r="B57" s="15" t="s">
        <v>446</v>
      </c>
      <c r="C57" s="15" t="s">
        <v>64</v>
      </c>
      <c r="D57" s="15">
        <v>2006</v>
      </c>
      <c r="E57" s="15" t="s">
        <v>105</v>
      </c>
      <c r="F57" s="15" t="s">
        <v>164</v>
      </c>
      <c r="G57" s="15" t="s">
        <v>126</v>
      </c>
      <c r="H57" s="15">
        <v>6723</v>
      </c>
    </row>
    <row r="58" spans="1:8">
      <c r="A58" s="15" t="s">
        <v>67</v>
      </c>
      <c r="B58" s="15" t="s">
        <v>447</v>
      </c>
      <c r="C58" s="15" t="s">
        <v>66</v>
      </c>
      <c r="D58" s="15">
        <v>2006</v>
      </c>
      <c r="E58" s="15" t="s">
        <v>105</v>
      </c>
      <c r="F58" s="15" t="s">
        <v>164</v>
      </c>
      <c r="G58" s="15" t="s">
        <v>126</v>
      </c>
      <c r="H58" s="15">
        <v>9300</v>
      </c>
    </row>
    <row r="59" spans="1:8">
      <c r="A59" s="15" t="s">
        <v>69</v>
      </c>
      <c r="B59" s="15" t="s">
        <v>448</v>
      </c>
      <c r="C59" s="15" t="s">
        <v>68</v>
      </c>
      <c r="D59" s="15">
        <v>2006</v>
      </c>
      <c r="E59" s="15" t="s">
        <v>105</v>
      </c>
      <c r="F59" s="15" t="s">
        <v>164</v>
      </c>
      <c r="G59" s="15" t="s">
        <v>126</v>
      </c>
      <c r="H59" s="15">
        <v>8809</v>
      </c>
    </row>
    <row r="60" spans="1:8">
      <c r="A60" s="15" t="s">
        <v>71</v>
      </c>
      <c r="B60" s="15" t="s">
        <v>449</v>
      </c>
      <c r="C60" s="15" t="s">
        <v>70</v>
      </c>
      <c r="D60" s="15">
        <v>2006</v>
      </c>
      <c r="E60" s="15" t="s">
        <v>105</v>
      </c>
      <c r="F60" s="15" t="s">
        <v>164</v>
      </c>
      <c r="G60" s="15" t="s">
        <v>126</v>
      </c>
      <c r="H60" s="15">
        <v>14922</v>
      </c>
    </row>
    <row r="61" spans="1:8">
      <c r="A61" s="15" t="s">
        <v>20</v>
      </c>
      <c r="B61" s="15" t="s">
        <v>450</v>
      </c>
      <c r="C61" s="15" t="s">
        <v>182</v>
      </c>
      <c r="D61" s="15">
        <v>2006</v>
      </c>
      <c r="E61" s="15" t="s">
        <v>105</v>
      </c>
      <c r="F61" s="15" t="s">
        <v>164</v>
      </c>
      <c r="G61" s="15" t="s">
        <v>126</v>
      </c>
      <c r="H61" s="15">
        <v>289256</v>
      </c>
    </row>
    <row r="62" spans="1:8">
      <c r="A62" s="15" t="s">
        <v>23</v>
      </c>
      <c r="B62" s="15" t="s">
        <v>451</v>
      </c>
      <c r="C62" s="15" t="s">
        <v>175</v>
      </c>
      <c r="D62" s="15">
        <v>2007</v>
      </c>
      <c r="E62" s="15" t="s">
        <v>105</v>
      </c>
      <c r="F62" s="15" t="s">
        <v>164</v>
      </c>
      <c r="G62" s="15" t="s">
        <v>126</v>
      </c>
      <c r="H62" s="15">
        <v>63775</v>
      </c>
    </row>
    <row r="63" spans="1:8">
      <c r="A63" s="15" t="s">
        <v>25</v>
      </c>
      <c r="B63" s="15" t="s">
        <v>452</v>
      </c>
      <c r="C63" s="15" t="s">
        <v>176</v>
      </c>
      <c r="D63" s="15">
        <v>2007</v>
      </c>
      <c r="E63" s="15" t="s">
        <v>105</v>
      </c>
      <c r="F63" s="15" t="s">
        <v>164</v>
      </c>
      <c r="G63" s="15" t="s">
        <v>126</v>
      </c>
      <c r="H63" s="15">
        <v>12248</v>
      </c>
    </row>
    <row r="64" spans="1:8">
      <c r="A64" s="15" t="s">
        <v>26</v>
      </c>
      <c r="B64" s="15" t="s">
        <v>453</v>
      </c>
      <c r="C64" s="15" t="s">
        <v>177</v>
      </c>
      <c r="D64" s="15">
        <v>2007</v>
      </c>
      <c r="E64" s="15" t="s">
        <v>105</v>
      </c>
      <c r="F64" s="15" t="s">
        <v>164</v>
      </c>
      <c r="G64" s="15" t="s">
        <v>126</v>
      </c>
      <c r="H64" s="15">
        <v>34825</v>
      </c>
    </row>
    <row r="65" spans="1:8">
      <c r="A65" s="15" t="s">
        <v>221</v>
      </c>
      <c r="B65" s="15" t="s">
        <v>454</v>
      </c>
      <c r="C65" s="15" t="s">
        <v>178</v>
      </c>
      <c r="D65" s="15">
        <v>2007</v>
      </c>
      <c r="E65" s="15" t="s">
        <v>105</v>
      </c>
      <c r="F65" s="15" t="s">
        <v>164</v>
      </c>
      <c r="G65" s="15" t="s">
        <v>126</v>
      </c>
      <c r="H65" s="15">
        <v>47656</v>
      </c>
    </row>
    <row r="66" spans="1:8">
      <c r="A66" s="15" t="s">
        <v>107</v>
      </c>
      <c r="B66" s="15" t="s">
        <v>455</v>
      </c>
      <c r="C66" s="15" t="s">
        <v>179</v>
      </c>
      <c r="D66" s="15">
        <v>2007</v>
      </c>
      <c r="E66" s="15" t="s">
        <v>105</v>
      </c>
      <c r="F66" s="15" t="s">
        <v>164</v>
      </c>
      <c r="G66" s="15" t="s">
        <v>126</v>
      </c>
      <c r="H66" s="15">
        <v>43314</v>
      </c>
    </row>
    <row r="67" spans="1:8">
      <c r="A67" s="15" t="s">
        <v>27</v>
      </c>
      <c r="B67" s="15" t="s">
        <v>456</v>
      </c>
      <c r="C67" s="15" t="s">
        <v>180</v>
      </c>
      <c r="D67" s="15">
        <v>2007</v>
      </c>
      <c r="E67" s="15" t="s">
        <v>105</v>
      </c>
      <c r="F67" s="15" t="s">
        <v>164</v>
      </c>
      <c r="G67" s="15" t="s">
        <v>126</v>
      </c>
      <c r="H67" s="15">
        <v>28451</v>
      </c>
    </row>
    <row r="68" spans="1:8">
      <c r="A68" s="15" t="s">
        <v>28</v>
      </c>
      <c r="B68" s="15" t="s">
        <v>457</v>
      </c>
      <c r="C68" s="15" t="s">
        <v>181</v>
      </c>
      <c r="D68" s="15">
        <v>2007</v>
      </c>
      <c r="E68" s="15" t="s">
        <v>105</v>
      </c>
      <c r="F68" s="15" t="s">
        <v>164</v>
      </c>
      <c r="G68" s="15" t="s">
        <v>126</v>
      </c>
      <c r="H68" s="15">
        <v>57059</v>
      </c>
    </row>
    <row r="69" spans="1:8">
      <c r="A69" s="15" t="s">
        <v>30</v>
      </c>
      <c r="B69" s="15" t="s">
        <v>458</v>
      </c>
      <c r="C69" s="15" t="s">
        <v>29</v>
      </c>
      <c r="D69" s="15">
        <v>2007</v>
      </c>
      <c r="E69" s="15" t="s">
        <v>105</v>
      </c>
      <c r="F69" s="15" t="s">
        <v>164</v>
      </c>
      <c r="G69" s="15" t="s">
        <v>126</v>
      </c>
      <c r="H69" s="15">
        <v>6313</v>
      </c>
    </row>
    <row r="70" spans="1:8">
      <c r="A70" s="15" t="s">
        <v>32</v>
      </c>
      <c r="B70" s="15" t="s">
        <v>459</v>
      </c>
      <c r="C70" s="15" t="s">
        <v>31</v>
      </c>
      <c r="D70" s="15">
        <v>2007</v>
      </c>
      <c r="E70" s="15" t="s">
        <v>105</v>
      </c>
      <c r="F70" s="15" t="s">
        <v>164</v>
      </c>
      <c r="G70" s="15" t="s">
        <v>126</v>
      </c>
      <c r="H70" s="15">
        <v>10815</v>
      </c>
    </row>
    <row r="71" spans="1:8">
      <c r="A71" s="15" t="s">
        <v>34</v>
      </c>
      <c r="B71" s="15" t="s">
        <v>460</v>
      </c>
      <c r="C71" s="15" t="s">
        <v>33</v>
      </c>
      <c r="D71" s="15">
        <v>2007</v>
      </c>
      <c r="E71" s="15" t="s">
        <v>105</v>
      </c>
      <c r="F71" s="15" t="s">
        <v>164</v>
      </c>
      <c r="G71" s="15" t="s">
        <v>126</v>
      </c>
      <c r="H71" s="15">
        <v>9955</v>
      </c>
    </row>
    <row r="72" spans="1:8">
      <c r="A72" s="15" t="s">
        <v>36</v>
      </c>
      <c r="B72" s="15" t="s">
        <v>461</v>
      </c>
      <c r="C72" s="15" t="s">
        <v>35</v>
      </c>
      <c r="D72" s="15">
        <v>2007</v>
      </c>
      <c r="E72" s="15" t="s">
        <v>105</v>
      </c>
      <c r="F72" s="15" t="s">
        <v>164</v>
      </c>
      <c r="G72" s="15" t="s">
        <v>126</v>
      </c>
      <c r="H72" s="15">
        <v>9000</v>
      </c>
    </row>
    <row r="73" spans="1:8">
      <c r="A73" s="15" t="s">
        <v>38</v>
      </c>
      <c r="B73" s="15" t="s">
        <v>462</v>
      </c>
      <c r="C73" s="15" t="s">
        <v>37</v>
      </c>
      <c r="D73" s="15">
        <v>2007</v>
      </c>
      <c r="E73" s="15" t="s">
        <v>105</v>
      </c>
      <c r="F73" s="15" t="s">
        <v>164</v>
      </c>
      <c r="G73" s="15" t="s">
        <v>126</v>
      </c>
      <c r="H73" s="15">
        <v>14831</v>
      </c>
    </row>
    <row r="74" spans="1:8">
      <c r="A74" s="15" t="s">
        <v>40</v>
      </c>
      <c r="B74" s="15" t="s">
        <v>463</v>
      </c>
      <c r="C74" s="15" t="s">
        <v>39</v>
      </c>
      <c r="D74" s="15">
        <v>2007</v>
      </c>
      <c r="E74" s="15" t="s">
        <v>105</v>
      </c>
      <c r="F74" s="15" t="s">
        <v>164</v>
      </c>
      <c r="G74" s="15" t="s">
        <v>126</v>
      </c>
      <c r="H74" s="15">
        <v>12861</v>
      </c>
    </row>
    <row r="75" spans="1:8">
      <c r="A75" s="15" t="s">
        <v>41</v>
      </c>
      <c r="B75" s="15" t="s">
        <v>464</v>
      </c>
      <c r="C75" s="15" t="s">
        <v>24</v>
      </c>
      <c r="D75" s="15">
        <v>2007</v>
      </c>
      <c r="E75" s="15" t="s">
        <v>105</v>
      </c>
      <c r="F75" s="15" t="s">
        <v>164</v>
      </c>
      <c r="G75" s="15" t="s">
        <v>126</v>
      </c>
      <c r="H75" s="15">
        <v>12248</v>
      </c>
    </row>
    <row r="76" spans="1:8">
      <c r="A76" s="15" t="s">
        <v>43</v>
      </c>
      <c r="B76" s="15" t="s">
        <v>465</v>
      </c>
      <c r="C76" s="15" t="s">
        <v>42</v>
      </c>
      <c r="D76" s="15">
        <v>2007</v>
      </c>
      <c r="E76" s="15" t="s">
        <v>105</v>
      </c>
      <c r="F76" s="15" t="s">
        <v>164</v>
      </c>
      <c r="G76" s="15" t="s">
        <v>126</v>
      </c>
      <c r="H76" s="15">
        <v>6028</v>
      </c>
    </row>
    <row r="77" spans="1:8">
      <c r="A77" s="15" t="s">
        <v>45</v>
      </c>
      <c r="B77" s="15" t="s">
        <v>466</v>
      </c>
      <c r="C77" s="15" t="s">
        <v>44</v>
      </c>
      <c r="D77" s="15">
        <v>2007</v>
      </c>
      <c r="E77" s="15" t="s">
        <v>105</v>
      </c>
      <c r="F77" s="15" t="s">
        <v>164</v>
      </c>
      <c r="G77" s="15" t="s">
        <v>126</v>
      </c>
      <c r="H77" s="15">
        <v>11586</v>
      </c>
    </row>
    <row r="78" spans="1:8">
      <c r="A78" s="15" t="s">
        <v>47</v>
      </c>
      <c r="B78" s="15" t="s">
        <v>467</v>
      </c>
      <c r="C78" s="15" t="s">
        <v>46</v>
      </c>
      <c r="D78" s="15">
        <v>2007</v>
      </c>
      <c r="E78" s="15" t="s">
        <v>105</v>
      </c>
      <c r="F78" s="15" t="s">
        <v>164</v>
      </c>
      <c r="G78" s="15" t="s">
        <v>126</v>
      </c>
      <c r="H78" s="15">
        <v>17211</v>
      </c>
    </row>
    <row r="79" spans="1:8">
      <c r="A79" s="15" t="s">
        <v>49</v>
      </c>
      <c r="B79" s="15" t="s">
        <v>468</v>
      </c>
      <c r="C79" s="15" t="s">
        <v>48</v>
      </c>
      <c r="D79" s="15">
        <v>2007</v>
      </c>
      <c r="E79" s="15" t="s">
        <v>105</v>
      </c>
      <c r="F79" s="15" t="s">
        <v>164</v>
      </c>
      <c r="G79" s="15" t="s">
        <v>126</v>
      </c>
      <c r="H79" s="15">
        <v>21223</v>
      </c>
    </row>
    <row r="80" spans="1:8">
      <c r="A80" s="15" t="s">
        <v>51</v>
      </c>
      <c r="B80" s="15" t="s">
        <v>469</v>
      </c>
      <c r="C80" s="15" t="s">
        <v>50</v>
      </c>
      <c r="D80" s="15">
        <v>2007</v>
      </c>
      <c r="E80" s="15" t="s">
        <v>105</v>
      </c>
      <c r="F80" s="15" t="s">
        <v>164</v>
      </c>
      <c r="G80" s="15" t="s">
        <v>126</v>
      </c>
      <c r="H80" s="15">
        <v>13052</v>
      </c>
    </row>
    <row r="81" spans="1:8">
      <c r="A81" s="15" t="s">
        <v>53</v>
      </c>
      <c r="B81" s="15" t="s">
        <v>470</v>
      </c>
      <c r="C81" s="15" t="s">
        <v>52</v>
      </c>
      <c r="D81" s="15">
        <v>2007</v>
      </c>
      <c r="E81" s="15" t="s">
        <v>105</v>
      </c>
      <c r="F81" s="15" t="s">
        <v>164</v>
      </c>
      <c r="G81" s="15" t="s">
        <v>126</v>
      </c>
      <c r="H81" s="15">
        <v>13381</v>
      </c>
    </row>
    <row r="82" spans="1:8">
      <c r="A82" s="15" t="s">
        <v>55</v>
      </c>
      <c r="B82" s="15" t="s">
        <v>471</v>
      </c>
      <c r="C82" s="15" t="s">
        <v>54</v>
      </c>
      <c r="D82" s="15">
        <v>2007</v>
      </c>
      <c r="E82" s="15" t="s">
        <v>105</v>
      </c>
      <c r="F82" s="15" t="s">
        <v>164</v>
      </c>
      <c r="G82" s="15" t="s">
        <v>126</v>
      </c>
      <c r="H82" s="15">
        <v>12498</v>
      </c>
    </row>
    <row r="83" spans="1:8">
      <c r="A83" s="15" t="s">
        <v>57</v>
      </c>
      <c r="B83" s="15" t="s">
        <v>472</v>
      </c>
      <c r="C83" s="15" t="s">
        <v>56</v>
      </c>
      <c r="D83" s="15">
        <v>2007</v>
      </c>
      <c r="E83" s="15" t="s">
        <v>105</v>
      </c>
      <c r="F83" s="15" t="s">
        <v>164</v>
      </c>
      <c r="G83" s="15" t="s">
        <v>126</v>
      </c>
      <c r="H83" s="15">
        <v>30816</v>
      </c>
    </row>
    <row r="84" spans="1:8">
      <c r="A84" s="15" t="s">
        <v>59</v>
      </c>
      <c r="B84" s="15" t="s">
        <v>473</v>
      </c>
      <c r="C84" s="15" t="s">
        <v>58</v>
      </c>
      <c r="D84" s="15">
        <v>2007</v>
      </c>
      <c r="E84" s="15" t="s">
        <v>105</v>
      </c>
      <c r="F84" s="15" t="s">
        <v>164</v>
      </c>
      <c r="G84" s="15" t="s">
        <v>126</v>
      </c>
      <c r="H84" s="15">
        <v>22731</v>
      </c>
    </row>
    <row r="85" spans="1:8">
      <c r="A85" s="15" t="s">
        <v>61</v>
      </c>
      <c r="B85" s="15" t="s">
        <v>474</v>
      </c>
      <c r="C85" s="15" t="s">
        <v>60</v>
      </c>
      <c r="D85" s="15">
        <v>2007</v>
      </c>
      <c r="E85" s="15" t="s">
        <v>105</v>
      </c>
      <c r="F85" s="15" t="s">
        <v>164</v>
      </c>
      <c r="G85" s="15" t="s">
        <v>126</v>
      </c>
      <c r="H85" s="15">
        <v>5720</v>
      </c>
    </row>
    <row r="86" spans="1:8">
      <c r="A86" s="15" t="s">
        <v>63</v>
      </c>
      <c r="B86" s="15" t="s">
        <v>475</v>
      </c>
      <c r="C86" s="15" t="s">
        <v>62</v>
      </c>
      <c r="D86" s="15">
        <v>2007</v>
      </c>
      <c r="E86" s="15" t="s">
        <v>105</v>
      </c>
      <c r="F86" s="15" t="s">
        <v>164</v>
      </c>
      <c r="G86" s="15" t="s">
        <v>126</v>
      </c>
      <c r="H86" s="15">
        <v>17932</v>
      </c>
    </row>
    <row r="87" spans="1:8">
      <c r="A87" s="15" t="s">
        <v>65</v>
      </c>
      <c r="B87" s="15" t="s">
        <v>476</v>
      </c>
      <c r="C87" s="15" t="s">
        <v>64</v>
      </c>
      <c r="D87" s="15">
        <v>2007</v>
      </c>
      <c r="E87" s="15" t="s">
        <v>105</v>
      </c>
      <c r="F87" s="15" t="s">
        <v>164</v>
      </c>
      <c r="G87" s="15" t="s">
        <v>126</v>
      </c>
      <c r="H87" s="15">
        <v>6560</v>
      </c>
    </row>
    <row r="88" spans="1:8">
      <c r="A88" s="15" t="s">
        <v>67</v>
      </c>
      <c r="B88" s="15" t="s">
        <v>477</v>
      </c>
      <c r="C88" s="15" t="s">
        <v>66</v>
      </c>
      <c r="D88" s="15">
        <v>2007</v>
      </c>
      <c r="E88" s="15" t="s">
        <v>105</v>
      </c>
      <c r="F88" s="15" t="s">
        <v>164</v>
      </c>
      <c r="G88" s="15" t="s">
        <v>126</v>
      </c>
      <c r="H88" s="15">
        <v>9115</v>
      </c>
    </row>
    <row r="89" spans="1:8">
      <c r="A89" s="15" t="s">
        <v>69</v>
      </c>
      <c r="B89" s="15" t="s">
        <v>478</v>
      </c>
      <c r="C89" s="15" t="s">
        <v>68</v>
      </c>
      <c r="D89" s="15">
        <v>2007</v>
      </c>
      <c r="E89" s="15" t="s">
        <v>105</v>
      </c>
      <c r="F89" s="15" t="s">
        <v>164</v>
      </c>
      <c r="G89" s="15" t="s">
        <v>126</v>
      </c>
      <c r="H89" s="15">
        <v>8700</v>
      </c>
    </row>
    <row r="90" spans="1:8">
      <c r="A90" s="15" t="s">
        <v>71</v>
      </c>
      <c r="B90" s="15" t="s">
        <v>479</v>
      </c>
      <c r="C90" s="15" t="s">
        <v>70</v>
      </c>
      <c r="D90" s="15">
        <v>2007</v>
      </c>
      <c r="E90" s="15" t="s">
        <v>105</v>
      </c>
      <c r="F90" s="15" t="s">
        <v>164</v>
      </c>
      <c r="G90" s="15" t="s">
        <v>126</v>
      </c>
      <c r="H90" s="15">
        <v>14752</v>
      </c>
    </row>
    <row r="91" spans="1:8">
      <c r="A91" s="15" t="s">
        <v>20</v>
      </c>
      <c r="B91" s="15" t="s">
        <v>480</v>
      </c>
      <c r="C91" s="15" t="s">
        <v>182</v>
      </c>
      <c r="D91" s="15">
        <v>2007</v>
      </c>
      <c r="E91" s="15" t="s">
        <v>105</v>
      </c>
      <c r="F91" s="15" t="s">
        <v>164</v>
      </c>
      <c r="G91" s="15" t="s">
        <v>126</v>
      </c>
      <c r="H91" s="15">
        <v>287328</v>
      </c>
    </row>
    <row r="92" spans="1:8">
      <c r="A92" s="15" t="s">
        <v>23</v>
      </c>
      <c r="B92" s="15" t="s">
        <v>481</v>
      </c>
      <c r="C92" s="15" t="s">
        <v>175</v>
      </c>
      <c r="D92" s="15">
        <v>2008</v>
      </c>
      <c r="E92" s="15" t="s">
        <v>105</v>
      </c>
      <c r="F92" s="15" t="s">
        <v>164</v>
      </c>
      <c r="G92" s="15" t="s">
        <v>126</v>
      </c>
      <c r="H92" s="15">
        <v>63531</v>
      </c>
    </row>
    <row r="93" spans="1:8">
      <c r="A93" s="15" t="s">
        <v>25</v>
      </c>
      <c r="B93" s="15" t="s">
        <v>482</v>
      </c>
      <c r="C93" s="15" t="s">
        <v>176</v>
      </c>
      <c r="D93" s="15">
        <v>2008</v>
      </c>
      <c r="E93" s="15" t="s">
        <v>105</v>
      </c>
      <c r="F93" s="15" t="s">
        <v>164</v>
      </c>
      <c r="G93" s="15" t="s">
        <v>126</v>
      </c>
      <c r="H93" s="15">
        <v>12165</v>
      </c>
    </row>
    <row r="94" spans="1:8">
      <c r="A94" s="15" t="s">
        <v>26</v>
      </c>
      <c r="B94" s="15" t="s">
        <v>483</v>
      </c>
      <c r="C94" s="15" t="s">
        <v>177</v>
      </c>
      <c r="D94" s="15">
        <v>2008</v>
      </c>
      <c r="E94" s="15" t="s">
        <v>105</v>
      </c>
      <c r="F94" s="15" t="s">
        <v>164</v>
      </c>
      <c r="G94" s="15" t="s">
        <v>126</v>
      </c>
      <c r="H94" s="15">
        <v>34714</v>
      </c>
    </row>
    <row r="95" spans="1:8">
      <c r="A95" s="15" t="s">
        <v>221</v>
      </c>
      <c r="B95" s="15" t="s">
        <v>484</v>
      </c>
      <c r="C95" s="15" t="s">
        <v>178</v>
      </c>
      <c r="D95" s="15">
        <v>2008</v>
      </c>
      <c r="E95" s="15" t="s">
        <v>105</v>
      </c>
      <c r="F95" s="15" t="s">
        <v>164</v>
      </c>
      <c r="G95" s="15" t="s">
        <v>126</v>
      </c>
      <c r="H95" s="15">
        <v>47513</v>
      </c>
    </row>
    <row r="96" spans="1:8">
      <c r="A96" s="15" t="s">
        <v>107</v>
      </c>
      <c r="B96" s="15" t="s">
        <v>485</v>
      </c>
      <c r="C96" s="15" t="s">
        <v>179</v>
      </c>
      <c r="D96" s="15">
        <v>2008</v>
      </c>
      <c r="E96" s="15" t="s">
        <v>105</v>
      </c>
      <c r="F96" s="15" t="s">
        <v>164</v>
      </c>
      <c r="G96" s="15" t="s">
        <v>126</v>
      </c>
      <c r="H96" s="15">
        <v>43419</v>
      </c>
    </row>
    <row r="97" spans="1:8">
      <c r="A97" s="15" t="s">
        <v>27</v>
      </c>
      <c r="B97" s="15" t="s">
        <v>486</v>
      </c>
      <c r="C97" s="15" t="s">
        <v>180</v>
      </c>
      <c r="D97" s="15">
        <v>2008</v>
      </c>
      <c r="E97" s="15" t="s">
        <v>105</v>
      </c>
      <c r="F97" s="15" t="s">
        <v>164</v>
      </c>
      <c r="G97" s="15" t="s">
        <v>126</v>
      </c>
      <c r="H97" s="15">
        <v>28410</v>
      </c>
    </row>
    <row r="98" spans="1:8">
      <c r="A98" s="15" t="s">
        <v>28</v>
      </c>
      <c r="B98" s="15" t="s">
        <v>487</v>
      </c>
      <c r="C98" s="15" t="s">
        <v>181</v>
      </c>
      <c r="D98" s="15">
        <v>2008</v>
      </c>
      <c r="E98" s="15" t="s">
        <v>105</v>
      </c>
      <c r="F98" s="15" t="s">
        <v>164</v>
      </c>
      <c r="G98" s="15" t="s">
        <v>126</v>
      </c>
      <c r="H98" s="15">
        <v>56817</v>
      </c>
    </row>
    <row r="99" spans="1:8">
      <c r="A99" s="15" t="s">
        <v>30</v>
      </c>
      <c r="B99" s="15" t="s">
        <v>488</v>
      </c>
      <c r="C99" s="15" t="s">
        <v>29</v>
      </c>
      <c r="D99" s="15">
        <v>2008</v>
      </c>
      <c r="E99" s="15" t="s">
        <v>105</v>
      </c>
      <c r="F99" s="15" t="s">
        <v>164</v>
      </c>
      <c r="G99" s="15" t="s">
        <v>126</v>
      </c>
      <c r="H99" s="15">
        <v>6246</v>
      </c>
    </row>
    <row r="100" spans="1:8">
      <c r="A100" s="15" t="s">
        <v>32</v>
      </c>
      <c r="B100" s="15" t="s">
        <v>489</v>
      </c>
      <c r="C100" s="15" t="s">
        <v>31</v>
      </c>
      <c r="D100" s="15">
        <v>2008</v>
      </c>
      <c r="E100" s="15" t="s">
        <v>105</v>
      </c>
      <c r="F100" s="15" t="s">
        <v>164</v>
      </c>
      <c r="G100" s="15" t="s">
        <v>126</v>
      </c>
      <c r="H100" s="15">
        <v>10689</v>
      </c>
    </row>
    <row r="101" spans="1:8">
      <c r="A101" s="15" t="s">
        <v>34</v>
      </c>
      <c r="B101" s="15" t="s">
        <v>490</v>
      </c>
      <c r="C101" s="15" t="s">
        <v>33</v>
      </c>
      <c r="D101" s="15">
        <v>2008</v>
      </c>
      <c r="E101" s="15" t="s">
        <v>105</v>
      </c>
      <c r="F101" s="15" t="s">
        <v>164</v>
      </c>
      <c r="G101" s="15" t="s">
        <v>126</v>
      </c>
      <c r="H101" s="15">
        <v>9930</v>
      </c>
    </row>
    <row r="102" spans="1:8">
      <c r="A102" s="15" t="s">
        <v>36</v>
      </c>
      <c r="B102" s="15" t="s">
        <v>491</v>
      </c>
      <c r="C102" s="15" t="s">
        <v>35</v>
      </c>
      <c r="D102" s="15">
        <v>2008</v>
      </c>
      <c r="E102" s="15" t="s">
        <v>105</v>
      </c>
      <c r="F102" s="15" t="s">
        <v>164</v>
      </c>
      <c r="G102" s="15" t="s">
        <v>126</v>
      </c>
      <c r="H102" s="15">
        <v>9032</v>
      </c>
    </row>
    <row r="103" spans="1:8">
      <c r="A103" s="15" t="s">
        <v>38</v>
      </c>
      <c r="B103" s="15" t="s">
        <v>492</v>
      </c>
      <c r="C103" s="15" t="s">
        <v>37</v>
      </c>
      <c r="D103" s="15">
        <v>2008</v>
      </c>
      <c r="E103" s="15" t="s">
        <v>105</v>
      </c>
      <c r="F103" s="15" t="s">
        <v>164</v>
      </c>
      <c r="G103" s="15" t="s">
        <v>126</v>
      </c>
      <c r="H103" s="15">
        <v>14681</v>
      </c>
    </row>
    <row r="104" spans="1:8">
      <c r="A104" s="15" t="s">
        <v>40</v>
      </c>
      <c r="B104" s="15" t="s">
        <v>493</v>
      </c>
      <c r="C104" s="15" t="s">
        <v>39</v>
      </c>
      <c r="D104" s="15">
        <v>2008</v>
      </c>
      <c r="E104" s="15" t="s">
        <v>105</v>
      </c>
      <c r="F104" s="15" t="s">
        <v>164</v>
      </c>
      <c r="G104" s="15" t="s">
        <v>126</v>
      </c>
      <c r="H104" s="15">
        <v>12953</v>
      </c>
    </row>
    <row r="105" spans="1:8">
      <c r="A105" s="15" t="s">
        <v>41</v>
      </c>
      <c r="B105" s="15" t="s">
        <v>494</v>
      </c>
      <c r="C105" s="15" t="s">
        <v>24</v>
      </c>
      <c r="D105" s="15">
        <v>2008</v>
      </c>
      <c r="E105" s="15" t="s">
        <v>105</v>
      </c>
      <c r="F105" s="15" t="s">
        <v>164</v>
      </c>
      <c r="G105" s="15" t="s">
        <v>126</v>
      </c>
      <c r="H105" s="15">
        <v>12165</v>
      </c>
    </row>
    <row r="106" spans="1:8">
      <c r="A106" s="15" t="s">
        <v>43</v>
      </c>
      <c r="B106" s="15" t="s">
        <v>495</v>
      </c>
      <c r="C106" s="15" t="s">
        <v>42</v>
      </c>
      <c r="D106" s="15">
        <v>2008</v>
      </c>
      <c r="E106" s="15" t="s">
        <v>105</v>
      </c>
      <c r="F106" s="15" t="s">
        <v>164</v>
      </c>
      <c r="G106" s="15" t="s">
        <v>126</v>
      </c>
      <c r="H106" s="15">
        <v>5944</v>
      </c>
    </row>
    <row r="107" spans="1:8">
      <c r="A107" s="15" t="s">
        <v>45</v>
      </c>
      <c r="B107" s="15" t="s">
        <v>496</v>
      </c>
      <c r="C107" s="15" t="s">
        <v>44</v>
      </c>
      <c r="D107" s="15">
        <v>2008</v>
      </c>
      <c r="E107" s="15" t="s">
        <v>105</v>
      </c>
      <c r="F107" s="15" t="s">
        <v>164</v>
      </c>
      <c r="G107" s="15" t="s">
        <v>126</v>
      </c>
      <c r="H107" s="15">
        <v>11536</v>
      </c>
    </row>
    <row r="108" spans="1:8">
      <c r="A108" s="15" t="s">
        <v>47</v>
      </c>
      <c r="B108" s="15" t="s">
        <v>497</v>
      </c>
      <c r="C108" s="15" t="s">
        <v>46</v>
      </c>
      <c r="D108" s="15">
        <v>2008</v>
      </c>
      <c r="E108" s="15" t="s">
        <v>105</v>
      </c>
      <c r="F108" s="15" t="s">
        <v>164</v>
      </c>
      <c r="G108" s="15" t="s">
        <v>126</v>
      </c>
      <c r="H108" s="15">
        <v>17234</v>
      </c>
    </row>
    <row r="109" spans="1:8">
      <c r="A109" s="15" t="s">
        <v>49</v>
      </c>
      <c r="B109" s="15" t="s">
        <v>498</v>
      </c>
      <c r="C109" s="15" t="s">
        <v>48</v>
      </c>
      <c r="D109" s="15">
        <v>2008</v>
      </c>
      <c r="E109" s="15" t="s">
        <v>105</v>
      </c>
      <c r="F109" s="15" t="s">
        <v>164</v>
      </c>
      <c r="G109" s="15" t="s">
        <v>126</v>
      </c>
      <c r="H109" s="15">
        <v>21223</v>
      </c>
    </row>
    <row r="110" spans="1:8">
      <c r="A110" s="15" t="s">
        <v>51</v>
      </c>
      <c r="B110" s="15" t="s">
        <v>499</v>
      </c>
      <c r="C110" s="15" t="s">
        <v>50</v>
      </c>
      <c r="D110" s="15">
        <v>2008</v>
      </c>
      <c r="E110" s="15" t="s">
        <v>105</v>
      </c>
      <c r="F110" s="15" t="s">
        <v>164</v>
      </c>
      <c r="G110" s="15" t="s">
        <v>126</v>
      </c>
      <c r="H110" s="15">
        <v>12951</v>
      </c>
    </row>
    <row r="111" spans="1:8">
      <c r="A111" s="15" t="s">
        <v>53</v>
      </c>
      <c r="B111" s="15" t="s">
        <v>500</v>
      </c>
      <c r="C111" s="15" t="s">
        <v>52</v>
      </c>
      <c r="D111" s="15">
        <v>2008</v>
      </c>
      <c r="E111" s="15" t="s">
        <v>105</v>
      </c>
      <c r="F111" s="15" t="s">
        <v>164</v>
      </c>
      <c r="G111" s="15" t="s">
        <v>126</v>
      </c>
      <c r="H111" s="15">
        <v>13339</v>
      </c>
    </row>
    <row r="112" spans="1:8">
      <c r="A112" s="15" t="s">
        <v>55</v>
      </c>
      <c r="B112" s="15" t="s">
        <v>501</v>
      </c>
      <c r="C112" s="15" t="s">
        <v>54</v>
      </c>
      <c r="D112" s="15">
        <v>2008</v>
      </c>
      <c r="E112" s="15" t="s">
        <v>105</v>
      </c>
      <c r="F112" s="15" t="s">
        <v>164</v>
      </c>
      <c r="G112" s="15" t="s">
        <v>126</v>
      </c>
      <c r="H112" s="15">
        <v>12428</v>
      </c>
    </row>
    <row r="113" spans="1:8">
      <c r="A113" s="15" t="s">
        <v>57</v>
      </c>
      <c r="B113" s="15" t="s">
        <v>502</v>
      </c>
      <c r="C113" s="15" t="s">
        <v>56</v>
      </c>
      <c r="D113" s="15">
        <v>2008</v>
      </c>
      <c r="E113" s="15" t="s">
        <v>105</v>
      </c>
      <c r="F113" s="15" t="s">
        <v>164</v>
      </c>
      <c r="G113" s="15" t="s">
        <v>126</v>
      </c>
      <c r="H113" s="15">
        <v>30991</v>
      </c>
    </row>
    <row r="114" spans="1:8">
      <c r="A114" s="15" t="s">
        <v>59</v>
      </c>
      <c r="B114" s="15" t="s">
        <v>503</v>
      </c>
      <c r="C114" s="15" t="s">
        <v>58</v>
      </c>
      <c r="D114" s="15">
        <v>2008</v>
      </c>
      <c r="E114" s="15" t="s">
        <v>105</v>
      </c>
      <c r="F114" s="15" t="s">
        <v>164</v>
      </c>
      <c r="G114" s="15" t="s">
        <v>126</v>
      </c>
      <c r="H114" s="15">
        <v>22649</v>
      </c>
    </row>
    <row r="115" spans="1:8">
      <c r="A115" s="15" t="s">
        <v>61</v>
      </c>
      <c r="B115" s="15" t="s">
        <v>504</v>
      </c>
      <c r="C115" s="15" t="s">
        <v>60</v>
      </c>
      <c r="D115" s="15">
        <v>2008</v>
      </c>
      <c r="E115" s="15" t="s">
        <v>105</v>
      </c>
      <c r="F115" s="15" t="s">
        <v>164</v>
      </c>
      <c r="G115" s="15" t="s">
        <v>126</v>
      </c>
      <c r="H115" s="15">
        <v>5761</v>
      </c>
    </row>
    <row r="116" spans="1:8">
      <c r="A116" s="15" t="s">
        <v>63</v>
      </c>
      <c r="B116" s="15" t="s">
        <v>505</v>
      </c>
      <c r="C116" s="15" t="s">
        <v>62</v>
      </c>
      <c r="D116" s="15">
        <v>2008</v>
      </c>
      <c r="E116" s="15" t="s">
        <v>105</v>
      </c>
      <c r="F116" s="15" t="s">
        <v>164</v>
      </c>
      <c r="G116" s="15" t="s">
        <v>126</v>
      </c>
      <c r="H116" s="15">
        <v>17904</v>
      </c>
    </row>
    <row r="117" spans="1:8">
      <c r="A117" s="15" t="s">
        <v>65</v>
      </c>
      <c r="B117" s="15" t="s">
        <v>506</v>
      </c>
      <c r="C117" s="15" t="s">
        <v>64</v>
      </c>
      <c r="D117" s="15">
        <v>2008</v>
      </c>
      <c r="E117" s="15" t="s">
        <v>105</v>
      </c>
      <c r="F117" s="15" t="s">
        <v>164</v>
      </c>
      <c r="G117" s="15" t="s">
        <v>126</v>
      </c>
      <c r="H117" s="15">
        <v>6510</v>
      </c>
    </row>
    <row r="118" spans="1:8">
      <c r="A118" s="15" t="s">
        <v>67</v>
      </c>
      <c r="B118" s="15" t="s">
        <v>507</v>
      </c>
      <c r="C118" s="15" t="s">
        <v>66</v>
      </c>
      <c r="D118" s="15">
        <v>2008</v>
      </c>
      <c r="E118" s="15" t="s">
        <v>105</v>
      </c>
      <c r="F118" s="15" t="s">
        <v>164</v>
      </c>
      <c r="G118" s="15" t="s">
        <v>126</v>
      </c>
      <c r="H118" s="15">
        <v>9018</v>
      </c>
    </row>
    <row r="119" spans="1:8">
      <c r="A119" s="15" t="s">
        <v>69</v>
      </c>
      <c r="B119" s="15" t="s">
        <v>508</v>
      </c>
      <c r="C119" s="15" t="s">
        <v>68</v>
      </c>
      <c r="D119" s="15">
        <v>2008</v>
      </c>
      <c r="E119" s="15" t="s">
        <v>105</v>
      </c>
      <c r="F119" s="15" t="s">
        <v>164</v>
      </c>
      <c r="G119" s="15" t="s">
        <v>126</v>
      </c>
      <c r="H119" s="15">
        <v>8607</v>
      </c>
    </row>
    <row r="120" spans="1:8">
      <c r="A120" s="15" t="s">
        <v>71</v>
      </c>
      <c r="B120" s="15" t="s">
        <v>509</v>
      </c>
      <c r="C120" s="15" t="s">
        <v>70</v>
      </c>
      <c r="D120" s="15">
        <v>2008</v>
      </c>
      <c r="E120" s="15" t="s">
        <v>105</v>
      </c>
      <c r="F120" s="15" t="s">
        <v>164</v>
      </c>
      <c r="G120" s="15" t="s">
        <v>126</v>
      </c>
      <c r="H120" s="15">
        <v>14778</v>
      </c>
    </row>
    <row r="121" spans="1:8">
      <c r="A121" s="15" t="s">
        <v>20</v>
      </c>
      <c r="B121" s="15" t="s">
        <v>510</v>
      </c>
      <c r="C121" s="15" t="s">
        <v>182</v>
      </c>
      <c r="D121" s="15">
        <v>2008</v>
      </c>
      <c r="E121" s="15" t="s">
        <v>105</v>
      </c>
      <c r="F121" s="15" t="s">
        <v>164</v>
      </c>
      <c r="G121" s="15" t="s">
        <v>126</v>
      </c>
      <c r="H121" s="15">
        <v>286569</v>
      </c>
    </row>
    <row r="122" spans="1:8">
      <c r="A122" s="15" t="s">
        <v>23</v>
      </c>
      <c r="B122" s="15" t="s">
        <v>511</v>
      </c>
      <c r="C122" s="15" t="s">
        <v>175</v>
      </c>
      <c r="D122" s="15">
        <v>2009</v>
      </c>
      <c r="E122" s="15" t="s">
        <v>105</v>
      </c>
      <c r="F122" s="15" t="s">
        <v>164</v>
      </c>
      <c r="G122" s="15" t="s">
        <v>126</v>
      </c>
      <c r="H122" s="15">
        <v>63384</v>
      </c>
    </row>
    <row r="123" spans="1:8">
      <c r="A123" s="15" t="s">
        <v>25</v>
      </c>
      <c r="B123" s="15" t="s">
        <v>512</v>
      </c>
      <c r="C123" s="15" t="s">
        <v>176</v>
      </c>
      <c r="D123" s="15">
        <v>2009</v>
      </c>
      <c r="E123" s="15" t="s">
        <v>105</v>
      </c>
      <c r="F123" s="15" t="s">
        <v>164</v>
      </c>
      <c r="G123" s="15" t="s">
        <v>126</v>
      </c>
      <c r="H123" s="15">
        <v>12037</v>
      </c>
    </row>
    <row r="124" spans="1:8">
      <c r="A124" s="15" t="s">
        <v>26</v>
      </c>
      <c r="B124" s="15" t="s">
        <v>513</v>
      </c>
      <c r="C124" s="15" t="s">
        <v>177</v>
      </c>
      <c r="D124" s="15">
        <v>2009</v>
      </c>
      <c r="E124" s="15" t="s">
        <v>105</v>
      </c>
      <c r="F124" s="15" t="s">
        <v>164</v>
      </c>
      <c r="G124" s="15" t="s">
        <v>126</v>
      </c>
      <c r="H124" s="15">
        <v>34453</v>
      </c>
    </row>
    <row r="125" spans="1:8">
      <c r="A125" s="15" t="s">
        <v>221</v>
      </c>
      <c r="B125" s="15" t="s">
        <v>514</v>
      </c>
      <c r="C125" s="15" t="s">
        <v>178</v>
      </c>
      <c r="D125" s="15">
        <v>2009</v>
      </c>
      <c r="E125" s="15" t="s">
        <v>105</v>
      </c>
      <c r="F125" s="15" t="s">
        <v>164</v>
      </c>
      <c r="G125" s="15" t="s">
        <v>126</v>
      </c>
      <c r="H125" s="15">
        <v>47457</v>
      </c>
    </row>
    <row r="126" spans="1:8">
      <c r="A126" s="15" t="s">
        <v>107</v>
      </c>
      <c r="B126" s="15" t="s">
        <v>515</v>
      </c>
      <c r="C126" s="15" t="s">
        <v>179</v>
      </c>
      <c r="D126" s="15">
        <v>2009</v>
      </c>
      <c r="E126" s="15" t="s">
        <v>105</v>
      </c>
      <c r="F126" s="15" t="s">
        <v>164</v>
      </c>
      <c r="G126" s="15" t="s">
        <v>126</v>
      </c>
      <c r="H126" s="15">
        <v>43562</v>
      </c>
    </row>
    <row r="127" spans="1:8">
      <c r="A127" s="15" t="s">
        <v>27</v>
      </c>
      <c r="B127" s="15" t="s">
        <v>516</v>
      </c>
      <c r="C127" s="15" t="s">
        <v>180</v>
      </c>
      <c r="D127" s="15">
        <v>2009</v>
      </c>
      <c r="E127" s="15" t="s">
        <v>105</v>
      </c>
      <c r="F127" s="15" t="s">
        <v>164</v>
      </c>
      <c r="G127" s="15" t="s">
        <v>126</v>
      </c>
      <c r="H127" s="15">
        <v>28270</v>
      </c>
    </row>
    <row r="128" spans="1:8">
      <c r="A128" s="15" t="s">
        <v>28</v>
      </c>
      <c r="B128" s="15" t="s">
        <v>517</v>
      </c>
      <c r="C128" s="15" t="s">
        <v>181</v>
      </c>
      <c r="D128" s="15">
        <v>2009</v>
      </c>
      <c r="E128" s="15" t="s">
        <v>105</v>
      </c>
      <c r="F128" s="15" t="s">
        <v>164</v>
      </c>
      <c r="G128" s="15" t="s">
        <v>126</v>
      </c>
      <c r="H128" s="15">
        <v>56751</v>
      </c>
    </row>
    <row r="129" spans="1:8">
      <c r="A129" s="15" t="s">
        <v>30</v>
      </c>
      <c r="B129" s="15" t="s">
        <v>518</v>
      </c>
      <c r="C129" s="15" t="s">
        <v>29</v>
      </c>
      <c r="D129" s="15">
        <v>2009</v>
      </c>
      <c r="E129" s="15" t="s">
        <v>105</v>
      </c>
      <c r="F129" s="15" t="s">
        <v>164</v>
      </c>
      <c r="G129" s="15" t="s">
        <v>126</v>
      </c>
      <c r="H129" s="15">
        <v>6231</v>
      </c>
    </row>
    <row r="130" spans="1:8">
      <c r="A130" s="15" t="s">
        <v>32</v>
      </c>
      <c r="B130" s="15" t="s">
        <v>519</v>
      </c>
      <c r="C130" s="15" t="s">
        <v>31</v>
      </c>
      <c r="D130" s="15">
        <v>2009</v>
      </c>
      <c r="E130" s="15" t="s">
        <v>105</v>
      </c>
      <c r="F130" s="15" t="s">
        <v>164</v>
      </c>
      <c r="G130" s="15" t="s">
        <v>126</v>
      </c>
      <c r="H130" s="15">
        <v>10628</v>
      </c>
    </row>
    <row r="131" spans="1:8">
      <c r="A131" s="15" t="s">
        <v>34</v>
      </c>
      <c r="B131" s="15" t="s">
        <v>520</v>
      </c>
      <c r="C131" s="15" t="s">
        <v>33</v>
      </c>
      <c r="D131" s="15">
        <v>2009</v>
      </c>
      <c r="E131" s="15" t="s">
        <v>105</v>
      </c>
      <c r="F131" s="15" t="s">
        <v>164</v>
      </c>
      <c r="G131" s="15" t="s">
        <v>126</v>
      </c>
      <c r="H131" s="15">
        <v>9883</v>
      </c>
    </row>
    <row r="132" spans="1:8">
      <c r="A132" s="15" t="s">
        <v>36</v>
      </c>
      <c r="B132" s="15" t="s">
        <v>521</v>
      </c>
      <c r="C132" s="15" t="s">
        <v>35</v>
      </c>
      <c r="D132" s="15">
        <v>2009</v>
      </c>
      <c r="E132" s="15" t="s">
        <v>105</v>
      </c>
      <c r="F132" s="15" t="s">
        <v>164</v>
      </c>
      <c r="G132" s="15" t="s">
        <v>126</v>
      </c>
      <c r="H132" s="15">
        <v>8949</v>
      </c>
    </row>
    <row r="133" spans="1:8">
      <c r="A133" s="15" t="s">
        <v>38</v>
      </c>
      <c r="B133" s="15" t="s">
        <v>522</v>
      </c>
      <c r="C133" s="15" t="s">
        <v>37</v>
      </c>
      <c r="D133" s="15">
        <v>2009</v>
      </c>
      <c r="E133" s="15" t="s">
        <v>105</v>
      </c>
      <c r="F133" s="15" t="s">
        <v>164</v>
      </c>
      <c r="G133" s="15" t="s">
        <v>126</v>
      </c>
      <c r="H133" s="15">
        <v>14599</v>
      </c>
    </row>
    <row r="134" spans="1:8">
      <c r="A134" s="15" t="s">
        <v>40</v>
      </c>
      <c r="B134" s="15" t="s">
        <v>523</v>
      </c>
      <c r="C134" s="15" t="s">
        <v>39</v>
      </c>
      <c r="D134" s="15">
        <v>2009</v>
      </c>
      <c r="E134" s="15" t="s">
        <v>105</v>
      </c>
      <c r="F134" s="15" t="s">
        <v>164</v>
      </c>
      <c r="G134" s="15" t="s">
        <v>126</v>
      </c>
      <c r="H134" s="15">
        <v>13094</v>
      </c>
    </row>
    <row r="135" spans="1:8">
      <c r="A135" s="15" t="s">
        <v>41</v>
      </c>
      <c r="B135" s="15" t="s">
        <v>524</v>
      </c>
      <c r="C135" s="15" t="s">
        <v>24</v>
      </c>
      <c r="D135" s="15">
        <v>2009</v>
      </c>
      <c r="E135" s="15" t="s">
        <v>105</v>
      </c>
      <c r="F135" s="15" t="s">
        <v>164</v>
      </c>
      <c r="G135" s="15" t="s">
        <v>126</v>
      </c>
      <c r="H135" s="15">
        <v>12037</v>
      </c>
    </row>
    <row r="136" spans="1:8">
      <c r="A136" s="15" t="s">
        <v>43</v>
      </c>
      <c r="B136" s="15" t="s">
        <v>525</v>
      </c>
      <c r="C136" s="15" t="s">
        <v>42</v>
      </c>
      <c r="D136" s="15">
        <v>2009</v>
      </c>
      <c r="E136" s="15" t="s">
        <v>105</v>
      </c>
      <c r="F136" s="15" t="s">
        <v>164</v>
      </c>
      <c r="G136" s="15" t="s">
        <v>126</v>
      </c>
      <c r="H136" s="15">
        <v>5901</v>
      </c>
    </row>
    <row r="137" spans="1:8">
      <c r="A137" s="15" t="s">
        <v>45</v>
      </c>
      <c r="B137" s="15" t="s">
        <v>526</v>
      </c>
      <c r="C137" s="15" t="s">
        <v>44</v>
      </c>
      <c r="D137" s="15">
        <v>2009</v>
      </c>
      <c r="E137" s="15" t="s">
        <v>105</v>
      </c>
      <c r="F137" s="15" t="s">
        <v>164</v>
      </c>
      <c r="G137" s="15" t="s">
        <v>126</v>
      </c>
      <c r="H137" s="15">
        <v>11468</v>
      </c>
    </row>
    <row r="138" spans="1:8">
      <c r="A138" s="15" t="s">
        <v>47</v>
      </c>
      <c r="B138" s="15" t="s">
        <v>527</v>
      </c>
      <c r="C138" s="15" t="s">
        <v>46</v>
      </c>
      <c r="D138" s="15">
        <v>2009</v>
      </c>
      <c r="E138" s="15" t="s">
        <v>105</v>
      </c>
      <c r="F138" s="15" t="s">
        <v>164</v>
      </c>
      <c r="G138" s="15" t="s">
        <v>126</v>
      </c>
      <c r="H138" s="15">
        <v>17084</v>
      </c>
    </row>
    <row r="139" spans="1:8">
      <c r="A139" s="15" t="s">
        <v>49</v>
      </c>
      <c r="B139" s="15" t="s">
        <v>528</v>
      </c>
      <c r="C139" s="15" t="s">
        <v>48</v>
      </c>
      <c r="D139" s="15">
        <v>2009</v>
      </c>
      <c r="E139" s="15" t="s">
        <v>105</v>
      </c>
      <c r="F139" s="15" t="s">
        <v>164</v>
      </c>
      <c r="G139" s="15" t="s">
        <v>126</v>
      </c>
      <c r="H139" s="15">
        <v>21312</v>
      </c>
    </row>
    <row r="140" spans="1:8">
      <c r="A140" s="15" t="s">
        <v>51</v>
      </c>
      <c r="B140" s="15" t="s">
        <v>529</v>
      </c>
      <c r="C140" s="15" t="s">
        <v>50</v>
      </c>
      <c r="D140" s="15">
        <v>2009</v>
      </c>
      <c r="E140" s="15" t="s">
        <v>105</v>
      </c>
      <c r="F140" s="15" t="s">
        <v>164</v>
      </c>
      <c r="G140" s="15" t="s">
        <v>126</v>
      </c>
      <c r="H140" s="15">
        <v>12842</v>
      </c>
    </row>
    <row r="141" spans="1:8">
      <c r="A141" s="15" t="s">
        <v>53</v>
      </c>
      <c r="B141" s="15" t="s">
        <v>530</v>
      </c>
      <c r="C141" s="15" t="s">
        <v>52</v>
      </c>
      <c r="D141" s="15">
        <v>2009</v>
      </c>
      <c r="E141" s="15" t="s">
        <v>105</v>
      </c>
      <c r="F141" s="15" t="s">
        <v>164</v>
      </c>
      <c r="G141" s="15" t="s">
        <v>126</v>
      </c>
      <c r="H141" s="15">
        <v>13303</v>
      </c>
    </row>
    <row r="142" spans="1:8">
      <c r="A142" s="15" t="s">
        <v>55</v>
      </c>
      <c r="B142" s="15" t="s">
        <v>531</v>
      </c>
      <c r="C142" s="15" t="s">
        <v>54</v>
      </c>
      <c r="D142" s="15">
        <v>2009</v>
      </c>
      <c r="E142" s="15" t="s">
        <v>105</v>
      </c>
      <c r="F142" s="15" t="s">
        <v>164</v>
      </c>
      <c r="G142" s="15" t="s">
        <v>126</v>
      </c>
      <c r="H142" s="15">
        <v>12328</v>
      </c>
    </row>
    <row r="143" spans="1:8">
      <c r="A143" s="15" t="s">
        <v>57</v>
      </c>
      <c r="B143" s="15" t="s">
        <v>532</v>
      </c>
      <c r="C143" s="15" t="s">
        <v>56</v>
      </c>
      <c r="D143" s="15">
        <v>2009</v>
      </c>
      <c r="E143" s="15" t="s">
        <v>105</v>
      </c>
      <c r="F143" s="15" t="s">
        <v>164</v>
      </c>
      <c r="G143" s="15" t="s">
        <v>126</v>
      </c>
      <c r="H143" s="15">
        <v>31234</v>
      </c>
    </row>
    <row r="144" spans="1:8">
      <c r="A144" s="15" t="s">
        <v>59</v>
      </c>
      <c r="B144" s="15" t="s">
        <v>533</v>
      </c>
      <c r="C144" s="15" t="s">
        <v>58</v>
      </c>
      <c r="D144" s="15">
        <v>2009</v>
      </c>
      <c r="E144" s="15" t="s">
        <v>105</v>
      </c>
      <c r="F144" s="15" t="s">
        <v>164</v>
      </c>
      <c r="G144" s="15" t="s">
        <v>126</v>
      </c>
      <c r="H144" s="15">
        <v>22574</v>
      </c>
    </row>
    <row r="145" spans="1:8">
      <c r="A145" s="15" t="s">
        <v>61</v>
      </c>
      <c r="B145" s="15" t="s">
        <v>534</v>
      </c>
      <c r="C145" s="15" t="s">
        <v>60</v>
      </c>
      <c r="D145" s="15">
        <v>2009</v>
      </c>
      <c r="E145" s="15" t="s">
        <v>105</v>
      </c>
      <c r="F145" s="15" t="s">
        <v>164</v>
      </c>
      <c r="G145" s="15" t="s">
        <v>126</v>
      </c>
      <c r="H145" s="15">
        <v>5696</v>
      </c>
    </row>
    <row r="146" spans="1:8">
      <c r="A146" s="15" t="s">
        <v>63</v>
      </c>
      <c r="B146" s="15" t="s">
        <v>535</v>
      </c>
      <c r="C146" s="15" t="s">
        <v>62</v>
      </c>
      <c r="D146" s="15">
        <v>2009</v>
      </c>
      <c r="E146" s="15" t="s">
        <v>105</v>
      </c>
      <c r="F146" s="15" t="s">
        <v>164</v>
      </c>
      <c r="G146" s="15" t="s">
        <v>126</v>
      </c>
      <c r="H146" s="15">
        <v>17919</v>
      </c>
    </row>
    <row r="147" spans="1:8">
      <c r="A147" s="15" t="s">
        <v>65</v>
      </c>
      <c r="B147" s="15" t="s">
        <v>536</v>
      </c>
      <c r="C147" s="15" t="s">
        <v>64</v>
      </c>
      <c r="D147" s="15">
        <v>2009</v>
      </c>
      <c r="E147" s="15" t="s">
        <v>105</v>
      </c>
      <c r="F147" s="15" t="s">
        <v>164</v>
      </c>
      <c r="G147" s="15" t="s">
        <v>126</v>
      </c>
      <c r="H147" s="15">
        <v>6435</v>
      </c>
    </row>
    <row r="148" spans="1:8">
      <c r="A148" s="15" t="s">
        <v>67</v>
      </c>
      <c r="B148" s="15" t="s">
        <v>537</v>
      </c>
      <c r="C148" s="15" t="s">
        <v>66</v>
      </c>
      <c r="D148" s="15">
        <v>2009</v>
      </c>
      <c r="E148" s="15" t="s">
        <v>105</v>
      </c>
      <c r="F148" s="15" t="s">
        <v>164</v>
      </c>
      <c r="G148" s="15" t="s">
        <v>126</v>
      </c>
      <c r="H148" s="15">
        <v>8965</v>
      </c>
    </row>
    <row r="149" spans="1:8">
      <c r="A149" s="15" t="s">
        <v>69</v>
      </c>
      <c r="B149" s="15" t="s">
        <v>538</v>
      </c>
      <c r="C149" s="15" t="s">
        <v>68</v>
      </c>
      <c r="D149" s="15">
        <v>2009</v>
      </c>
      <c r="E149" s="15" t="s">
        <v>105</v>
      </c>
      <c r="F149" s="15" t="s">
        <v>164</v>
      </c>
      <c r="G149" s="15" t="s">
        <v>126</v>
      </c>
      <c r="H149" s="15">
        <v>8546</v>
      </c>
    </row>
    <row r="150" spans="1:8">
      <c r="A150" s="15" t="s">
        <v>71</v>
      </c>
      <c r="B150" s="15" t="s">
        <v>539</v>
      </c>
      <c r="C150" s="15" t="s">
        <v>70</v>
      </c>
      <c r="D150" s="15">
        <v>2009</v>
      </c>
      <c r="E150" s="15" t="s">
        <v>105</v>
      </c>
      <c r="F150" s="15" t="s">
        <v>164</v>
      </c>
      <c r="G150" s="15" t="s">
        <v>126</v>
      </c>
      <c r="H150" s="15">
        <v>14886</v>
      </c>
    </row>
    <row r="151" spans="1:8">
      <c r="A151" s="15" t="s">
        <v>20</v>
      </c>
      <c r="B151" s="15" t="s">
        <v>540</v>
      </c>
      <c r="C151" s="15" t="s">
        <v>182</v>
      </c>
      <c r="D151" s="15">
        <v>2009</v>
      </c>
      <c r="E151" s="15" t="s">
        <v>105</v>
      </c>
      <c r="F151" s="15" t="s">
        <v>164</v>
      </c>
      <c r="G151" s="15" t="s">
        <v>126</v>
      </c>
      <c r="H151" s="15">
        <v>285914</v>
      </c>
    </row>
    <row r="152" spans="1:8">
      <c r="A152" s="15" t="s">
        <v>23</v>
      </c>
      <c r="B152" s="15" t="s">
        <v>541</v>
      </c>
      <c r="C152" s="15" t="s">
        <v>175</v>
      </c>
      <c r="D152" s="15">
        <v>2010</v>
      </c>
      <c r="E152" s="15" t="s">
        <v>105</v>
      </c>
      <c r="F152" s="15" t="s">
        <v>164</v>
      </c>
      <c r="G152" s="15" t="s">
        <v>126</v>
      </c>
      <c r="H152" s="15">
        <v>63258</v>
      </c>
    </row>
    <row r="153" spans="1:8">
      <c r="A153" s="15" t="s">
        <v>25</v>
      </c>
      <c r="B153" s="15" t="s">
        <v>542</v>
      </c>
      <c r="C153" s="15" t="s">
        <v>176</v>
      </c>
      <c r="D153" s="15">
        <v>2010</v>
      </c>
      <c r="E153" s="15" t="s">
        <v>105</v>
      </c>
      <c r="F153" s="15" t="s">
        <v>164</v>
      </c>
      <c r="G153" s="15" t="s">
        <v>126</v>
      </c>
      <c r="H153" s="15">
        <v>11837</v>
      </c>
    </row>
    <row r="154" spans="1:8">
      <c r="A154" s="15" t="s">
        <v>26</v>
      </c>
      <c r="B154" s="15" t="s">
        <v>543</v>
      </c>
      <c r="C154" s="15" t="s">
        <v>177</v>
      </c>
      <c r="D154" s="15">
        <v>2010</v>
      </c>
      <c r="E154" s="15" t="s">
        <v>105</v>
      </c>
      <c r="F154" s="15" t="s">
        <v>164</v>
      </c>
      <c r="G154" s="15" t="s">
        <v>126</v>
      </c>
      <c r="H154" s="15">
        <v>34151</v>
      </c>
    </row>
    <row r="155" spans="1:8">
      <c r="A155" s="15" t="s">
        <v>221</v>
      </c>
      <c r="B155" s="15" t="s">
        <v>544</v>
      </c>
      <c r="C155" s="15" t="s">
        <v>178</v>
      </c>
      <c r="D155" s="15">
        <v>2010</v>
      </c>
      <c r="E155" s="15" t="s">
        <v>105</v>
      </c>
      <c r="F155" s="15" t="s">
        <v>164</v>
      </c>
      <c r="G155" s="15" t="s">
        <v>126</v>
      </c>
      <c r="H155" s="15">
        <v>47066</v>
      </c>
    </row>
    <row r="156" spans="1:8">
      <c r="A156" s="15" t="s">
        <v>107</v>
      </c>
      <c r="B156" s="15" t="s">
        <v>545</v>
      </c>
      <c r="C156" s="15" t="s">
        <v>179</v>
      </c>
      <c r="D156" s="15">
        <v>2010</v>
      </c>
      <c r="E156" s="15" t="s">
        <v>105</v>
      </c>
      <c r="F156" s="15" t="s">
        <v>164</v>
      </c>
      <c r="G156" s="15" t="s">
        <v>126</v>
      </c>
      <c r="H156" s="15">
        <v>43881</v>
      </c>
    </row>
    <row r="157" spans="1:8">
      <c r="A157" s="15" t="s">
        <v>27</v>
      </c>
      <c r="B157" s="15" t="s">
        <v>546</v>
      </c>
      <c r="C157" s="15" t="s">
        <v>180</v>
      </c>
      <c r="D157" s="15">
        <v>2010</v>
      </c>
      <c r="E157" s="15" t="s">
        <v>105</v>
      </c>
      <c r="F157" s="15" t="s">
        <v>164</v>
      </c>
      <c r="G157" s="15" t="s">
        <v>126</v>
      </c>
      <c r="H157" s="15">
        <v>28093</v>
      </c>
    </row>
    <row r="158" spans="1:8">
      <c r="A158" s="15" t="s">
        <v>28</v>
      </c>
      <c r="B158" s="15" t="s">
        <v>547</v>
      </c>
      <c r="C158" s="15" t="s">
        <v>181</v>
      </c>
      <c r="D158" s="15">
        <v>2010</v>
      </c>
      <c r="E158" s="15" t="s">
        <v>105</v>
      </c>
      <c r="F158" s="15" t="s">
        <v>164</v>
      </c>
      <c r="G158" s="15" t="s">
        <v>126</v>
      </c>
      <c r="H158" s="15">
        <v>56574</v>
      </c>
    </row>
    <row r="159" spans="1:8">
      <c r="A159" s="15" t="s">
        <v>30</v>
      </c>
      <c r="B159" s="15" t="s">
        <v>548</v>
      </c>
      <c r="C159" s="15" t="s">
        <v>29</v>
      </c>
      <c r="D159" s="15">
        <v>2010</v>
      </c>
      <c r="E159" s="15" t="s">
        <v>105</v>
      </c>
      <c r="F159" s="15" t="s">
        <v>164</v>
      </c>
      <c r="G159" s="15" t="s">
        <v>126</v>
      </c>
      <c r="H159" s="15">
        <v>6157</v>
      </c>
    </row>
    <row r="160" spans="1:8">
      <c r="A160" s="15" t="s">
        <v>32</v>
      </c>
      <c r="B160" s="15" t="s">
        <v>549</v>
      </c>
      <c r="C160" s="15" t="s">
        <v>31</v>
      </c>
      <c r="D160" s="15">
        <v>2010</v>
      </c>
      <c r="E160" s="15" t="s">
        <v>105</v>
      </c>
      <c r="F160" s="15" t="s">
        <v>164</v>
      </c>
      <c r="G160" s="15" t="s">
        <v>126</v>
      </c>
      <c r="H160" s="15">
        <v>10647</v>
      </c>
    </row>
    <row r="161" spans="1:8">
      <c r="A161" s="15" t="s">
        <v>34</v>
      </c>
      <c r="B161" s="15" t="s">
        <v>550</v>
      </c>
      <c r="C161" s="15" t="s">
        <v>33</v>
      </c>
      <c r="D161" s="15">
        <v>2010</v>
      </c>
      <c r="E161" s="15" t="s">
        <v>105</v>
      </c>
      <c r="F161" s="15" t="s">
        <v>164</v>
      </c>
      <c r="G161" s="15" t="s">
        <v>126</v>
      </c>
      <c r="H161" s="15">
        <v>9837</v>
      </c>
    </row>
    <row r="162" spans="1:8">
      <c r="A162" s="15" t="s">
        <v>36</v>
      </c>
      <c r="B162" s="15" t="s">
        <v>551</v>
      </c>
      <c r="C162" s="15" t="s">
        <v>35</v>
      </c>
      <c r="D162" s="15">
        <v>2010</v>
      </c>
      <c r="E162" s="15" t="s">
        <v>105</v>
      </c>
      <c r="F162" s="15" t="s">
        <v>164</v>
      </c>
      <c r="G162" s="15" t="s">
        <v>126</v>
      </c>
      <c r="H162" s="15">
        <v>8846</v>
      </c>
    </row>
    <row r="163" spans="1:8">
      <c r="A163" s="15" t="s">
        <v>38</v>
      </c>
      <c r="B163" s="15" t="s">
        <v>552</v>
      </c>
      <c r="C163" s="15" t="s">
        <v>37</v>
      </c>
      <c r="D163" s="15">
        <v>2010</v>
      </c>
      <c r="E163" s="15" t="s">
        <v>105</v>
      </c>
      <c r="F163" s="15" t="s">
        <v>164</v>
      </c>
      <c r="G163" s="15" t="s">
        <v>126</v>
      </c>
      <c r="H163" s="15">
        <v>14583</v>
      </c>
    </row>
    <row r="164" spans="1:8">
      <c r="A164" s="15" t="s">
        <v>40</v>
      </c>
      <c r="B164" s="15" t="s">
        <v>553</v>
      </c>
      <c r="C164" s="15" t="s">
        <v>39</v>
      </c>
      <c r="D164" s="15">
        <v>2010</v>
      </c>
      <c r="E164" s="15" t="s">
        <v>105</v>
      </c>
      <c r="F164" s="15" t="s">
        <v>164</v>
      </c>
      <c r="G164" s="15" t="s">
        <v>126</v>
      </c>
      <c r="H164" s="15">
        <v>13188</v>
      </c>
    </row>
    <row r="165" spans="1:8">
      <c r="A165" s="15" t="s">
        <v>41</v>
      </c>
      <c r="B165" s="15" t="s">
        <v>554</v>
      </c>
      <c r="C165" s="15" t="s">
        <v>24</v>
      </c>
      <c r="D165" s="15">
        <v>2010</v>
      </c>
      <c r="E165" s="15" t="s">
        <v>105</v>
      </c>
      <c r="F165" s="15" t="s">
        <v>164</v>
      </c>
      <c r="G165" s="15" t="s">
        <v>126</v>
      </c>
      <c r="H165" s="15">
        <v>11837</v>
      </c>
    </row>
    <row r="166" spans="1:8">
      <c r="A166" s="15" t="s">
        <v>43</v>
      </c>
      <c r="B166" s="15" t="s">
        <v>555</v>
      </c>
      <c r="C166" s="15" t="s">
        <v>42</v>
      </c>
      <c r="D166" s="15">
        <v>2010</v>
      </c>
      <c r="E166" s="15" t="s">
        <v>105</v>
      </c>
      <c r="F166" s="15" t="s">
        <v>164</v>
      </c>
      <c r="G166" s="15" t="s">
        <v>126</v>
      </c>
      <c r="H166" s="15">
        <v>5815</v>
      </c>
    </row>
    <row r="167" spans="1:8">
      <c r="A167" s="15" t="s">
        <v>45</v>
      </c>
      <c r="B167" s="15" t="s">
        <v>556</v>
      </c>
      <c r="C167" s="15" t="s">
        <v>44</v>
      </c>
      <c r="D167" s="15">
        <v>2010</v>
      </c>
      <c r="E167" s="15" t="s">
        <v>105</v>
      </c>
      <c r="F167" s="15" t="s">
        <v>164</v>
      </c>
      <c r="G167" s="15" t="s">
        <v>126</v>
      </c>
      <c r="H167" s="15">
        <v>11373</v>
      </c>
    </row>
    <row r="168" spans="1:8">
      <c r="A168" s="15" t="s">
        <v>47</v>
      </c>
      <c r="B168" s="15" t="s">
        <v>557</v>
      </c>
      <c r="C168" s="15" t="s">
        <v>46</v>
      </c>
      <c r="D168" s="15">
        <v>2010</v>
      </c>
      <c r="E168" s="15" t="s">
        <v>105</v>
      </c>
      <c r="F168" s="15" t="s">
        <v>164</v>
      </c>
      <c r="G168" s="15" t="s">
        <v>126</v>
      </c>
      <c r="H168" s="15">
        <v>16963</v>
      </c>
    </row>
    <row r="169" spans="1:8">
      <c r="A169" s="15" t="s">
        <v>49</v>
      </c>
      <c r="B169" s="15" t="s">
        <v>558</v>
      </c>
      <c r="C169" s="15" t="s">
        <v>48</v>
      </c>
      <c r="D169" s="15">
        <v>2010</v>
      </c>
      <c r="E169" s="15" t="s">
        <v>105</v>
      </c>
      <c r="F169" s="15" t="s">
        <v>164</v>
      </c>
      <c r="G169" s="15" t="s">
        <v>126</v>
      </c>
      <c r="H169" s="15">
        <v>21250</v>
      </c>
    </row>
    <row r="170" spans="1:8">
      <c r="A170" s="15" t="s">
        <v>51</v>
      </c>
      <c r="B170" s="15" t="s">
        <v>559</v>
      </c>
      <c r="C170" s="15" t="s">
        <v>50</v>
      </c>
      <c r="D170" s="15">
        <v>2010</v>
      </c>
      <c r="E170" s="15" t="s">
        <v>105</v>
      </c>
      <c r="F170" s="15" t="s">
        <v>164</v>
      </c>
      <c r="G170" s="15" t="s">
        <v>126</v>
      </c>
      <c r="H170" s="15">
        <v>12681</v>
      </c>
    </row>
    <row r="171" spans="1:8">
      <c r="A171" s="15" t="s">
        <v>53</v>
      </c>
      <c r="B171" s="15" t="s">
        <v>560</v>
      </c>
      <c r="C171" s="15" t="s">
        <v>52</v>
      </c>
      <c r="D171" s="15">
        <v>2010</v>
      </c>
      <c r="E171" s="15" t="s">
        <v>105</v>
      </c>
      <c r="F171" s="15" t="s">
        <v>164</v>
      </c>
      <c r="G171" s="15" t="s">
        <v>126</v>
      </c>
      <c r="H171" s="15">
        <v>13135</v>
      </c>
    </row>
    <row r="172" spans="1:8">
      <c r="A172" s="15" t="s">
        <v>55</v>
      </c>
      <c r="B172" s="15" t="s">
        <v>561</v>
      </c>
      <c r="C172" s="15" t="s">
        <v>54</v>
      </c>
      <c r="D172" s="15">
        <v>2010</v>
      </c>
      <c r="E172" s="15" t="s">
        <v>105</v>
      </c>
      <c r="F172" s="15" t="s">
        <v>164</v>
      </c>
      <c r="G172" s="15" t="s">
        <v>126</v>
      </c>
      <c r="H172" s="15">
        <v>12283</v>
      </c>
    </row>
    <row r="173" spans="1:8">
      <c r="A173" s="15" t="s">
        <v>57</v>
      </c>
      <c r="B173" s="15" t="s">
        <v>562</v>
      </c>
      <c r="C173" s="15" t="s">
        <v>56</v>
      </c>
      <c r="D173" s="15">
        <v>2010</v>
      </c>
      <c r="E173" s="15" t="s">
        <v>105</v>
      </c>
      <c r="F173" s="15" t="s">
        <v>164</v>
      </c>
      <c r="G173" s="15" t="s">
        <v>126</v>
      </c>
      <c r="H173" s="15">
        <v>31598</v>
      </c>
    </row>
    <row r="174" spans="1:8">
      <c r="A174" s="15" t="s">
        <v>59</v>
      </c>
      <c r="B174" s="15" t="s">
        <v>563</v>
      </c>
      <c r="C174" s="15" t="s">
        <v>58</v>
      </c>
      <c r="D174" s="15">
        <v>2010</v>
      </c>
      <c r="E174" s="15" t="s">
        <v>105</v>
      </c>
      <c r="F174" s="15" t="s">
        <v>164</v>
      </c>
      <c r="G174" s="15" t="s">
        <v>126</v>
      </c>
      <c r="H174" s="15">
        <v>22453</v>
      </c>
    </row>
    <row r="175" spans="1:8">
      <c r="A175" s="15" t="s">
        <v>61</v>
      </c>
      <c r="B175" s="15" t="s">
        <v>564</v>
      </c>
      <c r="C175" s="15" t="s">
        <v>60</v>
      </c>
      <c r="D175" s="15">
        <v>2010</v>
      </c>
      <c r="E175" s="15" t="s">
        <v>105</v>
      </c>
      <c r="F175" s="15" t="s">
        <v>164</v>
      </c>
      <c r="G175" s="15" t="s">
        <v>126</v>
      </c>
      <c r="H175" s="15">
        <v>5640</v>
      </c>
    </row>
    <row r="176" spans="1:8">
      <c r="A176" s="15" t="s">
        <v>63</v>
      </c>
      <c r="B176" s="15" t="s">
        <v>565</v>
      </c>
      <c r="C176" s="15" t="s">
        <v>62</v>
      </c>
      <c r="D176" s="15">
        <v>2010</v>
      </c>
      <c r="E176" s="15" t="s">
        <v>105</v>
      </c>
      <c r="F176" s="15" t="s">
        <v>164</v>
      </c>
      <c r="G176" s="15" t="s">
        <v>126</v>
      </c>
      <c r="H176" s="15">
        <v>17998</v>
      </c>
    </row>
    <row r="177" spans="1:8">
      <c r="A177" s="15" t="s">
        <v>65</v>
      </c>
      <c r="B177" s="15" t="s">
        <v>566</v>
      </c>
      <c r="C177" s="15" t="s">
        <v>64</v>
      </c>
      <c r="D177" s="15">
        <v>2010</v>
      </c>
      <c r="E177" s="15" t="s">
        <v>105</v>
      </c>
      <c r="F177" s="15" t="s">
        <v>164</v>
      </c>
      <c r="G177" s="15" t="s">
        <v>126</v>
      </c>
      <c r="H177" s="15">
        <v>6322</v>
      </c>
    </row>
    <row r="178" spans="1:8">
      <c r="A178" s="15" t="s">
        <v>67</v>
      </c>
      <c r="B178" s="15" t="s">
        <v>567</v>
      </c>
      <c r="C178" s="15" t="s">
        <v>66</v>
      </c>
      <c r="D178" s="15">
        <v>2010</v>
      </c>
      <c r="E178" s="15" t="s">
        <v>105</v>
      </c>
      <c r="F178" s="15" t="s">
        <v>164</v>
      </c>
      <c r="G178" s="15" t="s">
        <v>126</v>
      </c>
      <c r="H178" s="15">
        <v>8886</v>
      </c>
    </row>
    <row r="179" spans="1:8">
      <c r="A179" s="15" t="s">
        <v>69</v>
      </c>
      <c r="B179" s="15" t="s">
        <v>568</v>
      </c>
      <c r="C179" s="15" t="s">
        <v>68</v>
      </c>
      <c r="D179" s="15">
        <v>2010</v>
      </c>
      <c r="E179" s="15" t="s">
        <v>105</v>
      </c>
      <c r="F179" s="15" t="s">
        <v>164</v>
      </c>
      <c r="G179" s="15" t="s">
        <v>126</v>
      </c>
      <c r="H179" s="15">
        <v>8421</v>
      </c>
    </row>
    <row r="180" spans="1:8">
      <c r="A180" s="15" t="s">
        <v>71</v>
      </c>
      <c r="B180" s="15" t="s">
        <v>569</v>
      </c>
      <c r="C180" s="15" t="s">
        <v>70</v>
      </c>
      <c r="D180" s="15">
        <v>2010</v>
      </c>
      <c r="E180" s="15" t="s">
        <v>105</v>
      </c>
      <c r="F180" s="15" t="s">
        <v>164</v>
      </c>
      <c r="G180" s="15" t="s">
        <v>126</v>
      </c>
      <c r="H180" s="15">
        <v>14947</v>
      </c>
    </row>
    <row r="181" spans="1:8">
      <c r="A181" s="15" t="s">
        <v>20</v>
      </c>
      <c r="B181" s="15" t="s">
        <v>570</v>
      </c>
      <c r="C181" s="15" t="s">
        <v>182</v>
      </c>
      <c r="D181" s="15">
        <v>2010</v>
      </c>
      <c r="E181" s="15" t="s">
        <v>105</v>
      </c>
      <c r="F181" s="15" t="s">
        <v>164</v>
      </c>
      <c r="G181" s="15" t="s">
        <v>126</v>
      </c>
      <c r="H181" s="15">
        <v>284860</v>
      </c>
    </row>
    <row r="182" spans="1:8">
      <c r="A182" s="15" t="s">
        <v>23</v>
      </c>
      <c r="B182" s="15" t="s">
        <v>571</v>
      </c>
      <c r="C182" s="15" t="s">
        <v>175</v>
      </c>
      <c r="D182" s="15">
        <v>2011</v>
      </c>
      <c r="E182" s="15" t="s">
        <v>105</v>
      </c>
      <c r="F182" s="15" t="s">
        <v>164</v>
      </c>
      <c r="G182" s="15" t="s">
        <v>126</v>
      </c>
      <c r="H182" s="15">
        <v>63357</v>
      </c>
    </row>
    <row r="183" spans="1:8">
      <c r="A183" s="15" t="s">
        <v>25</v>
      </c>
      <c r="B183" s="15" t="s">
        <v>572</v>
      </c>
      <c r="C183" s="15" t="s">
        <v>176</v>
      </c>
      <c r="D183" s="15">
        <v>2011</v>
      </c>
      <c r="E183" s="15" t="s">
        <v>105</v>
      </c>
      <c r="F183" s="15" t="s">
        <v>164</v>
      </c>
      <c r="G183" s="15" t="s">
        <v>126</v>
      </c>
      <c r="H183" s="15">
        <v>11744</v>
      </c>
    </row>
    <row r="184" spans="1:8">
      <c r="A184" s="15" t="s">
        <v>26</v>
      </c>
      <c r="B184" s="15" t="s">
        <v>573</v>
      </c>
      <c r="C184" s="15" t="s">
        <v>177</v>
      </c>
      <c r="D184" s="15">
        <v>2011</v>
      </c>
      <c r="E184" s="15" t="s">
        <v>105</v>
      </c>
      <c r="F184" s="15" t="s">
        <v>164</v>
      </c>
      <c r="G184" s="15" t="s">
        <v>126</v>
      </c>
      <c r="H184" s="15">
        <v>34283</v>
      </c>
    </row>
    <row r="185" spans="1:8">
      <c r="A185" s="15" t="s">
        <v>221</v>
      </c>
      <c r="B185" s="15" t="s">
        <v>574</v>
      </c>
      <c r="C185" s="15" t="s">
        <v>178</v>
      </c>
      <c r="D185" s="15">
        <v>2011</v>
      </c>
      <c r="E185" s="15" t="s">
        <v>105</v>
      </c>
      <c r="F185" s="15" t="s">
        <v>164</v>
      </c>
      <c r="G185" s="15" t="s">
        <v>126</v>
      </c>
      <c r="H185" s="15">
        <v>47176</v>
      </c>
    </row>
    <row r="186" spans="1:8">
      <c r="A186" s="15" t="s">
        <v>107</v>
      </c>
      <c r="B186" s="15" t="s">
        <v>575</v>
      </c>
      <c r="C186" s="15" t="s">
        <v>179</v>
      </c>
      <c r="D186" s="15">
        <v>2011</v>
      </c>
      <c r="E186" s="15" t="s">
        <v>105</v>
      </c>
      <c r="F186" s="15" t="s">
        <v>164</v>
      </c>
      <c r="G186" s="15" t="s">
        <v>126</v>
      </c>
      <c r="H186" s="15">
        <v>44340</v>
      </c>
    </row>
    <row r="187" spans="1:8">
      <c r="A187" s="15" t="s">
        <v>27</v>
      </c>
      <c r="B187" s="15" t="s">
        <v>576</v>
      </c>
      <c r="C187" s="15" t="s">
        <v>180</v>
      </c>
      <c r="D187" s="15">
        <v>2011</v>
      </c>
      <c r="E187" s="15" t="s">
        <v>105</v>
      </c>
      <c r="F187" s="15" t="s">
        <v>164</v>
      </c>
      <c r="G187" s="15" t="s">
        <v>126</v>
      </c>
      <c r="H187" s="15">
        <v>28200</v>
      </c>
    </row>
    <row r="188" spans="1:8">
      <c r="A188" s="15" t="s">
        <v>28</v>
      </c>
      <c r="B188" s="15" t="s">
        <v>577</v>
      </c>
      <c r="C188" s="15" t="s">
        <v>181</v>
      </c>
      <c r="D188" s="15">
        <v>2011</v>
      </c>
      <c r="E188" s="15" t="s">
        <v>105</v>
      </c>
      <c r="F188" s="15" t="s">
        <v>164</v>
      </c>
      <c r="G188" s="15" t="s">
        <v>126</v>
      </c>
      <c r="H188" s="15">
        <v>56404</v>
      </c>
    </row>
    <row r="189" spans="1:8">
      <c r="A189" s="15" t="s">
        <v>30</v>
      </c>
      <c r="B189" s="15" t="s">
        <v>578</v>
      </c>
      <c r="C189" s="15" t="s">
        <v>29</v>
      </c>
      <c r="D189" s="15">
        <v>2011</v>
      </c>
      <c r="E189" s="15" t="s">
        <v>105</v>
      </c>
      <c r="F189" s="15" t="s">
        <v>164</v>
      </c>
      <c r="G189" s="15" t="s">
        <v>126</v>
      </c>
      <c r="H189" s="15">
        <v>6120</v>
      </c>
    </row>
    <row r="190" spans="1:8">
      <c r="A190" s="15" t="s">
        <v>32</v>
      </c>
      <c r="B190" s="15" t="s">
        <v>579</v>
      </c>
      <c r="C190" s="15" t="s">
        <v>31</v>
      </c>
      <c r="D190" s="15">
        <v>2011</v>
      </c>
      <c r="E190" s="15" t="s">
        <v>105</v>
      </c>
      <c r="F190" s="15" t="s">
        <v>164</v>
      </c>
      <c r="G190" s="15" t="s">
        <v>126</v>
      </c>
      <c r="H190" s="15">
        <v>10664</v>
      </c>
    </row>
    <row r="191" spans="1:8">
      <c r="A191" s="15" t="s">
        <v>34</v>
      </c>
      <c r="B191" s="15" t="s">
        <v>580</v>
      </c>
      <c r="C191" s="15" t="s">
        <v>33</v>
      </c>
      <c r="D191" s="15">
        <v>2011</v>
      </c>
      <c r="E191" s="15" t="s">
        <v>105</v>
      </c>
      <c r="F191" s="15" t="s">
        <v>164</v>
      </c>
      <c r="G191" s="15" t="s">
        <v>126</v>
      </c>
      <c r="H191" s="15">
        <v>9820</v>
      </c>
    </row>
    <row r="192" spans="1:8">
      <c r="A192" s="15" t="s">
        <v>36</v>
      </c>
      <c r="B192" s="15" t="s">
        <v>581</v>
      </c>
      <c r="C192" s="15" t="s">
        <v>35</v>
      </c>
      <c r="D192" s="15">
        <v>2011</v>
      </c>
      <c r="E192" s="15" t="s">
        <v>105</v>
      </c>
      <c r="F192" s="15" t="s">
        <v>164</v>
      </c>
      <c r="G192" s="15" t="s">
        <v>126</v>
      </c>
      <c r="H192" s="15">
        <v>8849</v>
      </c>
    </row>
    <row r="193" spans="1:8">
      <c r="A193" s="15" t="s">
        <v>38</v>
      </c>
      <c r="B193" s="15" t="s">
        <v>582</v>
      </c>
      <c r="C193" s="15" t="s">
        <v>37</v>
      </c>
      <c r="D193" s="15">
        <v>2011</v>
      </c>
      <c r="E193" s="15" t="s">
        <v>105</v>
      </c>
      <c r="F193" s="15" t="s">
        <v>164</v>
      </c>
      <c r="G193" s="15" t="s">
        <v>126</v>
      </c>
      <c r="H193" s="15">
        <v>14546</v>
      </c>
    </row>
    <row r="194" spans="1:8">
      <c r="A194" s="15" t="s">
        <v>40</v>
      </c>
      <c r="B194" s="15" t="s">
        <v>583</v>
      </c>
      <c r="C194" s="15" t="s">
        <v>39</v>
      </c>
      <c r="D194" s="15">
        <v>2011</v>
      </c>
      <c r="E194" s="15" t="s">
        <v>105</v>
      </c>
      <c r="F194" s="15" t="s">
        <v>164</v>
      </c>
      <c r="G194" s="15" t="s">
        <v>126</v>
      </c>
      <c r="H194" s="15">
        <v>13358</v>
      </c>
    </row>
    <row r="195" spans="1:8">
      <c r="A195" s="15" t="s">
        <v>41</v>
      </c>
      <c r="B195" s="15" t="s">
        <v>584</v>
      </c>
      <c r="C195" s="15" t="s">
        <v>24</v>
      </c>
      <c r="D195" s="15">
        <v>2011</v>
      </c>
      <c r="E195" s="15" t="s">
        <v>105</v>
      </c>
      <c r="F195" s="15" t="s">
        <v>164</v>
      </c>
      <c r="G195" s="15" t="s">
        <v>126</v>
      </c>
      <c r="H195" s="15">
        <v>11744</v>
      </c>
    </row>
    <row r="196" spans="1:8">
      <c r="A196" s="15" t="s">
        <v>43</v>
      </c>
      <c r="B196" s="15" t="s">
        <v>585</v>
      </c>
      <c r="C196" s="15" t="s">
        <v>42</v>
      </c>
      <c r="D196" s="15">
        <v>2011</v>
      </c>
      <c r="E196" s="15" t="s">
        <v>105</v>
      </c>
      <c r="F196" s="15" t="s">
        <v>164</v>
      </c>
      <c r="G196" s="15" t="s">
        <v>126</v>
      </c>
      <c r="H196" s="15">
        <v>5772</v>
      </c>
    </row>
    <row r="197" spans="1:8">
      <c r="A197" s="15" t="s">
        <v>45</v>
      </c>
      <c r="B197" s="15" t="s">
        <v>586</v>
      </c>
      <c r="C197" s="15" t="s">
        <v>44</v>
      </c>
      <c r="D197" s="15">
        <v>2011</v>
      </c>
      <c r="E197" s="15" t="s">
        <v>105</v>
      </c>
      <c r="F197" s="15" t="s">
        <v>164</v>
      </c>
      <c r="G197" s="15" t="s">
        <v>126</v>
      </c>
      <c r="H197" s="15">
        <v>11392</v>
      </c>
    </row>
    <row r="198" spans="1:8">
      <c r="A198" s="15" t="s">
        <v>47</v>
      </c>
      <c r="B198" s="15" t="s">
        <v>587</v>
      </c>
      <c r="C198" s="15" t="s">
        <v>46</v>
      </c>
      <c r="D198" s="15">
        <v>2011</v>
      </c>
      <c r="E198" s="15" t="s">
        <v>105</v>
      </c>
      <c r="F198" s="15" t="s">
        <v>164</v>
      </c>
      <c r="G198" s="15" t="s">
        <v>126</v>
      </c>
      <c r="H198" s="15">
        <v>17119</v>
      </c>
    </row>
    <row r="199" spans="1:8">
      <c r="A199" s="15" t="s">
        <v>49</v>
      </c>
      <c r="B199" s="15" t="s">
        <v>588</v>
      </c>
      <c r="C199" s="15" t="s">
        <v>48</v>
      </c>
      <c r="D199" s="15">
        <v>2011</v>
      </c>
      <c r="E199" s="15" t="s">
        <v>105</v>
      </c>
      <c r="F199" s="15" t="s">
        <v>164</v>
      </c>
      <c r="G199" s="15" t="s">
        <v>126</v>
      </c>
      <c r="H199" s="15">
        <v>21394</v>
      </c>
    </row>
    <row r="200" spans="1:8">
      <c r="A200" s="15" t="s">
        <v>51</v>
      </c>
      <c r="B200" s="15" t="s">
        <v>589</v>
      </c>
      <c r="C200" s="15" t="s">
        <v>50</v>
      </c>
      <c r="D200" s="15">
        <v>2011</v>
      </c>
      <c r="E200" s="15" t="s">
        <v>105</v>
      </c>
      <c r="F200" s="15" t="s">
        <v>164</v>
      </c>
      <c r="G200" s="15" t="s">
        <v>126</v>
      </c>
      <c r="H200" s="15">
        <v>12603</v>
      </c>
    </row>
    <row r="201" spans="1:8">
      <c r="A201" s="15" t="s">
        <v>53</v>
      </c>
      <c r="B201" s="15" t="s">
        <v>590</v>
      </c>
      <c r="C201" s="15" t="s">
        <v>52</v>
      </c>
      <c r="D201" s="15">
        <v>2011</v>
      </c>
      <c r="E201" s="15" t="s">
        <v>105</v>
      </c>
      <c r="F201" s="15" t="s">
        <v>164</v>
      </c>
      <c r="G201" s="15" t="s">
        <v>126</v>
      </c>
      <c r="H201" s="15">
        <v>13179</v>
      </c>
    </row>
    <row r="202" spans="1:8">
      <c r="A202" s="15" t="s">
        <v>55</v>
      </c>
      <c r="B202" s="15" t="s">
        <v>591</v>
      </c>
      <c r="C202" s="15" t="s">
        <v>54</v>
      </c>
      <c r="D202" s="15">
        <v>2011</v>
      </c>
      <c r="E202" s="15" t="s">
        <v>105</v>
      </c>
      <c r="F202" s="15" t="s">
        <v>164</v>
      </c>
      <c r="G202" s="15" t="s">
        <v>126</v>
      </c>
      <c r="H202" s="15">
        <v>12123</v>
      </c>
    </row>
    <row r="203" spans="1:8">
      <c r="A203" s="15" t="s">
        <v>57</v>
      </c>
      <c r="B203" s="15" t="s">
        <v>592</v>
      </c>
      <c r="C203" s="15" t="s">
        <v>56</v>
      </c>
      <c r="D203" s="15">
        <v>2011</v>
      </c>
      <c r="E203" s="15" t="s">
        <v>105</v>
      </c>
      <c r="F203" s="15" t="s">
        <v>164</v>
      </c>
      <c r="G203" s="15" t="s">
        <v>126</v>
      </c>
      <c r="H203" s="15">
        <v>32217</v>
      </c>
    </row>
    <row r="204" spans="1:8">
      <c r="A204" s="15" t="s">
        <v>59</v>
      </c>
      <c r="B204" s="15" t="s">
        <v>593</v>
      </c>
      <c r="C204" s="15" t="s">
        <v>58</v>
      </c>
      <c r="D204" s="15">
        <v>2011</v>
      </c>
      <c r="E204" s="15" t="s">
        <v>105</v>
      </c>
      <c r="F204" s="15" t="s">
        <v>164</v>
      </c>
      <c r="G204" s="15" t="s">
        <v>126</v>
      </c>
      <c r="H204" s="15">
        <v>22543</v>
      </c>
    </row>
    <row r="205" spans="1:8">
      <c r="A205" s="15" t="s">
        <v>61</v>
      </c>
      <c r="B205" s="15" t="s">
        <v>594</v>
      </c>
      <c r="C205" s="15" t="s">
        <v>60</v>
      </c>
      <c r="D205" s="15">
        <v>2011</v>
      </c>
      <c r="E205" s="15" t="s">
        <v>105</v>
      </c>
      <c r="F205" s="15" t="s">
        <v>164</v>
      </c>
      <c r="G205" s="15" t="s">
        <v>126</v>
      </c>
      <c r="H205" s="15">
        <v>5657</v>
      </c>
    </row>
    <row r="206" spans="1:8">
      <c r="A206" s="15" t="s">
        <v>63</v>
      </c>
      <c r="B206" s="15" t="s">
        <v>595</v>
      </c>
      <c r="C206" s="15" t="s">
        <v>62</v>
      </c>
      <c r="D206" s="15">
        <v>2011</v>
      </c>
      <c r="E206" s="15" t="s">
        <v>105</v>
      </c>
      <c r="F206" s="15" t="s">
        <v>164</v>
      </c>
      <c r="G206" s="15" t="s">
        <v>126</v>
      </c>
      <c r="H206" s="15">
        <v>17944</v>
      </c>
    </row>
    <row r="207" spans="1:8">
      <c r="A207" s="15" t="s">
        <v>65</v>
      </c>
      <c r="B207" s="15" t="s">
        <v>596</v>
      </c>
      <c r="C207" s="15" t="s">
        <v>64</v>
      </c>
      <c r="D207" s="15">
        <v>2011</v>
      </c>
      <c r="E207" s="15" t="s">
        <v>105</v>
      </c>
      <c r="F207" s="15" t="s">
        <v>164</v>
      </c>
      <c r="G207" s="15" t="s">
        <v>126</v>
      </c>
      <c r="H207" s="15">
        <v>6327</v>
      </c>
    </row>
    <row r="208" spans="1:8">
      <c r="A208" s="15" t="s">
        <v>67</v>
      </c>
      <c r="B208" s="15" t="s">
        <v>597</v>
      </c>
      <c r="C208" s="15" t="s">
        <v>66</v>
      </c>
      <c r="D208" s="15">
        <v>2011</v>
      </c>
      <c r="E208" s="15" t="s">
        <v>105</v>
      </c>
      <c r="F208" s="15" t="s">
        <v>164</v>
      </c>
      <c r="G208" s="15" t="s">
        <v>126</v>
      </c>
      <c r="H208" s="15">
        <v>8798</v>
      </c>
    </row>
    <row r="209" spans="1:8">
      <c r="A209" s="15" t="s">
        <v>69</v>
      </c>
      <c r="B209" s="15" t="s">
        <v>598</v>
      </c>
      <c r="C209" s="15" t="s">
        <v>68</v>
      </c>
      <c r="D209" s="15">
        <v>2011</v>
      </c>
      <c r="E209" s="15" t="s">
        <v>105</v>
      </c>
      <c r="F209" s="15" t="s">
        <v>164</v>
      </c>
      <c r="G209" s="15" t="s">
        <v>126</v>
      </c>
      <c r="H209" s="15">
        <v>8297</v>
      </c>
    </row>
    <row r="210" spans="1:8">
      <c r="A210" s="15" t="s">
        <v>71</v>
      </c>
      <c r="B210" s="15" t="s">
        <v>599</v>
      </c>
      <c r="C210" s="15" t="s">
        <v>70</v>
      </c>
      <c r="D210" s="15">
        <v>2011</v>
      </c>
      <c r="E210" s="15" t="s">
        <v>105</v>
      </c>
      <c r="F210" s="15" t="s">
        <v>164</v>
      </c>
      <c r="G210" s="15" t="s">
        <v>126</v>
      </c>
      <c r="H210" s="15">
        <v>15038</v>
      </c>
    </row>
    <row r="211" spans="1:8">
      <c r="A211" s="15" t="s">
        <v>20</v>
      </c>
      <c r="B211" s="15" t="s">
        <v>600</v>
      </c>
      <c r="C211" s="15" t="s">
        <v>182</v>
      </c>
      <c r="D211" s="15">
        <v>2011</v>
      </c>
      <c r="E211" s="15" t="s">
        <v>105</v>
      </c>
      <c r="F211" s="15" t="s">
        <v>164</v>
      </c>
      <c r="G211" s="15" t="s">
        <v>126</v>
      </c>
      <c r="H211" s="15">
        <v>285504</v>
      </c>
    </row>
    <row r="212" spans="1:8">
      <c r="A212" s="15" t="s">
        <v>23</v>
      </c>
      <c r="B212" s="15" t="s">
        <v>601</v>
      </c>
      <c r="C212" s="15" t="s">
        <v>175</v>
      </c>
      <c r="D212" s="15">
        <v>2012</v>
      </c>
      <c r="E212" s="15" t="s">
        <v>105</v>
      </c>
      <c r="F212" s="15" t="s">
        <v>164</v>
      </c>
      <c r="G212" s="15" t="s">
        <v>126</v>
      </c>
      <c r="H212" s="15">
        <v>63588</v>
      </c>
    </row>
    <row r="213" spans="1:8">
      <c r="A213" s="15" t="s">
        <v>25</v>
      </c>
      <c r="B213" s="15" t="s">
        <v>602</v>
      </c>
      <c r="C213" s="15" t="s">
        <v>176</v>
      </c>
      <c r="D213" s="15">
        <v>2012</v>
      </c>
      <c r="E213" s="15" t="s">
        <v>105</v>
      </c>
      <c r="F213" s="15" t="s">
        <v>164</v>
      </c>
      <c r="G213" s="15" t="s">
        <v>126</v>
      </c>
      <c r="H213" s="15">
        <v>11489</v>
      </c>
    </row>
    <row r="214" spans="1:8">
      <c r="A214" s="15" t="s">
        <v>26</v>
      </c>
      <c r="B214" s="15" t="s">
        <v>603</v>
      </c>
      <c r="C214" s="15" t="s">
        <v>177</v>
      </c>
      <c r="D214" s="15">
        <v>2012</v>
      </c>
      <c r="E214" s="15" t="s">
        <v>105</v>
      </c>
      <c r="F214" s="15" t="s">
        <v>164</v>
      </c>
      <c r="G214" s="15" t="s">
        <v>126</v>
      </c>
      <c r="H214" s="15">
        <v>34157</v>
      </c>
    </row>
    <row r="215" spans="1:8">
      <c r="A215" s="15" t="s">
        <v>221</v>
      </c>
      <c r="B215" s="15" t="s">
        <v>604</v>
      </c>
      <c r="C215" s="15" t="s">
        <v>178</v>
      </c>
      <c r="D215" s="15">
        <v>2012</v>
      </c>
      <c r="E215" s="15" t="s">
        <v>105</v>
      </c>
      <c r="F215" s="15" t="s">
        <v>164</v>
      </c>
      <c r="G215" s="15" t="s">
        <v>126</v>
      </c>
      <c r="H215" s="15">
        <v>47271</v>
      </c>
    </row>
    <row r="216" spans="1:8">
      <c r="A216" s="15" t="s">
        <v>107</v>
      </c>
      <c r="B216" s="15" t="s">
        <v>605</v>
      </c>
      <c r="C216" s="15" t="s">
        <v>179</v>
      </c>
      <c r="D216" s="15">
        <v>2012</v>
      </c>
      <c r="E216" s="15" t="s">
        <v>105</v>
      </c>
      <c r="F216" s="15" t="s">
        <v>164</v>
      </c>
      <c r="G216" s="15" t="s">
        <v>126</v>
      </c>
      <c r="H216" s="15">
        <v>44699</v>
      </c>
    </row>
    <row r="217" spans="1:8">
      <c r="A217" s="15" t="s">
        <v>27</v>
      </c>
      <c r="B217" s="15" t="s">
        <v>606</v>
      </c>
      <c r="C217" s="15" t="s">
        <v>180</v>
      </c>
      <c r="D217" s="15">
        <v>2012</v>
      </c>
      <c r="E217" s="15" t="s">
        <v>105</v>
      </c>
      <c r="F217" s="15" t="s">
        <v>164</v>
      </c>
      <c r="G217" s="15" t="s">
        <v>126</v>
      </c>
      <c r="H217" s="15">
        <v>28224</v>
      </c>
    </row>
    <row r="218" spans="1:8">
      <c r="A218" s="15" t="s">
        <v>28</v>
      </c>
      <c r="B218" s="15" t="s">
        <v>607</v>
      </c>
      <c r="C218" s="15" t="s">
        <v>181</v>
      </c>
      <c r="D218" s="15">
        <v>2012</v>
      </c>
      <c r="E218" s="15" t="s">
        <v>105</v>
      </c>
      <c r="F218" s="15" t="s">
        <v>164</v>
      </c>
      <c r="G218" s="15" t="s">
        <v>126</v>
      </c>
      <c r="H218" s="15">
        <v>56079</v>
      </c>
    </row>
    <row r="219" spans="1:8">
      <c r="A219" s="15" t="s">
        <v>30</v>
      </c>
      <c r="B219" s="15" t="s">
        <v>608</v>
      </c>
      <c r="C219" s="15" t="s">
        <v>29</v>
      </c>
      <c r="D219" s="15">
        <v>2012</v>
      </c>
      <c r="E219" s="15" t="s">
        <v>105</v>
      </c>
      <c r="F219" s="15" t="s">
        <v>164</v>
      </c>
      <c r="G219" s="15" t="s">
        <v>126</v>
      </c>
      <c r="H219" s="15">
        <v>6171</v>
      </c>
    </row>
    <row r="220" spans="1:8">
      <c r="A220" s="15" t="s">
        <v>32</v>
      </c>
      <c r="B220" s="15" t="s">
        <v>609</v>
      </c>
      <c r="C220" s="15" t="s">
        <v>31</v>
      </c>
      <c r="D220" s="15">
        <v>2012</v>
      </c>
      <c r="E220" s="15" t="s">
        <v>105</v>
      </c>
      <c r="F220" s="15" t="s">
        <v>164</v>
      </c>
      <c r="G220" s="15" t="s">
        <v>126</v>
      </c>
      <c r="H220" s="15">
        <v>10775</v>
      </c>
    </row>
    <row r="221" spans="1:8">
      <c r="A221" s="15" t="s">
        <v>34</v>
      </c>
      <c r="B221" s="15" t="s">
        <v>610</v>
      </c>
      <c r="C221" s="15" t="s">
        <v>33</v>
      </c>
      <c r="D221" s="15">
        <v>2012</v>
      </c>
      <c r="E221" s="15" t="s">
        <v>105</v>
      </c>
      <c r="F221" s="15" t="s">
        <v>164</v>
      </c>
      <c r="G221" s="15" t="s">
        <v>126</v>
      </c>
      <c r="H221" s="15">
        <v>9803</v>
      </c>
    </row>
    <row r="222" spans="1:8">
      <c r="A222" s="15" t="s">
        <v>36</v>
      </c>
      <c r="B222" s="15" t="s">
        <v>611</v>
      </c>
      <c r="C222" s="15" t="s">
        <v>35</v>
      </c>
      <c r="D222" s="15">
        <v>2012</v>
      </c>
      <c r="E222" s="15" t="s">
        <v>105</v>
      </c>
      <c r="F222" s="15" t="s">
        <v>164</v>
      </c>
      <c r="G222" s="15" t="s">
        <v>126</v>
      </c>
      <c r="H222" s="15">
        <v>8842</v>
      </c>
    </row>
    <row r="223" spans="1:8">
      <c r="A223" s="15" t="s">
        <v>38</v>
      </c>
      <c r="B223" s="15" t="s">
        <v>612</v>
      </c>
      <c r="C223" s="15" t="s">
        <v>37</v>
      </c>
      <c r="D223" s="15">
        <v>2012</v>
      </c>
      <c r="E223" s="15" t="s">
        <v>105</v>
      </c>
      <c r="F223" s="15" t="s">
        <v>164</v>
      </c>
      <c r="G223" s="15" t="s">
        <v>126</v>
      </c>
      <c r="H223" s="15">
        <v>14531</v>
      </c>
    </row>
    <row r="224" spans="1:8">
      <c r="A224" s="15" t="s">
        <v>40</v>
      </c>
      <c r="B224" s="15" t="s">
        <v>613</v>
      </c>
      <c r="C224" s="15" t="s">
        <v>39</v>
      </c>
      <c r="D224" s="15">
        <v>2012</v>
      </c>
      <c r="E224" s="15" t="s">
        <v>105</v>
      </c>
      <c r="F224" s="15" t="s">
        <v>164</v>
      </c>
      <c r="G224" s="15" t="s">
        <v>126</v>
      </c>
      <c r="H224" s="15">
        <v>13466</v>
      </c>
    </row>
    <row r="225" spans="1:8">
      <c r="A225" s="15" t="s">
        <v>41</v>
      </c>
      <c r="B225" s="15" t="s">
        <v>614</v>
      </c>
      <c r="C225" s="15" t="s">
        <v>24</v>
      </c>
      <c r="D225" s="15">
        <v>2012</v>
      </c>
      <c r="E225" s="15" t="s">
        <v>105</v>
      </c>
      <c r="F225" s="15" t="s">
        <v>164</v>
      </c>
      <c r="G225" s="15" t="s">
        <v>126</v>
      </c>
      <c r="H225" s="15">
        <v>11489</v>
      </c>
    </row>
    <row r="226" spans="1:8">
      <c r="A226" s="15" t="s">
        <v>43</v>
      </c>
      <c r="B226" s="15" t="s">
        <v>615</v>
      </c>
      <c r="C226" s="15" t="s">
        <v>42</v>
      </c>
      <c r="D226" s="15">
        <v>2012</v>
      </c>
      <c r="E226" s="15" t="s">
        <v>105</v>
      </c>
      <c r="F226" s="15" t="s">
        <v>164</v>
      </c>
      <c r="G226" s="15" t="s">
        <v>126</v>
      </c>
      <c r="H226" s="15">
        <v>5764</v>
      </c>
    </row>
    <row r="227" spans="1:8">
      <c r="A227" s="15" t="s">
        <v>45</v>
      </c>
      <c r="B227" s="15" t="s">
        <v>616</v>
      </c>
      <c r="C227" s="15" t="s">
        <v>44</v>
      </c>
      <c r="D227" s="15">
        <v>2012</v>
      </c>
      <c r="E227" s="15" t="s">
        <v>105</v>
      </c>
      <c r="F227" s="15" t="s">
        <v>164</v>
      </c>
      <c r="G227" s="15" t="s">
        <v>126</v>
      </c>
      <c r="H227" s="15">
        <v>11301</v>
      </c>
    </row>
    <row r="228" spans="1:8">
      <c r="A228" s="15" t="s">
        <v>47</v>
      </c>
      <c r="B228" s="15" t="s">
        <v>617</v>
      </c>
      <c r="C228" s="15" t="s">
        <v>46</v>
      </c>
      <c r="D228" s="15">
        <v>2012</v>
      </c>
      <c r="E228" s="15" t="s">
        <v>105</v>
      </c>
      <c r="F228" s="15" t="s">
        <v>164</v>
      </c>
      <c r="G228" s="15" t="s">
        <v>126</v>
      </c>
      <c r="H228" s="15">
        <v>17092</v>
      </c>
    </row>
    <row r="229" spans="1:8">
      <c r="A229" s="15" t="s">
        <v>49</v>
      </c>
      <c r="B229" s="15" t="s">
        <v>618</v>
      </c>
      <c r="C229" s="15" t="s">
        <v>48</v>
      </c>
      <c r="D229" s="15">
        <v>2012</v>
      </c>
      <c r="E229" s="15" t="s">
        <v>105</v>
      </c>
      <c r="F229" s="15" t="s">
        <v>164</v>
      </c>
      <c r="G229" s="15" t="s">
        <v>126</v>
      </c>
      <c r="H229" s="15">
        <v>21536</v>
      </c>
    </row>
    <row r="230" spans="1:8">
      <c r="A230" s="15" t="s">
        <v>51</v>
      </c>
      <c r="B230" s="15" t="s">
        <v>619</v>
      </c>
      <c r="C230" s="15" t="s">
        <v>50</v>
      </c>
      <c r="D230" s="15">
        <v>2012</v>
      </c>
      <c r="E230" s="15" t="s">
        <v>105</v>
      </c>
      <c r="F230" s="15" t="s">
        <v>164</v>
      </c>
      <c r="G230" s="15" t="s">
        <v>126</v>
      </c>
      <c r="H230" s="15">
        <v>12563</v>
      </c>
    </row>
    <row r="231" spans="1:8">
      <c r="A231" s="15" t="s">
        <v>53</v>
      </c>
      <c r="B231" s="15" t="s">
        <v>620</v>
      </c>
      <c r="C231" s="15" t="s">
        <v>52</v>
      </c>
      <c r="D231" s="15">
        <v>2012</v>
      </c>
      <c r="E231" s="15" t="s">
        <v>105</v>
      </c>
      <c r="F231" s="15" t="s">
        <v>164</v>
      </c>
      <c r="G231" s="15" t="s">
        <v>126</v>
      </c>
      <c r="H231" s="15">
        <v>13172</v>
      </c>
    </row>
    <row r="232" spans="1:8">
      <c r="A232" s="15" t="s">
        <v>55</v>
      </c>
      <c r="B232" s="15" t="s">
        <v>621</v>
      </c>
      <c r="C232" s="15" t="s">
        <v>54</v>
      </c>
      <c r="D232" s="15">
        <v>2012</v>
      </c>
      <c r="E232" s="15" t="s">
        <v>105</v>
      </c>
      <c r="F232" s="15" t="s">
        <v>164</v>
      </c>
      <c r="G232" s="15" t="s">
        <v>126</v>
      </c>
      <c r="H232" s="15">
        <v>12146</v>
      </c>
    </row>
    <row r="233" spans="1:8">
      <c r="A233" s="15" t="s">
        <v>57</v>
      </c>
      <c r="B233" s="15" t="s">
        <v>622</v>
      </c>
      <c r="C233" s="15" t="s">
        <v>56</v>
      </c>
      <c r="D233" s="15">
        <v>2012</v>
      </c>
      <c r="E233" s="15" t="s">
        <v>105</v>
      </c>
      <c r="F233" s="15" t="s">
        <v>164</v>
      </c>
      <c r="G233" s="15" t="s">
        <v>126</v>
      </c>
      <c r="H233" s="15">
        <v>32553</v>
      </c>
    </row>
    <row r="234" spans="1:8">
      <c r="A234" s="15" t="s">
        <v>59</v>
      </c>
      <c r="B234" s="15" t="s">
        <v>623</v>
      </c>
      <c r="C234" s="15" t="s">
        <v>58</v>
      </c>
      <c r="D234" s="15">
        <v>2012</v>
      </c>
      <c r="E234" s="15" t="s">
        <v>105</v>
      </c>
      <c r="F234" s="15" t="s">
        <v>164</v>
      </c>
      <c r="G234" s="15" t="s">
        <v>126</v>
      </c>
      <c r="H234" s="15">
        <v>22579</v>
      </c>
    </row>
    <row r="235" spans="1:8">
      <c r="A235" s="15" t="s">
        <v>61</v>
      </c>
      <c r="B235" s="15" t="s">
        <v>624</v>
      </c>
      <c r="C235" s="15" t="s">
        <v>60</v>
      </c>
      <c r="D235" s="15">
        <v>2012</v>
      </c>
      <c r="E235" s="15" t="s">
        <v>105</v>
      </c>
      <c r="F235" s="15" t="s">
        <v>164</v>
      </c>
      <c r="G235" s="15" t="s">
        <v>126</v>
      </c>
      <c r="H235" s="15">
        <v>5645</v>
      </c>
    </row>
    <row r="236" spans="1:8">
      <c r="A236" s="15" t="s">
        <v>63</v>
      </c>
      <c r="B236" s="15" t="s">
        <v>625</v>
      </c>
      <c r="C236" s="15" t="s">
        <v>62</v>
      </c>
      <c r="D236" s="15">
        <v>2012</v>
      </c>
      <c r="E236" s="15" t="s">
        <v>105</v>
      </c>
      <c r="F236" s="15" t="s">
        <v>164</v>
      </c>
      <c r="G236" s="15" t="s">
        <v>126</v>
      </c>
      <c r="H236" s="15">
        <v>17867</v>
      </c>
    </row>
    <row r="237" spans="1:8">
      <c r="A237" s="15" t="s">
        <v>65</v>
      </c>
      <c r="B237" s="15" t="s">
        <v>626</v>
      </c>
      <c r="C237" s="15" t="s">
        <v>64</v>
      </c>
      <c r="D237" s="15">
        <v>2012</v>
      </c>
      <c r="E237" s="15" t="s">
        <v>105</v>
      </c>
      <c r="F237" s="15" t="s">
        <v>164</v>
      </c>
      <c r="G237" s="15" t="s">
        <v>126</v>
      </c>
      <c r="H237" s="15">
        <v>6288</v>
      </c>
    </row>
    <row r="238" spans="1:8">
      <c r="A238" s="15" t="s">
        <v>67</v>
      </c>
      <c r="B238" s="15" t="s">
        <v>627</v>
      </c>
      <c r="C238" s="15" t="s">
        <v>66</v>
      </c>
      <c r="D238" s="15">
        <v>2012</v>
      </c>
      <c r="E238" s="15" t="s">
        <v>105</v>
      </c>
      <c r="F238" s="15" t="s">
        <v>164</v>
      </c>
      <c r="G238" s="15" t="s">
        <v>126</v>
      </c>
      <c r="H238" s="15">
        <v>8730</v>
      </c>
    </row>
    <row r="239" spans="1:8">
      <c r="A239" s="15" t="s">
        <v>69</v>
      </c>
      <c r="B239" s="15" t="s">
        <v>628</v>
      </c>
      <c r="C239" s="15" t="s">
        <v>68</v>
      </c>
      <c r="D239" s="15">
        <v>2012</v>
      </c>
      <c r="E239" s="15" t="s">
        <v>105</v>
      </c>
      <c r="F239" s="15" t="s">
        <v>164</v>
      </c>
      <c r="G239" s="15" t="s">
        <v>126</v>
      </c>
      <c r="H239" s="15">
        <v>8188</v>
      </c>
    </row>
    <row r="240" spans="1:8">
      <c r="A240" s="15" t="s">
        <v>71</v>
      </c>
      <c r="B240" s="15" t="s">
        <v>629</v>
      </c>
      <c r="C240" s="15" t="s">
        <v>70</v>
      </c>
      <c r="D240" s="15">
        <v>2012</v>
      </c>
      <c r="E240" s="15" t="s">
        <v>105</v>
      </c>
      <c r="F240" s="15" t="s">
        <v>164</v>
      </c>
      <c r="G240" s="15" t="s">
        <v>126</v>
      </c>
      <c r="H240" s="15">
        <v>15006</v>
      </c>
    </row>
    <row r="241" spans="1:8">
      <c r="A241" s="15" t="s">
        <v>20</v>
      </c>
      <c r="B241" s="15" t="s">
        <v>630</v>
      </c>
      <c r="C241" s="15" t="s">
        <v>182</v>
      </c>
      <c r="D241" s="15">
        <v>2012</v>
      </c>
      <c r="E241" s="15" t="s">
        <v>105</v>
      </c>
      <c r="F241" s="15" t="s">
        <v>164</v>
      </c>
      <c r="G241" s="15" t="s">
        <v>126</v>
      </c>
      <c r="H241" s="15">
        <v>285507</v>
      </c>
    </row>
    <row r="242" spans="1:8">
      <c r="A242" s="15" t="s">
        <v>23</v>
      </c>
      <c r="B242" s="15" t="s">
        <v>631</v>
      </c>
      <c r="C242" s="15" t="s">
        <v>175</v>
      </c>
      <c r="D242" s="15">
        <v>2013</v>
      </c>
      <c r="E242" s="15" t="s">
        <v>105</v>
      </c>
      <c r="F242" s="15" t="s">
        <v>164</v>
      </c>
      <c r="G242" s="15" t="s">
        <v>126</v>
      </c>
      <c r="H242" s="15">
        <v>63549</v>
      </c>
    </row>
    <row r="243" spans="1:8">
      <c r="A243" s="15" t="s">
        <v>25</v>
      </c>
      <c r="B243" s="15" t="s">
        <v>632</v>
      </c>
      <c r="C243" s="15" t="s">
        <v>176</v>
      </c>
      <c r="D243" s="15">
        <v>2013</v>
      </c>
      <c r="E243" s="15" t="s">
        <v>105</v>
      </c>
      <c r="F243" s="15" t="s">
        <v>164</v>
      </c>
      <c r="G243" s="15" t="s">
        <v>126</v>
      </c>
      <c r="H243" s="15">
        <v>11345</v>
      </c>
    </row>
    <row r="244" spans="1:8">
      <c r="A244" s="15" t="s">
        <v>26</v>
      </c>
      <c r="B244" s="15" t="s">
        <v>633</v>
      </c>
      <c r="C244" s="15" t="s">
        <v>177</v>
      </c>
      <c r="D244" s="15">
        <v>2013</v>
      </c>
      <c r="E244" s="15" t="s">
        <v>105</v>
      </c>
      <c r="F244" s="15" t="s">
        <v>164</v>
      </c>
      <c r="G244" s="15" t="s">
        <v>126</v>
      </c>
      <c r="H244" s="15">
        <v>33760</v>
      </c>
    </row>
    <row r="245" spans="1:8">
      <c r="A245" s="15" t="s">
        <v>221</v>
      </c>
      <c r="B245" s="15" t="s">
        <v>634</v>
      </c>
      <c r="C245" s="15" t="s">
        <v>178</v>
      </c>
      <c r="D245" s="15">
        <v>2013</v>
      </c>
      <c r="E245" s="15" t="s">
        <v>105</v>
      </c>
      <c r="F245" s="15" t="s">
        <v>164</v>
      </c>
      <c r="G245" s="15" t="s">
        <v>126</v>
      </c>
      <c r="H245" s="15">
        <v>47262</v>
      </c>
    </row>
    <row r="246" spans="1:8">
      <c r="A246" s="15" t="s">
        <v>107</v>
      </c>
      <c r="B246" s="15" t="s">
        <v>635</v>
      </c>
      <c r="C246" s="15" t="s">
        <v>179</v>
      </c>
      <c r="D246" s="15">
        <v>2013</v>
      </c>
      <c r="E246" s="15" t="s">
        <v>105</v>
      </c>
      <c r="F246" s="15" t="s">
        <v>164</v>
      </c>
      <c r="G246" s="15" t="s">
        <v>126</v>
      </c>
      <c r="H246" s="15">
        <v>45083</v>
      </c>
    </row>
    <row r="247" spans="1:8">
      <c r="A247" s="15" t="s">
        <v>27</v>
      </c>
      <c r="B247" s="15" t="s">
        <v>636</v>
      </c>
      <c r="C247" s="15" t="s">
        <v>180</v>
      </c>
      <c r="D247" s="15">
        <v>2013</v>
      </c>
      <c r="E247" s="15" t="s">
        <v>105</v>
      </c>
      <c r="F247" s="15" t="s">
        <v>164</v>
      </c>
      <c r="G247" s="15" t="s">
        <v>126</v>
      </c>
      <c r="H247" s="15">
        <v>28093</v>
      </c>
    </row>
    <row r="248" spans="1:8">
      <c r="A248" s="15" t="s">
        <v>28</v>
      </c>
      <c r="B248" s="15" t="s">
        <v>637</v>
      </c>
      <c r="C248" s="15" t="s">
        <v>181</v>
      </c>
      <c r="D248" s="15">
        <v>2013</v>
      </c>
      <c r="E248" s="15" t="s">
        <v>105</v>
      </c>
      <c r="F248" s="15" t="s">
        <v>164</v>
      </c>
      <c r="G248" s="15" t="s">
        <v>126</v>
      </c>
      <c r="H248" s="15">
        <v>55616</v>
      </c>
    </row>
    <row r="249" spans="1:8">
      <c r="A249" s="15" t="s">
        <v>30</v>
      </c>
      <c r="B249" s="15" t="s">
        <v>638</v>
      </c>
      <c r="C249" s="15" t="s">
        <v>29</v>
      </c>
      <c r="D249" s="15">
        <v>2013</v>
      </c>
      <c r="E249" s="15" t="s">
        <v>105</v>
      </c>
      <c r="F249" s="15" t="s">
        <v>164</v>
      </c>
      <c r="G249" s="15" t="s">
        <v>126</v>
      </c>
      <c r="H249" s="15">
        <v>6172</v>
      </c>
    </row>
    <row r="250" spans="1:8">
      <c r="A250" s="15" t="s">
        <v>32</v>
      </c>
      <c r="B250" s="15" t="s">
        <v>639</v>
      </c>
      <c r="C250" s="15" t="s">
        <v>31</v>
      </c>
      <c r="D250" s="15">
        <v>2013</v>
      </c>
      <c r="E250" s="15" t="s">
        <v>105</v>
      </c>
      <c r="F250" s="15" t="s">
        <v>164</v>
      </c>
      <c r="G250" s="15" t="s">
        <v>126</v>
      </c>
      <c r="H250" s="15">
        <v>10728</v>
      </c>
    </row>
    <row r="251" spans="1:8">
      <c r="A251" s="15" t="s">
        <v>34</v>
      </c>
      <c r="B251" s="15" t="s">
        <v>640</v>
      </c>
      <c r="C251" s="15" t="s">
        <v>33</v>
      </c>
      <c r="D251" s="15">
        <v>2013</v>
      </c>
      <c r="E251" s="15" t="s">
        <v>105</v>
      </c>
      <c r="F251" s="15" t="s">
        <v>164</v>
      </c>
      <c r="G251" s="15" t="s">
        <v>126</v>
      </c>
      <c r="H251" s="15">
        <v>9702</v>
      </c>
    </row>
    <row r="252" spans="1:8">
      <c r="A252" s="15" t="s">
        <v>36</v>
      </c>
      <c r="B252" s="15" t="s">
        <v>641</v>
      </c>
      <c r="C252" s="15" t="s">
        <v>35</v>
      </c>
      <c r="D252" s="15">
        <v>2013</v>
      </c>
      <c r="E252" s="15" t="s">
        <v>105</v>
      </c>
      <c r="F252" s="15" t="s">
        <v>164</v>
      </c>
      <c r="G252" s="15" t="s">
        <v>126</v>
      </c>
      <c r="H252" s="15">
        <v>8900</v>
      </c>
    </row>
    <row r="253" spans="1:8">
      <c r="A253" s="15" t="s">
        <v>38</v>
      </c>
      <c r="B253" s="15" t="s">
        <v>642</v>
      </c>
      <c r="C253" s="15" t="s">
        <v>37</v>
      </c>
      <c r="D253" s="15">
        <v>2013</v>
      </c>
      <c r="E253" s="15" t="s">
        <v>105</v>
      </c>
      <c r="F253" s="15" t="s">
        <v>164</v>
      </c>
      <c r="G253" s="15" t="s">
        <v>126</v>
      </c>
      <c r="H253" s="15">
        <v>14494</v>
      </c>
    </row>
    <row r="254" spans="1:8">
      <c r="A254" s="15" t="s">
        <v>40</v>
      </c>
      <c r="B254" s="15" t="s">
        <v>643</v>
      </c>
      <c r="C254" s="15" t="s">
        <v>39</v>
      </c>
      <c r="D254" s="15">
        <v>2013</v>
      </c>
      <c r="E254" s="15" t="s">
        <v>105</v>
      </c>
      <c r="F254" s="15" t="s">
        <v>164</v>
      </c>
      <c r="G254" s="15" t="s">
        <v>126</v>
      </c>
      <c r="H254" s="15">
        <v>13553</v>
      </c>
    </row>
    <row r="255" spans="1:8">
      <c r="A255" s="15" t="s">
        <v>41</v>
      </c>
      <c r="B255" s="15" t="s">
        <v>644</v>
      </c>
      <c r="C255" s="15" t="s">
        <v>24</v>
      </c>
      <c r="D255" s="15">
        <v>2013</v>
      </c>
      <c r="E255" s="15" t="s">
        <v>105</v>
      </c>
      <c r="F255" s="15" t="s">
        <v>164</v>
      </c>
      <c r="G255" s="15" t="s">
        <v>126</v>
      </c>
      <c r="H255" s="15">
        <v>11345</v>
      </c>
    </row>
    <row r="256" spans="1:8">
      <c r="A256" s="15" t="s">
        <v>43</v>
      </c>
      <c r="B256" s="15" t="s">
        <v>645</v>
      </c>
      <c r="C256" s="15" t="s">
        <v>42</v>
      </c>
      <c r="D256" s="15">
        <v>2013</v>
      </c>
      <c r="E256" s="15" t="s">
        <v>105</v>
      </c>
      <c r="F256" s="15" t="s">
        <v>164</v>
      </c>
      <c r="G256" s="15" t="s">
        <v>126</v>
      </c>
      <c r="H256" s="15">
        <v>5682</v>
      </c>
    </row>
    <row r="257" spans="1:8">
      <c r="A257" s="15" t="s">
        <v>45</v>
      </c>
      <c r="B257" s="15" t="s">
        <v>646</v>
      </c>
      <c r="C257" s="15" t="s">
        <v>44</v>
      </c>
      <c r="D257" s="15">
        <v>2013</v>
      </c>
      <c r="E257" s="15" t="s">
        <v>105</v>
      </c>
      <c r="F257" s="15" t="s">
        <v>164</v>
      </c>
      <c r="G257" s="15" t="s">
        <v>126</v>
      </c>
      <c r="H257" s="15">
        <v>11208</v>
      </c>
    </row>
    <row r="258" spans="1:8">
      <c r="A258" s="15" t="s">
        <v>47</v>
      </c>
      <c r="B258" s="15" t="s">
        <v>647</v>
      </c>
      <c r="C258" s="15" t="s">
        <v>46</v>
      </c>
      <c r="D258" s="15">
        <v>2013</v>
      </c>
      <c r="E258" s="15" t="s">
        <v>105</v>
      </c>
      <c r="F258" s="15" t="s">
        <v>164</v>
      </c>
      <c r="G258" s="15" t="s">
        <v>126</v>
      </c>
      <c r="H258" s="15">
        <v>16870</v>
      </c>
    </row>
    <row r="259" spans="1:8">
      <c r="A259" s="15" t="s">
        <v>49</v>
      </c>
      <c r="B259" s="15" t="s">
        <v>648</v>
      </c>
      <c r="C259" s="15" t="s">
        <v>48</v>
      </c>
      <c r="D259" s="15">
        <v>2013</v>
      </c>
      <c r="E259" s="15" t="s">
        <v>105</v>
      </c>
      <c r="F259" s="15" t="s">
        <v>164</v>
      </c>
      <c r="G259" s="15" t="s">
        <v>126</v>
      </c>
      <c r="H259" s="15">
        <v>21620</v>
      </c>
    </row>
    <row r="260" spans="1:8">
      <c r="A260" s="15" t="s">
        <v>51</v>
      </c>
      <c r="B260" s="15" t="s">
        <v>649</v>
      </c>
      <c r="C260" s="15" t="s">
        <v>50</v>
      </c>
      <c r="D260" s="15">
        <v>2013</v>
      </c>
      <c r="E260" s="15" t="s">
        <v>105</v>
      </c>
      <c r="F260" s="15" t="s">
        <v>164</v>
      </c>
      <c r="G260" s="15" t="s">
        <v>126</v>
      </c>
      <c r="H260" s="15">
        <v>12479</v>
      </c>
    </row>
    <row r="261" spans="1:8">
      <c r="A261" s="15" t="s">
        <v>53</v>
      </c>
      <c r="B261" s="15" t="s">
        <v>650</v>
      </c>
      <c r="C261" s="15" t="s">
        <v>52</v>
      </c>
      <c r="D261" s="15">
        <v>2013</v>
      </c>
      <c r="E261" s="15" t="s">
        <v>105</v>
      </c>
      <c r="F261" s="15" t="s">
        <v>164</v>
      </c>
      <c r="G261" s="15" t="s">
        <v>126</v>
      </c>
      <c r="H261" s="15">
        <v>13163</v>
      </c>
    </row>
    <row r="262" spans="1:8">
      <c r="A262" s="15" t="s">
        <v>55</v>
      </c>
      <c r="B262" s="15" t="s">
        <v>651</v>
      </c>
      <c r="C262" s="15" t="s">
        <v>54</v>
      </c>
      <c r="D262" s="15">
        <v>2013</v>
      </c>
      <c r="E262" s="15" t="s">
        <v>105</v>
      </c>
      <c r="F262" s="15" t="s">
        <v>164</v>
      </c>
      <c r="G262" s="15" t="s">
        <v>126</v>
      </c>
      <c r="H262" s="15">
        <v>12116</v>
      </c>
    </row>
    <row r="263" spans="1:8">
      <c r="A263" s="15" t="s">
        <v>57</v>
      </c>
      <c r="B263" s="15" t="s">
        <v>652</v>
      </c>
      <c r="C263" s="15" t="s">
        <v>56</v>
      </c>
      <c r="D263" s="15">
        <v>2013</v>
      </c>
      <c r="E263" s="15" t="s">
        <v>105</v>
      </c>
      <c r="F263" s="15" t="s">
        <v>164</v>
      </c>
      <c r="G263" s="15" t="s">
        <v>126</v>
      </c>
      <c r="H263" s="15">
        <v>32967</v>
      </c>
    </row>
    <row r="264" spans="1:8">
      <c r="A264" s="15" t="s">
        <v>59</v>
      </c>
      <c r="B264" s="15" t="s">
        <v>653</v>
      </c>
      <c r="C264" s="15" t="s">
        <v>58</v>
      </c>
      <c r="D264" s="15">
        <v>2013</v>
      </c>
      <c r="E264" s="15" t="s">
        <v>105</v>
      </c>
      <c r="F264" s="15" t="s">
        <v>164</v>
      </c>
      <c r="G264" s="15" t="s">
        <v>126</v>
      </c>
      <c r="H264" s="15">
        <v>22440</v>
      </c>
    </row>
    <row r="265" spans="1:8">
      <c r="A265" s="15" t="s">
        <v>61</v>
      </c>
      <c r="B265" s="15" t="s">
        <v>654</v>
      </c>
      <c r="C265" s="15" t="s">
        <v>60</v>
      </c>
      <c r="D265" s="15">
        <v>2013</v>
      </c>
      <c r="E265" s="15" t="s">
        <v>105</v>
      </c>
      <c r="F265" s="15" t="s">
        <v>164</v>
      </c>
      <c r="G265" s="15" t="s">
        <v>126</v>
      </c>
      <c r="H265" s="15">
        <v>5653</v>
      </c>
    </row>
    <row r="266" spans="1:8">
      <c r="A266" s="15" t="s">
        <v>63</v>
      </c>
      <c r="B266" s="15" t="s">
        <v>655</v>
      </c>
      <c r="C266" s="15" t="s">
        <v>62</v>
      </c>
      <c r="D266" s="15">
        <v>2013</v>
      </c>
      <c r="E266" s="15" t="s">
        <v>105</v>
      </c>
      <c r="F266" s="15" t="s">
        <v>164</v>
      </c>
      <c r="G266" s="15" t="s">
        <v>126</v>
      </c>
      <c r="H266" s="15">
        <v>17608</v>
      </c>
    </row>
    <row r="267" spans="1:8">
      <c r="A267" s="15" t="s">
        <v>65</v>
      </c>
      <c r="B267" s="15" t="s">
        <v>656</v>
      </c>
      <c r="C267" s="15" t="s">
        <v>64</v>
      </c>
      <c r="D267" s="15">
        <v>2013</v>
      </c>
      <c r="E267" s="15" t="s">
        <v>105</v>
      </c>
      <c r="F267" s="15" t="s">
        <v>164</v>
      </c>
      <c r="G267" s="15" t="s">
        <v>126</v>
      </c>
      <c r="H267" s="15">
        <v>6265</v>
      </c>
    </row>
    <row r="268" spans="1:8">
      <c r="A268" s="15" t="s">
        <v>67</v>
      </c>
      <c r="B268" s="15" t="s">
        <v>657</v>
      </c>
      <c r="C268" s="15" t="s">
        <v>66</v>
      </c>
      <c r="D268" s="15">
        <v>2013</v>
      </c>
      <c r="E268" s="15" t="s">
        <v>105</v>
      </c>
      <c r="F268" s="15" t="s">
        <v>164</v>
      </c>
      <c r="G268" s="15" t="s">
        <v>126</v>
      </c>
      <c r="H268" s="15">
        <v>8631</v>
      </c>
    </row>
    <row r="269" spans="1:8">
      <c r="A269" s="15" t="s">
        <v>69</v>
      </c>
      <c r="B269" s="15" t="s">
        <v>658</v>
      </c>
      <c r="C269" s="15" t="s">
        <v>68</v>
      </c>
      <c r="D269" s="15">
        <v>2013</v>
      </c>
      <c r="E269" s="15" t="s">
        <v>105</v>
      </c>
      <c r="F269" s="15" t="s">
        <v>164</v>
      </c>
      <c r="G269" s="15" t="s">
        <v>126</v>
      </c>
      <c r="H269" s="15">
        <v>8099</v>
      </c>
    </row>
    <row r="270" spans="1:8">
      <c r="A270" s="15" t="s">
        <v>71</v>
      </c>
      <c r="B270" s="15" t="s">
        <v>659</v>
      </c>
      <c r="C270" s="15" t="s">
        <v>70</v>
      </c>
      <c r="D270" s="15">
        <v>2013</v>
      </c>
      <c r="E270" s="15" t="s">
        <v>105</v>
      </c>
      <c r="F270" s="15" t="s">
        <v>164</v>
      </c>
      <c r="G270" s="15" t="s">
        <v>126</v>
      </c>
      <c r="H270" s="15">
        <v>15013</v>
      </c>
    </row>
    <row r="271" spans="1:8">
      <c r="A271" s="15" t="s">
        <v>20</v>
      </c>
      <c r="B271" s="15" t="s">
        <v>660</v>
      </c>
      <c r="C271" s="15" t="s">
        <v>182</v>
      </c>
      <c r="D271" s="15">
        <v>2013</v>
      </c>
      <c r="E271" s="15" t="s">
        <v>105</v>
      </c>
      <c r="F271" s="15" t="s">
        <v>164</v>
      </c>
      <c r="G271" s="15" t="s">
        <v>126</v>
      </c>
      <c r="H271" s="15">
        <v>284708</v>
      </c>
    </row>
    <row r="272" spans="1:8">
      <c r="A272" s="15" t="s">
        <v>23</v>
      </c>
      <c r="B272" s="15" t="s">
        <v>661</v>
      </c>
      <c r="C272" s="15" t="s">
        <v>175</v>
      </c>
      <c r="D272" s="15">
        <v>2014</v>
      </c>
      <c r="E272" s="15" t="s">
        <v>105</v>
      </c>
      <c r="F272" s="15" t="s">
        <v>164</v>
      </c>
      <c r="G272" s="15" t="s">
        <v>126</v>
      </c>
      <c r="H272" s="15">
        <v>63592</v>
      </c>
    </row>
    <row r="273" spans="1:8">
      <c r="A273" s="15" t="s">
        <v>25</v>
      </c>
      <c r="B273" s="15" t="s">
        <v>662</v>
      </c>
      <c r="C273" s="15" t="s">
        <v>176</v>
      </c>
      <c r="D273" s="15">
        <v>2014</v>
      </c>
      <c r="E273" s="15" t="s">
        <v>105</v>
      </c>
      <c r="F273" s="15" t="s">
        <v>164</v>
      </c>
      <c r="G273" s="15" t="s">
        <v>126</v>
      </c>
      <c r="H273" s="15">
        <v>11238</v>
      </c>
    </row>
    <row r="274" spans="1:8">
      <c r="A274" s="15" t="s">
        <v>26</v>
      </c>
      <c r="B274" s="15" t="s">
        <v>663</v>
      </c>
      <c r="C274" s="15" t="s">
        <v>177</v>
      </c>
      <c r="D274" s="15">
        <v>2014</v>
      </c>
      <c r="E274" s="15" t="s">
        <v>105</v>
      </c>
      <c r="F274" s="15" t="s">
        <v>164</v>
      </c>
      <c r="G274" s="15" t="s">
        <v>126</v>
      </c>
      <c r="H274" s="15">
        <v>33526</v>
      </c>
    </row>
    <row r="275" spans="1:8">
      <c r="A275" s="15" t="s">
        <v>221</v>
      </c>
      <c r="B275" s="15" t="s">
        <v>664</v>
      </c>
      <c r="C275" s="15" t="s">
        <v>178</v>
      </c>
      <c r="D275" s="15">
        <v>2014</v>
      </c>
      <c r="E275" s="15" t="s">
        <v>105</v>
      </c>
      <c r="F275" s="15" t="s">
        <v>164</v>
      </c>
      <c r="G275" s="15" t="s">
        <v>126</v>
      </c>
      <c r="H275" s="15">
        <v>47374</v>
      </c>
    </row>
    <row r="276" spans="1:8">
      <c r="A276" s="15" t="s">
        <v>107</v>
      </c>
      <c r="B276" s="15" t="s">
        <v>665</v>
      </c>
      <c r="C276" s="15" t="s">
        <v>179</v>
      </c>
      <c r="D276" s="15">
        <v>2014</v>
      </c>
      <c r="E276" s="15" t="s">
        <v>105</v>
      </c>
      <c r="F276" s="15" t="s">
        <v>164</v>
      </c>
      <c r="G276" s="15" t="s">
        <v>126</v>
      </c>
      <c r="H276" s="15">
        <v>45434</v>
      </c>
    </row>
    <row r="277" spans="1:8">
      <c r="A277" s="15" t="s">
        <v>27</v>
      </c>
      <c r="B277" s="15" t="s">
        <v>666</v>
      </c>
      <c r="C277" s="15" t="s">
        <v>180</v>
      </c>
      <c r="D277" s="15">
        <v>2014</v>
      </c>
      <c r="E277" s="15" t="s">
        <v>105</v>
      </c>
      <c r="F277" s="15" t="s">
        <v>164</v>
      </c>
      <c r="G277" s="15" t="s">
        <v>126</v>
      </c>
      <c r="H277" s="15">
        <v>28110</v>
      </c>
    </row>
    <row r="278" spans="1:8">
      <c r="A278" s="15" t="s">
        <v>28</v>
      </c>
      <c r="B278" s="15" t="s">
        <v>667</v>
      </c>
      <c r="C278" s="15" t="s">
        <v>181</v>
      </c>
      <c r="D278" s="15">
        <v>2014</v>
      </c>
      <c r="E278" s="15" t="s">
        <v>105</v>
      </c>
      <c r="F278" s="15" t="s">
        <v>164</v>
      </c>
      <c r="G278" s="15" t="s">
        <v>126</v>
      </c>
      <c r="H278" s="15">
        <v>55334</v>
      </c>
    </row>
    <row r="279" spans="1:8">
      <c r="A279" s="15" t="s">
        <v>30</v>
      </c>
      <c r="B279" s="15" t="s">
        <v>668</v>
      </c>
      <c r="C279" s="15" t="s">
        <v>29</v>
      </c>
      <c r="D279" s="15">
        <v>2014</v>
      </c>
      <c r="E279" s="15" t="s">
        <v>105</v>
      </c>
      <c r="F279" s="15" t="s">
        <v>164</v>
      </c>
      <c r="G279" s="15" t="s">
        <v>126</v>
      </c>
      <c r="H279" s="15">
        <v>6192</v>
      </c>
    </row>
    <row r="280" spans="1:8">
      <c r="A280" s="15" t="s">
        <v>32</v>
      </c>
      <c r="B280" s="15" t="s">
        <v>669</v>
      </c>
      <c r="C280" s="15" t="s">
        <v>31</v>
      </c>
      <c r="D280" s="15">
        <v>2014</v>
      </c>
      <c r="E280" s="15" t="s">
        <v>105</v>
      </c>
      <c r="F280" s="15" t="s">
        <v>164</v>
      </c>
      <c r="G280" s="15" t="s">
        <v>126</v>
      </c>
      <c r="H280" s="15">
        <v>10733</v>
      </c>
    </row>
    <row r="281" spans="1:8">
      <c r="A281" s="15" t="s">
        <v>34</v>
      </c>
      <c r="B281" s="15" t="s">
        <v>670</v>
      </c>
      <c r="C281" s="15" t="s">
        <v>33</v>
      </c>
      <c r="D281" s="15">
        <v>2014</v>
      </c>
      <c r="E281" s="15" t="s">
        <v>105</v>
      </c>
      <c r="F281" s="15" t="s">
        <v>164</v>
      </c>
      <c r="G281" s="15" t="s">
        <v>126</v>
      </c>
      <c r="H281" s="15">
        <v>9697</v>
      </c>
    </row>
    <row r="282" spans="1:8">
      <c r="A282" s="15" t="s">
        <v>36</v>
      </c>
      <c r="B282" s="15" t="s">
        <v>671</v>
      </c>
      <c r="C282" s="15" t="s">
        <v>35</v>
      </c>
      <c r="D282" s="15">
        <v>2014</v>
      </c>
      <c r="E282" s="15" t="s">
        <v>105</v>
      </c>
      <c r="F282" s="15" t="s">
        <v>164</v>
      </c>
      <c r="G282" s="15" t="s">
        <v>126</v>
      </c>
      <c r="H282" s="15">
        <v>8953</v>
      </c>
    </row>
    <row r="283" spans="1:8">
      <c r="A283" s="15" t="s">
        <v>38</v>
      </c>
      <c r="B283" s="15" t="s">
        <v>672</v>
      </c>
      <c r="C283" s="15" t="s">
        <v>37</v>
      </c>
      <c r="D283" s="15">
        <v>2014</v>
      </c>
      <c r="E283" s="15" t="s">
        <v>105</v>
      </c>
      <c r="F283" s="15" t="s">
        <v>164</v>
      </c>
      <c r="G283" s="15" t="s">
        <v>126</v>
      </c>
      <c r="H283" s="15">
        <v>14449</v>
      </c>
    </row>
    <row r="284" spans="1:8">
      <c r="A284" s="15" t="s">
        <v>40</v>
      </c>
      <c r="B284" s="15" t="s">
        <v>673</v>
      </c>
      <c r="C284" s="15" t="s">
        <v>39</v>
      </c>
      <c r="D284" s="15">
        <v>2014</v>
      </c>
      <c r="E284" s="15" t="s">
        <v>105</v>
      </c>
      <c r="F284" s="15" t="s">
        <v>164</v>
      </c>
      <c r="G284" s="15" t="s">
        <v>126</v>
      </c>
      <c r="H284" s="15">
        <v>13568</v>
      </c>
    </row>
    <row r="285" spans="1:8">
      <c r="A285" s="15" t="s">
        <v>41</v>
      </c>
      <c r="B285" s="15" t="s">
        <v>674</v>
      </c>
      <c r="C285" s="15" t="s">
        <v>24</v>
      </c>
      <c r="D285" s="15">
        <v>2014</v>
      </c>
      <c r="E285" s="15" t="s">
        <v>105</v>
      </c>
      <c r="F285" s="15" t="s">
        <v>164</v>
      </c>
      <c r="G285" s="15" t="s">
        <v>126</v>
      </c>
      <c r="H285" s="15">
        <v>11238</v>
      </c>
    </row>
    <row r="286" spans="1:8">
      <c r="A286" s="15" t="s">
        <v>43</v>
      </c>
      <c r="B286" s="15" t="s">
        <v>675</v>
      </c>
      <c r="C286" s="15" t="s">
        <v>42</v>
      </c>
      <c r="D286" s="15">
        <v>2014</v>
      </c>
      <c r="E286" s="15" t="s">
        <v>105</v>
      </c>
      <c r="F286" s="15" t="s">
        <v>164</v>
      </c>
      <c r="G286" s="15" t="s">
        <v>126</v>
      </c>
      <c r="H286" s="15">
        <v>5636</v>
      </c>
    </row>
    <row r="287" spans="1:8">
      <c r="A287" s="15" t="s">
        <v>45</v>
      </c>
      <c r="B287" s="15" t="s">
        <v>676</v>
      </c>
      <c r="C287" s="15" t="s">
        <v>44</v>
      </c>
      <c r="D287" s="15">
        <v>2014</v>
      </c>
      <c r="E287" s="15" t="s">
        <v>105</v>
      </c>
      <c r="F287" s="15" t="s">
        <v>164</v>
      </c>
      <c r="G287" s="15" t="s">
        <v>126</v>
      </c>
      <c r="H287" s="15">
        <v>11092</v>
      </c>
    </row>
    <row r="288" spans="1:8">
      <c r="A288" s="15" t="s">
        <v>47</v>
      </c>
      <c r="B288" s="15" t="s">
        <v>677</v>
      </c>
      <c r="C288" s="15" t="s">
        <v>46</v>
      </c>
      <c r="D288" s="15">
        <v>2014</v>
      </c>
      <c r="E288" s="15" t="s">
        <v>105</v>
      </c>
      <c r="F288" s="15" t="s">
        <v>164</v>
      </c>
      <c r="G288" s="15" t="s">
        <v>126</v>
      </c>
      <c r="H288" s="15">
        <v>16798</v>
      </c>
    </row>
    <row r="289" spans="1:8">
      <c r="A289" s="15" t="s">
        <v>49</v>
      </c>
      <c r="B289" s="15" t="s">
        <v>678</v>
      </c>
      <c r="C289" s="15" t="s">
        <v>48</v>
      </c>
      <c r="D289" s="15">
        <v>2014</v>
      </c>
      <c r="E289" s="15" t="s">
        <v>105</v>
      </c>
      <c r="F289" s="15" t="s">
        <v>164</v>
      </c>
      <c r="G289" s="15" t="s">
        <v>126</v>
      </c>
      <c r="H289" s="15">
        <v>21656</v>
      </c>
    </row>
    <row r="290" spans="1:8">
      <c r="A290" s="15" t="s">
        <v>51</v>
      </c>
      <c r="B290" s="15" t="s">
        <v>679</v>
      </c>
      <c r="C290" s="15" t="s">
        <v>50</v>
      </c>
      <c r="D290" s="15">
        <v>2014</v>
      </c>
      <c r="E290" s="15" t="s">
        <v>105</v>
      </c>
      <c r="F290" s="15" t="s">
        <v>164</v>
      </c>
      <c r="G290" s="15" t="s">
        <v>126</v>
      </c>
      <c r="H290" s="15">
        <v>12575</v>
      </c>
    </row>
    <row r="291" spans="1:8">
      <c r="A291" s="15" t="s">
        <v>53</v>
      </c>
      <c r="B291" s="15" t="s">
        <v>680</v>
      </c>
      <c r="C291" s="15" t="s">
        <v>52</v>
      </c>
      <c r="D291" s="15">
        <v>2014</v>
      </c>
      <c r="E291" s="15" t="s">
        <v>105</v>
      </c>
      <c r="F291" s="15" t="s">
        <v>164</v>
      </c>
      <c r="G291" s="15" t="s">
        <v>126</v>
      </c>
      <c r="H291" s="15">
        <v>13143</v>
      </c>
    </row>
    <row r="292" spans="1:8">
      <c r="A292" s="15" t="s">
        <v>55</v>
      </c>
      <c r="B292" s="15" t="s">
        <v>681</v>
      </c>
      <c r="C292" s="15" t="s">
        <v>54</v>
      </c>
      <c r="D292" s="15">
        <v>2014</v>
      </c>
      <c r="E292" s="15" t="s">
        <v>105</v>
      </c>
      <c r="F292" s="15" t="s">
        <v>164</v>
      </c>
      <c r="G292" s="15" t="s">
        <v>126</v>
      </c>
      <c r="H292" s="15">
        <v>12096</v>
      </c>
    </row>
    <row r="293" spans="1:8">
      <c r="A293" s="15" t="s">
        <v>57</v>
      </c>
      <c r="B293" s="15" t="s">
        <v>682</v>
      </c>
      <c r="C293" s="15" t="s">
        <v>56</v>
      </c>
      <c r="D293" s="15">
        <v>2014</v>
      </c>
      <c r="E293" s="15" t="s">
        <v>105</v>
      </c>
      <c r="F293" s="15" t="s">
        <v>164</v>
      </c>
      <c r="G293" s="15" t="s">
        <v>126</v>
      </c>
      <c r="H293" s="15">
        <v>33338</v>
      </c>
    </row>
    <row r="294" spans="1:8">
      <c r="A294" s="15" t="s">
        <v>59</v>
      </c>
      <c r="B294" s="15" t="s">
        <v>683</v>
      </c>
      <c r="C294" s="15" t="s">
        <v>58</v>
      </c>
      <c r="D294" s="15">
        <v>2014</v>
      </c>
      <c r="E294" s="15" t="s">
        <v>105</v>
      </c>
      <c r="F294" s="15" t="s">
        <v>164</v>
      </c>
      <c r="G294" s="15" t="s">
        <v>126</v>
      </c>
      <c r="H294" s="15">
        <v>22392</v>
      </c>
    </row>
    <row r="295" spans="1:8">
      <c r="A295" s="15" t="s">
        <v>61</v>
      </c>
      <c r="B295" s="15" t="s">
        <v>684</v>
      </c>
      <c r="C295" s="15" t="s">
        <v>60</v>
      </c>
      <c r="D295" s="15">
        <v>2014</v>
      </c>
      <c r="E295" s="15" t="s">
        <v>105</v>
      </c>
      <c r="F295" s="15" t="s">
        <v>164</v>
      </c>
      <c r="G295" s="15" t="s">
        <v>126</v>
      </c>
      <c r="H295" s="15">
        <v>5718</v>
      </c>
    </row>
    <row r="296" spans="1:8">
      <c r="A296" s="15" t="s">
        <v>63</v>
      </c>
      <c r="B296" s="15" t="s">
        <v>685</v>
      </c>
      <c r="C296" s="15" t="s">
        <v>62</v>
      </c>
      <c r="D296" s="15">
        <v>2014</v>
      </c>
      <c r="E296" s="15" t="s">
        <v>105</v>
      </c>
      <c r="F296" s="15" t="s">
        <v>164</v>
      </c>
      <c r="G296" s="15" t="s">
        <v>126</v>
      </c>
      <c r="H296" s="15">
        <v>17489</v>
      </c>
    </row>
    <row r="297" spans="1:8">
      <c r="A297" s="15" t="s">
        <v>65</v>
      </c>
      <c r="B297" s="15" t="s">
        <v>686</v>
      </c>
      <c r="C297" s="15" t="s">
        <v>64</v>
      </c>
      <c r="D297" s="15">
        <v>2014</v>
      </c>
      <c r="E297" s="15" t="s">
        <v>105</v>
      </c>
      <c r="F297" s="15" t="s">
        <v>164</v>
      </c>
      <c r="G297" s="15" t="s">
        <v>126</v>
      </c>
      <c r="H297" s="15">
        <v>6230</v>
      </c>
    </row>
    <row r="298" spans="1:8">
      <c r="A298" s="15" t="s">
        <v>67</v>
      </c>
      <c r="B298" s="15" t="s">
        <v>687</v>
      </c>
      <c r="C298" s="15" t="s">
        <v>66</v>
      </c>
      <c r="D298" s="15">
        <v>2014</v>
      </c>
      <c r="E298" s="15" t="s">
        <v>105</v>
      </c>
      <c r="F298" s="15" t="s">
        <v>164</v>
      </c>
      <c r="G298" s="15" t="s">
        <v>126</v>
      </c>
      <c r="H298" s="15">
        <v>8655</v>
      </c>
    </row>
    <row r="299" spans="1:8">
      <c r="A299" s="15" t="s">
        <v>69</v>
      </c>
      <c r="B299" s="15" t="s">
        <v>688</v>
      </c>
      <c r="C299" s="15" t="s">
        <v>68</v>
      </c>
      <c r="D299" s="15">
        <v>2014</v>
      </c>
      <c r="E299" s="15" t="s">
        <v>105</v>
      </c>
      <c r="F299" s="15" t="s">
        <v>164</v>
      </c>
      <c r="G299" s="15" t="s">
        <v>126</v>
      </c>
      <c r="H299" s="15">
        <v>7970</v>
      </c>
    </row>
    <row r="300" spans="1:8">
      <c r="A300" s="15" t="s">
        <v>71</v>
      </c>
      <c r="B300" s="15" t="s">
        <v>689</v>
      </c>
      <c r="C300" s="15" t="s">
        <v>70</v>
      </c>
      <c r="D300" s="15">
        <v>2014</v>
      </c>
      <c r="E300" s="15" t="s">
        <v>105</v>
      </c>
      <c r="F300" s="15" t="s">
        <v>164</v>
      </c>
      <c r="G300" s="15" t="s">
        <v>126</v>
      </c>
      <c r="H300" s="15">
        <v>14990</v>
      </c>
    </row>
    <row r="301" spans="1:8">
      <c r="A301" s="15" t="s">
        <v>20</v>
      </c>
      <c r="B301" s="15" t="s">
        <v>690</v>
      </c>
      <c r="C301" s="15" t="s">
        <v>182</v>
      </c>
      <c r="D301" s="15">
        <v>2014</v>
      </c>
      <c r="E301" s="15" t="s">
        <v>105</v>
      </c>
      <c r="F301" s="15" t="s">
        <v>164</v>
      </c>
      <c r="G301" s="15" t="s">
        <v>126</v>
      </c>
      <c r="H301" s="15">
        <v>284608</v>
      </c>
    </row>
    <row r="302" spans="1:8">
      <c r="A302" s="15" t="s">
        <v>23</v>
      </c>
      <c r="B302" s="15" t="s">
        <v>691</v>
      </c>
      <c r="C302" s="15" t="s">
        <v>175</v>
      </c>
      <c r="D302" s="15">
        <v>2005</v>
      </c>
      <c r="E302" s="15" t="s">
        <v>106</v>
      </c>
      <c r="F302" s="15" t="s">
        <v>164</v>
      </c>
      <c r="G302" s="15" t="s">
        <v>126</v>
      </c>
      <c r="H302" s="15">
        <v>61546</v>
      </c>
    </row>
    <row r="303" spans="1:8">
      <c r="A303" s="15" t="s">
        <v>25</v>
      </c>
      <c r="B303" s="15" t="s">
        <v>692</v>
      </c>
      <c r="C303" s="15" t="s">
        <v>176</v>
      </c>
      <c r="D303" s="15">
        <v>2005</v>
      </c>
      <c r="E303" s="15" t="s">
        <v>106</v>
      </c>
      <c r="F303" s="15" t="s">
        <v>164</v>
      </c>
      <c r="G303" s="15" t="s">
        <v>126</v>
      </c>
      <c r="H303" s="15">
        <v>11704</v>
      </c>
    </row>
    <row r="304" spans="1:8">
      <c r="A304" s="15" t="s">
        <v>26</v>
      </c>
      <c r="B304" s="15" t="s">
        <v>693</v>
      </c>
      <c r="C304" s="15" t="s">
        <v>177</v>
      </c>
      <c r="D304" s="15">
        <v>2005</v>
      </c>
      <c r="E304" s="15" t="s">
        <v>106</v>
      </c>
      <c r="F304" s="15" t="s">
        <v>164</v>
      </c>
      <c r="G304" s="15" t="s">
        <v>126</v>
      </c>
      <c r="H304" s="15">
        <v>33060</v>
      </c>
    </row>
    <row r="305" spans="1:8">
      <c r="A305" s="15" t="s">
        <v>221</v>
      </c>
      <c r="B305" s="15" t="s">
        <v>694</v>
      </c>
      <c r="C305" s="15" t="s">
        <v>178</v>
      </c>
      <c r="D305" s="15">
        <v>2005</v>
      </c>
      <c r="E305" s="15" t="s">
        <v>106</v>
      </c>
      <c r="F305" s="15" t="s">
        <v>164</v>
      </c>
      <c r="G305" s="15" t="s">
        <v>126</v>
      </c>
      <c r="H305" s="15">
        <v>45295</v>
      </c>
    </row>
    <row r="306" spans="1:8">
      <c r="A306" s="15" t="s">
        <v>107</v>
      </c>
      <c r="B306" s="15" t="s">
        <v>695</v>
      </c>
      <c r="C306" s="15" t="s">
        <v>179</v>
      </c>
      <c r="D306" s="15">
        <v>2005</v>
      </c>
      <c r="E306" s="15" t="s">
        <v>106</v>
      </c>
      <c r="F306" s="15" t="s">
        <v>164</v>
      </c>
      <c r="G306" s="15" t="s">
        <v>126</v>
      </c>
      <c r="H306" s="15">
        <v>41321</v>
      </c>
    </row>
    <row r="307" spans="1:8">
      <c r="A307" s="15" t="s">
        <v>27</v>
      </c>
      <c r="B307" s="15" t="s">
        <v>696</v>
      </c>
      <c r="C307" s="15" t="s">
        <v>180</v>
      </c>
      <c r="D307" s="15">
        <v>2005</v>
      </c>
      <c r="E307" s="15" t="s">
        <v>106</v>
      </c>
      <c r="F307" s="15" t="s">
        <v>164</v>
      </c>
      <c r="G307" s="15" t="s">
        <v>126</v>
      </c>
      <c r="H307" s="15">
        <v>28055</v>
      </c>
    </row>
    <row r="308" spans="1:8">
      <c r="A308" s="15" t="s">
        <v>28</v>
      </c>
      <c r="B308" s="15" t="s">
        <v>697</v>
      </c>
      <c r="C308" s="15" t="s">
        <v>181</v>
      </c>
      <c r="D308" s="15">
        <v>2005</v>
      </c>
      <c r="E308" s="15" t="s">
        <v>106</v>
      </c>
      <c r="F308" s="15" t="s">
        <v>164</v>
      </c>
      <c r="G308" s="15" t="s">
        <v>126</v>
      </c>
      <c r="H308" s="15">
        <v>55737</v>
      </c>
    </row>
    <row r="309" spans="1:8">
      <c r="A309" s="15" t="s">
        <v>30</v>
      </c>
      <c r="B309" s="15" t="s">
        <v>698</v>
      </c>
      <c r="C309" s="15" t="s">
        <v>29</v>
      </c>
      <c r="D309" s="15">
        <v>2005</v>
      </c>
      <c r="E309" s="15" t="s">
        <v>106</v>
      </c>
      <c r="F309" s="15" t="s">
        <v>164</v>
      </c>
      <c r="G309" s="15" t="s">
        <v>126</v>
      </c>
      <c r="H309" s="15">
        <v>6137</v>
      </c>
    </row>
    <row r="310" spans="1:8">
      <c r="A310" s="15" t="s">
        <v>32</v>
      </c>
      <c r="B310" s="15" t="s">
        <v>699</v>
      </c>
      <c r="C310" s="15" t="s">
        <v>31</v>
      </c>
      <c r="D310" s="15">
        <v>2005</v>
      </c>
      <c r="E310" s="15" t="s">
        <v>106</v>
      </c>
      <c r="F310" s="15" t="s">
        <v>164</v>
      </c>
      <c r="G310" s="15" t="s">
        <v>126</v>
      </c>
      <c r="H310" s="15">
        <v>10450</v>
      </c>
    </row>
    <row r="311" spans="1:8">
      <c r="A311" s="15" t="s">
        <v>34</v>
      </c>
      <c r="B311" s="15" t="s">
        <v>700</v>
      </c>
      <c r="C311" s="15" t="s">
        <v>33</v>
      </c>
      <c r="D311" s="15">
        <v>2005</v>
      </c>
      <c r="E311" s="15" t="s">
        <v>106</v>
      </c>
      <c r="F311" s="15" t="s">
        <v>164</v>
      </c>
      <c r="G311" s="15" t="s">
        <v>126</v>
      </c>
      <c r="H311" s="15">
        <v>9730</v>
      </c>
    </row>
    <row r="312" spans="1:8">
      <c r="A312" s="15" t="s">
        <v>36</v>
      </c>
      <c r="B312" s="15" t="s">
        <v>701</v>
      </c>
      <c r="C312" s="15" t="s">
        <v>35</v>
      </c>
      <c r="D312" s="15">
        <v>2005</v>
      </c>
      <c r="E312" s="15" t="s">
        <v>106</v>
      </c>
      <c r="F312" s="15" t="s">
        <v>164</v>
      </c>
      <c r="G312" s="15" t="s">
        <v>126</v>
      </c>
      <c r="H312" s="15">
        <v>8683</v>
      </c>
    </row>
    <row r="313" spans="1:8">
      <c r="A313" s="15" t="s">
        <v>38</v>
      </c>
      <c r="B313" s="15" t="s">
        <v>702</v>
      </c>
      <c r="C313" s="15" t="s">
        <v>37</v>
      </c>
      <c r="D313" s="15">
        <v>2005</v>
      </c>
      <c r="E313" s="15" t="s">
        <v>106</v>
      </c>
      <c r="F313" s="15" t="s">
        <v>164</v>
      </c>
      <c r="G313" s="15" t="s">
        <v>126</v>
      </c>
      <c r="H313" s="15">
        <v>14465</v>
      </c>
    </row>
    <row r="314" spans="1:8">
      <c r="A314" s="15" t="s">
        <v>40</v>
      </c>
      <c r="B314" s="15" t="s">
        <v>703</v>
      </c>
      <c r="C314" s="15" t="s">
        <v>39</v>
      </c>
      <c r="D314" s="15">
        <v>2005</v>
      </c>
      <c r="E314" s="15" t="s">
        <v>106</v>
      </c>
      <c r="F314" s="15" t="s">
        <v>164</v>
      </c>
      <c r="G314" s="15" t="s">
        <v>126</v>
      </c>
      <c r="H314" s="15">
        <v>12081</v>
      </c>
    </row>
    <row r="315" spans="1:8">
      <c r="A315" s="15" t="s">
        <v>41</v>
      </c>
      <c r="B315" s="15" t="s">
        <v>704</v>
      </c>
      <c r="C315" s="15" t="s">
        <v>24</v>
      </c>
      <c r="D315" s="15">
        <v>2005</v>
      </c>
      <c r="E315" s="15" t="s">
        <v>106</v>
      </c>
      <c r="F315" s="15" t="s">
        <v>164</v>
      </c>
      <c r="G315" s="15" t="s">
        <v>126</v>
      </c>
      <c r="H315" s="15">
        <v>11704</v>
      </c>
    </row>
    <row r="316" spans="1:8">
      <c r="A316" s="15" t="s">
        <v>43</v>
      </c>
      <c r="B316" s="15" t="s">
        <v>705</v>
      </c>
      <c r="C316" s="15" t="s">
        <v>42</v>
      </c>
      <c r="D316" s="15">
        <v>2005</v>
      </c>
      <c r="E316" s="15" t="s">
        <v>106</v>
      </c>
      <c r="F316" s="15" t="s">
        <v>164</v>
      </c>
      <c r="G316" s="15" t="s">
        <v>126</v>
      </c>
      <c r="H316" s="15">
        <v>5748</v>
      </c>
    </row>
    <row r="317" spans="1:8">
      <c r="A317" s="15" t="s">
        <v>45</v>
      </c>
      <c r="B317" s="15" t="s">
        <v>706</v>
      </c>
      <c r="C317" s="15" t="s">
        <v>44</v>
      </c>
      <c r="D317" s="15">
        <v>2005</v>
      </c>
      <c r="E317" s="15" t="s">
        <v>106</v>
      </c>
      <c r="F317" s="15" t="s">
        <v>164</v>
      </c>
      <c r="G317" s="15" t="s">
        <v>126</v>
      </c>
      <c r="H317" s="15">
        <v>11214</v>
      </c>
    </row>
    <row r="318" spans="1:8">
      <c r="A318" s="15" t="s">
        <v>47</v>
      </c>
      <c r="B318" s="15" t="s">
        <v>707</v>
      </c>
      <c r="C318" s="15" t="s">
        <v>46</v>
      </c>
      <c r="D318" s="15">
        <v>2005</v>
      </c>
      <c r="E318" s="15" t="s">
        <v>106</v>
      </c>
      <c r="F318" s="15" t="s">
        <v>164</v>
      </c>
      <c r="G318" s="15" t="s">
        <v>126</v>
      </c>
      <c r="H318" s="15">
        <v>16098</v>
      </c>
    </row>
    <row r="319" spans="1:8">
      <c r="A319" s="15" t="s">
        <v>49</v>
      </c>
      <c r="B319" s="15" t="s">
        <v>708</v>
      </c>
      <c r="C319" s="15" t="s">
        <v>48</v>
      </c>
      <c r="D319" s="15">
        <v>2005</v>
      </c>
      <c r="E319" s="15" t="s">
        <v>106</v>
      </c>
      <c r="F319" s="15" t="s">
        <v>164</v>
      </c>
      <c r="G319" s="15" t="s">
        <v>126</v>
      </c>
      <c r="H319" s="15">
        <v>20015</v>
      </c>
    </row>
    <row r="320" spans="1:8">
      <c r="A320" s="15" t="s">
        <v>51</v>
      </c>
      <c r="B320" s="15" t="s">
        <v>709</v>
      </c>
      <c r="C320" s="15" t="s">
        <v>50</v>
      </c>
      <c r="D320" s="15">
        <v>2005</v>
      </c>
      <c r="E320" s="15" t="s">
        <v>106</v>
      </c>
      <c r="F320" s="15" t="s">
        <v>164</v>
      </c>
      <c r="G320" s="15" t="s">
        <v>126</v>
      </c>
      <c r="H320" s="15">
        <v>12619</v>
      </c>
    </row>
    <row r="321" spans="1:8">
      <c r="A321" s="15" t="s">
        <v>53</v>
      </c>
      <c r="B321" s="15" t="s">
        <v>710</v>
      </c>
      <c r="C321" s="15" t="s">
        <v>52</v>
      </c>
      <c r="D321" s="15">
        <v>2005</v>
      </c>
      <c r="E321" s="15" t="s">
        <v>106</v>
      </c>
      <c r="F321" s="15" t="s">
        <v>164</v>
      </c>
      <c r="G321" s="15" t="s">
        <v>126</v>
      </c>
      <c r="H321" s="15">
        <v>12661</v>
      </c>
    </row>
    <row r="322" spans="1:8">
      <c r="A322" s="15" t="s">
        <v>55</v>
      </c>
      <c r="B322" s="15" t="s">
        <v>711</v>
      </c>
      <c r="C322" s="15" t="s">
        <v>54</v>
      </c>
      <c r="D322" s="15">
        <v>2005</v>
      </c>
      <c r="E322" s="15" t="s">
        <v>106</v>
      </c>
      <c r="F322" s="15" t="s">
        <v>164</v>
      </c>
      <c r="G322" s="15" t="s">
        <v>126</v>
      </c>
      <c r="H322" s="15">
        <v>12086</v>
      </c>
    </row>
    <row r="323" spans="1:8">
      <c r="A323" s="15" t="s">
        <v>57</v>
      </c>
      <c r="B323" s="15" t="s">
        <v>712</v>
      </c>
      <c r="C323" s="15" t="s">
        <v>56</v>
      </c>
      <c r="D323" s="15">
        <v>2005</v>
      </c>
      <c r="E323" s="15" t="s">
        <v>106</v>
      </c>
      <c r="F323" s="15" t="s">
        <v>164</v>
      </c>
      <c r="G323" s="15" t="s">
        <v>126</v>
      </c>
      <c r="H323" s="15">
        <v>29235</v>
      </c>
    </row>
    <row r="324" spans="1:8">
      <c r="A324" s="15" t="s">
        <v>59</v>
      </c>
      <c r="B324" s="15" t="s">
        <v>713</v>
      </c>
      <c r="C324" s="15" t="s">
        <v>58</v>
      </c>
      <c r="D324" s="15">
        <v>2005</v>
      </c>
      <c r="E324" s="15" t="s">
        <v>106</v>
      </c>
      <c r="F324" s="15" t="s">
        <v>164</v>
      </c>
      <c r="G324" s="15" t="s">
        <v>126</v>
      </c>
      <c r="H324" s="15">
        <v>22451</v>
      </c>
    </row>
    <row r="325" spans="1:8">
      <c r="A325" s="15" t="s">
        <v>61</v>
      </c>
      <c r="B325" s="15" t="s">
        <v>714</v>
      </c>
      <c r="C325" s="15" t="s">
        <v>60</v>
      </c>
      <c r="D325" s="15">
        <v>2005</v>
      </c>
      <c r="E325" s="15" t="s">
        <v>106</v>
      </c>
      <c r="F325" s="15" t="s">
        <v>164</v>
      </c>
      <c r="G325" s="15" t="s">
        <v>126</v>
      </c>
      <c r="H325" s="15">
        <v>5604</v>
      </c>
    </row>
    <row r="326" spans="1:8">
      <c r="A326" s="15" t="s">
        <v>63</v>
      </c>
      <c r="B326" s="15" t="s">
        <v>715</v>
      </c>
      <c r="C326" s="15" t="s">
        <v>62</v>
      </c>
      <c r="D326" s="15">
        <v>2005</v>
      </c>
      <c r="E326" s="15" t="s">
        <v>106</v>
      </c>
      <c r="F326" s="15" t="s">
        <v>164</v>
      </c>
      <c r="G326" s="15" t="s">
        <v>126</v>
      </c>
      <c r="H326" s="15">
        <v>17183</v>
      </c>
    </row>
    <row r="327" spans="1:8">
      <c r="A327" s="15" t="s">
        <v>65</v>
      </c>
      <c r="B327" s="15" t="s">
        <v>716</v>
      </c>
      <c r="C327" s="15" t="s">
        <v>64</v>
      </c>
      <c r="D327" s="15">
        <v>2005</v>
      </c>
      <c r="E327" s="15" t="s">
        <v>106</v>
      </c>
      <c r="F327" s="15" t="s">
        <v>164</v>
      </c>
      <c r="G327" s="15" t="s">
        <v>126</v>
      </c>
      <c r="H327" s="15">
        <v>6789</v>
      </c>
    </row>
    <row r="328" spans="1:8">
      <c r="A328" s="15" t="s">
        <v>67</v>
      </c>
      <c r="B328" s="15" t="s">
        <v>717</v>
      </c>
      <c r="C328" s="15" t="s">
        <v>66</v>
      </c>
      <c r="D328" s="15">
        <v>2005</v>
      </c>
      <c r="E328" s="15" t="s">
        <v>106</v>
      </c>
      <c r="F328" s="15" t="s">
        <v>164</v>
      </c>
      <c r="G328" s="15" t="s">
        <v>126</v>
      </c>
      <c r="H328" s="15">
        <v>8890</v>
      </c>
    </row>
    <row r="329" spans="1:8">
      <c r="A329" s="15" t="s">
        <v>69</v>
      </c>
      <c r="B329" s="15" t="s">
        <v>718</v>
      </c>
      <c r="C329" s="15" t="s">
        <v>68</v>
      </c>
      <c r="D329" s="15">
        <v>2005</v>
      </c>
      <c r="E329" s="15" t="s">
        <v>106</v>
      </c>
      <c r="F329" s="15" t="s">
        <v>164</v>
      </c>
      <c r="G329" s="15" t="s">
        <v>126</v>
      </c>
      <c r="H329" s="15">
        <v>8313</v>
      </c>
    </row>
    <row r="330" spans="1:8">
      <c r="A330" s="15" t="s">
        <v>71</v>
      </c>
      <c r="B330" s="15" t="s">
        <v>719</v>
      </c>
      <c r="C330" s="15" t="s">
        <v>70</v>
      </c>
      <c r="D330" s="15">
        <v>2005</v>
      </c>
      <c r="E330" s="15" t="s">
        <v>106</v>
      </c>
      <c r="F330" s="15" t="s">
        <v>164</v>
      </c>
      <c r="G330" s="15" t="s">
        <v>126</v>
      </c>
      <c r="H330" s="15">
        <v>14562</v>
      </c>
    </row>
    <row r="331" spans="1:8">
      <c r="A331" s="15" t="s">
        <v>20</v>
      </c>
      <c r="B331" s="15" t="s">
        <v>720</v>
      </c>
      <c r="C331" s="15" t="s">
        <v>182</v>
      </c>
      <c r="D331" s="15">
        <v>2005</v>
      </c>
      <c r="E331" s="15" t="s">
        <v>106</v>
      </c>
      <c r="F331" s="15" t="s">
        <v>164</v>
      </c>
      <c r="G331" s="15" t="s">
        <v>126</v>
      </c>
      <c r="H331" s="15">
        <v>276718</v>
      </c>
    </row>
    <row r="332" spans="1:8">
      <c r="A332" s="15" t="s">
        <v>23</v>
      </c>
      <c r="B332" s="15" t="s">
        <v>721</v>
      </c>
      <c r="C332" s="15" t="s">
        <v>175</v>
      </c>
      <c r="D332" s="15">
        <v>2006</v>
      </c>
      <c r="E332" s="15" t="s">
        <v>106</v>
      </c>
      <c r="F332" s="15" t="s">
        <v>164</v>
      </c>
      <c r="G332" s="15" t="s">
        <v>126</v>
      </c>
      <c r="H332" s="15">
        <v>61096</v>
      </c>
    </row>
    <row r="333" spans="1:8">
      <c r="A333" s="15" t="s">
        <v>25</v>
      </c>
      <c r="B333" s="15" t="s">
        <v>722</v>
      </c>
      <c r="C333" s="15" t="s">
        <v>176</v>
      </c>
      <c r="D333" s="15">
        <v>2006</v>
      </c>
      <c r="E333" s="15" t="s">
        <v>106</v>
      </c>
      <c r="F333" s="15" t="s">
        <v>164</v>
      </c>
      <c r="G333" s="15" t="s">
        <v>126</v>
      </c>
      <c r="H333" s="15">
        <v>11650</v>
      </c>
    </row>
    <row r="334" spans="1:8">
      <c r="A334" s="15" t="s">
        <v>26</v>
      </c>
      <c r="B334" s="15" t="s">
        <v>723</v>
      </c>
      <c r="C334" s="15" t="s">
        <v>177</v>
      </c>
      <c r="D334" s="15">
        <v>2006</v>
      </c>
      <c r="E334" s="15" t="s">
        <v>106</v>
      </c>
      <c r="F334" s="15" t="s">
        <v>164</v>
      </c>
      <c r="G334" s="15" t="s">
        <v>126</v>
      </c>
      <c r="H334" s="15">
        <v>32815</v>
      </c>
    </row>
    <row r="335" spans="1:8">
      <c r="A335" s="15" t="s">
        <v>221</v>
      </c>
      <c r="B335" s="15" t="s">
        <v>724</v>
      </c>
      <c r="C335" s="15" t="s">
        <v>178</v>
      </c>
      <c r="D335" s="15">
        <v>2006</v>
      </c>
      <c r="E335" s="15" t="s">
        <v>106</v>
      </c>
      <c r="F335" s="15" t="s">
        <v>164</v>
      </c>
      <c r="G335" s="15" t="s">
        <v>126</v>
      </c>
      <c r="H335" s="15">
        <v>45127</v>
      </c>
    </row>
    <row r="336" spans="1:8">
      <c r="A336" s="15" t="s">
        <v>107</v>
      </c>
      <c r="B336" s="15" t="s">
        <v>725</v>
      </c>
      <c r="C336" s="15" t="s">
        <v>179</v>
      </c>
      <c r="D336" s="15">
        <v>2006</v>
      </c>
      <c r="E336" s="15" t="s">
        <v>106</v>
      </c>
      <c r="F336" s="15" t="s">
        <v>164</v>
      </c>
      <c r="G336" s="15" t="s">
        <v>126</v>
      </c>
      <c r="H336" s="15">
        <v>41536</v>
      </c>
    </row>
    <row r="337" spans="1:8">
      <c r="A337" s="15" t="s">
        <v>27</v>
      </c>
      <c r="B337" s="15" t="s">
        <v>726</v>
      </c>
      <c r="C337" s="15" t="s">
        <v>180</v>
      </c>
      <c r="D337" s="15">
        <v>2006</v>
      </c>
      <c r="E337" s="15" t="s">
        <v>106</v>
      </c>
      <c r="F337" s="15" t="s">
        <v>164</v>
      </c>
      <c r="G337" s="15" t="s">
        <v>126</v>
      </c>
      <c r="H337" s="15">
        <v>27784</v>
      </c>
    </row>
    <row r="338" spans="1:8">
      <c r="A338" s="15" t="s">
        <v>28</v>
      </c>
      <c r="B338" s="15" t="s">
        <v>727</v>
      </c>
      <c r="C338" s="15" t="s">
        <v>181</v>
      </c>
      <c r="D338" s="15">
        <v>2006</v>
      </c>
      <c r="E338" s="15" t="s">
        <v>106</v>
      </c>
      <c r="F338" s="15" t="s">
        <v>164</v>
      </c>
      <c r="G338" s="15" t="s">
        <v>126</v>
      </c>
      <c r="H338" s="15">
        <v>55368</v>
      </c>
    </row>
    <row r="339" spans="1:8">
      <c r="A339" s="15" t="s">
        <v>30</v>
      </c>
      <c r="B339" s="15" t="s">
        <v>728</v>
      </c>
      <c r="C339" s="15" t="s">
        <v>29</v>
      </c>
      <c r="D339" s="15">
        <v>2006</v>
      </c>
      <c r="E339" s="15" t="s">
        <v>106</v>
      </c>
      <c r="F339" s="15" t="s">
        <v>164</v>
      </c>
      <c r="G339" s="15" t="s">
        <v>126</v>
      </c>
      <c r="H339" s="15">
        <v>6064</v>
      </c>
    </row>
    <row r="340" spans="1:8">
      <c r="A340" s="15" t="s">
        <v>32</v>
      </c>
      <c r="B340" s="15" t="s">
        <v>729</v>
      </c>
      <c r="C340" s="15" t="s">
        <v>31</v>
      </c>
      <c r="D340" s="15">
        <v>2006</v>
      </c>
      <c r="E340" s="15" t="s">
        <v>106</v>
      </c>
      <c r="F340" s="15" t="s">
        <v>164</v>
      </c>
      <c r="G340" s="15" t="s">
        <v>126</v>
      </c>
      <c r="H340" s="15">
        <v>10441</v>
      </c>
    </row>
    <row r="341" spans="1:8">
      <c r="A341" s="15" t="s">
        <v>34</v>
      </c>
      <c r="B341" s="15" t="s">
        <v>730</v>
      </c>
      <c r="C341" s="15" t="s">
        <v>33</v>
      </c>
      <c r="D341" s="15">
        <v>2006</v>
      </c>
      <c r="E341" s="15" t="s">
        <v>106</v>
      </c>
      <c r="F341" s="15" t="s">
        <v>164</v>
      </c>
      <c r="G341" s="15" t="s">
        <v>126</v>
      </c>
      <c r="H341" s="15">
        <v>9670</v>
      </c>
    </row>
    <row r="342" spans="1:8">
      <c r="A342" s="15" t="s">
        <v>36</v>
      </c>
      <c r="B342" s="15" t="s">
        <v>731</v>
      </c>
      <c r="C342" s="15" t="s">
        <v>35</v>
      </c>
      <c r="D342" s="15">
        <v>2006</v>
      </c>
      <c r="E342" s="15" t="s">
        <v>106</v>
      </c>
      <c r="F342" s="15" t="s">
        <v>164</v>
      </c>
      <c r="G342" s="15" t="s">
        <v>126</v>
      </c>
      <c r="H342" s="15">
        <v>8586</v>
      </c>
    </row>
    <row r="343" spans="1:8">
      <c r="A343" s="15" t="s">
        <v>38</v>
      </c>
      <c r="B343" s="15" t="s">
        <v>732</v>
      </c>
      <c r="C343" s="15" t="s">
        <v>37</v>
      </c>
      <c r="D343" s="15">
        <v>2006</v>
      </c>
      <c r="E343" s="15" t="s">
        <v>106</v>
      </c>
      <c r="F343" s="15" t="s">
        <v>164</v>
      </c>
      <c r="G343" s="15" t="s">
        <v>126</v>
      </c>
      <c r="H343" s="15">
        <v>14273</v>
      </c>
    </row>
    <row r="344" spans="1:8">
      <c r="A344" s="15" t="s">
        <v>40</v>
      </c>
      <c r="B344" s="15" t="s">
        <v>733</v>
      </c>
      <c r="C344" s="15" t="s">
        <v>39</v>
      </c>
      <c r="D344" s="15">
        <v>2006</v>
      </c>
      <c r="E344" s="15" t="s">
        <v>106</v>
      </c>
      <c r="F344" s="15" t="s">
        <v>164</v>
      </c>
      <c r="G344" s="15" t="s">
        <v>126</v>
      </c>
      <c r="H344" s="15">
        <v>12062</v>
      </c>
    </row>
    <row r="345" spans="1:8">
      <c r="A345" s="15" t="s">
        <v>41</v>
      </c>
      <c r="B345" s="15" t="s">
        <v>734</v>
      </c>
      <c r="C345" s="15" t="s">
        <v>24</v>
      </c>
      <c r="D345" s="15">
        <v>2006</v>
      </c>
      <c r="E345" s="15" t="s">
        <v>106</v>
      </c>
      <c r="F345" s="15" t="s">
        <v>164</v>
      </c>
      <c r="G345" s="15" t="s">
        <v>126</v>
      </c>
      <c r="H345" s="15">
        <v>11650</v>
      </c>
    </row>
    <row r="346" spans="1:8">
      <c r="A346" s="15" t="s">
        <v>43</v>
      </c>
      <c r="B346" s="15" t="s">
        <v>735</v>
      </c>
      <c r="C346" s="15" t="s">
        <v>42</v>
      </c>
      <c r="D346" s="15">
        <v>2006</v>
      </c>
      <c r="E346" s="15" t="s">
        <v>106</v>
      </c>
      <c r="F346" s="15" t="s">
        <v>164</v>
      </c>
      <c r="G346" s="15" t="s">
        <v>126</v>
      </c>
      <c r="H346" s="15">
        <v>5673</v>
      </c>
    </row>
    <row r="347" spans="1:8">
      <c r="A347" s="15" t="s">
        <v>45</v>
      </c>
      <c r="B347" s="15" t="s">
        <v>736</v>
      </c>
      <c r="C347" s="15" t="s">
        <v>44</v>
      </c>
      <c r="D347" s="15">
        <v>2006</v>
      </c>
      <c r="E347" s="15" t="s">
        <v>106</v>
      </c>
      <c r="F347" s="15" t="s">
        <v>164</v>
      </c>
      <c r="G347" s="15" t="s">
        <v>126</v>
      </c>
      <c r="H347" s="15">
        <v>11121</v>
      </c>
    </row>
    <row r="348" spans="1:8">
      <c r="A348" s="15" t="s">
        <v>47</v>
      </c>
      <c r="B348" s="15" t="s">
        <v>737</v>
      </c>
      <c r="C348" s="15" t="s">
        <v>46</v>
      </c>
      <c r="D348" s="15">
        <v>2006</v>
      </c>
      <c r="E348" s="15" t="s">
        <v>106</v>
      </c>
      <c r="F348" s="15" t="s">
        <v>164</v>
      </c>
      <c r="G348" s="15" t="s">
        <v>126</v>
      </c>
      <c r="H348" s="15">
        <v>16021</v>
      </c>
    </row>
    <row r="349" spans="1:8">
      <c r="A349" s="15" t="s">
        <v>49</v>
      </c>
      <c r="B349" s="15" t="s">
        <v>738</v>
      </c>
      <c r="C349" s="15" t="s">
        <v>48</v>
      </c>
      <c r="D349" s="15">
        <v>2006</v>
      </c>
      <c r="E349" s="15" t="s">
        <v>106</v>
      </c>
      <c r="F349" s="15" t="s">
        <v>164</v>
      </c>
      <c r="G349" s="15" t="s">
        <v>126</v>
      </c>
      <c r="H349" s="15">
        <v>19985</v>
      </c>
    </row>
    <row r="350" spans="1:8">
      <c r="A350" s="15" t="s">
        <v>51</v>
      </c>
      <c r="B350" s="15" t="s">
        <v>739</v>
      </c>
      <c r="C350" s="15" t="s">
        <v>50</v>
      </c>
      <c r="D350" s="15">
        <v>2006</v>
      </c>
      <c r="E350" s="15" t="s">
        <v>106</v>
      </c>
      <c r="F350" s="15" t="s">
        <v>164</v>
      </c>
      <c r="G350" s="15" t="s">
        <v>126</v>
      </c>
      <c r="H350" s="15">
        <v>12536</v>
      </c>
    </row>
    <row r="351" spans="1:8">
      <c r="A351" s="15" t="s">
        <v>53</v>
      </c>
      <c r="B351" s="15" t="s">
        <v>740</v>
      </c>
      <c r="C351" s="15" t="s">
        <v>52</v>
      </c>
      <c r="D351" s="15">
        <v>2006</v>
      </c>
      <c r="E351" s="15" t="s">
        <v>106</v>
      </c>
      <c r="F351" s="15" t="s">
        <v>164</v>
      </c>
      <c r="G351" s="15" t="s">
        <v>126</v>
      </c>
      <c r="H351" s="15">
        <v>12606</v>
      </c>
    </row>
    <row r="352" spans="1:8">
      <c r="A352" s="15" t="s">
        <v>55</v>
      </c>
      <c r="B352" s="15" t="s">
        <v>741</v>
      </c>
      <c r="C352" s="15" t="s">
        <v>54</v>
      </c>
      <c r="D352" s="15">
        <v>2006</v>
      </c>
      <c r="E352" s="15" t="s">
        <v>106</v>
      </c>
      <c r="F352" s="15" t="s">
        <v>164</v>
      </c>
      <c r="G352" s="15" t="s">
        <v>126</v>
      </c>
      <c r="H352" s="15">
        <v>11978</v>
      </c>
    </row>
    <row r="353" spans="1:8">
      <c r="A353" s="15" t="s">
        <v>57</v>
      </c>
      <c r="B353" s="15" t="s">
        <v>742</v>
      </c>
      <c r="C353" s="15" t="s">
        <v>56</v>
      </c>
      <c r="D353" s="15">
        <v>2006</v>
      </c>
      <c r="E353" s="15" t="s">
        <v>106</v>
      </c>
      <c r="F353" s="15" t="s">
        <v>164</v>
      </c>
      <c r="G353" s="15" t="s">
        <v>126</v>
      </c>
      <c r="H353" s="15">
        <v>29558</v>
      </c>
    </row>
    <row r="354" spans="1:8">
      <c r="A354" s="15" t="s">
        <v>59</v>
      </c>
      <c r="B354" s="15" t="s">
        <v>743</v>
      </c>
      <c r="C354" s="15" t="s">
        <v>58</v>
      </c>
      <c r="D354" s="15">
        <v>2006</v>
      </c>
      <c r="E354" s="15" t="s">
        <v>106</v>
      </c>
      <c r="F354" s="15" t="s">
        <v>164</v>
      </c>
      <c r="G354" s="15" t="s">
        <v>126</v>
      </c>
      <c r="H354" s="15">
        <v>22276</v>
      </c>
    </row>
    <row r="355" spans="1:8">
      <c r="A355" s="15" t="s">
        <v>61</v>
      </c>
      <c r="B355" s="15" t="s">
        <v>744</v>
      </c>
      <c r="C355" s="15" t="s">
        <v>60</v>
      </c>
      <c r="D355" s="15">
        <v>2006</v>
      </c>
      <c r="E355" s="15" t="s">
        <v>106</v>
      </c>
      <c r="F355" s="15" t="s">
        <v>164</v>
      </c>
      <c r="G355" s="15" t="s">
        <v>126</v>
      </c>
      <c r="H355" s="15">
        <v>5508</v>
      </c>
    </row>
    <row r="356" spans="1:8">
      <c r="A356" s="15" t="s">
        <v>63</v>
      </c>
      <c r="B356" s="15" t="s">
        <v>745</v>
      </c>
      <c r="C356" s="15" t="s">
        <v>62</v>
      </c>
      <c r="D356" s="15">
        <v>2006</v>
      </c>
      <c r="E356" s="15" t="s">
        <v>106</v>
      </c>
      <c r="F356" s="15" t="s">
        <v>164</v>
      </c>
      <c r="G356" s="15" t="s">
        <v>126</v>
      </c>
      <c r="H356" s="15">
        <v>17122</v>
      </c>
    </row>
    <row r="357" spans="1:8">
      <c r="A357" s="15" t="s">
        <v>65</v>
      </c>
      <c r="B357" s="15" t="s">
        <v>746</v>
      </c>
      <c r="C357" s="15" t="s">
        <v>64</v>
      </c>
      <c r="D357" s="15">
        <v>2006</v>
      </c>
      <c r="E357" s="15" t="s">
        <v>106</v>
      </c>
      <c r="F357" s="15" t="s">
        <v>164</v>
      </c>
      <c r="G357" s="15" t="s">
        <v>126</v>
      </c>
      <c r="H357" s="15">
        <v>6720</v>
      </c>
    </row>
    <row r="358" spans="1:8">
      <c r="A358" s="15" t="s">
        <v>67</v>
      </c>
      <c r="B358" s="15" t="s">
        <v>747</v>
      </c>
      <c r="C358" s="15" t="s">
        <v>66</v>
      </c>
      <c r="D358" s="15">
        <v>2006</v>
      </c>
      <c r="E358" s="15" t="s">
        <v>106</v>
      </c>
      <c r="F358" s="15" t="s">
        <v>164</v>
      </c>
      <c r="G358" s="15" t="s">
        <v>126</v>
      </c>
      <c r="H358" s="15">
        <v>8796</v>
      </c>
    </row>
    <row r="359" spans="1:8">
      <c r="A359" s="15" t="s">
        <v>69</v>
      </c>
      <c r="B359" s="15" t="s">
        <v>748</v>
      </c>
      <c r="C359" s="15" t="s">
        <v>68</v>
      </c>
      <c r="D359" s="15">
        <v>2006</v>
      </c>
      <c r="E359" s="15" t="s">
        <v>106</v>
      </c>
      <c r="F359" s="15" t="s">
        <v>164</v>
      </c>
      <c r="G359" s="15" t="s">
        <v>126</v>
      </c>
      <c r="H359" s="15">
        <v>8220</v>
      </c>
    </row>
    <row r="360" spans="1:8">
      <c r="A360" s="15" t="s">
        <v>71</v>
      </c>
      <c r="B360" s="15" t="s">
        <v>749</v>
      </c>
      <c r="C360" s="15" t="s">
        <v>70</v>
      </c>
      <c r="D360" s="15">
        <v>2006</v>
      </c>
      <c r="E360" s="15" t="s">
        <v>106</v>
      </c>
      <c r="F360" s="15" t="s">
        <v>164</v>
      </c>
      <c r="G360" s="15" t="s">
        <v>126</v>
      </c>
      <c r="H360" s="15">
        <v>14510</v>
      </c>
    </row>
    <row r="361" spans="1:8">
      <c r="A361" s="15" t="s">
        <v>20</v>
      </c>
      <c r="B361" s="15" t="s">
        <v>750</v>
      </c>
      <c r="C361" s="15" t="s">
        <v>182</v>
      </c>
      <c r="D361" s="15">
        <v>2006</v>
      </c>
      <c r="E361" s="15" t="s">
        <v>106</v>
      </c>
      <c r="F361" s="15" t="s">
        <v>164</v>
      </c>
      <c r="G361" s="15" t="s">
        <v>126</v>
      </c>
      <c r="H361" s="15">
        <v>275376</v>
      </c>
    </row>
    <row r="362" spans="1:8">
      <c r="A362" s="15" t="s">
        <v>23</v>
      </c>
      <c r="B362" s="15" t="s">
        <v>751</v>
      </c>
      <c r="C362" s="15" t="s">
        <v>175</v>
      </c>
      <c r="D362" s="15">
        <v>2007</v>
      </c>
      <c r="E362" s="15" t="s">
        <v>106</v>
      </c>
      <c r="F362" s="15" t="s">
        <v>164</v>
      </c>
      <c r="G362" s="15" t="s">
        <v>126</v>
      </c>
      <c r="H362" s="15">
        <v>60491</v>
      </c>
    </row>
    <row r="363" spans="1:8">
      <c r="A363" s="15" t="s">
        <v>25</v>
      </c>
      <c r="B363" s="15" t="s">
        <v>752</v>
      </c>
      <c r="C363" s="15" t="s">
        <v>176</v>
      </c>
      <c r="D363" s="15">
        <v>2007</v>
      </c>
      <c r="E363" s="15" t="s">
        <v>106</v>
      </c>
      <c r="F363" s="15" t="s">
        <v>164</v>
      </c>
      <c r="G363" s="15" t="s">
        <v>126</v>
      </c>
      <c r="H363" s="15">
        <v>11540</v>
      </c>
    </row>
    <row r="364" spans="1:8">
      <c r="A364" s="15" t="s">
        <v>26</v>
      </c>
      <c r="B364" s="15" t="s">
        <v>753</v>
      </c>
      <c r="C364" s="15" t="s">
        <v>177</v>
      </c>
      <c r="D364" s="15">
        <v>2007</v>
      </c>
      <c r="E364" s="15" t="s">
        <v>106</v>
      </c>
      <c r="F364" s="15" t="s">
        <v>164</v>
      </c>
      <c r="G364" s="15" t="s">
        <v>126</v>
      </c>
      <c r="H364" s="15">
        <v>32750</v>
      </c>
    </row>
    <row r="365" spans="1:8">
      <c r="A365" s="15" t="s">
        <v>221</v>
      </c>
      <c r="B365" s="15" t="s">
        <v>754</v>
      </c>
      <c r="C365" s="15" t="s">
        <v>178</v>
      </c>
      <c r="D365" s="15">
        <v>2007</v>
      </c>
      <c r="E365" s="15" t="s">
        <v>106</v>
      </c>
      <c r="F365" s="15" t="s">
        <v>164</v>
      </c>
      <c r="G365" s="15" t="s">
        <v>126</v>
      </c>
      <c r="H365" s="15">
        <v>45004</v>
      </c>
    </row>
    <row r="366" spans="1:8">
      <c r="A366" s="15" t="s">
        <v>107</v>
      </c>
      <c r="B366" s="15" t="s">
        <v>755</v>
      </c>
      <c r="C366" s="15" t="s">
        <v>179</v>
      </c>
      <c r="D366" s="15">
        <v>2007</v>
      </c>
      <c r="E366" s="15" t="s">
        <v>106</v>
      </c>
      <c r="F366" s="15" t="s">
        <v>164</v>
      </c>
      <c r="G366" s="15" t="s">
        <v>126</v>
      </c>
      <c r="H366" s="15">
        <v>41620</v>
      </c>
    </row>
    <row r="367" spans="1:8">
      <c r="A367" s="15" t="s">
        <v>27</v>
      </c>
      <c r="B367" s="15" t="s">
        <v>756</v>
      </c>
      <c r="C367" s="15" t="s">
        <v>180</v>
      </c>
      <c r="D367" s="15">
        <v>2007</v>
      </c>
      <c r="E367" s="15" t="s">
        <v>106</v>
      </c>
      <c r="F367" s="15" t="s">
        <v>164</v>
      </c>
      <c r="G367" s="15" t="s">
        <v>126</v>
      </c>
      <c r="H367" s="15">
        <v>27376</v>
      </c>
    </row>
    <row r="368" spans="1:8">
      <c r="A368" s="15" t="s">
        <v>28</v>
      </c>
      <c r="B368" s="15" t="s">
        <v>757</v>
      </c>
      <c r="C368" s="15" t="s">
        <v>181</v>
      </c>
      <c r="D368" s="15">
        <v>2007</v>
      </c>
      <c r="E368" s="15" t="s">
        <v>106</v>
      </c>
      <c r="F368" s="15" t="s">
        <v>164</v>
      </c>
      <c r="G368" s="15" t="s">
        <v>126</v>
      </c>
      <c r="H368" s="15">
        <v>54946</v>
      </c>
    </row>
    <row r="369" spans="1:8">
      <c r="A369" s="15" t="s">
        <v>30</v>
      </c>
      <c r="B369" s="15" t="s">
        <v>758</v>
      </c>
      <c r="C369" s="15" t="s">
        <v>29</v>
      </c>
      <c r="D369" s="15">
        <v>2007</v>
      </c>
      <c r="E369" s="15" t="s">
        <v>106</v>
      </c>
      <c r="F369" s="15" t="s">
        <v>164</v>
      </c>
      <c r="G369" s="15" t="s">
        <v>126</v>
      </c>
      <c r="H369" s="15">
        <v>5917</v>
      </c>
    </row>
    <row r="370" spans="1:8">
      <c r="A370" s="15" t="s">
        <v>32</v>
      </c>
      <c r="B370" s="15" t="s">
        <v>759</v>
      </c>
      <c r="C370" s="15" t="s">
        <v>31</v>
      </c>
      <c r="D370" s="15">
        <v>2007</v>
      </c>
      <c r="E370" s="15" t="s">
        <v>106</v>
      </c>
      <c r="F370" s="15" t="s">
        <v>164</v>
      </c>
      <c r="G370" s="15" t="s">
        <v>126</v>
      </c>
      <c r="H370" s="15">
        <v>10394</v>
      </c>
    </row>
    <row r="371" spans="1:8">
      <c r="A371" s="15" t="s">
        <v>34</v>
      </c>
      <c r="B371" s="15" t="s">
        <v>760</v>
      </c>
      <c r="C371" s="15" t="s">
        <v>33</v>
      </c>
      <c r="D371" s="15">
        <v>2007</v>
      </c>
      <c r="E371" s="15" t="s">
        <v>106</v>
      </c>
      <c r="F371" s="15" t="s">
        <v>164</v>
      </c>
      <c r="G371" s="15" t="s">
        <v>126</v>
      </c>
      <c r="H371" s="15">
        <v>9526</v>
      </c>
    </row>
    <row r="372" spans="1:8">
      <c r="A372" s="15" t="s">
        <v>36</v>
      </c>
      <c r="B372" s="15" t="s">
        <v>761</v>
      </c>
      <c r="C372" s="15" t="s">
        <v>35</v>
      </c>
      <c r="D372" s="15">
        <v>2007</v>
      </c>
      <c r="E372" s="15" t="s">
        <v>106</v>
      </c>
      <c r="F372" s="15" t="s">
        <v>164</v>
      </c>
      <c r="G372" s="15" t="s">
        <v>126</v>
      </c>
      <c r="H372" s="15">
        <v>8468</v>
      </c>
    </row>
    <row r="373" spans="1:8">
      <c r="A373" s="15" t="s">
        <v>38</v>
      </c>
      <c r="B373" s="15" t="s">
        <v>762</v>
      </c>
      <c r="C373" s="15" t="s">
        <v>37</v>
      </c>
      <c r="D373" s="15">
        <v>2007</v>
      </c>
      <c r="E373" s="15" t="s">
        <v>106</v>
      </c>
      <c r="F373" s="15" t="s">
        <v>164</v>
      </c>
      <c r="G373" s="15" t="s">
        <v>126</v>
      </c>
      <c r="H373" s="15">
        <v>14128</v>
      </c>
    </row>
    <row r="374" spans="1:8">
      <c r="A374" s="15" t="s">
        <v>40</v>
      </c>
      <c r="B374" s="15" t="s">
        <v>763</v>
      </c>
      <c r="C374" s="15" t="s">
        <v>39</v>
      </c>
      <c r="D374" s="15">
        <v>2007</v>
      </c>
      <c r="E374" s="15" t="s">
        <v>106</v>
      </c>
      <c r="F374" s="15" t="s">
        <v>164</v>
      </c>
      <c r="G374" s="15" t="s">
        <v>126</v>
      </c>
      <c r="H374" s="15">
        <v>12058</v>
      </c>
    </row>
    <row r="375" spans="1:8">
      <c r="A375" s="15" t="s">
        <v>41</v>
      </c>
      <c r="B375" s="15" t="s">
        <v>764</v>
      </c>
      <c r="C375" s="15" t="s">
        <v>24</v>
      </c>
      <c r="D375" s="15">
        <v>2007</v>
      </c>
      <c r="E375" s="15" t="s">
        <v>106</v>
      </c>
      <c r="F375" s="15" t="s">
        <v>164</v>
      </c>
      <c r="G375" s="15" t="s">
        <v>126</v>
      </c>
      <c r="H375" s="15">
        <v>11540</v>
      </c>
    </row>
    <row r="376" spans="1:8">
      <c r="A376" s="15" t="s">
        <v>43</v>
      </c>
      <c r="B376" s="15" t="s">
        <v>765</v>
      </c>
      <c r="C376" s="15" t="s">
        <v>42</v>
      </c>
      <c r="D376" s="15">
        <v>2007</v>
      </c>
      <c r="E376" s="15" t="s">
        <v>106</v>
      </c>
      <c r="F376" s="15" t="s">
        <v>164</v>
      </c>
      <c r="G376" s="15" t="s">
        <v>126</v>
      </c>
      <c r="H376" s="15">
        <v>5643</v>
      </c>
    </row>
    <row r="377" spans="1:8">
      <c r="A377" s="15" t="s">
        <v>45</v>
      </c>
      <c r="B377" s="15" t="s">
        <v>766</v>
      </c>
      <c r="C377" s="15" t="s">
        <v>44</v>
      </c>
      <c r="D377" s="15">
        <v>2007</v>
      </c>
      <c r="E377" s="15" t="s">
        <v>106</v>
      </c>
      <c r="F377" s="15" t="s">
        <v>164</v>
      </c>
      <c r="G377" s="15" t="s">
        <v>126</v>
      </c>
      <c r="H377" s="15">
        <v>11018</v>
      </c>
    </row>
    <row r="378" spans="1:8">
      <c r="A378" s="15" t="s">
        <v>47</v>
      </c>
      <c r="B378" s="15" t="s">
        <v>767</v>
      </c>
      <c r="C378" s="15" t="s">
        <v>46</v>
      </c>
      <c r="D378" s="15">
        <v>2007</v>
      </c>
      <c r="E378" s="15" t="s">
        <v>106</v>
      </c>
      <c r="F378" s="15" t="s">
        <v>164</v>
      </c>
      <c r="G378" s="15" t="s">
        <v>126</v>
      </c>
      <c r="H378" s="15">
        <v>16089</v>
      </c>
    </row>
    <row r="379" spans="1:8">
      <c r="A379" s="15" t="s">
        <v>49</v>
      </c>
      <c r="B379" s="15" t="s">
        <v>768</v>
      </c>
      <c r="C379" s="15" t="s">
        <v>48</v>
      </c>
      <c r="D379" s="15">
        <v>2007</v>
      </c>
      <c r="E379" s="15" t="s">
        <v>106</v>
      </c>
      <c r="F379" s="15" t="s">
        <v>164</v>
      </c>
      <c r="G379" s="15" t="s">
        <v>126</v>
      </c>
      <c r="H379" s="15">
        <v>19997</v>
      </c>
    </row>
    <row r="380" spans="1:8">
      <c r="A380" s="15" t="s">
        <v>51</v>
      </c>
      <c r="B380" s="15" t="s">
        <v>769</v>
      </c>
      <c r="C380" s="15" t="s">
        <v>50</v>
      </c>
      <c r="D380" s="15">
        <v>2007</v>
      </c>
      <c r="E380" s="15" t="s">
        <v>106</v>
      </c>
      <c r="F380" s="15" t="s">
        <v>164</v>
      </c>
      <c r="G380" s="15" t="s">
        <v>126</v>
      </c>
      <c r="H380" s="15">
        <v>12417</v>
      </c>
    </row>
    <row r="381" spans="1:8">
      <c r="A381" s="15" t="s">
        <v>53</v>
      </c>
      <c r="B381" s="15" t="s">
        <v>770</v>
      </c>
      <c r="C381" s="15" t="s">
        <v>52</v>
      </c>
      <c r="D381" s="15">
        <v>2007</v>
      </c>
      <c r="E381" s="15" t="s">
        <v>106</v>
      </c>
      <c r="F381" s="15" t="s">
        <v>164</v>
      </c>
      <c r="G381" s="15" t="s">
        <v>126</v>
      </c>
      <c r="H381" s="15">
        <v>12590</v>
      </c>
    </row>
    <row r="382" spans="1:8">
      <c r="A382" s="15" t="s">
        <v>55</v>
      </c>
      <c r="B382" s="15" t="s">
        <v>771</v>
      </c>
      <c r="C382" s="15" t="s">
        <v>54</v>
      </c>
      <c r="D382" s="15">
        <v>2007</v>
      </c>
      <c r="E382" s="15" t="s">
        <v>106</v>
      </c>
      <c r="F382" s="15" t="s">
        <v>164</v>
      </c>
      <c r="G382" s="15" t="s">
        <v>126</v>
      </c>
      <c r="H382" s="15">
        <v>11939</v>
      </c>
    </row>
    <row r="383" spans="1:8">
      <c r="A383" s="15" t="s">
        <v>57</v>
      </c>
      <c r="B383" s="15" t="s">
        <v>772</v>
      </c>
      <c r="C383" s="15" t="s">
        <v>56</v>
      </c>
      <c r="D383" s="15">
        <v>2007</v>
      </c>
      <c r="E383" s="15" t="s">
        <v>106</v>
      </c>
      <c r="F383" s="15" t="s">
        <v>164</v>
      </c>
      <c r="G383" s="15" t="s">
        <v>126</v>
      </c>
      <c r="H383" s="15">
        <v>29681</v>
      </c>
    </row>
    <row r="384" spans="1:8">
      <c r="A384" s="15" t="s">
        <v>59</v>
      </c>
      <c r="B384" s="15" t="s">
        <v>773</v>
      </c>
      <c r="C384" s="15" t="s">
        <v>58</v>
      </c>
      <c r="D384" s="15">
        <v>2007</v>
      </c>
      <c r="E384" s="15" t="s">
        <v>106</v>
      </c>
      <c r="F384" s="15" t="s">
        <v>164</v>
      </c>
      <c r="G384" s="15" t="s">
        <v>126</v>
      </c>
      <c r="H384" s="15">
        <v>21915</v>
      </c>
    </row>
    <row r="385" spans="1:8">
      <c r="A385" s="15" t="s">
        <v>61</v>
      </c>
      <c r="B385" s="15" t="s">
        <v>774</v>
      </c>
      <c r="C385" s="15" t="s">
        <v>60</v>
      </c>
      <c r="D385" s="15">
        <v>2007</v>
      </c>
      <c r="E385" s="15" t="s">
        <v>106</v>
      </c>
      <c r="F385" s="15" t="s">
        <v>164</v>
      </c>
      <c r="G385" s="15" t="s">
        <v>126</v>
      </c>
      <c r="H385" s="15">
        <v>5461</v>
      </c>
    </row>
    <row r="386" spans="1:8">
      <c r="A386" s="15" t="s">
        <v>63</v>
      </c>
      <c r="B386" s="15" t="s">
        <v>775</v>
      </c>
      <c r="C386" s="15" t="s">
        <v>62</v>
      </c>
      <c r="D386" s="15">
        <v>2007</v>
      </c>
      <c r="E386" s="15" t="s">
        <v>106</v>
      </c>
      <c r="F386" s="15" t="s">
        <v>164</v>
      </c>
      <c r="G386" s="15" t="s">
        <v>126</v>
      </c>
      <c r="H386" s="15">
        <v>17098</v>
      </c>
    </row>
    <row r="387" spans="1:8">
      <c r="A387" s="15" t="s">
        <v>65</v>
      </c>
      <c r="B387" s="15" t="s">
        <v>776</v>
      </c>
      <c r="C387" s="15" t="s">
        <v>64</v>
      </c>
      <c r="D387" s="15">
        <v>2007</v>
      </c>
      <c r="E387" s="15" t="s">
        <v>106</v>
      </c>
      <c r="F387" s="15" t="s">
        <v>164</v>
      </c>
      <c r="G387" s="15" t="s">
        <v>126</v>
      </c>
      <c r="H387" s="15">
        <v>6605</v>
      </c>
    </row>
    <row r="388" spans="1:8">
      <c r="A388" s="15" t="s">
        <v>67</v>
      </c>
      <c r="B388" s="15" t="s">
        <v>777</v>
      </c>
      <c r="C388" s="15" t="s">
        <v>66</v>
      </c>
      <c r="D388" s="15">
        <v>2007</v>
      </c>
      <c r="E388" s="15" t="s">
        <v>106</v>
      </c>
      <c r="F388" s="15" t="s">
        <v>164</v>
      </c>
      <c r="G388" s="15" t="s">
        <v>126</v>
      </c>
      <c r="H388" s="15">
        <v>8752</v>
      </c>
    </row>
    <row r="389" spans="1:8">
      <c r="A389" s="15" t="s">
        <v>69</v>
      </c>
      <c r="B389" s="15" t="s">
        <v>778</v>
      </c>
      <c r="C389" s="15" t="s">
        <v>68</v>
      </c>
      <c r="D389" s="15">
        <v>2007</v>
      </c>
      <c r="E389" s="15" t="s">
        <v>106</v>
      </c>
      <c r="F389" s="15" t="s">
        <v>164</v>
      </c>
      <c r="G389" s="15" t="s">
        <v>126</v>
      </c>
      <c r="H389" s="15">
        <v>8155</v>
      </c>
    </row>
    <row r="390" spans="1:8">
      <c r="A390" s="15" t="s">
        <v>71</v>
      </c>
      <c r="B390" s="15" t="s">
        <v>779</v>
      </c>
      <c r="C390" s="15" t="s">
        <v>70</v>
      </c>
      <c r="D390" s="15">
        <v>2007</v>
      </c>
      <c r="E390" s="15" t="s">
        <v>106</v>
      </c>
      <c r="F390" s="15" t="s">
        <v>164</v>
      </c>
      <c r="G390" s="15" t="s">
        <v>126</v>
      </c>
      <c r="H390" s="15">
        <v>14336</v>
      </c>
    </row>
    <row r="391" spans="1:8">
      <c r="A391" s="15" t="s">
        <v>20</v>
      </c>
      <c r="B391" s="15" t="s">
        <v>780</v>
      </c>
      <c r="C391" s="15" t="s">
        <v>182</v>
      </c>
      <c r="D391" s="15">
        <v>2007</v>
      </c>
      <c r="E391" s="15" t="s">
        <v>106</v>
      </c>
      <c r="F391" s="15" t="s">
        <v>164</v>
      </c>
      <c r="G391" s="15" t="s">
        <v>126</v>
      </c>
      <c r="H391" s="15">
        <v>273727</v>
      </c>
    </row>
    <row r="392" spans="1:8">
      <c r="A392" s="15" t="s">
        <v>23</v>
      </c>
      <c r="B392" s="15" t="s">
        <v>781</v>
      </c>
      <c r="C392" s="15" t="s">
        <v>175</v>
      </c>
      <c r="D392" s="15">
        <v>2008</v>
      </c>
      <c r="E392" s="15" t="s">
        <v>106</v>
      </c>
      <c r="F392" s="15" t="s">
        <v>164</v>
      </c>
      <c r="G392" s="15" t="s">
        <v>126</v>
      </c>
      <c r="H392" s="15">
        <v>60057</v>
      </c>
    </row>
    <row r="393" spans="1:8">
      <c r="A393" s="15" t="s">
        <v>25</v>
      </c>
      <c r="B393" s="15" t="s">
        <v>782</v>
      </c>
      <c r="C393" s="15" t="s">
        <v>176</v>
      </c>
      <c r="D393" s="15">
        <v>2008</v>
      </c>
      <c r="E393" s="15" t="s">
        <v>106</v>
      </c>
      <c r="F393" s="15" t="s">
        <v>164</v>
      </c>
      <c r="G393" s="15" t="s">
        <v>126</v>
      </c>
      <c r="H393" s="15">
        <v>11441</v>
      </c>
    </row>
    <row r="394" spans="1:8">
      <c r="A394" s="15" t="s">
        <v>26</v>
      </c>
      <c r="B394" s="15" t="s">
        <v>783</v>
      </c>
      <c r="C394" s="15" t="s">
        <v>177</v>
      </c>
      <c r="D394" s="15">
        <v>2008</v>
      </c>
      <c r="E394" s="15" t="s">
        <v>106</v>
      </c>
      <c r="F394" s="15" t="s">
        <v>164</v>
      </c>
      <c r="G394" s="15" t="s">
        <v>126</v>
      </c>
      <c r="H394" s="15">
        <v>32381</v>
      </c>
    </row>
    <row r="395" spans="1:8">
      <c r="A395" s="15" t="s">
        <v>221</v>
      </c>
      <c r="B395" s="15" t="s">
        <v>784</v>
      </c>
      <c r="C395" s="15" t="s">
        <v>178</v>
      </c>
      <c r="D395" s="15">
        <v>2008</v>
      </c>
      <c r="E395" s="15" t="s">
        <v>106</v>
      </c>
      <c r="F395" s="15" t="s">
        <v>164</v>
      </c>
      <c r="G395" s="15" t="s">
        <v>126</v>
      </c>
      <c r="H395" s="15">
        <v>44846</v>
      </c>
    </row>
    <row r="396" spans="1:8">
      <c r="A396" s="15" t="s">
        <v>107</v>
      </c>
      <c r="B396" s="15" t="s">
        <v>785</v>
      </c>
      <c r="C396" s="15" t="s">
        <v>179</v>
      </c>
      <c r="D396" s="15">
        <v>2008</v>
      </c>
      <c r="E396" s="15" t="s">
        <v>106</v>
      </c>
      <c r="F396" s="15" t="s">
        <v>164</v>
      </c>
      <c r="G396" s="15" t="s">
        <v>126</v>
      </c>
      <c r="H396" s="15">
        <v>41748</v>
      </c>
    </row>
    <row r="397" spans="1:8">
      <c r="A397" s="15" t="s">
        <v>27</v>
      </c>
      <c r="B397" s="15" t="s">
        <v>786</v>
      </c>
      <c r="C397" s="15" t="s">
        <v>180</v>
      </c>
      <c r="D397" s="15">
        <v>2008</v>
      </c>
      <c r="E397" s="15" t="s">
        <v>106</v>
      </c>
      <c r="F397" s="15" t="s">
        <v>164</v>
      </c>
      <c r="G397" s="15" t="s">
        <v>126</v>
      </c>
      <c r="H397" s="15">
        <v>27267</v>
      </c>
    </row>
    <row r="398" spans="1:8">
      <c r="A398" s="15" t="s">
        <v>28</v>
      </c>
      <c r="B398" s="15" t="s">
        <v>787</v>
      </c>
      <c r="C398" s="15" t="s">
        <v>181</v>
      </c>
      <c r="D398" s="15">
        <v>2008</v>
      </c>
      <c r="E398" s="15" t="s">
        <v>106</v>
      </c>
      <c r="F398" s="15" t="s">
        <v>164</v>
      </c>
      <c r="G398" s="15" t="s">
        <v>126</v>
      </c>
      <c r="H398" s="15">
        <v>54602</v>
      </c>
    </row>
    <row r="399" spans="1:8">
      <c r="A399" s="15" t="s">
        <v>30</v>
      </c>
      <c r="B399" s="15" t="s">
        <v>788</v>
      </c>
      <c r="C399" s="15" t="s">
        <v>29</v>
      </c>
      <c r="D399" s="15">
        <v>2008</v>
      </c>
      <c r="E399" s="15" t="s">
        <v>106</v>
      </c>
      <c r="F399" s="15" t="s">
        <v>164</v>
      </c>
      <c r="G399" s="15" t="s">
        <v>126</v>
      </c>
      <c r="H399" s="15">
        <v>5823</v>
      </c>
    </row>
    <row r="400" spans="1:8">
      <c r="A400" s="15" t="s">
        <v>32</v>
      </c>
      <c r="B400" s="15" t="s">
        <v>789</v>
      </c>
      <c r="C400" s="15" t="s">
        <v>31</v>
      </c>
      <c r="D400" s="15">
        <v>2008</v>
      </c>
      <c r="E400" s="15" t="s">
        <v>106</v>
      </c>
      <c r="F400" s="15" t="s">
        <v>164</v>
      </c>
      <c r="G400" s="15" t="s">
        <v>126</v>
      </c>
      <c r="H400" s="15">
        <v>10351</v>
      </c>
    </row>
    <row r="401" spans="1:8">
      <c r="A401" s="15" t="s">
        <v>34</v>
      </c>
      <c r="B401" s="15" t="s">
        <v>790</v>
      </c>
      <c r="C401" s="15" t="s">
        <v>33</v>
      </c>
      <c r="D401" s="15">
        <v>2008</v>
      </c>
      <c r="E401" s="15" t="s">
        <v>106</v>
      </c>
      <c r="F401" s="15" t="s">
        <v>164</v>
      </c>
      <c r="G401" s="15" t="s">
        <v>126</v>
      </c>
      <c r="H401" s="15">
        <v>9391</v>
      </c>
    </row>
    <row r="402" spans="1:8">
      <c r="A402" s="15" t="s">
        <v>36</v>
      </c>
      <c r="B402" s="15" t="s">
        <v>791</v>
      </c>
      <c r="C402" s="15" t="s">
        <v>35</v>
      </c>
      <c r="D402" s="15">
        <v>2008</v>
      </c>
      <c r="E402" s="15" t="s">
        <v>106</v>
      </c>
      <c r="F402" s="15" t="s">
        <v>164</v>
      </c>
      <c r="G402" s="15" t="s">
        <v>126</v>
      </c>
      <c r="H402" s="15">
        <v>8359</v>
      </c>
    </row>
    <row r="403" spans="1:8">
      <c r="A403" s="15" t="s">
        <v>38</v>
      </c>
      <c r="B403" s="15" t="s">
        <v>792</v>
      </c>
      <c r="C403" s="15" t="s">
        <v>37</v>
      </c>
      <c r="D403" s="15">
        <v>2008</v>
      </c>
      <c r="E403" s="15" t="s">
        <v>106</v>
      </c>
      <c r="F403" s="15" t="s">
        <v>164</v>
      </c>
      <c r="G403" s="15" t="s">
        <v>126</v>
      </c>
      <c r="H403" s="15">
        <v>14052</v>
      </c>
    </row>
    <row r="404" spans="1:8">
      <c r="A404" s="15" t="s">
        <v>40</v>
      </c>
      <c r="B404" s="15" t="s">
        <v>793</v>
      </c>
      <c r="C404" s="15" t="s">
        <v>39</v>
      </c>
      <c r="D404" s="15">
        <v>2008</v>
      </c>
      <c r="E404" s="15" t="s">
        <v>106</v>
      </c>
      <c r="F404" s="15" t="s">
        <v>164</v>
      </c>
      <c r="G404" s="15" t="s">
        <v>126</v>
      </c>
      <c r="H404" s="15">
        <v>12081</v>
      </c>
    </row>
    <row r="405" spans="1:8">
      <c r="A405" s="15" t="s">
        <v>41</v>
      </c>
      <c r="B405" s="15" t="s">
        <v>794</v>
      </c>
      <c r="C405" s="15" t="s">
        <v>24</v>
      </c>
      <c r="D405" s="15">
        <v>2008</v>
      </c>
      <c r="E405" s="15" t="s">
        <v>106</v>
      </c>
      <c r="F405" s="15" t="s">
        <v>164</v>
      </c>
      <c r="G405" s="15" t="s">
        <v>126</v>
      </c>
      <c r="H405" s="15">
        <v>11441</v>
      </c>
    </row>
    <row r="406" spans="1:8">
      <c r="A406" s="15" t="s">
        <v>43</v>
      </c>
      <c r="B406" s="15" t="s">
        <v>795</v>
      </c>
      <c r="C406" s="15" t="s">
        <v>42</v>
      </c>
      <c r="D406" s="15">
        <v>2008</v>
      </c>
      <c r="E406" s="15" t="s">
        <v>106</v>
      </c>
      <c r="F406" s="15" t="s">
        <v>164</v>
      </c>
      <c r="G406" s="15" t="s">
        <v>126</v>
      </c>
      <c r="H406" s="15">
        <v>5493</v>
      </c>
    </row>
    <row r="407" spans="1:8">
      <c r="A407" s="15" t="s">
        <v>45</v>
      </c>
      <c r="B407" s="15" t="s">
        <v>796</v>
      </c>
      <c r="C407" s="15" t="s">
        <v>44</v>
      </c>
      <c r="D407" s="15">
        <v>2008</v>
      </c>
      <c r="E407" s="15" t="s">
        <v>106</v>
      </c>
      <c r="F407" s="15" t="s">
        <v>164</v>
      </c>
      <c r="G407" s="15" t="s">
        <v>126</v>
      </c>
      <c r="H407" s="15">
        <v>10878</v>
      </c>
    </row>
    <row r="408" spans="1:8">
      <c r="A408" s="15" t="s">
        <v>47</v>
      </c>
      <c r="B408" s="15" t="s">
        <v>797</v>
      </c>
      <c r="C408" s="15" t="s">
        <v>46</v>
      </c>
      <c r="D408" s="15">
        <v>2008</v>
      </c>
      <c r="E408" s="15" t="s">
        <v>106</v>
      </c>
      <c r="F408" s="15" t="s">
        <v>164</v>
      </c>
      <c r="G408" s="15" t="s">
        <v>126</v>
      </c>
      <c r="H408" s="15">
        <v>16010</v>
      </c>
    </row>
    <row r="409" spans="1:8">
      <c r="A409" s="15" t="s">
        <v>49</v>
      </c>
      <c r="B409" s="15" t="s">
        <v>798</v>
      </c>
      <c r="C409" s="15" t="s">
        <v>48</v>
      </c>
      <c r="D409" s="15">
        <v>2008</v>
      </c>
      <c r="E409" s="15" t="s">
        <v>106</v>
      </c>
      <c r="F409" s="15" t="s">
        <v>164</v>
      </c>
      <c r="G409" s="15" t="s">
        <v>126</v>
      </c>
      <c r="H409" s="15">
        <v>19981</v>
      </c>
    </row>
    <row r="410" spans="1:8">
      <c r="A410" s="15" t="s">
        <v>51</v>
      </c>
      <c r="B410" s="15" t="s">
        <v>799</v>
      </c>
      <c r="C410" s="15" t="s">
        <v>50</v>
      </c>
      <c r="D410" s="15">
        <v>2008</v>
      </c>
      <c r="E410" s="15" t="s">
        <v>106</v>
      </c>
      <c r="F410" s="15" t="s">
        <v>164</v>
      </c>
      <c r="G410" s="15" t="s">
        <v>126</v>
      </c>
      <c r="H410" s="15">
        <v>12376</v>
      </c>
    </row>
    <row r="411" spans="1:8">
      <c r="A411" s="15" t="s">
        <v>53</v>
      </c>
      <c r="B411" s="15" t="s">
        <v>800</v>
      </c>
      <c r="C411" s="15" t="s">
        <v>52</v>
      </c>
      <c r="D411" s="15">
        <v>2008</v>
      </c>
      <c r="E411" s="15" t="s">
        <v>106</v>
      </c>
      <c r="F411" s="15" t="s">
        <v>164</v>
      </c>
      <c r="G411" s="15" t="s">
        <v>126</v>
      </c>
      <c r="H411" s="15">
        <v>12489</v>
      </c>
    </row>
    <row r="412" spans="1:8">
      <c r="A412" s="15" t="s">
        <v>55</v>
      </c>
      <c r="B412" s="15" t="s">
        <v>801</v>
      </c>
      <c r="C412" s="15" t="s">
        <v>54</v>
      </c>
      <c r="D412" s="15">
        <v>2008</v>
      </c>
      <c r="E412" s="15" t="s">
        <v>106</v>
      </c>
      <c r="F412" s="15" t="s">
        <v>164</v>
      </c>
      <c r="G412" s="15" t="s">
        <v>126</v>
      </c>
      <c r="H412" s="15">
        <v>11953</v>
      </c>
    </row>
    <row r="413" spans="1:8">
      <c r="A413" s="15" t="s">
        <v>57</v>
      </c>
      <c r="B413" s="15" t="s">
        <v>802</v>
      </c>
      <c r="C413" s="15" t="s">
        <v>56</v>
      </c>
      <c r="D413" s="15">
        <v>2008</v>
      </c>
      <c r="E413" s="15" t="s">
        <v>106</v>
      </c>
      <c r="F413" s="15" t="s">
        <v>164</v>
      </c>
      <c r="G413" s="15" t="s">
        <v>126</v>
      </c>
      <c r="H413" s="15">
        <v>29795</v>
      </c>
    </row>
    <row r="414" spans="1:8">
      <c r="A414" s="15" t="s">
        <v>59</v>
      </c>
      <c r="B414" s="15" t="s">
        <v>803</v>
      </c>
      <c r="C414" s="15" t="s">
        <v>58</v>
      </c>
      <c r="D414" s="15">
        <v>2008</v>
      </c>
      <c r="E414" s="15" t="s">
        <v>106</v>
      </c>
      <c r="F414" s="15" t="s">
        <v>164</v>
      </c>
      <c r="G414" s="15" t="s">
        <v>126</v>
      </c>
      <c r="H414" s="15">
        <v>21844</v>
      </c>
    </row>
    <row r="415" spans="1:8">
      <c r="A415" s="15" t="s">
        <v>61</v>
      </c>
      <c r="B415" s="15" t="s">
        <v>804</v>
      </c>
      <c r="C415" s="15" t="s">
        <v>60</v>
      </c>
      <c r="D415" s="15">
        <v>2008</v>
      </c>
      <c r="E415" s="15" t="s">
        <v>106</v>
      </c>
      <c r="F415" s="15" t="s">
        <v>164</v>
      </c>
      <c r="G415" s="15" t="s">
        <v>126</v>
      </c>
      <c r="H415" s="15">
        <v>5423</v>
      </c>
    </row>
    <row r="416" spans="1:8">
      <c r="A416" s="15" t="s">
        <v>63</v>
      </c>
      <c r="B416" s="15" t="s">
        <v>805</v>
      </c>
      <c r="C416" s="15" t="s">
        <v>62</v>
      </c>
      <c r="D416" s="15">
        <v>2008</v>
      </c>
      <c r="E416" s="15" t="s">
        <v>106</v>
      </c>
      <c r="F416" s="15" t="s">
        <v>164</v>
      </c>
      <c r="G416" s="15" t="s">
        <v>126</v>
      </c>
      <c r="H416" s="15">
        <v>17002</v>
      </c>
    </row>
    <row r="417" spans="1:8">
      <c r="A417" s="15" t="s">
        <v>65</v>
      </c>
      <c r="B417" s="15" t="s">
        <v>806</v>
      </c>
      <c r="C417" s="15" t="s">
        <v>64</v>
      </c>
      <c r="D417" s="15">
        <v>2008</v>
      </c>
      <c r="E417" s="15" t="s">
        <v>106</v>
      </c>
      <c r="F417" s="15" t="s">
        <v>164</v>
      </c>
      <c r="G417" s="15" t="s">
        <v>126</v>
      </c>
      <c r="H417" s="15">
        <v>6492</v>
      </c>
    </row>
    <row r="418" spans="1:8">
      <c r="A418" s="15" t="s">
        <v>67</v>
      </c>
      <c r="B418" s="15" t="s">
        <v>807</v>
      </c>
      <c r="C418" s="15" t="s">
        <v>66</v>
      </c>
      <c r="D418" s="15">
        <v>2008</v>
      </c>
      <c r="E418" s="15" t="s">
        <v>106</v>
      </c>
      <c r="F418" s="15" t="s">
        <v>164</v>
      </c>
      <c r="G418" s="15" t="s">
        <v>126</v>
      </c>
      <c r="H418" s="15">
        <v>8692</v>
      </c>
    </row>
    <row r="419" spans="1:8">
      <c r="A419" s="15" t="s">
        <v>69</v>
      </c>
      <c r="B419" s="15" t="s">
        <v>808</v>
      </c>
      <c r="C419" s="15" t="s">
        <v>68</v>
      </c>
      <c r="D419" s="15">
        <v>2008</v>
      </c>
      <c r="E419" s="15" t="s">
        <v>106</v>
      </c>
      <c r="F419" s="15" t="s">
        <v>164</v>
      </c>
      <c r="G419" s="15" t="s">
        <v>126</v>
      </c>
      <c r="H419" s="15">
        <v>8082</v>
      </c>
    </row>
    <row r="420" spans="1:8">
      <c r="A420" s="15" t="s">
        <v>71</v>
      </c>
      <c r="B420" s="15" t="s">
        <v>809</v>
      </c>
      <c r="C420" s="15" t="s">
        <v>70</v>
      </c>
      <c r="D420" s="15">
        <v>2008</v>
      </c>
      <c r="E420" s="15" t="s">
        <v>106</v>
      </c>
      <c r="F420" s="15" t="s">
        <v>164</v>
      </c>
      <c r="G420" s="15" t="s">
        <v>126</v>
      </c>
      <c r="H420" s="15">
        <v>14334</v>
      </c>
    </row>
    <row r="421" spans="1:8">
      <c r="A421" s="15" t="s">
        <v>20</v>
      </c>
      <c r="B421" s="15" t="s">
        <v>810</v>
      </c>
      <c r="C421" s="15" t="s">
        <v>182</v>
      </c>
      <c r="D421" s="15">
        <v>2008</v>
      </c>
      <c r="E421" s="15" t="s">
        <v>106</v>
      </c>
      <c r="F421" s="15" t="s">
        <v>164</v>
      </c>
      <c r="G421" s="15" t="s">
        <v>126</v>
      </c>
      <c r="H421" s="15">
        <v>272342</v>
      </c>
    </row>
    <row r="422" spans="1:8">
      <c r="A422" s="15" t="s">
        <v>23</v>
      </c>
      <c r="B422" s="15" t="s">
        <v>811</v>
      </c>
      <c r="C422" s="15" t="s">
        <v>175</v>
      </c>
      <c r="D422" s="15">
        <v>2009</v>
      </c>
      <c r="E422" s="15" t="s">
        <v>106</v>
      </c>
      <c r="F422" s="15" t="s">
        <v>164</v>
      </c>
      <c r="G422" s="15" t="s">
        <v>126</v>
      </c>
      <c r="H422" s="15">
        <v>59919</v>
      </c>
    </row>
    <row r="423" spans="1:8">
      <c r="A423" s="15" t="s">
        <v>25</v>
      </c>
      <c r="B423" s="15" t="s">
        <v>812</v>
      </c>
      <c r="C423" s="15" t="s">
        <v>176</v>
      </c>
      <c r="D423" s="15">
        <v>2009</v>
      </c>
      <c r="E423" s="15" t="s">
        <v>106</v>
      </c>
      <c r="F423" s="15" t="s">
        <v>164</v>
      </c>
      <c r="G423" s="15" t="s">
        <v>126</v>
      </c>
      <c r="H423" s="15">
        <v>11272</v>
      </c>
    </row>
    <row r="424" spans="1:8">
      <c r="A424" s="15" t="s">
        <v>26</v>
      </c>
      <c r="B424" s="15" t="s">
        <v>813</v>
      </c>
      <c r="C424" s="15" t="s">
        <v>177</v>
      </c>
      <c r="D424" s="15">
        <v>2009</v>
      </c>
      <c r="E424" s="15" t="s">
        <v>106</v>
      </c>
      <c r="F424" s="15" t="s">
        <v>164</v>
      </c>
      <c r="G424" s="15" t="s">
        <v>126</v>
      </c>
      <c r="H424" s="15">
        <v>32021</v>
      </c>
    </row>
    <row r="425" spans="1:8">
      <c r="A425" s="15" t="s">
        <v>221</v>
      </c>
      <c r="B425" s="15" t="s">
        <v>814</v>
      </c>
      <c r="C425" s="15" t="s">
        <v>178</v>
      </c>
      <c r="D425" s="15">
        <v>2009</v>
      </c>
      <c r="E425" s="15" t="s">
        <v>106</v>
      </c>
      <c r="F425" s="15" t="s">
        <v>164</v>
      </c>
      <c r="G425" s="15" t="s">
        <v>126</v>
      </c>
      <c r="H425" s="15">
        <v>44556</v>
      </c>
    </row>
    <row r="426" spans="1:8">
      <c r="A426" s="15" t="s">
        <v>107</v>
      </c>
      <c r="B426" s="15" t="s">
        <v>815</v>
      </c>
      <c r="C426" s="15" t="s">
        <v>179</v>
      </c>
      <c r="D426" s="15">
        <v>2009</v>
      </c>
      <c r="E426" s="15" t="s">
        <v>106</v>
      </c>
      <c r="F426" s="15" t="s">
        <v>164</v>
      </c>
      <c r="G426" s="15" t="s">
        <v>126</v>
      </c>
      <c r="H426" s="15">
        <v>41935</v>
      </c>
    </row>
    <row r="427" spans="1:8">
      <c r="A427" s="15" t="s">
        <v>27</v>
      </c>
      <c r="B427" s="15" t="s">
        <v>816</v>
      </c>
      <c r="C427" s="15" t="s">
        <v>180</v>
      </c>
      <c r="D427" s="15">
        <v>2009</v>
      </c>
      <c r="E427" s="15" t="s">
        <v>106</v>
      </c>
      <c r="F427" s="15" t="s">
        <v>164</v>
      </c>
      <c r="G427" s="15" t="s">
        <v>126</v>
      </c>
      <c r="H427" s="15">
        <v>27245</v>
      </c>
    </row>
    <row r="428" spans="1:8">
      <c r="A428" s="15" t="s">
        <v>28</v>
      </c>
      <c r="B428" s="15" t="s">
        <v>817</v>
      </c>
      <c r="C428" s="15" t="s">
        <v>181</v>
      </c>
      <c r="D428" s="15">
        <v>2009</v>
      </c>
      <c r="E428" s="15" t="s">
        <v>106</v>
      </c>
      <c r="F428" s="15" t="s">
        <v>164</v>
      </c>
      <c r="G428" s="15" t="s">
        <v>126</v>
      </c>
      <c r="H428" s="15">
        <v>54103</v>
      </c>
    </row>
    <row r="429" spans="1:8">
      <c r="A429" s="15" t="s">
        <v>30</v>
      </c>
      <c r="B429" s="15" t="s">
        <v>818</v>
      </c>
      <c r="C429" s="15" t="s">
        <v>29</v>
      </c>
      <c r="D429" s="15">
        <v>2009</v>
      </c>
      <c r="E429" s="15" t="s">
        <v>106</v>
      </c>
      <c r="F429" s="15" t="s">
        <v>164</v>
      </c>
      <c r="G429" s="15" t="s">
        <v>126</v>
      </c>
      <c r="H429" s="15">
        <v>5761</v>
      </c>
    </row>
    <row r="430" spans="1:8">
      <c r="A430" s="15" t="s">
        <v>32</v>
      </c>
      <c r="B430" s="15" t="s">
        <v>819</v>
      </c>
      <c r="C430" s="15" t="s">
        <v>31</v>
      </c>
      <c r="D430" s="15">
        <v>2009</v>
      </c>
      <c r="E430" s="15" t="s">
        <v>106</v>
      </c>
      <c r="F430" s="15" t="s">
        <v>164</v>
      </c>
      <c r="G430" s="15" t="s">
        <v>126</v>
      </c>
      <c r="H430" s="15">
        <v>10337</v>
      </c>
    </row>
    <row r="431" spans="1:8">
      <c r="A431" s="15" t="s">
        <v>34</v>
      </c>
      <c r="B431" s="15" t="s">
        <v>820</v>
      </c>
      <c r="C431" s="15" t="s">
        <v>33</v>
      </c>
      <c r="D431" s="15">
        <v>2009</v>
      </c>
      <c r="E431" s="15" t="s">
        <v>106</v>
      </c>
      <c r="F431" s="15" t="s">
        <v>164</v>
      </c>
      <c r="G431" s="15" t="s">
        <v>126</v>
      </c>
      <c r="H431" s="15">
        <v>9395</v>
      </c>
    </row>
    <row r="432" spans="1:8">
      <c r="A432" s="15" t="s">
        <v>36</v>
      </c>
      <c r="B432" s="15" t="s">
        <v>821</v>
      </c>
      <c r="C432" s="15" t="s">
        <v>35</v>
      </c>
      <c r="D432" s="15">
        <v>2009</v>
      </c>
      <c r="E432" s="15" t="s">
        <v>106</v>
      </c>
      <c r="F432" s="15" t="s">
        <v>164</v>
      </c>
      <c r="G432" s="15" t="s">
        <v>126</v>
      </c>
      <c r="H432" s="15">
        <v>8221</v>
      </c>
    </row>
    <row r="433" spans="1:8">
      <c r="A433" s="15" t="s">
        <v>38</v>
      </c>
      <c r="B433" s="15" t="s">
        <v>822</v>
      </c>
      <c r="C433" s="15" t="s">
        <v>37</v>
      </c>
      <c r="D433" s="15">
        <v>2009</v>
      </c>
      <c r="E433" s="15" t="s">
        <v>106</v>
      </c>
      <c r="F433" s="15" t="s">
        <v>164</v>
      </c>
      <c r="G433" s="15" t="s">
        <v>126</v>
      </c>
      <c r="H433" s="15">
        <v>14070</v>
      </c>
    </row>
    <row r="434" spans="1:8">
      <c r="A434" s="15" t="s">
        <v>40</v>
      </c>
      <c r="B434" s="15" t="s">
        <v>823</v>
      </c>
      <c r="C434" s="15" t="s">
        <v>39</v>
      </c>
      <c r="D434" s="15">
        <v>2009</v>
      </c>
      <c r="E434" s="15" t="s">
        <v>106</v>
      </c>
      <c r="F434" s="15" t="s">
        <v>164</v>
      </c>
      <c r="G434" s="15" t="s">
        <v>126</v>
      </c>
      <c r="H434" s="15">
        <v>12135</v>
      </c>
    </row>
    <row r="435" spans="1:8">
      <c r="A435" s="15" t="s">
        <v>41</v>
      </c>
      <c r="B435" s="15" t="s">
        <v>824</v>
      </c>
      <c r="C435" s="15" t="s">
        <v>24</v>
      </c>
      <c r="D435" s="15">
        <v>2009</v>
      </c>
      <c r="E435" s="15" t="s">
        <v>106</v>
      </c>
      <c r="F435" s="15" t="s">
        <v>164</v>
      </c>
      <c r="G435" s="15" t="s">
        <v>126</v>
      </c>
      <c r="H435" s="15">
        <v>11272</v>
      </c>
    </row>
    <row r="436" spans="1:8">
      <c r="A436" s="15" t="s">
        <v>43</v>
      </c>
      <c r="B436" s="15" t="s">
        <v>825</v>
      </c>
      <c r="C436" s="15" t="s">
        <v>42</v>
      </c>
      <c r="D436" s="15">
        <v>2009</v>
      </c>
      <c r="E436" s="15" t="s">
        <v>106</v>
      </c>
      <c r="F436" s="15" t="s">
        <v>164</v>
      </c>
      <c r="G436" s="15" t="s">
        <v>126</v>
      </c>
      <c r="H436" s="15">
        <v>5398</v>
      </c>
    </row>
    <row r="437" spans="1:8">
      <c r="A437" s="15" t="s">
        <v>45</v>
      </c>
      <c r="B437" s="15" t="s">
        <v>826</v>
      </c>
      <c r="C437" s="15" t="s">
        <v>44</v>
      </c>
      <c r="D437" s="15">
        <v>2009</v>
      </c>
      <c r="E437" s="15" t="s">
        <v>106</v>
      </c>
      <c r="F437" s="15" t="s">
        <v>164</v>
      </c>
      <c r="G437" s="15" t="s">
        <v>126</v>
      </c>
      <c r="H437" s="15">
        <v>10717</v>
      </c>
    </row>
    <row r="438" spans="1:8">
      <c r="A438" s="15" t="s">
        <v>47</v>
      </c>
      <c r="B438" s="15" t="s">
        <v>827</v>
      </c>
      <c r="C438" s="15" t="s">
        <v>46</v>
      </c>
      <c r="D438" s="15">
        <v>2009</v>
      </c>
      <c r="E438" s="15" t="s">
        <v>106</v>
      </c>
      <c r="F438" s="15" t="s">
        <v>164</v>
      </c>
      <c r="G438" s="15" t="s">
        <v>126</v>
      </c>
      <c r="H438" s="15">
        <v>15906</v>
      </c>
    </row>
    <row r="439" spans="1:8">
      <c r="A439" s="15" t="s">
        <v>49</v>
      </c>
      <c r="B439" s="15" t="s">
        <v>828</v>
      </c>
      <c r="C439" s="15" t="s">
        <v>48</v>
      </c>
      <c r="D439" s="15">
        <v>2009</v>
      </c>
      <c r="E439" s="15" t="s">
        <v>106</v>
      </c>
      <c r="F439" s="15" t="s">
        <v>164</v>
      </c>
      <c r="G439" s="15" t="s">
        <v>126</v>
      </c>
      <c r="H439" s="15">
        <v>19944</v>
      </c>
    </row>
    <row r="440" spans="1:8">
      <c r="A440" s="15" t="s">
        <v>51</v>
      </c>
      <c r="B440" s="15" t="s">
        <v>829</v>
      </c>
      <c r="C440" s="15" t="s">
        <v>50</v>
      </c>
      <c r="D440" s="15">
        <v>2009</v>
      </c>
      <c r="E440" s="15" t="s">
        <v>106</v>
      </c>
      <c r="F440" s="15" t="s">
        <v>164</v>
      </c>
      <c r="G440" s="15" t="s">
        <v>126</v>
      </c>
      <c r="H440" s="15">
        <v>12246</v>
      </c>
    </row>
    <row r="441" spans="1:8">
      <c r="A441" s="15" t="s">
        <v>53</v>
      </c>
      <c r="B441" s="15" t="s">
        <v>830</v>
      </c>
      <c r="C441" s="15" t="s">
        <v>52</v>
      </c>
      <c r="D441" s="15">
        <v>2009</v>
      </c>
      <c r="E441" s="15" t="s">
        <v>106</v>
      </c>
      <c r="F441" s="15" t="s">
        <v>164</v>
      </c>
      <c r="G441" s="15" t="s">
        <v>126</v>
      </c>
      <c r="H441" s="15">
        <v>12366</v>
      </c>
    </row>
    <row r="442" spans="1:8">
      <c r="A442" s="15" t="s">
        <v>55</v>
      </c>
      <c r="B442" s="15" t="s">
        <v>831</v>
      </c>
      <c r="C442" s="15" t="s">
        <v>54</v>
      </c>
      <c r="D442" s="15">
        <v>2009</v>
      </c>
      <c r="E442" s="15" t="s">
        <v>106</v>
      </c>
      <c r="F442" s="15" t="s">
        <v>164</v>
      </c>
      <c r="G442" s="15" t="s">
        <v>126</v>
      </c>
      <c r="H442" s="15">
        <v>11813</v>
      </c>
    </row>
    <row r="443" spans="1:8">
      <c r="A443" s="15" t="s">
        <v>57</v>
      </c>
      <c r="B443" s="15" t="s">
        <v>832</v>
      </c>
      <c r="C443" s="15" t="s">
        <v>56</v>
      </c>
      <c r="D443" s="15">
        <v>2009</v>
      </c>
      <c r="E443" s="15" t="s">
        <v>106</v>
      </c>
      <c r="F443" s="15" t="s">
        <v>164</v>
      </c>
      <c r="G443" s="15" t="s">
        <v>126</v>
      </c>
      <c r="H443" s="15">
        <v>30122</v>
      </c>
    </row>
    <row r="444" spans="1:8">
      <c r="A444" s="15" t="s">
        <v>59</v>
      </c>
      <c r="B444" s="15" t="s">
        <v>833</v>
      </c>
      <c r="C444" s="15" t="s">
        <v>58</v>
      </c>
      <c r="D444" s="15">
        <v>2009</v>
      </c>
      <c r="E444" s="15" t="s">
        <v>106</v>
      </c>
      <c r="F444" s="15" t="s">
        <v>164</v>
      </c>
      <c r="G444" s="15" t="s">
        <v>126</v>
      </c>
      <c r="H444" s="15">
        <v>21819</v>
      </c>
    </row>
    <row r="445" spans="1:8">
      <c r="A445" s="15" t="s">
        <v>61</v>
      </c>
      <c r="B445" s="15" t="s">
        <v>834</v>
      </c>
      <c r="C445" s="15" t="s">
        <v>60</v>
      </c>
      <c r="D445" s="15">
        <v>2009</v>
      </c>
      <c r="E445" s="15" t="s">
        <v>106</v>
      </c>
      <c r="F445" s="15" t="s">
        <v>164</v>
      </c>
      <c r="G445" s="15" t="s">
        <v>126</v>
      </c>
      <c r="H445" s="15">
        <v>5426</v>
      </c>
    </row>
    <row r="446" spans="1:8">
      <c r="A446" s="15" t="s">
        <v>63</v>
      </c>
      <c r="B446" s="15" t="s">
        <v>835</v>
      </c>
      <c r="C446" s="15" t="s">
        <v>62</v>
      </c>
      <c r="D446" s="15">
        <v>2009</v>
      </c>
      <c r="E446" s="15" t="s">
        <v>106</v>
      </c>
      <c r="F446" s="15" t="s">
        <v>164</v>
      </c>
      <c r="G446" s="15" t="s">
        <v>126</v>
      </c>
      <c r="H446" s="15">
        <v>16909</v>
      </c>
    </row>
    <row r="447" spans="1:8">
      <c r="A447" s="15" t="s">
        <v>65</v>
      </c>
      <c r="B447" s="15" t="s">
        <v>836</v>
      </c>
      <c r="C447" s="15" t="s">
        <v>64</v>
      </c>
      <c r="D447" s="15">
        <v>2009</v>
      </c>
      <c r="E447" s="15" t="s">
        <v>106</v>
      </c>
      <c r="F447" s="15" t="s">
        <v>164</v>
      </c>
      <c r="G447" s="15" t="s">
        <v>126</v>
      </c>
      <c r="H447" s="15">
        <v>6305</v>
      </c>
    </row>
    <row r="448" spans="1:8">
      <c r="A448" s="15" t="s">
        <v>67</v>
      </c>
      <c r="B448" s="15" t="s">
        <v>837</v>
      </c>
      <c r="C448" s="15" t="s">
        <v>66</v>
      </c>
      <c r="D448" s="15">
        <v>2009</v>
      </c>
      <c r="E448" s="15" t="s">
        <v>106</v>
      </c>
      <c r="F448" s="15" t="s">
        <v>164</v>
      </c>
      <c r="G448" s="15" t="s">
        <v>126</v>
      </c>
      <c r="H448" s="15">
        <v>8609</v>
      </c>
    </row>
    <row r="449" spans="1:8">
      <c r="A449" s="15" t="s">
        <v>69</v>
      </c>
      <c r="B449" s="15" t="s">
        <v>838</v>
      </c>
      <c r="C449" s="15" t="s">
        <v>68</v>
      </c>
      <c r="D449" s="15">
        <v>2009</v>
      </c>
      <c r="E449" s="15" t="s">
        <v>106</v>
      </c>
      <c r="F449" s="15" t="s">
        <v>164</v>
      </c>
      <c r="G449" s="15" t="s">
        <v>126</v>
      </c>
      <c r="H449" s="15">
        <v>8009</v>
      </c>
    </row>
    <row r="450" spans="1:8">
      <c r="A450" s="15" t="s">
        <v>71</v>
      </c>
      <c r="B450" s="15" t="s">
        <v>839</v>
      </c>
      <c r="C450" s="15" t="s">
        <v>70</v>
      </c>
      <c r="D450" s="15">
        <v>2009</v>
      </c>
      <c r="E450" s="15" t="s">
        <v>106</v>
      </c>
      <c r="F450" s="15" t="s">
        <v>164</v>
      </c>
      <c r="G450" s="15" t="s">
        <v>126</v>
      </c>
      <c r="H450" s="15">
        <v>14271</v>
      </c>
    </row>
    <row r="451" spans="1:8">
      <c r="A451" s="15" t="s">
        <v>20</v>
      </c>
      <c r="B451" s="15" t="s">
        <v>840</v>
      </c>
      <c r="C451" s="15" t="s">
        <v>182</v>
      </c>
      <c r="D451" s="15">
        <v>2009</v>
      </c>
      <c r="E451" s="15" t="s">
        <v>106</v>
      </c>
      <c r="F451" s="15" t="s">
        <v>164</v>
      </c>
      <c r="G451" s="15" t="s">
        <v>126</v>
      </c>
      <c r="H451" s="15">
        <v>271051</v>
      </c>
    </row>
    <row r="452" spans="1:8">
      <c r="A452" s="15" t="s">
        <v>23</v>
      </c>
      <c r="B452" s="15" t="s">
        <v>841</v>
      </c>
      <c r="C452" s="15" t="s">
        <v>175</v>
      </c>
      <c r="D452" s="15">
        <v>2010</v>
      </c>
      <c r="E452" s="15" t="s">
        <v>106</v>
      </c>
      <c r="F452" s="15" t="s">
        <v>164</v>
      </c>
      <c r="G452" s="15" t="s">
        <v>126</v>
      </c>
      <c r="H452" s="15">
        <v>59797</v>
      </c>
    </row>
    <row r="453" spans="1:8">
      <c r="A453" s="15" t="s">
        <v>25</v>
      </c>
      <c r="B453" s="15" t="s">
        <v>842</v>
      </c>
      <c r="C453" s="15" t="s">
        <v>176</v>
      </c>
      <c r="D453" s="15">
        <v>2010</v>
      </c>
      <c r="E453" s="15" t="s">
        <v>106</v>
      </c>
      <c r="F453" s="15" t="s">
        <v>164</v>
      </c>
      <c r="G453" s="15" t="s">
        <v>126</v>
      </c>
      <c r="H453" s="15">
        <v>11086</v>
      </c>
    </row>
    <row r="454" spans="1:8">
      <c r="A454" s="15" t="s">
        <v>26</v>
      </c>
      <c r="B454" s="15" t="s">
        <v>843</v>
      </c>
      <c r="C454" s="15" t="s">
        <v>177</v>
      </c>
      <c r="D454" s="15">
        <v>2010</v>
      </c>
      <c r="E454" s="15" t="s">
        <v>106</v>
      </c>
      <c r="F454" s="15" t="s">
        <v>164</v>
      </c>
      <c r="G454" s="15" t="s">
        <v>126</v>
      </c>
      <c r="H454" s="15">
        <v>31811</v>
      </c>
    </row>
    <row r="455" spans="1:8">
      <c r="A455" s="15" t="s">
        <v>221</v>
      </c>
      <c r="B455" s="15" t="s">
        <v>844</v>
      </c>
      <c r="C455" s="15" t="s">
        <v>178</v>
      </c>
      <c r="D455" s="15">
        <v>2010</v>
      </c>
      <c r="E455" s="15" t="s">
        <v>106</v>
      </c>
      <c r="F455" s="15" t="s">
        <v>164</v>
      </c>
      <c r="G455" s="15" t="s">
        <v>126</v>
      </c>
      <c r="H455" s="15">
        <v>44375</v>
      </c>
    </row>
    <row r="456" spans="1:8">
      <c r="A456" s="15" t="s">
        <v>107</v>
      </c>
      <c r="B456" s="15" t="s">
        <v>845</v>
      </c>
      <c r="C456" s="15" t="s">
        <v>179</v>
      </c>
      <c r="D456" s="15">
        <v>2010</v>
      </c>
      <c r="E456" s="15" t="s">
        <v>106</v>
      </c>
      <c r="F456" s="15" t="s">
        <v>164</v>
      </c>
      <c r="G456" s="15" t="s">
        <v>126</v>
      </c>
      <c r="H456" s="15">
        <v>42190</v>
      </c>
    </row>
    <row r="457" spans="1:8">
      <c r="A457" s="15" t="s">
        <v>27</v>
      </c>
      <c r="B457" s="15" t="s">
        <v>846</v>
      </c>
      <c r="C457" s="15" t="s">
        <v>180</v>
      </c>
      <c r="D457" s="15">
        <v>2010</v>
      </c>
      <c r="E457" s="15" t="s">
        <v>106</v>
      </c>
      <c r="F457" s="15" t="s">
        <v>164</v>
      </c>
      <c r="G457" s="15" t="s">
        <v>126</v>
      </c>
      <c r="H457" s="15">
        <v>27087</v>
      </c>
    </row>
    <row r="458" spans="1:8">
      <c r="A458" s="15" t="s">
        <v>28</v>
      </c>
      <c r="B458" s="15" t="s">
        <v>847</v>
      </c>
      <c r="C458" s="15" t="s">
        <v>181</v>
      </c>
      <c r="D458" s="15">
        <v>2010</v>
      </c>
      <c r="E458" s="15" t="s">
        <v>106</v>
      </c>
      <c r="F458" s="15" t="s">
        <v>164</v>
      </c>
      <c r="G458" s="15" t="s">
        <v>126</v>
      </c>
      <c r="H458" s="15">
        <v>53785</v>
      </c>
    </row>
    <row r="459" spans="1:8">
      <c r="A459" s="15" t="s">
        <v>30</v>
      </c>
      <c r="B459" s="15" t="s">
        <v>848</v>
      </c>
      <c r="C459" s="15" t="s">
        <v>29</v>
      </c>
      <c r="D459" s="15">
        <v>2010</v>
      </c>
      <c r="E459" s="15" t="s">
        <v>106</v>
      </c>
      <c r="F459" s="15" t="s">
        <v>164</v>
      </c>
      <c r="G459" s="15" t="s">
        <v>126</v>
      </c>
      <c r="H459" s="15">
        <v>5799</v>
      </c>
    </row>
    <row r="460" spans="1:8">
      <c r="A460" s="15" t="s">
        <v>32</v>
      </c>
      <c r="B460" s="15" t="s">
        <v>849</v>
      </c>
      <c r="C460" s="15" t="s">
        <v>31</v>
      </c>
      <c r="D460" s="15">
        <v>2010</v>
      </c>
      <c r="E460" s="15" t="s">
        <v>106</v>
      </c>
      <c r="F460" s="15" t="s">
        <v>164</v>
      </c>
      <c r="G460" s="15" t="s">
        <v>126</v>
      </c>
      <c r="H460" s="15">
        <v>10292</v>
      </c>
    </row>
    <row r="461" spans="1:8">
      <c r="A461" s="15" t="s">
        <v>34</v>
      </c>
      <c r="B461" s="15" t="s">
        <v>850</v>
      </c>
      <c r="C461" s="15" t="s">
        <v>33</v>
      </c>
      <c r="D461" s="15">
        <v>2010</v>
      </c>
      <c r="E461" s="15" t="s">
        <v>106</v>
      </c>
      <c r="F461" s="15" t="s">
        <v>164</v>
      </c>
      <c r="G461" s="15" t="s">
        <v>126</v>
      </c>
      <c r="H461" s="15">
        <v>9312</v>
      </c>
    </row>
    <row r="462" spans="1:8">
      <c r="A462" s="15" t="s">
        <v>36</v>
      </c>
      <c r="B462" s="15" t="s">
        <v>851</v>
      </c>
      <c r="C462" s="15" t="s">
        <v>35</v>
      </c>
      <c r="D462" s="15">
        <v>2010</v>
      </c>
      <c r="E462" s="15" t="s">
        <v>106</v>
      </c>
      <c r="F462" s="15" t="s">
        <v>164</v>
      </c>
      <c r="G462" s="15" t="s">
        <v>126</v>
      </c>
      <c r="H462" s="15">
        <v>8161</v>
      </c>
    </row>
    <row r="463" spans="1:8">
      <c r="A463" s="15" t="s">
        <v>38</v>
      </c>
      <c r="B463" s="15" t="s">
        <v>852</v>
      </c>
      <c r="C463" s="15" t="s">
        <v>37</v>
      </c>
      <c r="D463" s="15">
        <v>2010</v>
      </c>
      <c r="E463" s="15" t="s">
        <v>106</v>
      </c>
      <c r="F463" s="15" t="s">
        <v>164</v>
      </c>
      <c r="G463" s="15" t="s">
        <v>126</v>
      </c>
      <c r="H463" s="15">
        <v>14027</v>
      </c>
    </row>
    <row r="464" spans="1:8">
      <c r="A464" s="15" t="s">
        <v>40</v>
      </c>
      <c r="B464" s="15" t="s">
        <v>853</v>
      </c>
      <c r="C464" s="15" t="s">
        <v>39</v>
      </c>
      <c r="D464" s="15">
        <v>2010</v>
      </c>
      <c r="E464" s="15" t="s">
        <v>106</v>
      </c>
      <c r="F464" s="15" t="s">
        <v>164</v>
      </c>
      <c r="G464" s="15" t="s">
        <v>126</v>
      </c>
      <c r="H464" s="15">
        <v>12206</v>
      </c>
    </row>
    <row r="465" spans="1:8">
      <c r="A465" s="15" t="s">
        <v>41</v>
      </c>
      <c r="B465" s="15" t="s">
        <v>854</v>
      </c>
      <c r="C465" s="15" t="s">
        <v>24</v>
      </c>
      <c r="D465" s="15">
        <v>2010</v>
      </c>
      <c r="E465" s="15" t="s">
        <v>106</v>
      </c>
      <c r="F465" s="15" t="s">
        <v>164</v>
      </c>
      <c r="G465" s="15" t="s">
        <v>126</v>
      </c>
      <c r="H465" s="15">
        <v>11086</v>
      </c>
    </row>
    <row r="466" spans="1:8">
      <c r="A466" s="15" t="s">
        <v>43</v>
      </c>
      <c r="B466" s="15" t="s">
        <v>855</v>
      </c>
      <c r="C466" s="15" t="s">
        <v>42</v>
      </c>
      <c r="D466" s="15">
        <v>2010</v>
      </c>
      <c r="E466" s="15" t="s">
        <v>106</v>
      </c>
      <c r="F466" s="15" t="s">
        <v>164</v>
      </c>
      <c r="G466" s="15" t="s">
        <v>126</v>
      </c>
      <c r="H466" s="15">
        <v>5418</v>
      </c>
    </row>
    <row r="467" spans="1:8">
      <c r="A467" s="15" t="s">
        <v>45</v>
      </c>
      <c r="B467" s="15" t="s">
        <v>856</v>
      </c>
      <c r="C467" s="15" t="s">
        <v>44</v>
      </c>
      <c r="D467" s="15">
        <v>2010</v>
      </c>
      <c r="E467" s="15" t="s">
        <v>106</v>
      </c>
      <c r="F467" s="15" t="s">
        <v>164</v>
      </c>
      <c r="G467" s="15" t="s">
        <v>126</v>
      </c>
      <c r="H467" s="15">
        <v>10617</v>
      </c>
    </row>
    <row r="468" spans="1:8">
      <c r="A468" s="15" t="s">
        <v>47</v>
      </c>
      <c r="B468" s="15" t="s">
        <v>857</v>
      </c>
      <c r="C468" s="15" t="s">
        <v>46</v>
      </c>
      <c r="D468" s="15">
        <v>2010</v>
      </c>
      <c r="E468" s="15" t="s">
        <v>106</v>
      </c>
      <c r="F468" s="15" t="s">
        <v>164</v>
      </c>
      <c r="G468" s="15" t="s">
        <v>126</v>
      </c>
      <c r="H468" s="15">
        <v>15776</v>
      </c>
    </row>
    <row r="469" spans="1:8">
      <c r="A469" s="15" t="s">
        <v>49</v>
      </c>
      <c r="B469" s="15" t="s">
        <v>858</v>
      </c>
      <c r="C469" s="15" t="s">
        <v>48</v>
      </c>
      <c r="D469" s="15">
        <v>2010</v>
      </c>
      <c r="E469" s="15" t="s">
        <v>106</v>
      </c>
      <c r="F469" s="15" t="s">
        <v>164</v>
      </c>
      <c r="G469" s="15" t="s">
        <v>126</v>
      </c>
      <c r="H469" s="15">
        <v>19931</v>
      </c>
    </row>
    <row r="470" spans="1:8">
      <c r="A470" s="15" t="s">
        <v>51</v>
      </c>
      <c r="B470" s="15" t="s">
        <v>859</v>
      </c>
      <c r="C470" s="15" t="s">
        <v>50</v>
      </c>
      <c r="D470" s="15">
        <v>2010</v>
      </c>
      <c r="E470" s="15" t="s">
        <v>106</v>
      </c>
      <c r="F470" s="15" t="s">
        <v>164</v>
      </c>
      <c r="G470" s="15" t="s">
        <v>126</v>
      </c>
      <c r="H470" s="15">
        <v>12156</v>
      </c>
    </row>
    <row r="471" spans="1:8">
      <c r="A471" s="15" t="s">
        <v>53</v>
      </c>
      <c r="B471" s="15" t="s">
        <v>860</v>
      </c>
      <c r="C471" s="15" t="s">
        <v>52</v>
      </c>
      <c r="D471" s="15">
        <v>2010</v>
      </c>
      <c r="E471" s="15" t="s">
        <v>106</v>
      </c>
      <c r="F471" s="15" t="s">
        <v>164</v>
      </c>
      <c r="G471" s="15" t="s">
        <v>126</v>
      </c>
      <c r="H471" s="15">
        <v>12288</v>
      </c>
    </row>
    <row r="472" spans="1:8">
      <c r="A472" s="15" t="s">
        <v>55</v>
      </c>
      <c r="B472" s="15" t="s">
        <v>861</v>
      </c>
      <c r="C472" s="15" t="s">
        <v>54</v>
      </c>
      <c r="D472" s="15">
        <v>2010</v>
      </c>
      <c r="E472" s="15" t="s">
        <v>106</v>
      </c>
      <c r="F472" s="15" t="s">
        <v>164</v>
      </c>
      <c r="G472" s="15" t="s">
        <v>126</v>
      </c>
      <c r="H472" s="15">
        <v>11717</v>
      </c>
    </row>
    <row r="473" spans="1:8">
      <c r="A473" s="15" t="s">
        <v>57</v>
      </c>
      <c r="B473" s="15" t="s">
        <v>862</v>
      </c>
      <c r="C473" s="15" t="s">
        <v>56</v>
      </c>
      <c r="D473" s="15">
        <v>2010</v>
      </c>
      <c r="E473" s="15" t="s">
        <v>106</v>
      </c>
      <c r="F473" s="15" t="s">
        <v>164</v>
      </c>
      <c r="G473" s="15" t="s">
        <v>126</v>
      </c>
      <c r="H473" s="15">
        <v>30473</v>
      </c>
    </row>
    <row r="474" spans="1:8">
      <c r="A474" s="15" t="s">
        <v>59</v>
      </c>
      <c r="B474" s="15" t="s">
        <v>863</v>
      </c>
      <c r="C474" s="15" t="s">
        <v>58</v>
      </c>
      <c r="D474" s="15">
        <v>2010</v>
      </c>
      <c r="E474" s="15" t="s">
        <v>106</v>
      </c>
      <c r="F474" s="15" t="s">
        <v>164</v>
      </c>
      <c r="G474" s="15" t="s">
        <v>126</v>
      </c>
      <c r="H474" s="15">
        <v>21754</v>
      </c>
    </row>
    <row r="475" spans="1:8">
      <c r="A475" s="15" t="s">
        <v>61</v>
      </c>
      <c r="B475" s="15" t="s">
        <v>864</v>
      </c>
      <c r="C475" s="15" t="s">
        <v>60</v>
      </c>
      <c r="D475" s="15">
        <v>2010</v>
      </c>
      <c r="E475" s="15" t="s">
        <v>106</v>
      </c>
      <c r="F475" s="15" t="s">
        <v>164</v>
      </c>
      <c r="G475" s="15" t="s">
        <v>126</v>
      </c>
      <c r="H475" s="15">
        <v>5333</v>
      </c>
    </row>
    <row r="476" spans="1:8">
      <c r="A476" s="15" t="s">
        <v>63</v>
      </c>
      <c r="B476" s="15" t="s">
        <v>865</v>
      </c>
      <c r="C476" s="15" t="s">
        <v>62</v>
      </c>
      <c r="D476" s="15">
        <v>2010</v>
      </c>
      <c r="E476" s="15" t="s">
        <v>106</v>
      </c>
      <c r="F476" s="15" t="s">
        <v>164</v>
      </c>
      <c r="G476" s="15" t="s">
        <v>126</v>
      </c>
      <c r="H476" s="15">
        <v>16857</v>
      </c>
    </row>
    <row r="477" spans="1:8">
      <c r="A477" s="15" t="s">
        <v>65</v>
      </c>
      <c r="B477" s="15" t="s">
        <v>866</v>
      </c>
      <c r="C477" s="15" t="s">
        <v>64</v>
      </c>
      <c r="D477" s="15">
        <v>2010</v>
      </c>
      <c r="E477" s="15" t="s">
        <v>106</v>
      </c>
      <c r="F477" s="15" t="s">
        <v>164</v>
      </c>
      <c r="G477" s="15" t="s">
        <v>126</v>
      </c>
      <c r="H477" s="15">
        <v>6238</v>
      </c>
    </row>
    <row r="478" spans="1:8">
      <c r="A478" s="15" t="s">
        <v>67</v>
      </c>
      <c r="B478" s="15" t="s">
        <v>867</v>
      </c>
      <c r="C478" s="15" t="s">
        <v>66</v>
      </c>
      <c r="D478" s="15">
        <v>2010</v>
      </c>
      <c r="E478" s="15" t="s">
        <v>106</v>
      </c>
      <c r="F478" s="15" t="s">
        <v>164</v>
      </c>
      <c r="G478" s="15" t="s">
        <v>126</v>
      </c>
      <c r="H478" s="15">
        <v>8458</v>
      </c>
    </row>
    <row r="479" spans="1:8">
      <c r="A479" s="15" t="s">
        <v>69</v>
      </c>
      <c r="B479" s="15" t="s">
        <v>868</v>
      </c>
      <c r="C479" s="15" t="s">
        <v>68</v>
      </c>
      <c r="D479" s="15">
        <v>2010</v>
      </c>
      <c r="E479" s="15" t="s">
        <v>106</v>
      </c>
      <c r="F479" s="15" t="s">
        <v>164</v>
      </c>
      <c r="G479" s="15" t="s">
        <v>126</v>
      </c>
      <c r="H479" s="15">
        <v>7933</v>
      </c>
    </row>
    <row r="480" spans="1:8">
      <c r="A480" s="15" t="s">
        <v>71</v>
      </c>
      <c r="B480" s="15" t="s">
        <v>869</v>
      </c>
      <c r="C480" s="15" t="s">
        <v>70</v>
      </c>
      <c r="D480" s="15">
        <v>2010</v>
      </c>
      <c r="E480" s="15" t="s">
        <v>106</v>
      </c>
      <c r="F480" s="15" t="s">
        <v>164</v>
      </c>
      <c r="G480" s="15" t="s">
        <v>126</v>
      </c>
      <c r="H480" s="15">
        <v>14299</v>
      </c>
    </row>
    <row r="481" spans="1:8">
      <c r="A481" s="15" t="s">
        <v>20</v>
      </c>
      <c r="B481" s="15" t="s">
        <v>870</v>
      </c>
      <c r="C481" s="15" t="s">
        <v>182</v>
      </c>
      <c r="D481" s="15">
        <v>2010</v>
      </c>
      <c r="E481" s="15" t="s">
        <v>106</v>
      </c>
      <c r="F481" s="15" t="s">
        <v>164</v>
      </c>
      <c r="G481" s="15" t="s">
        <v>126</v>
      </c>
      <c r="H481" s="15">
        <v>270131</v>
      </c>
    </row>
    <row r="482" spans="1:8">
      <c r="A482" s="15" t="s">
        <v>23</v>
      </c>
      <c r="B482" s="15" t="s">
        <v>871</v>
      </c>
      <c r="C482" s="15" t="s">
        <v>175</v>
      </c>
      <c r="D482" s="15">
        <v>2011</v>
      </c>
      <c r="E482" s="15" t="s">
        <v>106</v>
      </c>
      <c r="F482" s="15" t="s">
        <v>164</v>
      </c>
      <c r="G482" s="15" t="s">
        <v>126</v>
      </c>
      <c r="H482" s="15">
        <v>59910</v>
      </c>
    </row>
    <row r="483" spans="1:8">
      <c r="A483" s="15" t="s">
        <v>25</v>
      </c>
      <c r="B483" s="15" t="s">
        <v>872</v>
      </c>
      <c r="C483" s="15" t="s">
        <v>176</v>
      </c>
      <c r="D483" s="15">
        <v>2011</v>
      </c>
      <c r="E483" s="15" t="s">
        <v>106</v>
      </c>
      <c r="F483" s="15" t="s">
        <v>164</v>
      </c>
      <c r="G483" s="15" t="s">
        <v>126</v>
      </c>
      <c r="H483" s="15">
        <v>11017</v>
      </c>
    </row>
    <row r="484" spans="1:8">
      <c r="A484" s="15" t="s">
        <v>26</v>
      </c>
      <c r="B484" s="15" t="s">
        <v>873</v>
      </c>
      <c r="C484" s="15" t="s">
        <v>177</v>
      </c>
      <c r="D484" s="15">
        <v>2011</v>
      </c>
      <c r="E484" s="15" t="s">
        <v>106</v>
      </c>
      <c r="F484" s="15" t="s">
        <v>164</v>
      </c>
      <c r="G484" s="15" t="s">
        <v>126</v>
      </c>
      <c r="H484" s="15">
        <v>31910</v>
      </c>
    </row>
    <row r="485" spans="1:8">
      <c r="A485" s="15" t="s">
        <v>221</v>
      </c>
      <c r="B485" s="15" t="s">
        <v>874</v>
      </c>
      <c r="C485" s="15" t="s">
        <v>178</v>
      </c>
      <c r="D485" s="15">
        <v>2011</v>
      </c>
      <c r="E485" s="15" t="s">
        <v>106</v>
      </c>
      <c r="F485" s="15" t="s">
        <v>164</v>
      </c>
      <c r="G485" s="15" t="s">
        <v>126</v>
      </c>
      <c r="H485" s="15">
        <v>44178</v>
      </c>
    </row>
    <row r="486" spans="1:8">
      <c r="A486" s="15" t="s">
        <v>107</v>
      </c>
      <c r="B486" s="15" t="s">
        <v>875</v>
      </c>
      <c r="C486" s="15" t="s">
        <v>179</v>
      </c>
      <c r="D486" s="15">
        <v>2011</v>
      </c>
      <c r="E486" s="15" t="s">
        <v>106</v>
      </c>
      <c r="F486" s="15" t="s">
        <v>164</v>
      </c>
      <c r="G486" s="15" t="s">
        <v>126</v>
      </c>
      <c r="H486" s="15">
        <v>42510</v>
      </c>
    </row>
    <row r="487" spans="1:8">
      <c r="A487" s="15" t="s">
        <v>27</v>
      </c>
      <c r="B487" s="15" t="s">
        <v>876</v>
      </c>
      <c r="C487" s="15" t="s">
        <v>180</v>
      </c>
      <c r="D487" s="15">
        <v>2011</v>
      </c>
      <c r="E487" s="15" t="s">
        <v>106</v>
      </c>
      <c r="F487" s="15" t="s">
        <v>164</v>
      </c>
      <c r="G487" s="15" t="s">
        <v>126</v>
      </c>
      <c r="H487" s="15">
        <v>27094</v>
      </c>
    </row>
    <row r="488" spans="1:8">
      <c r="A488" s="15" t="s">
        <v>28</v>
      </c>
      <c r="B488" s="15" t="s">
        <v>877</v>
      </c>
      <c r="C488" s="15" t="s">
        <v>181</v>
      </c>
      <c r="D488" s="15">
        <v>2011</v>
      </c>
      <c r="E488" s="15" t="s">
        <v>106</v>
      </c>
      <c r="F488" s="15" t="s">
        <v>164</v>
      </c>
      <c r="G488" s="15" t="s">
        <v>126</v>
      </c>
      <c r="H488" s="15">
        <v>53718</v>
      </c>
    </row>
    <row r="489" spans="1:8">
      <c r="A489" s="15" t="s">
        <v>30</v>
      </c>
      <c r="B489" s="15" t="s">
        <v>878</v>
      </c>
      <c r="C489" s="15" t="s">
        <v>29</v>
      </c>
      <c r="D489" s="15">
        <v>2011</v>
      </c>
      <c r="E489" s="15" t="s">
        <v>106</v>
      </c>
      <c r="F489" s="15" t="s">
        <v>164</v>
      </c>
      <c r="G489" s="15" t="s">
        <v>126</v>
      </c>
      <c r="H489" s="15">
        <v>5770</v>
      </c>
    </row>
    <row r="490" spans="1:8">
      <c r="A490" s="15" t="s">
        <v>32</v>
      </c>
      <c r="B490" s="15" t="s">
        <v>879</v>
      </c>
      <c r="C490" s="15" t="s">
        <v>31</v>
      </c>
      <c r="D490" s="15">
        <v>2011</v>
      </c>
      <c r="E490" s="15" t="s">
        <v>106</v>
      </c>
      <c r="F490" s="15" t="s">
        <v>164</v>
      </c>
      <c r="G490" s="15" t="s">
        <v>126</v>
      </c>
      <c r="H490" s="15">
        <v>10204</v>
      </c>
    </row>
    <row r="491" spans="1:8">
      <c r="A491" s="15" t="s">
        <v>34</v>
      </c>
      <c r="B491" s="15" t="s">
        <v>880</v>
      </c>
      <c r="C491" s="15" t="s">
        <v>33</v>
      </c>
      <c r="D491" s="15">
        <v>2011</v>
      </c>
      <c r="E491" s="15" t="s">
        <v>106</v>
      </c>
      <c r="F491" s="15" t="s">
        <v>164</v>
      </c>
      <c r="G491" s="15" t="s">
        <v>126</v>
      </c>
      <c r="H491" s="15">
        <v>9243</v>
      </c>
    </row>
    <row r="492" spans="1:8">
      <c r="A492" s="15" t="s">
        <v>36</v>
      </c>
      <c r="B492" s="15" t="s">
        <v>881</v>
      </c>
      <c r="C492" s="15" t="s">
        <v>35</v>
      </c>
      <c r="D492" s="15">
        <v>2011</v>
      </c>
      <c r="E492" s="15" t="s">
        <v>106</v>
      </c>
      <c r="F492" s="15" t="s">
        <v>164</v>
      </c>
      <c r="G492" s="15" t="s">
        <v>126</v>
      </c>
      <c r="H492" s="15">
        <v>8171</v>
      </c>
    </row>
    <row r="493" spans="1:8">
      <c r="A493" s="15" t="s">
        <v>38</v>
      </c>
      <c r="B493" s="15" t="s">
        <v>882</v>
      </c>
      <c r="C493" s="15" t="s">
        <v>37</v>
      </c>
      <c r="D493" s="15">
        <v>2011</v>
      </c>
      <c r="E493" s="15" t="s">
        <v>106</v>
      </c>
      <c r="F493" s="15" t="s">
        <v>164</v>
      </c>
      <c r="G493" s="15" t="s">
        <v>126</v>
      </c>
      <c r="H493" s="15">
        <v>14038</v>
      </c>
    </row>
    <row r="494" spans="1:8">
      <c r="A494" s="15" t="s">
        <v>40</v>
      </c>
      <c r="B494" s="15" t="s">
        <v>883</v>
      </c>
      <c r="C494" s="15" t="s">
        <v>39</v>
      </c>
      <c r="D494" s="15">
        <v>2011</v>
      </c>
      <c r="E494" s="15" t="s">
        <v>106</v>
      </c>
      <c r="F494" s="15" t="s">
        <v>164</v>
      </c>
      <c r="G494" s="15" t="s">
        <v>126</v>
      </c>
      <c r="H494" s="15">
        <v>12484</v>
      </c>
    </row>
    <row r="495" spans="1:8">
      <c r="A495" s="15" t="s">
        <v>41</v>
      </c>
      <c r="B495" s="15" t="s">
        <v>884</v>
      </c>
      <c r="C495" s="15" t="s">
        <v>24</v>
      </c>
      <c r="D495" s="15">
        <v>2011</v>
      </c>
      <c r="E495" s="15" t="s">
        <v>106</v>
      </c>
      <c r="F495" s="15" t="s">
        <v>164</v>
      </c>
      <c r="G495" s="15" t="s">
        <v>126</v>
      </c>
      <c r="H495" s="15">
        <v>11017</v>
      </c>
    </row>
    <row r="496" spans="1:8">
      <c r="A496" s="15" t="s">
        <v>43</v>
      </c>
      <c r="B496" s="15" t="s">
        <v>885</v>
      </c>
      <c r="C496" s="15" t="s">
        <v>42</v>
      </c>
      <c r="D496" s="15">
        <v>2011</v>
      </c>
      <c r="E496" s="15" t="s">
        <v>106</v>
      </c>
      <c r="F496" s="15" t="s">
        <v>164</v>
      </c>
      <c r="G496" s="15" t="s">
        <v>126</v>
      </c>
      <c r="H496" s="15">
        <v>5393</v>
      </c>
    </row>
    <row r="497" spans="1:8">
      <c r="A497" s="15" t="s">
        <v>45</v>
      </c>
      <c r="B497" s="15" t="s">
        <v>886</v>
      </c>
      <c r="C497" s="15" t="s">
        <v>44</v>
      </c>
      <c r="D497" s="15">
        <v>2011</v>
      </c>
      <c r="E497" s="15" t="s">
        <v>106</v>
      </c>
      <c r="F497" s="15" t="s">
        <v>164</v>
      </c>
      <c r="G497" s="15" t="s">
        <v>126</v>
      </c>
      <c r="H497" s="15">
        <v>10610</v>
      </c>
    </row>
    <row r="498" spans="1:8">
      <c r="A498" s="15" t="s">
        <v>47</v>
      </c>
      <c r="B498" s="15" t="s">
        <v>887</v>
      </c>
      <c r="C498" s="15" t="s">
        <v>46</v>
      </c>
      <c r="D498" s="15">
        <v>2011</v>
      </c>
      <c r="E498" s="15" t="s">
        <v>106</v>
      </c>
      <c r="F498" s="15" t="s">
        <v>164</v>
      </c>
      <c r="G498" s="15" t="s">
        <v>126</v>
      </c>
      <c r="H498" s="15">
        <v>15907</v>
      </c>
    </row>
    <row r="499" spans="1:8">
      <c r="A499" s="15" t="s">
        <v>49</v>
      </c>
      <c r="B499" s="15" t="s">
        <v>888</v>
      </c>
      <c r="C499" s="15" t="s">
        <v>48</v>
      </c>
      <c r="D499" s="15">
        <v>2011</v>
      </c>
      <c r="E499" s="15" t="s">
        <v>106</v>
      </c>
      <c r="F499" s="15" t="s">
        <v>164</v>
      </c>
      <c r="G499" s="15" t="s">
        <v>126</v>
      </c>
      <c r="H499" s="15">
        <v>19928</v>
      </c>
    </row>
    <row r="500" spans="1:8">
      <c r="A500" s="15" t="s">
        <v>51</v>
      </c>
      <c r="B500" s="15" t="s">
        <v>889</v>
      </c>
      <c r="C500" s="15" t="s">
        <v>50</v>
      </c>
      <c r="D500" s="15">
        <v>2011</v>
      </c>
      <c r="E500" s="15" t="s">
        <v>106</v>
      </c>
      <c r="F500" s="15" t="s">
        <v>164</v>
      </c>
      <c r="G500" s="15" t="s">
        <v>126</v>
      </c>
      <c r="H500" s="15">
        <v>12071</v>
      </c>
    </row>
    <row r="501" spans="1:8">
      <c r="A501" s="15" t="s">
        <v>53</v>
      </c>
      <c r="B501" s="15" t="s">
        <v>890</v>
      </c>
      <c r="C501" s="15" t="s">
        <v>52</v>
      </c>
      <c r="D501" s="15">
        <v>2011</v>
      </c>
      <c r="E501" s="15" t="s">
        <v>106</v>
      </c>
      <c r="F501" s="15" t="s">
        <v>164</v>
      </c>
      <c r="G501" s="15" t="s">
        <v>126</v>
      </c>
      <c r="H501" s="15">
        <v>12179</v>
      </c>
    </row>
    <row r="502" spans="1:8">
      <c r="A502" s="15" t="s">
        <v>55</v>
      </c>
      <c r="B502" s="15" t="s">
        <v>891</v>
      </c>
      <c r="C502" s="15" t="s">
        <v>54</v>
      </c>
      <c r="D502" s="15">
        <v>2011</v>
      </c>
      <c r="E502" s="15" t="s">
        <v>106</v>
      </c>
      <c r="F502" s="15" t="s">
        <v>164</v>
      </c>
      <c r="G502" s="15" t="s">
        <v>126</v>
      </c>
      <c r="H502" s="15">
        <v>11653</v>
      </c>
    </row>
    <row r="503" spans="1:8">
      <c r="A503" s="15" t="s">
        <v>57</v>
      </c>
      <c r="B503" s="15" t="s">
        <v>892</v>
      </c>
      <c r="C503" s="15" t="s">
        <v>56</v>
      </c>
      <c r="D503" s="15">
        <v>2011</v>
      </c>
      <c r="E503" s="15" t="s">
        <v>106</v>
      </c>
      <c r="F503" s="15" t="s">
        <v>164</v>
      </c>
      <c r="G503" s="15" t="s">
        <v>126</v>
      </c>
      <c r="H503" s="15">
        <v>30857</v>
      </c>
    </row>
    <row r="504" spans="1:8">
      <c r="A504" s="15" t="s">
        <v>59</v>
      </c>
      <c r="B504" s="15" t="s">
        <v>893</v>
      </c>
      <c r="C504" s="15" t="s">
        <v>58</v>
      </c>
      <c r="D504" s="15">
        <v>2011</v>
      </c>
      <c r="E504" s="15" t="s">
        <v>106</v>
      </c>
      <c r="F504" s="15" t="s">
        <v>164</v>
      </c>
      <c r="G504" s="15" t="s">
        <v>126</v>
      </c>
      <c r="H504" s="15">
        <v>21782</v>
      </c>
    </row>
    <row r="505" spans="1:8">
      <c r="A505" s="15" t="s">
        <v>61</v>
      </c>
      <c r="B505" s="15" t="s">
        <v>894</v>
      </c>
      <c r="C505" s="15" t="s">
        <v>60</v>
      </c>
      <c r="D505" s="15">
        <v>2011</v>
      </c>
      <c r="E505" s="15" t="s">
        <v>106</v>
      </c>
      <c r="F505" s="15" t="s">
        <v>164</v>
      </c>
      <c r="G505" s="15" t="s">
        <v>126</v>
      </c>
      <c r="H505" s="15">
        <v>5312</v>
      </c>
    </row>
    <row r="506" spans="1:8">
      <c r="A506" s="15" t="s">
        <v>63</v>
      </c>
      <c r="B506" s="15" t="s">
        <v>895</v>
      </c>
      <c r="C506" s="15" t="s">
        <v>62</v>
      </c>
      <c r="D506" s="15">
        <v>2011</v>
      </c>
      <c r="E506" s="15" t="s">
        <v>106</v>
      </c>
      <c r="F506" s="15" t="s">
        <v>164</v>
      </c>
      <c r="G506" s="15" t="s">
        <v>126</v>
      </c>
      <c r="H506" s="15">
        <v>16887</v>
      </c>
    </row>
    <row r="507" spans="1:8">
      <c r="A507" s="15" t="s">
        <v>65</v>
      </c>
      <c r="B507" s="15" t="s">
        <v>896</v>
      </c>
      <c r="C507" s="15" t="s">
        <v>64</v>
      </c>
      <c r="D507" s="15">
        <v>2011</v>
      </c>
      <c r="E507" s="15" t="s">
        <v>106</v>
      </c>
      <c r="F507" s="15" t="s">
        <v>164</v>
      </c>
      <c r="G507" s="15" t="s">
        <v>126</v>
      </c>
      <c r="H507" s="15">
        <v>6147</v>
      </c>
    </row>
    <row r="508" spans="1:8">
      <c r="A508" s="15" t="s">
        <v>67</v>
      </c>
      <c r="B508" s="15" t="s">
        <v>897</v>
      </c>
      <c r="C508" s="15" t="s">
        <v>66</v>
      </c>
      <c r="D508" s="15">
        <v>2011</v>
      </c>
      <c r="E508" s="15" t="s">
        <v>106</v>
      </c>
      <c r="F508" s="15" t="s">
        <v>164</v>
      </c>
      <c r="G508" s="15" t="s">
        <v>126</v>
      </c>
      <c r="H508" s="15">
        <v>8406</v>
      </c>
    </row>
    <row r="509" spans="1:8">
      <c r="A509" s="15" t="s">
        <v>69</v>
      </c>
      <c r="B509" s="15" t="s">
        <v>898</v>
      </c>
      <c r="C509" s="15" t="s">
        <v>68</v>
      </c>
      <c r="D509" s="15">
        <v>2011</v>
      </c>
      <c r="E509" s="15" t="s">
        <v>106</v>
      </c>
      <c r="F509" s="15" t="s">
        <v>164</v>
      </c>
      <c r="G509" s="15" t="s">
        <v>126</v>
      </c>
      <c r="H509" s="15">
        <v>7916</v>
      </c>
    </row>
    <row r="510" spans="1:8">
      <c r="A510" s="15" t="s">
        <v>71</v>
      </c>
      <c r="B510" s="15" t="s">
        <v>899</v>
      </c>
      <c r="C510" s="15" t="s">
        <v>70</v>
      </c>
      <c r="D510" s="15">
        <v>2011</v>
      </c>
      <c r="E510" s="15" t="s">
        <v>106</v>
      </c>
      <c r="F510" s="15" t="s">
        <v>164</v>
      </c>
      <c r="G510" s="15" t="s">
        <v>126</v>
      </c>
      <c r="H510" s="15">
        <v>14362</v>
      </c>
    </row>
    <row r="511" spans="1:8">
      <c r="A511" s="15" t="s">
        <v>20</v>
      </c>
      <c r="B511" s="15" t="s">
        <v>900</v>
      </c>
      <c r="C511" s="15" t="s">
        <v>182</v>
      </c>
      <c r="D511" s="15">
        <v>2011</v>
      </c>
      <c r="E511" s="15" t="s">
        <v>106</v>
      </c>
      <c r="F511" s="15" t="s">
        <v>164</v>
      </c>
      <c r="G511" s="15" t="s">
        <v>126</v>
      </c>
      <c r="H511" s="15">
        <v>270337</v>
      </c>
    </row>
    <row r="512" spans="1:8">
      <c r="A512" s="15" t="s">
        <v>23</v>
      </c>
      <c r="B512" s="15" t="s">
        <v>901</v>
      </c>
      <c r="C512" s="15" t="s">
        <v>175</v>
      </c>
      <c r="D512" s="15">
        <v>2012</v>
      </c>
      <c r="E512" s="15" t="s">
        <v>106</v>
      </c>
      <c r="F512" s="15" t="s">
        <v>164</v>
      </c>
      <c r="G512" s="15" t="s">
        <v>126</v>
      </c>
      <c r="H512" s="15">
        <v>60096</v>
      </c>
    </row>
    <row r="513" spans="1:8">
      <c r="A513" s="15" t="s">
        <v>25</v>
      </c>
      <c r="B513" s="15" t="s">
        <v>902</v>
      </c>
      <c r="C513" s="15" t="s">
        <v>176</v>
      </c>
      <c r="D513" s="15">
        <v>2012</v>
      </c>
      <c r="E513" s="15" t="s">
        <v>106</v>
      </c>
      <c r="F513" s="15" t="s">
        <v>164</v>
      </c>
      <c r="G513" s="15" t="s">
        <v>126</v>
      </c>
      <c r="H513" s="15">
        <v>10911</v>
      </c>
    </row>
    <row r="514" spans="1:8">
      <c r="A514" s="15" t="s">
        <v>26</v>
      </c>
      <c r="B514" s="15" t="s">
        <v>903</v>
      </c>
      <c r="C514" s="15" t="s">
        <v>177</v>
      </c>
      <c r="D514" s="15">
        <v>2012</v>
      </c>
      <c r="E514" s="15" t="s">
        <v>106</v>
      </c>
      <c r="F514" s="15" t="s">
        <v>164</v>
      </c>
      <c r="G514" s="15" t="s">
        <v>126</v>
      </c>
      <c r="H514" s="15">
        <v>31914</v>
      </c>
    </row>
    <row r="515" spans="1:8">
      <c r="A515" s="15" t="s">
        <v>221</v>
      </c>
      <c r="B515" s="15" t="s">
        <v>904</v>
      </c>
      <c r="C515" s="15" t="s">
        <v>178</v>
      </c>
      <c r="D515" s="15">
        <v>2012</v>
      </c>
      <c r="E515" s="15" t="s">
        <v>106</v>
      </c>
      <c r="F515" s="15" t="s">
        <v>164</v>
      </c>
      <c r="G515" s="15" t="s">
        <v>126</v>
      </c>
      <c r="H515" s="15">
        <v>44346</v>
      </c>
    </row>
    <row r="516" spans="1:8">
      <c r="A516" s="15" t="s">
        <v>107</v>
      </c>
      <c r="B516" s="15" t="s">
        <v>905</v>
      </c>
      <c r="C516" s="15" t="s">
        <v>179</v>
      </c>
      <c r="D516" s="15">
        <v>2012</v>
      </c>
      <c r="E516" s="15" t="s">
        <v>106</v>
      </c>
      <c r="F516" s="15" t="s">
        <v>164</v>
      </c>
      <c r="G516" s="15" t="s">
        <v>126</v>
      </c>
      <c r="H516" s="15">
        <v>42996</v>
      </c>
    </row>
    <row r="517" spans="1:8">
      <c r="A517" s="15" t="s">
        <v>27</v>
      </c>
      <c r="B517" s="15" t="s">
        <v>906</v>
      </c>
      <c r="C517" s="15" t="s">
        <v>180</v>
      </c>
      <c r="D517" s="15">
        <v>2012</v>
      </c>
      <c r="E517" s="15" t="s">
        <v>106</v>
      </c>
      <c r="F517" s="15" t="s">
        <v>164</v>
      </c>
      <c r="G517" s="15" t="s">
        <v>126</v>
      </c>
      <c r="H517" s="15">
        <v>27161</v>
      </c>
    </row>
    <row r="518" spans="1:8">
      <c r="A518" s="15" t="s">
        <v>28</v>
      </c>
      <c r="B518" s="15" t="s">
        <v>907</v>
      </c>
      <c r="C518" s="15" t="s">
        <v>181</v>
      </c>
      <c r="D518" s="15">
        <v>2012</v>
      </c>
      <c r="E518" s="15" t="s">
        <v>106</v>
      </c>
      <c r="F518" s="15" t="s">
        <v>164</v>
      </c>
      <c r="G518" s="15" t="s">
        <v>126</v>
      </c>
      <c r="H518" s="15">
        <v>53621</v>
      </c>
    </row>
    <row r="519" spans="1:8">
      <c r="A519" s="15" t="s">
        <v>30</v>
      </c>
      <c r="B519" s="15" t="s">
        <v>908</v>
      </c>
      <c r="C519" s="15" t="s">
        <v>29</v>
      </c>
      <c r="D519" s="15">
        <v>2012</v>
      </c>
      <c r="E519" s="15" t="s">
        <v>106</v>
      </c>
      <c r="F519" s="15" t="s">
        <v>164</v>
      </c>
      <c r="G519" s="15" t="s">
        <v>126</v>
      </c>
      <c r="H519" s="15">
        <v>5842</v>
      </c>
    </row>
    <row r="520" spans="1:8">
      <c r="A520" s="15" t="s">
        <v>32</v>
      </c>
      <c r="B520" s="15" t="s">
        <v>909</v>
      </c>
      <c r="C520" s="15" t="s">
        <v>31</v>
      </c>
      <c r="D520" s="15">
        <v>2012</v>
      </c>
      <c r="E520" s="15" t="s">
        <v>106</v>
      </c>
      <c r="F520" s="15" t="s">
        <v>164</v>
      </c>
      <c r="G520" s="15" t="s">
        <v>126</v>
      </c>
      <c r="H520" s="15">
        <v>10303</v>
      </c>
    </row>
    <row r="521" spans="1:8">
      <c r="A521" s="15" t="s">
        <v>34</v>
      </c>
      <c r="B521" s="15" t="s">
        <v>910</v>
      </c>
      <c r="C521" s="15" t="s">
        <v>33</v>
      </c>
      <c r="D521" s="15">
        <v>2012</v>
      </c>
      <c r="E521" s="15" t="s">
        <v>106</v>
      </c>
      <c r="F521" s="15" t="s">
        <v>164</v>
      </c>
      <c r="G521" s="15" t="s">
        <v>126</v>
      </c>
      <c r="H521" s="15">
        <v>9266</v>
      </c>
    </row>
    <row r="522" spans="1:8">
      <c r="A522" s="15" t="s">
        <v>36</v>
      </c>
      <c r="B522" s="15" t="s">
        <v>911</v>
      </c>
      <c r="C522" s="15" t="s">
        <v>35</v>
      </c>
      <c r="D522" s="15">
        <v>2012</v>
      </c>
      <c r="E522" s="15" t="s">
        <v>106</v>
      </c>
      <c r="F522" s="15" t="s">
        <v>164</v>
      </c>
      <c r="G522" s="15" t="s">
        <v>126</v>
      </c>
      <c r="H522" s="15">
        <v>8087</v>
      </c>
    </row>
    <row r="523" spans="1:8">
      <c r="A523" s="15" t="s">
        <v>38</v>
      </c>
      <c r="B523" s="15" t="s">
        <v>912</v>
      </c>
      <c r="C523" s="15" t="s">
        <v>37</v>
      </c>
      <c r="D523" s="15">
        <v>2012</v>
      </c>
      <c r="E523" s="15" t="s">
        <v>106</v>
      </c>
      <c r="F523" s="15" t="s">
        <v>164</v>
      </c>
      <c r="G523" s="15" t="s">
        <v>126</v>
      </c>
      <c r="H523" s="15">
        <v>13951</v>
      </c>
    </row>
    <row r="524" spans="1:8">
      <c r="A524" s="15" t="s">
        <v>40</v>
      </c>
      <c r="B524" s="15" t="s">
        <v>913</v>
      </c>
      <c r="C524" s="15" t="s">
        <v>39</v>
      </c>
      <c r="D524" s="15">
        <v>2012</v>
      </c>
      <c r="E524" s="15" t="s">
        <v>106</v>
      </c>
      <c r="F524" s="15" t="s">
        <v>164</v>
      </c>
      <c r="G524" s="15" t="s">
        <v>126</v>
      </c>
      <c r="H524" s="15">
        <v>12647</v>
      </c>
    </row>
    <row r="525" spans="1:8">
      <c r="A525" s="15" t="s">
        <v>41</v>
      </c>
      <c r="B525" s="15" t="s">
        <v>914</v>
      </c>
      <c r="C525" s="15" t="s">
        <v>24</v>
      </c>
      <c r="D525" s="15">
        <v>2012</v>
      </c>
      <c r="E525" s="15" t="s">
        <v>106</v>
      </c>
      <c r="F525" s="15" t="s">
        <v>164</v>
      </c>
      <c r="G525" s="15" t="s">
        <v>126</v>
      </c>
      <c r="H525" s="15">
        <v>10911</v>
      </c>
    </row>
    <row r="526" spans="1:8">
      <c r="A526" s="15" t="s">
        <v>43</v>
      </c>
      <c r="B526" s="15" t="s">
        <v>915</v>
      </c>
      <c r="C526" s="15" t="s">
        <v>42</v>
      </c>
      <c r="D526" s="15">
        <v>2012</v>
      </c>
      <c r="E526" s="15" t="s">
        <v>106</v>
      </c>
      <c r="F526" s="15" t="s">
        <v>164</v>
      </c>
      <c r="G526" s="15" t="s">
        <v>126</v>
      </c>
      <c r="H526" s="15">
        <v>5354</v>
      </c>
    </row>
    <row r="527" spans="1:8">
      <c r="A527" s="15" t="s">
        <v>45</v>
      </c>
      <c r="B527" s="15" t="s">
        <v>916</v>
      </c>
      <c r="C527" s="15" t="s">
        <v>44</v>
      </c>
      <c r="D527" s="15">
        <v>2012</v>
      </c>
      <c r="E527" s="15" t="s">
        <v>106</v>
      </c>
      <c r="F527" s="15" t="s">
        <v>164</v>
      </c>
      <c r="G527" s="15" t="s">
        <v>126</v>
      </c>
      <c r="H527" s="15">
        <v>10690</v>
      </c>
    </row>
    <row r="528" spans="1:8">
      <c r="A528" s="15" t="s">
        <v>47</v>
      </c>
      <c r="B528" s="15" t="s">
        <v>917</v>
      </c>
      <c r="C528" s="15" t="s">
        <v>46</v>
      </c>
      <c r="D528" s="15">
        <v>2012</v>
      </c>
      <c r="E528" s="15" t="s">
        <v>106</v>
      </c>
      <c r="F528" s="15" t="s">
        <v>164</v>
      </c>
      <c r="G528" s="15" t="s">
        <v>126</v>
      </c>
      <c r="H528" s="15">
        <v>15870</v>
      </c>
    </row>
    <row r="529" spans="1:8">
      <c r="A529" s="15" t="s">
        <v>49</v>
      </c>
      <c r="B529" s="15" t="s">
        <v>918</v>
      </c>
      <c r="C529" s="15" t="s">
        <v>48</v>
      </c>
      <c r="D529" s="15">
        <v>2012</v>
      </c>
      <c r="E529" s="15" t="s">
        <v>106</v>
      </c>
      <c r="F529" s="15" t="s">
        <v>164</v>
      </c>
      <c r="G529" s="15" t="s">
        <v>126</v>
      </c>
      <c r="H529" s="15">
        <v>19936</v>
      </c>
    </row>
    <row r="530" spans="1:8">
      <c r="A530" s="15" t="s">
        <v>51</v>
      </c>
      <c r="B530" s="15" t="s">
        <v>919</v>
      </c>
      <c r="C530" s="15" t="s">
        <v>50</v>
      </c>
      <c r="D530" s="15">
        <v>2012</v>
      </c>
      <c r="E530" s="15" t="s">
        <v>106</v>
      </c>
      <c r="F530" s="15" t="s">
        <v>164</v>
      </c>
      <c r="G530" s="15" t="s">
        <v>126</v>
      </c>
      <c r="H530" s="15">
        <v>12069</v>
      </c>
    </row>
    <row r="531" spans="1:8">
      <c r="A531" s="15" t="s">
        <v>53</v>
      </c>
      <c r="B531" s="15" t="s">
        <v>920</v>
      </c>
      <c r="C531" s="15" t="s">
        <v>52</v>
      </c>
      <c r="D531" s="15">
        <v>2012</v>
      </c>
      <c r="E531" s="15" t="s">
        <v>106</v>
      </c>
      <c r="F531" s="15" t="s">
        <v>164</v>
      </c>
      <c r="G531" s="15" t="s">
        <v>126</v>
      </c>
      <c r="H531" s="15">
        <v>12341</v>
      </c>
    </row>
    <row r="532" spans="1:8">
      <c r="A532" s="15" t="s">
        <v>55</v>
      </c>
      <c r="B532" s="15" t="s">
        <v>921</v>
      </c>
      <c r="C532" s="15" t="s">
        <v>54</v>
      </c>
      <c r="D532" s="15">
        <v>2012</v>
      </c>
      <c r="E532" s="15" t="s">
        <v>106</v>
      </c>
      <c r="F532" s="15" t="s">
        <v>164</v>
      </c>
      <c r="G532" s="15" t="s">
        <v>126</v>
      </c>
      <c r="H532" s="15">
        <v>11668</v>
      </c>
    </row>
    <row r="533" spans="1:8">
      <c r="A533" s="15" t="s">
        <v>57</v>
      </c>
      <c r="B533" s="15" t="s">
        <v>922</v>
      </c>
      <c r="C533" s="15" t="s">
        <v>56</v>
      </c>
      <c r="D533" s="15">
        <v>2012</v>
      </c>
      <c r="E533" s="15" t="s">
        <v>106</v>
      </c>
      <c r="F533" s="15" t="s">
        <v>164</v>
      </c>
      <c r="G533" s="15" t="s">
        <v>126</v>
      </c>
      <c r="H533" s="15">
        <v>31328</v>
      </c>
    </row>
    <row r="534" spans="1:8">
      <c r="A534" s="15" t="s">
        <v>59</v>
      </c>
      <c r="B534" s="15" t="s">
        <v>923</v>
      </c>
      <c r="C534" s="15" t="s">
        <v>58</v>
      </c>
      <c r="D534" s="15">
        <v>2012</v>
      </c>
      <c r="E534" s="15" t="s">
        <v>106</v>
      </c>
      <c r="F534" s="15" t="s">
        <v>164</v>
      </c>
      <c r="G534" s="15" t="s">
        <v>126</v>
      </c>
      <c r="H534" s="15">
        <v>21793</v>
      </c>
    </row>
    <row r="535" spans="1:8">
      <c r="A535" s="15" t="s">
        <v>61</v>
      </c>
      <c r="B535" s="15" t="s">
        <v>924</v>
      </c>
      <c r="C535" s="15" t="s">
        <v>60</v>
      </c>
      <c r="D535" s="15">
        <v>2012</v>
      </c>
      <c r="E535" s="15" t="s">
        <v>106</v>
      </c>
      <c r="F535" s="15" t="s">
        <v>164</v>
      </c>
      <c r="G535" s="15" t="s">
        <v>126</v>
      </c>
      <c r="H535" s="15">
        <v>5368</v>
      </c>
    </row>
    <row r="536" spans="1:8">
      <c r="A536" s="15" t="s">
        <v>63</v>
      </c>
      <c r="B536" s="15" t="s">
        <v>925</v>
      </c>
      <c r="C536" s="15" t="s">
        <v>62</v>
      </c>
      <c r="D536" s="15">
        <v>2012</v>
      </c>
      <c r="E536" s="15" t="s">
        <v>106</v>
      </c>
      <c r="F536" s="15" t="s">
        <v>164</v>
      </c>
      <c r="G536" s="15" t="s">
        <v>126</v>
      </c>
      <c r="H536" s="15">
        <v>16808</v>
      </c>
    </row>
    <row r="537" spans="1:8">
      <c r="A537" s="15" t="s">
        <v>65</v>
      </c>
      <c r="B537" s="15" t="s">
        <v>926</v>
      </c>
      <c r="C537" s="15" t="s">
        <v>64</v>
      </c>
      <c r="D537" s="15">
        <v>2012</v>
      </c>
      <c r="E537" s="15" t="s">
        <v>106</v>
      </c>
      <c r="F537" s="15" t="s">
        <v>164</v>
      </c>
      <c r="G537" s="15" t="s">
        <v>126</v>
      </c>
      <c r="H537" s="15">
        <v>6096</v>
      </c>
    </row>
    <row r="538" spans="1:8">
      <c r="A538" s="15" t="s">
        <v>67</v>
      </c>
      <c r="B538" s="15" t="s">
        <v>927</v>
      </c>
      <c r="C538" s="15" t="s">
        <v>66</v>
      </c>
      <c r="D538" s="15">
        <v>2012</v>
      </c>
      <c r="E538" s="15" t="s">
        <v>106</v>
      </c>
      <c r="F538" s="15" t="s">
        <v>164</v>
      </c>
      <c r="G538" s="15" t="s">
        <v>126</v>
      </c>
      <c r="H538" s="15">
        <v>8429</v>
      </c>
    </row>
    <row r="539" spans="1:8">
      <c r="A539" s="15" t="s">
        <v>69</v>
      </c>
      <c r="B539" s="15" t="s">
        <v>928</v>
      </c>
      <c r="C539" s="15" t="s">
        <v>68</v>
      </c>
      <c r="D539" s="15">
        <v>2012</v>
      </c>
      <c r="E539" s="15" t="s">
        <v>106</v>
      </c>
      <c r="F539" s="15" t="s">
        <v>164</v>
      </c>
      <c r="G539" s="15" t="s">
        <v>126</v>
      </c>
      <c r="H539" s="15">
        <v>7867</v>
      </c>
    </row>
    <row r="540" spans="1:8">
      <c r="A540" s="15" t="s">
        <v>71</v>
      </c>
      <c r="B540" s="15" t="s">
        <v>929</v>
      </c>
      <c r="C540" s="15" t="s">
        <v>70</v>
      </c>
      <c r="D540" s="15">
        <v>2012</v>
      </c>
      <c r="E540" s="15" t="s">
        <v>106</v>
      </c>
      <c r="F540" s="15" t="s">
        <v>164</v>
      </c>
      <c r="G540" s="15" t="s">
        <v>126</v>
      </c>
      <c r="H540" s="15">
        <v>14421</v>
      </c>
    </row>
    <row r="541" spans="1:8">
      <c r="A541" s="15" t="s">
        <v>20</v>
      </c>
      <c r="B541" s="15" t="s">
        <v>930</v>
      </c>
      <c r="C541" s="15" t="s">
        <v>182</v>
      </c>
      <c r="D541" s="15">
        <v>2012</v>
      </c>
      <c r="E541" s="15" t="s">
        <v>106</v>
      </c>
      <c r="F541" s="15" t="s">
        <v>164</v>
      </c>
      <c r="G541" s="15" t="s">
        <v>126</v>
      </c>
      <c r="H541" s="15">
        <v>271045</v>
      </c>
    </row>
    <row r="542" spans="1:8">
      <c r="A542" s="15" t="s">
        <v>23</v>
      </c>
      <c r="B542" s="15" t="s">
        <v>931</v>
      </c>
      <c r="C542" s="15" t="s">
        <v>175</v>
      </c>
      <c r="D542" s="15">
        <v>2013</v>
      </c>
      <c r="E542" s="15" t="s">
        <v>106</v>
      </c>
      <c r="F542" s="15" t="s">
        <v>164</v>
      </c>
      <c r="G542" s="15" t="s">
        <v>126</v>
      </c>
      <c r="H542" s="15">
        <v>60042</v>
      </c>
    </row>
    <row r="543" spans="1:8">
      <c r="A543" s="15" t="s">
        <v>25</v>
      </c>
      <c r="B543" s="15" t="s">
        <v>932</v>
      </c>
      <c r="C543" s="15" t="s">
        <v>176</v>
      </c>
      <c r="D543" s="15">
        <v>2013</v>
      </c>
      <c r="E543" s="15" t="s">
        <v>106</v>
      </c>
      <c r="F543" s="15" t="s">
        <v>164</v>
      </c>
      <c r="G543" s="15" t="s">
        <v>126</v>
      </c>
      <c r="H543" s="15">
        <v>10757</v>
      </c>
    </row>
    <row r="544" spans="1:8">
      <c r="A544" s="15" t="s">
        <v>26</v>
      </c>
      <c r="B544" s="15" t="s">
        <v>933</v>
      </c>
      <c r="C544" s="15" t="s">
        <v>177</v>
      </c>
      <c r="D544" s="15">
        <v>2013</v>
      </c>
      <c r="E544" s="15" t="s">
        <v>106</v>
      </c>
      <c r="F544" s="15" t="s">
        <v>164</v>
      </c>
      <c r="G544" s="15" t="s">
        <v>126</v>
      </c>
      <c r="H544" s="15">
        <v>31838</v>
      </c>
    </row>
    <row r="545" spans="1:8">
      <c r="A545" s="15" t="s">
        <v>221</v>
      </c>
      <c r="B545" s="15" t="s">
        <v>934</v>
      </c>
      <c r="C545" s="15" t="s">
        <v>178</v>
      </c>
      <c r="D545" s="15">
        <v>2013</v>
      </c>
      <c r="E545" s="15" t="s">
        <v>106</v>
      </c>
      <c r="F545" s="15" t="s">
        <v>164</v>
      </c>
      <c r="G545" s="15" t="s">
        <v>126</v>
      </c>
      <c r="H545" s="15">
        <v>44189</v>
      </c>
    </row>
    <row r="546" spans="1:8">
      <c r="A546" s="15" t="s">
        <v>107</v>
      </c>
      <c r="B546" s="15" t="s">
        <v>935</v>
      </c>
      <c r="C546" s="15" t="s">
        <v>179</v>
      </c>
      <c r="D546" s="15">
        <v>2013</v>
      </c>
      <c r="E546" s="15" t="s">
        <v>106</v>
      </c>
      <c r="F546" s="15" t="s">
        <v>164</v>
      </c>
      <c r="G546" s="15" t="s">
        <v>126</v>
      </c>
      <c r="H546" s="15">
        <v>43312</v>
      </c>
    </row>
    <row r="547" spans="1:8">
      <c r="A547" s="15" t="s">
        <v>27</v>
      </c>
      <c r="B547" s="15" t="s">
        <v>936</v>
      </c>
      <c r="C547" s="15" t="s">
        <v>180</v>
      </c>
      <c r="D547" s="15">
        <v>2013</v>
      </c>
      <c r="E547" s="15" t="s">
        <v>106</v>
      </c>
      <c r="F547" s="15" t="s">
        <v>164</v>
      </c>
      <c r="G547" s="15" t="s">
        <v>126</v>
      </c>
      <c r="H547" s="15">
        <v>27111</v>
      </c>
    </row>
    <row r="548" spans="1:8">
      <c r="A548" s="15" t="s">
        <v>28</v>
      </c>
      <c r="B548" s="15" t="s">
        <v>937</v>
      </c>
      <c r="C548" s="15" t="s">
        <v>181</v>
      </c>
      <c r="D548" s="15">
        <v>2013</v>
      </c>
      <c r="E548" s="15" t="s">
        <v>106</v>
      </c>
      <c r="F548" s="15" t="s">
        <v>164</v>
      </c>
      <c r="G548" s="15" t="s">
        <v>126</v>
      </c>
      <c r="H548" s="15">
        <v>53208</v>
      </c>
    </row>
    <row r="549" spans="1:8">
      <c r="A549" s="15" t="s">
        <v>30</v>
      </c>
      <c r="B549" s="15" t="s">
        <v>938</v>
      </c>
      <c r="C549" s="15" t="s">
        <v>29</v>
      </c>
      <c r="D549" s="15">
        <v>2013</v>
      </c>
      <c r="E549" s="15" t="s">
        <v>106</v>
      </c>
      <c r="F549" s="15" t="s">
        <v>164</v>
      </c>
      <c r="G549" s="15" t="s">
        <v>126</v>
      </c>
      <c r="H549" s="15">
        <v>5881</v>
      </c>
    </row>
    <row r="550" spans="1:8">
      <c r="A550" s="15" t="s">
        <v>32</v>
      </c>
      <c r="B550" s="15" t="s">
        <v>939</v>
      </c>
      <c r="C550" s="15" t="s">
        <v>31</v>
      </c>
      <c r="D550" s="15">
        <v>2013</v>
      </c>
      <c r="E550" s="15" t="s">
        <v>106</v>
      </c>
      <c r="F550" s="15" t="s">
        <v>164</v>
      </c>
      <c r="G550" s="15" t="s">
        <v>126</v>
      </c>
      <c r="H550" s="15">
        <v>10212</v>
      </c>
    </row>
    <row r="551" spans="1:8">
      <c r="A551" s="15" t="s">
        <v>34</v>
      </c>
      <c r="B551" s="15" t="s">
        <v>940</v>
      </c>
      <c r="C551" s="15" t="s">
        <v>33</v>
      </c>
      <c r="D551" s="15">
        <v>2013</v>
      </c>
      <c r="E551" s="15" t="s">
        <v>106</v>
      </c>
      <c r="F551" s="15" t="s">
        <v>164</v>
      </c>
      <c r="G551" s="15" t="s">
        <v>126</v>
      </c>
      <c r="H551" s="15">
        <v>9254</v>
      </c>
    </row>
    <row r="552" spans="1:8">
      <c r="A552" s="15" t="s">
        <v>36</v>
      </c>
      <c r="B552" s="15" t="s">
        <v>941</v>
      </c>
      <c r="C552" s="15" t="s">
        <v>35</v>
      </c>
      <c r="D552" s="15">
        <v>2013</v>
      </c>
      <c r="E552" s="15" t="s">
        <v>106</v>
      </c>
      <c r="F552" s="15" t="s">
        <v>164</v>
      </c>
      <c r="G552" s="15" t="s">
        <v>126</v>
      </c>
      <c r="H552" s="15">
        <v>8099</v>
      </c>
    </row>
    <row r="553" spans="1:8">
      <c r="A553" s="15" t="s">
        <v>38</v>
      </c>
      <c r="B553" s="15" t="s">
        <v>942</v>
      </c>
      <c r="C553" s="15" t="s">
        <v>37</v>
      </c>
      <c r="D553" s="15">
        <v>2013</v>
      </c>
      <c r="E553" s="15" t="s">
        <v>106</v>
      </c>
      <c r="F553" s="15" t="s">
        <v>164</v>
      </c>
      <c r="G553" s="15" t="s">
        <v>126</v>
      </c>
      <c r="H553" s="15">
        <v>13916</v>
      </c>
    </row>
    <row r="554" spans="1:8">
      <c r="A554" s="15" t="s">
        <v>40</v>
      </c>
      <c r="B554" s="15" t="s">
        <v>943</v>
      </c>
      <c r="C554" s="15" t="s">
        <v>39</v>
      </c>
      <c r="D554" s="15">
        <v>2013</v>
      </c>
      <c r="E554" s="15" t="s">
        <v>106</v>
      </c>
      <c r="F554" s="15" t="s">
        <v>164</v>
      </c>
      <c r="G554" s="15" t="s">
        <v>126</v>
      </c>
      <c r="H554" s="15">
        <v>12680</v>
      </c>
    </row>
    <row r="555" spans="1:8">
      <c r="A555" s="15" t="s">
        <v>41</v>
      </c>
      <c r="B555" s="15" t="s">
        <v>944</v>
      </c>
      <c r="C555" s="15" t="s">
        <v>24</v>
      </c>
      <c r="D555" s="15">
        <v>2013</v>
      </c>
      <c r="E555" s="15" t="s">
        <v>106</v>
      </c>
      <c r="F555" s="15" t="s">
        <v>164</v>
      </c>
      <c r="G555" s="15" t="s">
        <v>126</v>
      </c>
      <c r="H555" s="15">
        <v>10757</v>
      </c>
    </row>
    <row r="556" spans="1:8">
      <c r="A556" s="15" t="s">
        <v>43</v>
      </c>
      <c r="B556" s="15" t="s">
        <v>945</v>
      </c>
      <c r="C556" s="15" t="s">
        <v>42</v>
      </c>
      <c r="D556" s="15">
        <v>2013</v>
      </c>
      <c r="E556" s="15" t="s">
        <v>106</v>
      </c>
      <c r="F556" s="15" t="s">
        <v>164</v>
      </c>
      <c r="G556" s="15" t="s">
        <v>126</v>
      </c>
      <c r="H556" s="15">
        <v>5383</v>
      </c>
    </row>
    <row r="557" spans="1:8">
      <c r="A557" s="15" t="s">
        <v>45</v>
      </c>
      <c r="B557" s="15" t="s">
        <v>946</v>
      </c>
      <c r="C557" s="15" t="s">
        <v>44</v>
      </c>
      <c r="D557" s="15">
        <v>2013</v>
      </c>
      <c r="E557" s="15" t="s">
        <v>106</v>
      </c>
      <c r="F557" s="15" t="s">
        <v>164</v>
      </c>
      <c r="G557" s="15" t="s">
        <v>126</v>
      </c>
      <c r="H557" s="15">
        <v>10575</v>
      </c>
    </row>
    <row r="558" spans="1:8">
      <c r="A558" s="15" t="s">
        <v>47</v>
      </c>
      <c r="B558" s="15" t="s">
        <v>947</v>
      </c>
      <c r="C558" s="15" t="s">
        <v>46</v>
      </c>
      <c r="D558" s="15">
        <v>2013</v>
      </c>
      <c r="E558" s="15" t="s">
        <v>106</v>
      </c>
      <c r="F558" s="15" t="s">
        <v>164</v>
      </c>
      <c r="G558" s="15" t="s">
        <v>126</v>
      </c>
      <c r="H558" s="15">
        <v>15880</v>
      </c>
    </row>
    <row r="559" spans="1:8">
      <c r="A559" s="15" t="s">
        <v>49</v>
      </c>
      <c r="B559" s="15" t="s">
        <v>948</v>
      </c>
      <c r="C559" s="15" t="s">
        <v>48</v>
      </c>
      <c r="D559" s="15">
        <v>2013</v>
      </c>
      <c r="E559" s="15" t="s">
        <v>106</v>
      </c>
      <c r="F559" s="15" t="s">
        <v>164</v>
      </c>
      <c r="G559" s="15" t="s">
        <v>126</v>
      </c>
      <c r="H559" s="15">
        <v>19911</v>
      </c>
    </row>
    <row r="560" spans="1:8">
      <c r="A560" s="15" t="s">
        <v>51</v>
      </c>
      <c r="B560" s="15" t="s">
        <v>949</v>
      </c>
      <c r="C560" s="15" t="s">
        <v>50</v>
      </c>
      <c r="D560" s="15">
        <v>2013</v>
      </c>
      <c r="E560" s="15" t="s">
        <v>106</v>
      </c>
      <c r="F560" s="15" t="s">
        <v>164</v>
      </c>
      <c r="G560" s="15" t="s">
        <v>126</v>
      </c>
      <c r="H560" s="15">
        <v>11920</v>
      </c>
    </row>
    <row r="561" spans="1:8">
      <c r="A561" s="15" t="s">
        <v>53</v>
      </c>
      <c r="B561" s="15" t="s">
        <v>950</v>
      </c>
      <c r="C561" s="15" t="s">
        <v>52</v>
      </c>
      <c r="D561" s="15">
        <v>2013</v>
      </c>
      <c r="E561" s="15" t="s">
        <v>106</v>
      </c>
      <c r="F561" s="15" t="s">
        <v>164</v>
      </c>
      <c r="G561" s="15" t="s">
        <v>126</v>
      </c>
      <c r="H561" s="15">
        <v>12358</v>
      </c>
    </row>
    <row r="562" spans="1:8">
      <c r="A562" s="15" t="s">
        <v>55</v>
      </c>
      <c r="B562" s="15" t="s">
        <v>951</v>
      </c>
      <c r="C562" s="15" t="s">
        <v>54</v>
      </c>
      <c r="D562" s="15">
        <v>2013</v>
      </c>
      <c r="E562" s="15" t="s">
        <v>106</v>
      </c>
      <c r="F562" s="15" t="s">
        <v>164</v>
      </c>
      <c r="G562" s="15" t="s">
        <v>126</v>
      </c>
      <c r="H562" s="15">
        <v>11634</v>
      </c>
    </row>
    <row r="563" spans="1:8">
      <c r="A563" s="15" t="s">
        <v>57</v>
      </c>
      <c r="B563" s="15" t="s">
        <v>952</v>
      </c>
      <c r="C563" s="15" t="s">
        <v>56</v>
      </c>
      <c r="D563" s="15">
        <v>2013</v>
      </c>
      <c r="E563" s="15" t="s">
        <v>106</v>
      </c>
      <c r="F563" s="15" t="s">
        <v>164</v>
      </c>
      <c r="G563" s="15" t="s">
        <v>126</v>
      </c>
      <c r="H563" s="15">
        <v>31678</v>
      </c>
    </row>
    <row r="564" spans="1:8">
      <c r="A564" s="15" t="s">
        <v>59</v>
      </c>
      <c r="B564" s="15" t="s">
        <v>953</v>
      </c>
      <c r="C564" s="15" t="s">
        <v>58</v>
      </c>
      <c r="D564" s="15">
        <v>2013</v>
      </c>
      <c r="E564" s="15" t="s">
        <v>106</v>
      </c>
      <c r="F564" s="15" t="s">
        <v>164</v>
      </c>
      <c r="G564" s="15" t="s">
        <v>126</v>
      </c>
      <c r="H564" s="15">
        <v>21762</v>
      </c>
    </row>
    <row r="565" spans="1:8">
      <c r="A565" s="15" t="s">
        <v>61</v>
      </c>
      <c r="B565" s="15" t="s">
        <v>954</v>
      </c>
      <c r="C565" s="15" t="s">
        <v>60</v>
      </c>
      <c r="D565" s="15">
        <v>2013</v>
      </c>
      <c r="E565" s="15" t="s">
        <v>106</v>
      </c>
      <c r="F565" s="15" t="s">
        <v>164</v>
      </c>
      <c r="G565" s="15" t="s">
        <v>126</v>
      </c>
      <c r="H565" s="15">
        <v>5349</v>
      </c>
    </row>
    <row r="566" spans="1:8">
      <c r="A566" s="15" t="s">
        <v>63</v>
      </c>
      <c r="B566" s="15" t="s">
        <v>955</v>
      </c>
      <c r="C566" s="15" t="s">
        <v>62</v>
      </c>
      <c r="D566" s="15">
        <v>2013</v>
      </c>
      <c r="E566" s="15" t="s">
        <v>106</v>
      </c>
      <c r="F566" s="15" t="s">
        <v>164</v>
      </c>
      <c r="G566" s="15" t="s">
        <v>126</v>
      </c>
      <c r="H566" s="15">
        <v>16664</v>
      </c>
    </row>
    <row r="567" spans="1:8">
      <c r="A567" s="15" t="s">
        <v>65</v>
      </c>
      <c r="B567" s="15" t="s">
        <v>956</v>
      </c>
      <c r="C567" s="15" t="s">
        <v>64</v>
      </c>
      <c r="D567" s="15">
        <v>2013</v>
      </c>
      <c r="E567" s="15" t="s">
        <v>106</v>
      </c>
      <c r="F567" s="15" t="s">
        <v>164</v>
      </c>
      <c r="G567" s="15" t="s">
        <v>126</v>
      </c>
      <c r="H567" s="15">
        <v>6106</v>
      </c>
    </row>
    <row r="568" spans="1:8">
      <c r="A568" s="15" t="s">
        <v>67</v>
      </c>
      <c r="B568" s="15" t="s">
        <v>957</v>
      </c>
      <c r="C568" s="15" t="s">
        <v>66</v>
      </c>
      <c r="D568" s="15">
        <v>2013</v>
      </c>
      <c r="E568" s="15" t="s">
        <v>106</v>
      </c>
      <c r="F568" s="15" t="s">
        <v>164</v>
      </c>
      <c r="G568" s="15" t="s">
        <v>126</v>
      </c>
      <c r="H568" s="15">
        <v>8337</v>
      </c>
    </row>
    <row r="569" spans="1:8">
      <c r="A569" s="15" t="s">
        <v>69</v>
      </c>
      <c r="B569" s="15" t="s">
        <v>958</v>
      </c>
      <c r="C569" s="15" t="s">
        <v>68</v>
      </c>
      <c r="D569" s="15">
        <v>2013</v>
      </c>
      <c r="E569" s="15" t="s">
        <v>106</v>
      </c>
      <c r="F569" s="15" t="s">
        <v>164</v>
      </c>
      <c r="G569" s="15" t="s">
        <v>126</v>
      </c>
      <c r="H569" s="15">
        <v>7731</v>
      </c>
    </row>
    <row r="570" spans="1:8">
      <c r="A570" s="15" t="s">
        <v>71</v>
      </c>
      <c r="B570" s="15" t="s">
        <v>959</v>
      </c>
      <c r="C570" s="15" t="s">
        <v>70</v>
      </c>
      <c r="D570" s="15">
        <v>2013</v>
      </c>
      <c r="E570" s="15" t="s">
        <v>106</v>
      </c>
      <c r="F570" s="15" t="s">
        <v>164</v>
      </c>
      <c r="G570" s="15" t="s">
        <v>126</v>
      </c>
      <c r="H570" s="15">
        <v>14370</v>
      </c>
    </row>
    <row r="571" spans="1:8">
      <c r="A571" s="15" t="s">
        <v>20</v>
      </c>
      <c r="B571" s="15" t="s">
        <v>960</v>
      </c>
      <c r="C571" s="15" t="s">
        <v>182</v>
      </c>
      <c r="D571" s="15">
        <v>2013</v>
      </c>
      <c r="E571" s="15" t="s">
        <v>106</v>
      </c>
      <c r="F571" s="15" t="s">
        <v>164</v>
      </c>
      <c r="G571" s="15" t="s">
        <v>126</v>
      </c>
      <c r="H571" s="15">
        <v>270457</v>
      </c>
    </row>
    <row r="572" spans="1:8">
      <c r="A572" s="15" t="s">
        <v>23</v>
      </c>
      <c r="B572" s="15" t="s">
        <v>961</v>
      </c>
      <c r="C572" s="15" t="s">
        <v>175</v>
      </c>
      <c r="D572" s="15">
        <v>2014</v>
      </c>
      <c r="E572" s="15" t="s">
        <v>106</v>
      </c>
      <c r="F572" s="15" t="s">
        <v>164</v>
      </c>
      <c r="G572" s="15" t="s">
        <v>126</v>
      </c>
      <c r="H572" s="15">
        <v>60174</v>
      </c>
    </row>
    <row r="573" spans="1:8">
      <c r="A573" s="15" t="s">
        <v>25</v>
      </c>
      <c r="B573" s="15" t="s">
        <v>962</v>
      </c>
      <c r="C573" s="15" t="s">
        <v>176</v>
      </c>
      <c r="D573" s="15">
        <v>2014</v>
      </c>
      <c r="E573" s="15" t="s">
        <v>106</v>
      </c>
      <c r="F573" s="15" t="s">
        <v>164</v>
      </c>
      <c r="G573" s="15" t="s">
        <v>126</v>
      </c>
      <c r="H573" s="15">
        <v>10676</v>
      </c>
    </row>
    <row r="574" spans="1:8">
      <c r="A574" s="15" t="s">
        <v>26</v>
      </c>
      <c r="B574" s="15" t="s">
        <v>963</v>
      </c>
      <c r="C574" s="15" t="s">
        <v>177</v>
      </c>
      <c r="D574" s="15">
        <v>2014</v>
      </c>
      <c r="E574" s="15" t="s">
        <v>106</v>
      </c>
      <c r="F574" s="15" t="s">
        <v>164</v>
      </c>
      <c r="G574" s="15" t="s">
        <v>126</v>
      </c>
      <c r="H574" s="15">
        <v>31724</v>
      </c>
    </row>
    <row r="575" spans="1:8">
      <c r="A575" s="15" t="s">
        <v>221</v>
      </c>
      <c r="B575" s="15" t="s">
        <v>964</v>
      </c>
      <c r="C575" s="15" t="s">
        <v>178</v>
      </c>
      <c r="D575" s="15">
        <v>2014</v>
      </c>
      <c r="E575" s="15" t="s">
        <v>106</v>
      </c>
      <c r="F575" s="15" t="s">
        <v>164</v>
      </c>
      <c r="G575" s="15" t="s">
        <v>126</v>
      </c>
      <c r="H575" s="15">
        <v>44103</v>
      </c>
    </row>
    <row r="576" spans="1:8">
      <c r="A576" s="15" t="s">
        <v>107</v>
      </c>
      <c r="B576" s="15" t="s">
        <v>965</v>
      </c>
      <c r="C576" s="15" t="s">
        <v>179</v>
      </c>
      <c r="D576" s="15">
        <v>2014</v>
      </c>
      <c r="E576" s="15" t="s">
        <v>106</v>
      </c>
      <c r="F576" s="15" t="s">
        <v>164</v>
      </c>
      <c r="G576" s="15" t="s">
        <v>126</v>
      </c>
      <c r="H576" s="15">
        <v>43491</v>
      </c>
    </row>
    <row r="577" spans="1:8">
      <c r="A577" s="15" t="s">
        <v>27</v>
      </c>
      <c r="B577" s="15" t="s">
        <v>966</v>
      </c>
      <c r="C577" s="15" t="s">
        <v>180</v>
      </c>
      <c r="D577" s="15">
        <v>2014</v>
      </c>
      <c r="E577" s="15" t="s">
        <v>106</v>
      </c>
      <c r="F577" s="15" t="s">
        <v>164</v>
      </c>
      <c r="G577" s="15" t="s">
        <v>126</v>
      </c>
      <c r="H577" s="15">
        <v>27102</v>
      </c>
    </row>
    <row r="578" spans="1:8">
      <c r="A578" s="15" t="s">
        <v>28</v>
      </c>
      <c r="B578" s="15" t="s">
        <v>967</v>
      </c>
      <c r="C578" s="15" t="s">
        <v>181</v>
      </c>
      <c r="D578" s="15">
        <v>2014</v>
      </c>
      <c r="E578" s="15" t="s">
        <v>106</v>
      </c>
      <c r="F578" s="15" t="s">
        <v>164</v>
      </c>
      <c r="G578" s="15" t="s">
        <v>126</v>
      </c>
      <c r="H578" s="15">
        <v>52963</v>
      </c>
    </row>
    <row r="579" spans="1:8">
      <c r="A579" s="15" t="s">
        <v>30</v>
      </c>
      <c r="B579" s="15" t="s">
        <v>968</v>
      </c>
      <c r="C579" s="15" t="s">
        <v>29</v>
      </c>
      <c r="D579" s="15">
        <v>2014</v>
      </c>
      <c r="E579" s="15" t="s">
        <v>106</v>
      </c>
      <c r="F579" s="15" t="s">
        <v>164</v>
      </c>
      <c r="G579" s="15" t="s">
        <v>126</v>
      </c>
      <c r="H579" s="15">
        <v>5873</v>
      </c>
    </row>
    <row r="580" spans="1:8">
      <c r="A580" s="15" t="s">
        <v>32</v>
      </c>
      <c r="B580" s="15" t="s">
        <v>969</v>
      </c>
      <c r="C580" s="15" t="s">
        <v>31</v>
      </c>
      <c r="D580" s="15">
        <v>2014</v>
      </c>
      <c r="E580" s="15" t="s">
        <v>106</v>
      </c>
      <c r="F580" s="15" t="s">
        <v>164</v>
      </c>
      <c r="G580" s="15" t="s">
        <v>126</v>
      </c>
      <c r="H580" s="15">
        <v>10179</v>
      </c>
    </row>
    <row r="581" spans="1:8">
      <c r="A581" s="15" t="s">
        <v>34</v>
      </c>
      <c r="B581" s="15" t="s">
        <v>970</v>
      </c>
      <c r="C581" s="15" t="s">
        <v>33</v>
      </c>
      <c r="D581" s="15">
        <v>2014</v>
      </c>
      <c r="E581" s="15" t="s">
        <v>106</v>
      </c>
      <c r="F581" s="15" t="s">
        <v>164</v>
      </c>
      <c r="G581" s="15" t="s">
        <v>126</v>
      </c>
      <c r="H581" s="15">
        <v>9238</v>
      </c>
    </row>
    <row r="582" spans="1:8">
      <c r="A582" s="15" t="s">
        <v>36</v>
      </c>
      <c r="B582" s="15" t="s">
        <v>971</v>
      </c>
      <c r="C582" s="15" t="s">
        <v>35</v>
      </c>
      <c r="D582" s="15">
        <v>2014</v>
      </c>
      <c r="E582" s="15" t="s">
        <v>106</v>
      </c>
      <c r="F582" s="15" t="s">
        <v>164</v>
      </c>
      <c r="G582" s="15" t="s">
        <v>126</v>
      </c>
      <c r="H582" s="15">
        <v>8189</v>
      </c>
    </row>
    <row r="583" spans="1:8">
      <c r="A583" s="15" t="s">
        <v>38</v>
      </c>
      <c r="B583" s="15" t="s">
        <v>972</v>
      </c>
      <c r="C583" s="15" t="s">
        <v>37</v>
      </c>
      <c r="D583" s="15">
        <v>2014</v>
      </c>
      <c r="E583" s="15" t="s">
        <v>106</v>
      </c>
      <c r="F583" s="15" t="s">
        <v>164</v>
      </c>
      <c r="G583" s="15" t="s">
        <v>126</v>
      </c>
      <c r="H583" s="15">
        <v>13970</v>
      </c>
    </row>
    <row r="584" spans="1:8">
      <c r="A584" s="15" t="s">
        <v>40</v>
      </c>
      <c r="B584" s="15" t="s">
        <v>973</v>
      </c>
      <c r="C584" s="15" t="s">
        <v>39</v>
      </c>
      <c r="D584" s="15">
        <v>2014</v>
      </c>
      <c r="E584" s="15" t="s">
        <v>106</v>
      </c>
      <c r="F584" s="15" t="s">
        <v>164</v>
      </c>
      <c r="G584" s="15" t="s">
        <v>126</v>
      </c>
      <c r="H584" s="15">
        <v>12725</v>
      </c>
    </row>
    <row r="585" spans="1:8">
      <c r="A585" s="15" t="s">
        <v>41</v>
      </c>
      <c r="B585" s="15" t="s">
        <v>974</v>
      </c>
      <c r="C585" s="15" t="s">
        <v>24</v>
      </c>
      <c r="D585" s="15">
        <v>2014</v>
      </c>
      <c r="E585" s="15" t="s">
        <v>106</v>
      </c>
      <c r="F585" s="15" t="s">
        <v>164</v>
      </c>
      <c r="G585" s="15" t="s">
        <v>126</v>
      </c>
      <c r="H585" s="15">
        <v>10676</v>
      </c>
    </row>
    <row r="586" spans="1:8">
      <c r="A586" s="15" t="s">
        <v>43</v>
      </c>
      <c r="B586" s="15" t="s">
        <v>975</v>
      </c>
      <c r="C586" s="15" t="s">
        <v>42</v>
      </c>
      <c r="D586" s="15">
        <v>2014</v>
      </c>
      <c r="E586" s="15" t="s">
        <v>106</v>
      </c>
      <c r="F586" s="15" t="s">
        <v>164</v>
      </c>
      <c r="G586" s="15" t="s">
        <v>126</v>
      </c>
      <c r="H586" s="15">
        <v>5388</v>
      </c>
    </row>
    <row r="587" spans="1:8">
      <c r="A587" s="15" t="s">
        <v>45</v>
      </c>
      <c r="B587" s="15" t="s">
        <v>976</v>
      </c>
      <c r="C587" s="15" t="s">
        <v>44</v>
      </c>
      <c r="D587" s="15">
        <v>2014</v>
      </c>
      <c r="E587" s="15" t="s">
        <v>106</v>
      </c>
      <c r="F587" s="15" t="s">
        <v>164</v>
      </c>
      <c r="G587" s="15" t="s">
        <v>126</v>
      </c>
      <c r="H587" s="15">
        <v>10498</v>
      </c>
    </row>
    <row r="588" spans="1:8">
      <c r="A588" s="15" t="s">
        <v>47</v>
      </c>
      <c r="B588" s="15" t="s">
        <v>977</v>
      </c>
      <c r="C588" s="15" t="s">
        <v>46</v>
      </c>
      <c r="D588" s="15">
        <v>2014</v>
      </c>
      <c r="E588" s="15" t="s">
        <v>106</v>
      </c>
      <c r="F588" s="15" t="s">
        <v>164</v>
      </c>
      <c r="G588" s="15" t="s">
        <v>126</v>
      </c>
      <c r="H588" s="15">
        <v>15838</v>
      </c>
    </row>
    <row r="589" spans="1:8">
      <c r="A589" s="15" t="s">
        <v>49</v>
      </c>
      <c r="B589" s="15" t="s">
        <v>978</v>
      </c>
      <c r="C589" s="15" t="s">
        <v>48</v>
      </c>
      <c r="D589" s="15">
        <v>2014</v>
      </c>
      <c r="E589" s="15" t="s">
        <v>106</v>
      </c>
      <c r="F589" s="15" t="s">
        <v>164</v>
      </c>
      <c r="G589" s="15" t="s">
        <v>126</v>
      </c>
      <c r="H589" s="15">
        <v>19835</v>
      </c>
    </row>
    <row r="590" spans="1:8">
      <c r="A590" s="15" t="s">
        <v>51</v>
      </c>
      <c r="B590" s="15" t="s">
        <v>979</v>
      </c>
      <c r="C590" s="15" t="s">
        <v>50</v>
      </c>
      <c r="D590" s="15">
        <v>2014</v>
      </c>
      <c r="E590" s="15" t="s">
        <v>106</v>
      </c>
      <c r="F590" s="15" t="s">
        <v>164</v>
      </c>
      <c r="G590" s="15" t="s">
        <v>126</v>
      </c>
      <c r="H590" s="15">
        <v>11938</v>
      </c>
    </row>
    <row r="591" spans="1:8">
      <c r="A591" s="15" t="s">
        <v>53</v>
      </c>
      <c r="B591" s="15" t="s">
        <v>980</v>
      </c>
      <c r="C591" s="15" t="s">
        <v>52</v>
      </c>
      <c r="D591" s="15">
        <v>2014</v>
      </c>
      <c r="E591" s="15" t="s">
        <v>106</v>
      </c>
      <c r="F591" s="15" t="s">
        <v>164</v>
      </c>
      <c r="G591" s="15" t="s">
        <v>126</v>
      </c>
      <c r="H591" s="15">
        <v>12330</v>
      </c>
    </row>
    <row r="592" spans="1:8">
      <c r="A592" s="15" t="s">
        <v>55</v>
      </c>
      <c r="B592" s="15" t="s">
        <v>981</v>
      </c>
      <c r="C592" s="15" t="s">
        <v>54</v>
      </c>
      <c r="D592" s="15">
        <v>2014</v>
      </c>
      <c r="E592" s="15" t="s">
        <v>106</v>
      </c>
      <c r="F592" s="15" t="s">
        <v>164</v>
      </c>
      <c r="G592" s="15" t="s">
        <v>126</v>
      </c>
      <c r="H592" s="15">
        <v>11565</v>
      </c>
    </row>
    <row r="593" spans="1:8">
      <c r="A593" s="15" t="s">
        <v>57</v>
      </c>
      <c r="B593" s="15" t="s">
        <v>982</v>
      </c>
      <c r="C593" s="15" t="s">
        <v>56</v>
      </c>
      <c r="D593" s="15">
        <v>2014</v>
      </c>
      <c r="E593" s="15" t="s">
        <v>106</v>
      </c>
      <c r="F593" s="15" t="s">
        <v>164</v>
      </c>
      <c r="G593" s="15" t="s">
        <v>126</v>
      </c>
      <c r="H593" s="15">
        <v>31926</v>
      </c>
    </row>
    <row r="594" spans="1:8">
      <c r="A594" s="15" t="s">
        <v>59</v>
      </c>
      <c r="B594" s="15" t="s">
        <v>983</v>
      </c>
      <c r="C594" s="15" t="s">
        <v>58</v>
      </c>
      <c r="D594" s="15">
        <v>2014</v>
      </c>
      <c r="E594" s="15" t="s">
        <v>106</v>
      </c>
      <c r="F594" s="15" t="s">
        <v>164</v>
      </c>
      <c r="G594" s="15" t="s">
        <v>126</v>
      </c>
      <c r="H594" s="15">
        <v>21803</v>
      </c>
    </row>
    <row r="595" spans="1:8">
      <c r="A595" s="15" t="s">
        <v>61</v>
      </c>
      <c r="B595" s="15" t="s">
        <v>984</v>
      </c>
      <c r="C595" s="15" t="s">
        <v>60</v>
      </c>
      <c r="D595" s="15">
        <v>2014</v>
      </c>
      <c r="E595" s="15" t="s">
        <v>106</v>
      </c>
      <c r="F595" s="15" t="s">
        <v>164</v>
      </c>
      <c r="G595" s="15" t="s">
        <v>126</v>
      </c>
      <c r="H595" s="15">
        <v>5299</v>
      </c>
    </row>
    <row r="596" spans="1:8">
      <c r="A596" s="15" t="s">
        <v>63</v>
      </c>
      <c r="B596" s="15" t="s">
        <v>985</v>
      </c>
      <c r="C596" s="15" t="s">
        <v>62</v>
      </c>
      <c r="D596" s="15">
        <v>2014</v>
      </c>
      <c r="E596" s="15" t="s">
        <v>106</v>
      </c>
      <c r="F596" s="15" t="s">
        <v>164</v>
      </c>
      <c r="G596" s="15" t="s">
        <v>126</v>
      </c>
      <c r="H596" s="15">
        <v>16687</v>
      </c>
    </row>
    <row r="597" spans="1:8">
      <c r="A597" s="15" t="s">
        <v>65</v>
      </c>
      <c r="B597" s="15" t="s">
        <v>986</v>
      </c>
      <c r="C597" s="15" t="s">
        <v>64</v>
      </c>
      <c r="D597" s="15">
        <v>2014</v>
      </c>
      <c r="E597" s="15" t="s">
        <v>106</v>
      </c>
      <c r="F597" s="15" t="s">
        <v>164</v>
      </c>
      <c r="G597" s="15" t="s">
        <v>126</v>
      </c>
      <c r="H597" s="15">
        <v>6018</v>
      </c>
    </row>
    <row r="598" spans="1:8">
      <c r="A598" s="15" t="s">
        <v>67</v>
      </c>
      <c r="B598" s="15" t="s">
        <v>987</v>
      </c>
      <c r="C598" s="15" t="s">
        <v>66</v>
      </c>
      <c r="D598" s="15">
        <v>2014</v>
      </c>
      <c r="E598" s="15" t="s">
        <v>106</v>
      </c>
      <c r="F598" s="15" t="s">
        <v>164</v>
      </c>
      <c r="G598" s="15" t="s">
        <v>126</v>
      </c>
      <c r="H598" s="15">
        <v>8271</v>
      </c>
    </row>
    <row r="599" spans="1:8">
      <c r="A599" s="15" t="s">
        <v>69</v>
      </c>
      <c r="B599" s="15" t="s">
        <v>988</v>
      </c>
      <c r="C599" s="15" t="s">
        <v>68</v>
      </c>
      <c r="D599" s="15">
        <v>2014</v>
      </c>
      <c r="E599" s="15" t="s">
        <v>106</v>
      </c>
      <c r="F599" s="15" t="s">
        <v>164</v>
      </c>
      <c r="G599" s="15" t="s">
        <v>126</v>
      </c>
      <c r="H599" s="15">
        <v>7648</v>
      </c>
    </row>
    <row r="600" spans="1:8">
      <c r="A600" s="15" t="s">
        <v>71</v>
      </c>
      <c r="B600" s="15" t="s">
        <v>989</v>
      </c>
      <c r="C600" s="15" t="s">
        <v>70</v>
      </c>
      <c r="D600" s="15">
        <v>2014</v>
      </c>
      <c r="E600" s="15" t="s">
        <v>106</v>
      </c>
      <c r="F600" s="15" t="s">
        <v>164</v>
      </c>
      <c r="G600" s="15" t="s">
        <v>126</v>
      </c>
      <c r="H600" s="15">
        <v>14339</v>
      </c>
    </row>
    <row r="601" spans="1:8">
      <c r="A601" s="15" t="s">
        <v>20</v>
      </c>
      <c r="B601" s="15" t="s">
        <v>990</v>
      </c>
      <c r="C601" s="15" t="s">
        <v>182</v>
      </c>
      <c r="D601" s="15">
        <v>2014</v>
      </c>
      <c r="E601" s="15" t="s">
        <v>106</v>
      </c>
      <c r="F601" s="15" t="s">
        <v>164</v>
      </c>
      <c r="G601" s="15" t="s">
        <v>126</v>
      </c>
      <c r="H601" s="15">
        <v>270233</v>
      </c>
    </row>
    <row r="602" spans="1:8">
      <c r="A602" s="15" t="s">
        <v>23</v>
      </c>
      <c r="B602" s="15" t="s">
        <v>991</v>
      </c>
      <c r="C602" s="15" t="s">
        <v>175</v>
      </c>
      <c r="D602" s="15">
        <v>2005</v>
      </c>
      <c r="E602" s="15" t="s">
        <v>104</v>
      </c>
      <c r="F602" s="15" t="s">
        <v>164</v>
      </c>
      <c r="G602" s="15" t="s">
        <v>126</v>
      </c>
      <c r="H602" s="15">
        <v>126227</v>
      </c>
    </row>
    <row r="603" spans="1:8">
      <c r="A603" s="15" t="s">
        <v>25</v>
      </c>
      <c r="B603" s="15" t="s">
        <v>992</v>
      </c>
      <c r="C603" s="15" t="s">
        <v>176</v>
      </c>
      <c r="D603" s="15">
        <v>2005</v>
      </c>
      <c r="E603" s="15" t="s">
        <v>104</v>
      </c>
      <c r="F603" s="15" t="s">
        <v>164</v>
      </c>
      <c r="G603" s="15" t="s">
        <v>126</v>
      </c>
      <c r="H603" s="15">
        <v>24281</v>
      </c>
    </row>
    <row r="604" spans="1:8">
      <c r="A604" s="15" t="s">
        <v>26</v>
      </c>
      <c r="B604" s="15" t="s">
        <v>993</v>
      </c>
      <c r="C604" s="15" t="s">
        <v>177</v>
      </c>
      <c r="D604" s="15">
        <v>2005</v>
      </c>
      <c r="E604" s="15" t="s">
        <v>104</v>
      </c>
      <c r="F604" s="15" t="s">
        <v>164</v>
      </c>
      <c r="G604" s="15" t="s">
        <v>126</v>
      </c>
      <c r="H604" s="15">
        <v>68331</v>
      </c>
    </row>
    <row r="605" spans="1:8">
      <c r="A605" s="15" t="s">
        <v>221</v>
      </c>
      <c r="B605" s="15" t="s">
        <v>994</v>
      </c>
      <c r="C605" s="15" t="s">
        <v>178</v>
      </c>
      <c r="D605" s="15">
        <v>2005</v>
      </c>
      <c r="E605" s="15" t="s">
        <v>104</v>
      </c>
      <c r="F605" s="15" t="s">
        <v>164</v>
      </c>
      <c r="G605" s="15" t="s">
        <v>126</v>
      </c>
      <c r="H605" s="15">
        <v>93216</v>
      </c>
    </row>
    <row r="606" spans="1:8">
      <c r="A606" s="15" t="s">
        <v>107</v>
      </c>
      <c r="B606" s="15" t="s">
        <v>995</v>
      </c>
      <c r="C606" s="15" t="s">
        <v>179</v>
      </c>
      <c r="D606" s="15">
        <v>2005</v>
      </c>
      <c r="E606" s="15" t="s">
        <v>104</v>
      </c>
      <c r="F606" s="15" t="s">
        <v>164</v>
      </c>
      <c r="G606" s="15" t="s">
        <v>126</v>
      </c>
      <c r="H606" s="15">
        <v>84731</v>
      </c>
    </row>
    <row r="607" spans="1:8">
      <c r="A607" s="15" t="s">
        <v>27</v>
      </c>
      <c r="B607" s="15" t="s">
        <v>996</v>
      </c>
      <c r="C607" s="15" t="s">
        <v>180</v>
      </c>
      <c r="D607" s="15">
        <v>2005</v>
      </c>
      <c r="E607" s="15" t="s">
        <v>104</v>
      </c>
      <c r="F607" s="15" t="s">
        <v>164</v>
      </c>
      <c r="G607" s="15" t="s">
        <v>126</v>
      </c>
      <c r="H607" s="15">
        <v>57258</v>
      </c>
    </row>
    <row r="608" spans="1:8">
      <c r="A608" s="15" t="s">
        <v>28</v>
      </c>
      <c r="B608" s="15" t="s">
        <v>997</v>
      </c>
      <c r="C608" s="15" t="s">
        <v>181</v>
      </c>
      <c r="D608" s="15">
        <v>2005</v>
      </c>
      <c r="E608" s="15" t="s">
        <v>104</v>
      </c>
      <c r="F608" s="15" t="s">
        <v>164</v>
      </c>
      <c r="G608" s="15" t="s">
        <v>126</v>
      </c>
      <c r="H608" s="15">
        <v>114072</v>
      </c>
    </row>
    <row r="609" spans="1:8">
      <c r="A609" s="15" t="s">
        <v>30</v>
      </c>
      <c r="B609" s="15" t="s">
        <v>998</v>
      </c>
      <c r="C609" s="15" t="s">
        <v>29</v>
      </c>
      <c r="D609" s="15">
        <v>2005</v>
      </c>
      <c r="E609" s="15" t="s">
        <v>104</v>
      </c>
      <c r="F609" s="15" t="s">
        <v>164</v>
      </c>
      <c r="G609" s="15" t="s">
        <v>126</v>
      </c>
      <c r="H609" s="15">
        <v>12646</v>
      </c>
    </row>
    <row r="610" spans="1:8">
      <c r="A610" s="15" t="s">
        <v>32</v>
      </c>
      <c r="B610" s="15" t="s">
        <v>999</v>
      </c>
      <c r="C610" s="15" t="s">
        <v>31</v>
      </c>
      <c r="D610" s="15">
        <v>2005</v>
      </c>
      <c r="E610" s="15" t="s">
        <v>104</v>
      </c>
      <c r="F610" s="15" t="s">
        <v>164</v>
      </c>
      <c r="G610" s="15" t="s">
        <v>126</v>
      </c>
      <c r="H610" s="15">
        <v>21360</v>
      </c>
    </row>
    <row r="611" spans="1:8">
      <c r="A611" s="15" t="s">
        <v>34</v>
      </c>
      <c r="B611" s="15" t="s">
        <v>1000</v>
      </c>
      <c r="C611" s="15" t="s">
        <v>33</v>
      </c>
      <c r="D611" s="15">
        <v>2005</v>
      </c>
      <c r="E611" s="15" t="s">
        <v>104</v>
      </c>
      <c r="F611" s="15" t="s">
        <v>164</v>
      </c>
      <c r="G611" s="15" t="s">
        <v>126</v>
      </c>
      <c r="H611" s="15">
        <v>19909</v>
      </c>
    </row>
    <row r="612" spans="1:8">
      <c r="A612" s="15" t="s">
        <v>36</v>
      </c>
      <c r="B612" s="15" t="s">
        <v>1001</v>
      </c>
      <c r="C612" s="15" t="s">
        <v>35</v>
      </c>
      <c r="D612" s="15">
        <v>2005</v>
      </c>
      <c r="E612" s="15" t="s">
        <v>104</v>
      </c>
      <c r="F612" s="15" t="s">
        <v>164</v>
      </c>
      <c r="G612" s="15" t="s">
        <v>126</v>
      </c>
      <c r="H612" s="15">
        <v>17771</v>
      </c>
    </row>
    <row r="613" spans="1:8">
      <c r="A613" s="15" t="s">
        <v>38</v>
      </c>
      <c r="B613" s="15" t="s">
        <v>1002</v>
      </c>
      <c r="C613" s="15" t="s">
        <v>37</v>
      </c>
      <c r="D613" s="15">
        <v>2005</v>
      </c>
      <c r="E613" s="15" t="s">
        <v>104</v>
      </c>
      <c r="F613" s="15" t="s">
        <v>164</v>
      </c>
      <c r="G613" s="15" t="s">
        <v>126</v>
      </c>
      <c r="H613" s="15">
        <v>29617</v>
      </c>
    </row>
    <row r="614" spans="1:8">
      <c r="A614" s="15" t="s">
        <v>40</v>
      </c>
      <c r="B614" s="15" t="s">
        <v>1003</v>
      </c>
      <c r="C614" s="15" t="s">
        <v>39</v>
      </c>
      <c r="D614" s="15">
        <v>2005</v>
      </c>
      <c r="E614" s="15" t="s">
        <v>104</v>
      </c>
      <c r="F614" s="15" t="s">
        <v>164</v>
      </c>
      <c r="G614" s="15" t="s">
        <v>126</v>
      </c>
      <c r="H614" s="15">
        <v>24924</v>
      </c>
    </row>
    <row r="615" spans="1:8">
      <c r="A615" s="15" t="s">
        <v>41</v>
      </c>
      <c r="B615" s="15" t="s">
        <v>1004</v>
      </c>
      <c r="C615" s="15" t="s">
        <v>24</v>
      </c>
      <c r="D615" s="15">
        <v>2005</v>
      </c>
      <c r="E615" s="15" t="s">
        <v>104</v>
      </c>
      <c r="F615" s="15" t="s">
        <v>164</v>
      </c>
      <c r="G615" s="15" t="s">
        <v>126</v>
      </c>
      <c r="H615" s="15">
        <v>24281</v>
      </c>
    </row>
    <row r="616" spans="1:8">
      <c r="A616" s="15" t="s">
        <v>43</v>
      </c>
      <c r="B616" s="15" t="s">
        <v>1005</v>
      </c>
      <c r="C616" s="15" t="s">
        <v>42</v>
      </c>
      <c r="D616" s="15">
        <v>2005</v>
      </c>
      <c r="E616" s="15" t="s">
        <v>104</v>
      </c>
      <c r="F616" s="15" t="s">
        <v>164</v>
      </c>
      <c r="G616" s="15" t="s">
        <v>126</v>
      </c>
      <c r="H616" s="15">
        <v>11926</v>
      </c>
    </row>
    <row r="617" spans="1:8">
      <c r="A617" s="15" t="s">
        <v>45</v>
      </c>
      <c r="B617" s="15" t="s">
        <v>1006</v>
      </c>
      <c r="C617" s="15" t="s">
        <v>44</v>
      </c>
      <c r="D617" s="15">
        <v>2005</v>
      </c>
      <c r="E617" s="15" t="s">
        <v>104</v>
      </c>
      <c r="F617" s="15" t="s">
        <v>164</v>
      </c>
      <c r="G617" s="15" t="s">
        <v>126</v>
      </c>
      <c r="H617" s="15">
        <v>22976</v>
      </c>
    </row>
    <row r="618" spans="1:8">
      <c r="A618" s="15" t="s">
        <v>47</v>
      </c>
      <c r="B618" s="15" t="s">
        <v>1007</v>
      </c>
      <c r="C618" s="15" t="s">
        <v>46</v>
      </c>
      <c r="D618" s="15">
        <v>2005</v>
      </c>
      <c r="E618" s="15" t="s">
        <v>104</v>
      </c>
      <c r="F618" s="15" t="s">
        <v>164</v>
      </c>
      <c r="G618" s="15" t="s">
        <v>126</v>
      </c>
      <c r="H618" s="15">
        <v>33429</v>
      </c>
    </row>
    <row r="619" spans="1:8">
      <c r="A619" s="15" t="s">
        <v>49</v>
      </c>
      <c r="B619" s="15" t="s">
        <v>1008</v>
      </c>
      <c r="C619" s="15" t="s">
        <v>48</v>
      </c>
      <c r="D619" s="15">
        <v>2005</v>
      </c>
      <c r="E619" s="15" t="s">
        <v>104</v>
      </c>
      <c r="F619" s="15" t="s">
        <v>164</v>
      </c>
      <c r="G619" s="15" t="s">
        <v>126</v>
      </c>
      <c r="H619" s="15">
        <v>41301</v>
      </c>
    </row>
    <row r="620" spans="1:8">
      <c r="A620" s="15" t="s">
        <v>51</v>
      </c>
      <c r="B620" s="15" t="s">
        <v>1009</v>
      </c>
      <c r="C620" s="15" t="s">
        <v>50</v>
      </c>
      <c r="D620" s="15">
        <v>2005</v>
      </c>
      <c r="E620" s="15" t="s">
        <v>104</v>
      </c>
      <c r="F620" s="15" t="s">
        <v>164</v>
      </c>
      <c r="G620" s="15" t="s">
        <v>126</v>
      </c>
      <c r="H620" s="15">
        <v>25909</v>
      </c>
    </row>
    <row r="621" spans="1:8">
      <c r="A621" s="15" t="s">
        <v>53</v>
      </c>
      <c r="B621" s="15" t="s">
        <v>1010</v>
      </c>
      <c r="C621" s="15" t="s">
        <v>52</v>
      </c>
      <c r="D621" s="15">
        <v>2005</v>
      </c>
      <c r="E621" s="15" t="s">
        <v>104</v>
      </c>
      <c r="F621" s="15" t="s">
        <v>164</v>
      </c>
      <c r="G621" s="15" t="s">
        <v>126</v>
      </c>
      <c r="H621" s="15">
        <v>26006</v>
      </c>
    </row>
    <row r="622" spans="1:8">
      <c r="A622" s="15" t="s">
        <v>55</v>
      </c>
      <c r="B622" s="15" t="s">
        <v>1011</v>
      </c>
      <c r="C622" s="15" t="s">
        <v>54</v>
      </c>
      <c r="D622" s="15">
        <v>2005</v>
      </c>
      <c r="E622" s="15" t="s">
        <v>104</v>
      </c>
      <c r="F622" s="15" t="s">
        <v>164</v>
      </c>
      <c r="G622" s="15" t="s">
        <v>126</v>
      </c>
      <c r="H622" s="15">
        <v>24822</v>
      </c>
    </row>
    <row r="623" spans="1:8">
      <c r="A623" s="15" t="s">
        <v>57</v>
      </c>
      <c r="B623" s="15" t="s">
        <v>1012</v>
      </c>
      <c r="C623" s="15" t="s">
        <v>56</v>
      </c>
      <c r="D623" s="15">
        <v>2005</v>
      </c>
      <c r="E623" s="15" t="s">
        <v>104</v>
      </c>
      <c r="F623" s="15" t="s">
        <v>164</v>
      </c>
      <c r="G623" s="15" t="s">
        <v>126</v>
      </c>
      <c r="H623" s="15">
        <v>59909</v>
      </c>
    </row>
    <row r="624" spans="1:8">
      <c r="A624" s="15" t="s">
        <v>59</v>
      </c>
      <c r="B624" s="15" t="s">
        <v>1013</v>
      </c>
      <c r="C624" s="15" t="s">
        <v>58</v>
      </c>
      <c r="D624" s="15">
        <v>2005</v>
      </c>
      <c r="E624" s="15" t="s">
        <v>104</v>
      </c>
      <c r="F624" s="15" t="s">
        <v>164</v>
      </c>
      <c r="G624" s="15" t="s">
        <v>126</v>
      </c>
      <c r="H624" s="15">
        <v>45835</v>
      </c>
    </row>
    <row r="625" spans="1:8">
      <c r="A625" s="15" t="s">
        <v>61</v>
      </c>
      <c r="B625" s="15" t="s">
        <v>1014</v>
      </c>
      <c r="C625" s="15" t="s">
        <v>60</v>
      </c>
      <c r="D625" s="15">
        <v>2005</v>
      </c>
      <c r="E625" s="15" t="s">
        <v>104</v>
      </c>
      <c r="F625" s="15" t="s">
        <v>164</v>
      </c>
      <c r="G625" s="15" t="s">
        <v>126</v>
      </c>
      <c r="H625" s="15">
        <v>11423</v>
      </c>
    </row>
    <row r="626" spans="1:8">
      <c r="A626" s="15" t="s">
        <v>63</v>
      </c>
      <c r="B626" s="15" t="s">
        <v>1015</v>
      </c>
      <c r="C626" s="15" t="s">
        <v>62</v>
      </c>
      <c r="D626" s="15">
        <v>2005</v>
      </c>
      <c r="E626" s="15" t="s">
        <v>104</v>
      </c>
      <c r="F626" s="15" t="s">
        <v>164</v>
      </c>
      <c r="G626" s="15" t="s">
        <v>126</v>
      </c>
      <c r="H626" s="15">
        <v>35375</v>
      </c>
    </row>
    <row r="627" spans="1:8">
      <c r="A627" s="15" t="s">
        <v>65</v>
      </c>
      <c r="B627" s="15" t="s">
        <v>1016</v>
      </c>
      <c r="C627" s="15" t="s">
        <v>64</v>
      </c>
      <c r="D627" s="15">
        <v>2005</v>
      </c>
      <c r="E627" s="15" t="s">
        <v>104</v>
      </c>
      <c r="F627" s="15" t="s">
        <v>164</v>
      </c>
      <c r="G627" s="15" t="s">
        <v>126</v>
      </c>
      <c r="H627" s="15">
        <v>13642</v>
      </c>
    </row>
    <row r="628" spans="1:8">
      <c r="A628" s="15" t="s">
        <v>67</v>
      </c>
      <c r="B628" s="15" t="s">
        <v>1017</v>
      </c>
      <c r="C628" s="15" t="s">
        <v>66</v>
      </c>
      <c r="D628" s="15">
        <v>2005</v>
      </c>
      <c r="E628" s="15" t="s">
        <v>104</v>
      </c>
      <c r="F628" s="15" t="s">
        <v>164</v>
      </c>
      <c r="G628" s="15" t="s">
        <v>126</v>
      </c>
      <c r="H628" s="15">
        <v>18241</v>
      </c>
    </row>
    <row r="629" spans="1:8">
      <c r="A629" s="15" t="s">
        <v>69</v>
      </c>
      <c r="B629" s="15" t="s">
        <v>1018</v>
      </c>
      <c r="C629" s="15" t="s">
        <v>68</v>
      </c>
      <c r="D629" s="15">
        <v>2005</v>
      </c>
      <c r="E629" s="15" t="s">
        <v>104</v>
      </c>
      <c r="F629" s="15" t="s">
        <v>164</v>
      </c>
      <c r="G629" s="15" t="s">
        <v>126</v>
      </c>
      <c r="H629" s="15">
        <v>17191</v>
      </c>
    </row>
    <row r="630" spans="1:8">
      <c r="A630" s="15" t="s">
        <v>71</v>
      </c>
      <c r="B630" s="15" t="s">
        <v>1019</v>
      </c>
      <c r="C630" s="15" t="s">
        <v>70</v>
      </c>
      <c r="D630" s="15">
        <v>2005</v>
      </c>
      <c r="E630" s="15" t="s">
        <v>104</v>
      </c>
      <c r="F630" s="15" t="s">
        <v>164</v>
      </c>
      <c r="G630" s="15" t="s">
        <v>126</v>
      </c>
      <c r="H630" s="15">
        <v>29623</v>
      </c>
    </row>
    <row r="631" spans="1:8">
      <c r="A631" s="15" t="s">
        <v>20</v>
      </c>
      <c r="B631" s="15" t="s">
        <v>1020</v>
      </c>
      <c r="C631" s="15" t="s">
        <v>182</v>
      </c>
      <c r="D631" s="15">
        <v>2005</v>
      </c>
      <c r="E631" s="15" t="s">
        <v>104</v>
      </c>
      <c r="F631" s="15" t="s">
        <v>164</v>
      </c>
      <c r="G631" s="15" t="s">
        <v>126</v>
      </c>
      <c r="H631" s="15">
        <v>568116</v>
      </c>
    </row>
    <row r="632" spans="1:8">
      <c r="A632" s="15" t="s">
        <v>23</v>
      </c>
      <c r="B632" s="15" t="s">
        <v>1021</v>
      </c>
      <c r="C632" s="15" t="s">
        <v>175</v>
      </c>
      <c r="D632" s="15">
        <v>2006</v>
      </c>
      <c r="E632" s="15" t="s">
        <v>104</v>
      </c>
      <c r="F632" s="15" t="s">
        <v>164</v>
      </c>
      <c r="G632" s="15" t="s">
        <v>126</v>
      </c>
      <c r="H632" s="15">
        <v>125193</v>
      </c>
    </row>
    <row r="633" spans="1:8">
      <c r="A633" s="15" t="s">
        <v>25</v>
      </c>
      <c r="B633" s="15" t="s">
        <v>1022</v>
      </c>
      <c r="C633" s="15" t="s">
        <v>176</v>
      </c>
      <c r="D633" s="15">
        <v>2006</v>
      </c>
      <c r="E633" s="15" t="s">
        <v>104</v>
      </c>
      <c r="F633" s="15" t="s">
        <v>164</v>
      </c>
      <c r="G633" s="15" t="s">
        <v>126</v>
      </c>
      <c r="H633" s="15">
        <v>24143</v>
      </c>
    </row>
    <row r="634" spans="1:8">
      <c r="A634" s="15" t="s">
        <v>26</v>
      </c>
      <c r="B634" s="15" t="s">
        <v>1023</v>
      </c>
      <c r="C634" s="15" t="s">
        <v>177</v>
      </c>
      <c r="D634" s="15">
        <v>2006</v>
      </c>
      <c r="E634" s="15" t="s">
        <v>104</v>
      </c>
      <c r="F634" s="15" t="s">
        <v>164</v>
      </c>
      <c r="G634" s="15" t="s">
        <v>126</v>
      </c>
      <c r="H634" s="15">
        <v>67909</v>
      </c>
    </row>
    <row r="635" spans="1:8">
      <c r="A635" s="15" t="s">
        <v>221</v>
      </c>
      <c r="B635" s="15" t="s">
        <v>1024</v>
      </c>
      <c r="C635" s="15" t="s">
        <v>178</v>
      </c>
      <c r="D635" s="15">
        <v>2006</v>
      </c>
      <c r="E635" s="15" t="s">
        <v>104</v>
      </c>
      <c r="F635" s="15" t="s">
        <v>164</v>
      </c>
      <c r="G635" s="15" t="s">
        <v>126</v>
      </c>
      <c r="H635" s="15">
        <v>92895</v>
      </c>
    </row>
    <row r="636" spans="1:8">
      <c r="A636" s="15" t="s">
        <v>107</v>
      </c>
      <c r="B636" s="15" t="s">
        <v>1025</v>
      </c>
      <c r="C636" s="15" t="s">
        <v>179</v>
      </c>
      <c r="D636" s="15">
        <v>2006</v>
      </c>
      <c r="E636" s="15" t="s">
        <v>104</v>
      </c>
      <c r="F636" s="15" t="s">
        <v>164</v>
      </c>
      <c r="G636" s="15" t="s">
        <v>126</v>
      </c>
      <c r="H636" s="15">
        <v>84712</v>
      </c>
    </row>
    <row r="637" spans="1:8">
      <c r="A637" s="15" t="s">
        <v>27</v>
      </c>
      <c r="B637" s="15" t="s">
        <v>1026</v>
      </c>
      <c r="C637" s="15" t="s">
        <v>180</v>
      </c>
      <c r="D637" s="15">
        <v>2006</v>
      </c>
      <c r="E637" s="15" t="s">
        <v>104</v>
      </c>
      <c r="F637" s="15" t="s">
        <v>164</v>
      </c>
      <c r="G637" s="15" t="s">
        <v>126</v>
      </c>
      <c r="H637" s="15">
        <v>56553</v>
      </c>
    </row>
    <row r="638" spans="1:8">
      <c r="A638" s="15" t="s">
        <v>28</v>
      </c>
      <c r="B638" s="15" t="s">
        <v>1027</v>
      </c>
      <c r="C638" s="15" t="s">
        <v>181</v>
      </c>
      <c r="D638" s="15">
        <v>2006</v>
      </c>
      <c r="E638" s="15" t="s">
        <v>104</v>
      </c>
      <c r="F638" s="15" t="s">
        <v>164</v>
      </c>
      <c r="G638" s="15" t="s">
        <v>126</v>
      </c>
      <c r="H638" s="15">
        <v>113227</v>
      </c>
    </row>
    <row r="639" spans="1:8">
      <c r="A639" s="15" t="s">
        <v>30</v>
      </c>
      <c r="B639" s="15" t="s">
        <v>1028</v>
      </c>
      <c r="C639" s="15" t="s">
        <v>29</v>
      </c>
      <c r="D639" s="15">
        <v>2006</v>
      </c>
      <c r="E639" s="15" t="s">
        <v>104</v>
      </c>
      <c r="F639" s="15" t="s">
        <v>164</v>
      </c>
      <c r="G639" s="15" t="s">
        <v>126</v>
      </c>
      <c r="H639" s="15">
        <v>12460</v>
      </c>
    </row>
    <row r="640" spans="1:8">
      <c r="A640" s="15" t="s">
        <v>32</v>
      </c>
      <c r="B640" s="15" t="s">
        <v>1029</v>
      </c>
      <c r="C640" s="15" t="s">
        <v>31</v>
      </c>
      <c r="D640" s="15">
        <v>2006</v>
      </c>
      <c r="E640" s="15" t="s">
        <v>104</v>
      </c>
      <c r="F640" s="15" t="s">
        <v>164</v>
      </c>
      <c r="G640" s="15" t="s">
        <v>126</v>
      </c>
      <c r="H640" s="15">
        <v>21291</v>
      </c>
    </row>
    <row r="641" spans="1:8">
      <c r="A641" s="15" t="s">
        <v>34</v>
      </c>
      <c r="B641" s="15" t="s">
        <v>1030</v>
      </c>
      <c r="C641" s="15" t="s">
        <v>33</v>
      </c>
      <c r="D641" s="15">
        <v>2006</v>
      </c>
      <c r="E641" s="15" t="s">
        <v>104</v>
      </c>
      <c r="F641" s="15" t="s">
        <v>164</v>
      </c>
      <c r="G641" s="15" t="s">
        <v>126</v>
      </c>
      <c r="H641" s="15">
        <v>19734</v>
      </c>
    </row>
    <row r="642" spans="1:8">
      <c r="A642" s="15" t="s">
        <v>36</v>
      </c>
      <c r="B642" s="15" t="s">
        <v>1031</v>
      </c>
      <c r="C642" s="15" t="s">
        <v>35</v>
      </c>
      <c r="D642" s="15">
        <v>2006</v>
      </c>
      <c r="E642" s="15" t="s">
        <v>104</v>
      </c>
      <c r="F642" s="15" t="s">
        <v>164</v>
      </c>
      <c r="G642" s="15" t="s">
        <v>126</v>
      </c>
      <c r="H642" s="15">
        <v>17578</v>
      </c>
    </row>
    <row r="643" spans="1:8">
      <c r="A643" s="15" t="s">
        <v>38</v>
      </c>
      <c r="B643" s="15" t="s">
        <v>1032</v>
      </c>
      <c r="C643" s="15" t="s">
        <v>37</v>
      </c>
      <c r="D643" s="15">
        <v>2006</v>
      </c>
      <c r="E643" s="15" t="s">
        <v>104</v>
      </c>
      <c r="F643" s="15" t="s">
        <v>164</v>
      </c>
      <c r="G643" s="15" t="s">
        <v>126</v>
      </c>
      <c r="H643" s="15">
        <v>29206</v>
      </c>
    </row>
    <row r="644" spans="1:8">
      <c r="A644" s="15" t="s">
        <v>40</v>
      </c>
      <c r="B644" s="15" t="s">
        <v>1033</v>
      </c>
      <c r="C644" s="15" t="s">
        <v>39</v>
      </c>
      <c r="D644" s="15">
        <v>2006</v>
      </c>
      <c r="E644" s="15" t="s">
        <v>104</v>
      </c>
      <c r="F644" s="15" t="s">
        <v>164</v>
      </c>
      <c r="G644" s="15" t="s">
        <v>126</v>
      </c>
      <c r="H644" s="15">
        <v>24924</v>
      </c>
    </row>
    <row r="645" spans="1:8">
      <c r="A645" s="15" t="s">
        <v>41</v>
      </c>
      <c r="B645" s="15" t="s">
        <v>1034</v>
      </c>
      <c r="C645" s="15" t="s">
        <v>24</v>
      </c>
      <c r="D645" s="15">
        <v>2006</v>
      </c>
      <c r="E645" s="15" t="s">
        <v>104</v>
      </c>
      <c r="F645" s="15" t="s">
        <v>164</v>
      </c>
      <c r="G645" s="15" t="s">
        <v>126</v>
      </c>
      <c r="H645" s="15">
        <v>24143</v>
      </c>
    </row>
    <row r="646" spans="1:8">
      <c r="A646" s="15" t="s">
        <v>43</v>
      </c>
      <c r="B646" s="15" t="s">
        <v>1035</v>
      </c>
      <c r="C646" s="15" t="s">
        <v>42</v>
      </c>
      <c r="D646" s="15">
        <v>2006</v>
      </c>
      <c r="E646" s="15" t="s">
        <v>104</v>
      </c>
      <c r="F646" s="15" t="s">
        <v>164</v>
      </c>
      <c r="G646" s="15" t="s">
        <v>126</v>
      </c>
      <c r="H646" s="15">
        <v>11805</v>
      </c>
    </row>
    <row r="647" spans="1:8">
      <c r="A647" s="15" t="s">
        <v>45</v>
      </c>
      <c r="B647" s="15" t="s">
        <v>1036</v>
      </c>
      <c r="C647" s="15" t="s">
        <v>44</v>
      </c>
      <c r="D647" s="15">
        <v>2006</v>
      </c>
      <c r="E647" s="15" t="s">
        <v>104</v>
      </c>
      <c r="F647" s="15" t="s">
        <v>164</v>
      </c>
      <c r="G647" s="15" t="s">
        <v>126</v>
      </c>
      <c r="H647" s="15">
        <v>22843</v>
      </c>
    </row>
    <row r="648" spans="1:8">
      <c r="A648" s="15" t="s">
        <v>47</v>
      </c>
      <c r="B648" s="15" t="s">
        <v>1037</v>
      </c>
      <c r="C648" s="15" t="s">
        <v>46</v>
      </c>
      <c r="D648" s="15">
        <v>2006</v>
      </c>
      <c r="E648" s="15" t="s">
        <v>104</v>
      </c>
      <c r="F648" s="15" t="s">
        <v>164</v>
      </c>
      <c r="G648" s="15" t="s">
        <v>126</v>
      </c>
      <c r="H648" s="15">
        <v>33261</v>
      </c>
    </row>
    <row r="649" spans="1:8">
      <c r="A649" s="15" t="s">
        <v>49</v>
      </c>
      <c r="B649" s="15" t="s">
        <v>1038</v>
      </c>
      <c r="C649" s="15" t="s">
        <v>48</v>
      </c>
      <c r="D649" s="15">
        <v>2006</v>
      </c>
      <c r="E649" s="15" t="s">
        <v>104</v>
      </c>
      <c r="F649" s="15" t="s">
        <v>164</v>
      </c>
      <c r="G649" s="15" t="s">
        <v>126</v>
      </c>
      <c r="H649" s="15">
        <v>41248</v>
      </c>
    </row>
    <row r="650" spans="1:8">
      <c r="A650" s="15" t="s">
        <v>51</v>
      </c>
      <c r="B650" s="15" t="s">
        <v>1039</v>
      </c>
      <c r="C650" s="15" t="s">
        <v>50</v>
      </c>
      <c r="D650" s="15">
        <v>2006</v>
      </c>
      <c r="E650" s="15" t="s">
        <v>104</v>
      </c>
      <c r="F650" s="15" t="s">
        <v>164</v>
      </c>
      <c r="G650" s="15" t="s">
        <v>126</v>
      </c>
      <c r="H650" s="15">
        <v>25635</v>
      </c>
    </row>
    <row r="651" spans="1:8">
      <c r="A651" s="15" t="s">
        <v>53</v>
      </c>
      <c r="B651" s="15" t="s">
        <v>1040</v>
      </c>
      <c r="C651" s="15" t="s">
        <v>52</v>
      </c>
      <c r="D651" s="15">
        <v>2006</v>
      </c>
      <c r="E651" s="15" t="s">
        <v>104</v>
      </c>
      <c r="F651" s="15" t="s">
        <v>164</v>
      </c>
      <c r="G651" s="15" t="s">
        <v>126</v>
      </c>
      <c r="H651" s="15">
        <v>26012</v>
      </c>
    </row>
    <row r="652" spans="1:8">
      <c r="A652" s="15" t="s">
        <v>55</v>
      </c>
      <c r="B652" s="15" t="s">
        <v>1041</v>
      </c>
      <c r="C652" s="15" t="s">
        <v>54</v>
      </c>
      <c r="D652" s="15">
        <v>2006</v>
      </c>
      <c r="E652" s="15" t="s">
        <v>104</v>
      </c>
      <c r="F652" s="15" t="s">
        <v>164</v>
      </c>
      <c r="G652" s="15" t="s">
        <v>126</v>
      </c>
      <c r="H652" s="15">
        <v>24577</v>
      </c>
    </row>
    <row r="653" spans="1:8">
      <c r="A653" s="15" t="s">
        <v>57</v>
      </c>
      <c r="B653" s="15" t="s">
        <v>1042</v>
      </c>
      <c r="C653" s="15" t="s">
        <v>56</v>
      </c>
      <c r="D653" s="15">
        <v>2006</v>
      </c>
      <c r="E653" s="15" t="s">
        <v>104</v>
      </c>
      <c r="F653" s="15" t="s">
        <v>164</v>
      </c>
      <c r="G653" s="15" t="s">
        <v>126</v>
      </c>
      <c r="H653" s="15">
        <v>60135</v>
      </c>
    </row>
    <row r="654" spans="1:8">
      <c r="A654" s="15" t="s">
        <v>59</v>
      </c>
      <c r="B654" s="15" t="s">
        <v>1043</v>
      </c>
      <c r="C654" s="15" t="s">
        <v>58</v>
      </c>
      <c r="D654" s="15">
        <v>2006</v>
      </c>
      <c r="E654" s="15" t="s">
        <v>104</v>
      </c>
      <c r="F654" s="15" t="s">
        <v>164</v>
      </c>
      <c r="G654" s="15" t="s">
        <v>126</v>
      </c>
      <c r="H654" s="15">
        <v>45308</v>
      </c>
    </row>
    <row r="655" spans="1:8">
      <c r="A655" s="15" t="s">
        <v>61</v>
      </c>
      <c r="B655" s="15" t="s">
        <v>1044</v>
      </c>
      <c r="C655" s="15" t="s">
        <v>60</v>
      </c>
      <c r="D655" s="15">
        <v>2006</v>
      </c>
      <c r="E655" s="15" t="s">
        <v>104</v>
      </c>
      <c r="F655" s="15" t="s">
        <v>164</v>
      </c>
      <c r="G655" s="15" t="s">
        <v>126</v>
      </c>
      <c r="H655" s="15">
        <v>11245</v>
      </c>
    </row>
    <row r="656" spans="1:8">
      <c r="A656" s="15" t="s">
        <v>63</v>
      </c>
      <c r="B656" s="15" t="s">
        <v>1045</v>
      </c>
      <c r="C656" s="15" t="s">
        <v>62</v>
      </c>
      <c r="D656" s="15">
        <v>2006</v>
      </c>
      <c r="E656" s="15" t="s">
        <v>104</v>
      </c>
      <c r="F656" s="15" t="s">
        <v>164</v>
      </c>
      <c r="G656" s="15" t="s">
        <v>126</v>
      </c>
      <c r="H656" s="15">
        <v>35227</v>
      </c>
    </row>
    <row r="657" spans="1:8">
      <c r="A657" s="15" t="s">
        <v>65</v>
      </c>
      <c r="B657" s="15" t="s">
        <v>1046</v>
      </c>
      <c r="C657" s="15" t="s">
        <v>64</v>
      </c>
      <c r="D657" s="15">
        <v>2006</v>
      </c>
      <c r="E657" s="15" t="s">
        <v>104</v>
      </c>
      <c r="F657" s="15" t="s">
        <v>164</v>
      </c>
      <c r="G657" s="15" t="s">
        <v>126</v>
      </c>
      <c r="H657" s="15">
        <v>13443</v>
      </c>
    </row>
    <row r="658" spans="1:8">
      <c r="A658" s="15" t="s">
        <v>67</v>
      </c>
      <c r="B658" s="15" t="s">
        <v>1047</v>
      </c>
      <c r="C658" s="15" t="s">
        <v>66</v>
      </c>
      <c r="D658" s="15">
        <v>2006</v>
      </c>
      <c r="E658" s="15" t="s">
        <v>104</v>
      </c>
      <c r="F658" s="15" t="s">
        <v>164</v>
      </c>
      <c r="G658" s="15" t="s">
        <v>126</v>
      </c>
      <c r="H658" s="15">
        <v>18096</v>
      </c>
    </row>
    <row r="659" spans="1:8">
      <c r="A659" s="15" t="s">
        <v>69</v>
      </c>
      <c r="B659" s="15" t="s">
        <v>1048</v>
      </c>
      <c r="C659" s="15" t="s">
        <v>68</v>
      </c>
      <c r="D659" s="15">
        <v>2006</v>
      </c>
      <c r="E659" s="15" t="s">
        <v>104</v>
      </c>
      <c r="F659" s="15" t="s">
        <v>164</v>
      </c>
      <c r="G659" s="15" t="s">
        <v>126</v>
      </c>
      <c r="H659" s="15">
        <v>17029</v>
      </c>
    </row>
    <row r="660" spans="1:8">
      <c r="A660" s="15" t="s">
        <v>71</v>
      </c>
      <c r="B660" s="15" t="s">
        <v>1049</v>
      </c>
      <c r="C660" s="15" t="s">
        <v>70</v>
      </c>
      <c r="D660" s="15">
        <v>2006</v>
      </c>
      <c r="E660" s="15" t="s">
        <v>104</v>
      </c>
      <c r="F660" s="15" t="s">
        <v>164</v>
      </c>
      <c r="G660" s="15" t="s">
        <v>126</v>
      </c>
      <c r="H660" s="15">
        <v>29432</v>
      </c>
    </row>
    <row r="661" spans="1:8">
      <c r="A661" s="15" t="s">
        <v>20</v>
      </c>
      <c r="B661" s="15" t="s">
        <v>1050</v>
      </c>
      <c r="C661" s="15" t="s">
        <v>182</v>
      </c>
      <c r="D661" s="15">
        <v>2006</v>
      </c>
      <c r="E661" s="15" t="s">
        <v>104</v>
      </c>
      <c r="F661" s="15" t="s">
        <v>164</v>
      </c>
      <c r="G661" s="15" t="s">
        <v>126</v>
      </c>
      <c r="H661" s="15">
        <v>564632</v>
      </c>
    </row>
    <row r="662" spans="1:8">
      <c r="A662" s="15" t="s">
        <v>23</v>
      </c>
      <c r="B662" s="15" t="s">
        <v>1051</v>
      </c>
      <c r="C662" s="15" t="s">
        <v>175</v>
      </c>
      <c r="D662" s="15">
        <v>2007</v>
      </c>
      <c r="E662" s="15" t="s">
        <v>104</v>
      </c>
      <c r="F662" s="15" t="s">
        <v>164</v>
      </c>
      <c r="G662" s="15" t="s">
        <v>126</v>
      </c>
      <c r="H662" s="15">
        <v>124266</v>
      </c>
    </row>
    <row r="663" spans="1:8">
      <c r="A663" s="15" t="s">
        <v>25</v>
      </c>
      <c r="B663" s="15" t="s">
        <v>1052</v>
      </c>
      <c r="C663" s="15" t="s">
        <v>176</v>
      </c>
      <c r="D663" s="15">
        <v>2007</v>
      </c>
      <c r="E663" s="15" t="s">
        <v>104</v>
      </c>
      <c r="F663" s="15" t="s">
        <v>164</v>
      </c>
      <c r="G663" s="15" t="s">
        <v>126</v>
      </c>
      <c r="H663" s="15">
        <v>23788</v>
      </c>
    </row>
    <row r="664" spans="1:8">
      <c r="A664" s="15" t="s">
        <v>26</v>
      </c>
      <c r="B664" s="15" t="s">
        <v>1053</v>
      </c>
      <c r="C664" s="15" t="s">
        <v>177</v>
      </c>
      <c r="D664" s="15">
        <v>2007</v>
      </c>
      <c r="E664" s="15" t="s">
        <v>104</v>
      </c>
      <c r="F664" s="15" t="s">
        <v>164</v>
      </c>
      <c r="G664" s="15" t="s">
        <v>126</v>
      </c>
      <c r="H664" s="15">
        <v>67575</v>
      </c>
    </row>
    <row r="665" spans="1:8">
      <c r="A665" s="15" t="s">
        <v>221</v>
      </c>
      <c r="B665" s="15" t="s">
        <v>1054</v>
      </c>
      <c r="C665" s="15" t="s">
        <v>178</v>
      </c>
      <c r="D665" s="15">
        <v>2007</v>
      </c>
      <c r="E665" s="15" t="s">
        <v>104</v>
      </c>
      <c r="F665" s="15" t="s">
        <v>164</v>
      </c>
      <c r="G665" s="15" t="s">
        <v>126</v>
      </c>
      <c r="H665" s="15">
        <v>92660</v>
      </c>
    </row>
    <row r="666" spans="1:8">
      <c r="A666" s="15" t="s">
        <v>107</v>
      </c>
      <c r="B666" s="15" t="s">
        <v>1055</v>
      </c>
      <c r="C666" s="15" t="s">
        <v>179</v>
      </c>
      <c r="D666" s="15">
        <v>2007</v>
      </c>
      <c r="E666" s="15" t="s">
        <v>104</v>
      </c>
      <c r="F666" s="15" t="s">
        <v>164</v>
      </c>
      <c r="G666" s="15" t="s">
        <v>126</v>
      </c>
      <c r="H666" s="15">
        <v>84934</v>
      </c>
    </row>
    <row r="667" spans="1:8">
      <c r="A667" s="15" t="s">
        <v>27</v>
      </c>
      <c r="B667" s="15" t="s">
        <v>1056</v>
      </c>
      <c r="C667" s="15" t="s">
        <v>180</v>
      </c>
      <c r="D667" s="15">
        <v>2007</v>
      </c>
      <c r="E667" s="15" t="s">
        <v>104</v>
      </c>
      <c r="F667" s="15" t="s">
        <v>164</v>
      </c>
      <c r="G667" s="15" t="s">
        <v>126</v>
      </c>
      <c r="H667" s="15">
        <v>55827</v>
      </c>
    </row>
    <row r="668" spans="1:8">
      <c r="A668" s="15" t="s">
        <v>28</v>
      </c>
      <c r="B668" s="15" t="s">
        <v>1057</v>
      </c>
      <c r="C668" s="15" t="s">
        <v>181</v>
      </c>
      <c r="D668" s="15">
        <v>2007</v>
      </c>
      <c r="E668" s="15" t="s">
        <v>104</v>
      </c>
      <c r="F668" s="15" t="s">
        <v>164</v>
      </c>
      <c r="G668" s="15" t="s">
        <v>126</v>
      </c>
      <c r="H668" s="15">
        <v>112005</v>
      </c>
    </row>
    <row r="669" spans="1:8">
      <c r="A669" s="15" t="s">
        <v>30</v>
      </c>
      <c r="B669" s="15" t="s">
        <v>1058</v>
      </c>
      <c r="C669" s="15" t="s">
        <v>29</v>
      </c>
      <c r="D669" s="15">
        <v>2007</v>
      </c>
      <c r="E669" s="15" t="s">
        <v>104</v>
      </c>
      <c r="F669" s="15" t="s">
        <v>164</v>
      </c>
      <c r="G669" s="15" t="s">
        <v>126</v>
      </c>
      <c r="H669" s="15">
        <v>12230</v>
      </c>
    </row>
    <row r="670" spans="1:8">
      <c r="A670" s="15" t="s">
        <v>32</v>
      </c>
      <c r="B670" s="15" t="s">
        <v>1059</v>
      </c>
      <c r="C670" s="15" t="s">
        <v>31</v>
      </c>
      <c r="D670" s="15">
        <v>2007</v>
      </c>
      <c r="E670" s="15" t="s">
        <v>104</v>
      </c>
      <c r="F670" s="15" t="s">
        <v>164</v>
      </c>
      <c r="G670" s="15" t="s">
        <v>126</v>
      </c>
      <c r="H670" s="15">
        <v>21209</v>
      </c>
    </row>
    <row r="671" spans="1:8">
      <c r="A671" s="15" t="s">
        <v>34</v>
      </c>
      <c r="B671" s="15" t="s">
        <v>1060</v>
      </c>
      <c r="C671" s="15" t="s">
        <v>33</v>
      </c>
      <c r="D671" s="15">
        <v>2007</v>
      </c>
      <c r="E671" s="15" t="s">
        <v>104</v>
      </c>
      <c r="F671" s="15" t="s">
        <v>164</v>
      </c>
      <c r="G671" s="15" t="s">
        <v>126</v>
      </c>
      <c r="H671" s="15">
        <v>19481</v>
      </c>
    </row>
    <row r="672" spans="1:8">
      <c r="A672" s="15" t="s">
        <v>36</v>
      </c>
      <c r="B672" s="15" t="s">
        <v>1061</v>
      </c>
      <c r="C672" s="15" t="s">
        <v>35</v>
      </c>
      <c r="D672" s="15">
        <v>2007</v>
      </c>
      <c r="E672" s="15" t="s">
        <v>104</v>
      </c>
      <c r="F672" s="15" t="s">
        <v>164</v>
      </c>
      <c r="G672" s="15" t="s">
        <v>126</v>
      </c>
      <c r="H672" s="15">
        <v>17468</v>
      </c>
    </row>
    <row r="673" spans="1:8">
      <c r="A673" s="15" t="s">
        <v>38</v>
      </c>
      <c r="B673" s="15" t="s">
        <v>1062</v>
      </c>
      <c r="C673" s="15" t="s">
        <v>37</v>
      </c>
      <c r="D673" s="15">
        <v>2007</v>
      </c>
      <c r="E673" s="15" t="s">
        <v>104</v>
      </c>
      <c r="F673" s="15" t="s">
        <v>164</v>
      </c>
      <c r="G673" s="15" t="s">
        <v>126</v>
      </c>
      <c r="H673" s="15">
        <v>28959</v>
      </c>
    </row>
    <row r="674" spans="1:8">
      <c r="A674" s="15" t="s">
        <v>40</v>
      </c>
      <c r="B674" s="15" t="s">
        <v>1063</v>
      </c>
      <c r="C674" s="15" t="s">
        <v>39</v>
      </c>
      <c r="D674" s="15">
        <v>2007</v>
      </c>
      <c r="E674" s="15" t="s">
        <v>104</v>
      </c>
      <c r="F674" s="15" t="s">
        <v>164</v>
      </c>
      <c r="G674" s="15" t="s">
        <v>126</v>
      </c>
      <c r="H674" s="15">
        <v>24919</v>
      </c>
    </row>
    <row r="675" spans="1:8">
      <c r="A675" s="15" t="s">
        <v>41</v>
      </c>
      <c r="B675" s="15" t="s">
        <v>1064</v>
      </c>
      <c r="C675" s="15" t="s">
        <v>24</v>
      </c>
      <c r="D675" s="15">
        <v>2007</v>
      </c>
      <c r="E675" s="15" t="s">
        <v>104</v>
      </c>
      <c r="F675" s="15" t="s">
        <v>164</v>
      </c>
      <c r="G675" s="15" t="s">
        <v>126</v>
      </c>
      <c r="H675" s="15">
        <v>23788</v>
      </c>
    </row>
    <row r="676" spans="1:8">
      <c r="A676" s="15" t="s">
        <v>43</v>
      </c>
      <c r="B676" s="15" t="s">
        <v>1065</v>
      </c>
      <c r="C676" s="15" t="s">
        <v>42</v>
      </c>
      <c r="D676" s="15">
        <v>2007</v>
      </c>
      <c r="E676" s="15" t="s">
        <v>104</v>
      </c>
      <c r="F676" s="15" t="s">
        <v>164</v>
      </c>
      <c r="G676" s="15" t="s">
        <v>126</v>
      </c>
      <c r="H676" s="15">
        <v>11671</v>
      </c>
    </row>
    <row r="677" spans="1:8">
      <c r="A677" s="15" t="s">
        <v>45</v>
      </c>
      <c r="B677" s="15" t="s">
        <v>1066</v>
      </c>
      <c r="C677" s="15" t="s">
        <v>44</v>
      </c>
      <c r="D677" s="15">
        <v>2007</v>
      </c>
      <c r="E677" s="15" t="s">
        <v>104</v>
      </c>
      <c r="F677" s="15" t="s">
        <v>164</v>
      </c>
      <c r="G677" s="15" t="s">
        <v>126</v>
      </c>
      <c r="H677" s="15">
        <v>22604</v>
      </c>
    </row>
    <row r="678" spans="1:8">
      <c r="A678" s="15" t="s">
        <v>47</v>
      </c>
      <c r="B678" s="15" t="s">
        <v>1067</v>
      </c>
      <c r="C678" s="15" t="s">
        <v>46</v>
      </c>
      <c r="D678" s="15">
        <v>2007</v>
      </c>
      <c r="E678" s="15" t="s">
        <v>104</v>
      </c>
      <c r="F678" s="15" t="s">
        <v>164</v>
      </c>
      <c r="G678" s="15" t="s">
        <v>126</v>
      </c>
      <c r="H678" s="15">
        <v>33300</v>
      </c>
    </row>
    <row r="679" spans="1:8">
      <c r="A679" s="15" t="s">
        <v>49</v>
      </c>
      <c r="B679" s="15" t="s">
        <v>1068</v>
      </c>
      <c r="C679" s="15" t="s">
        <v>48</v>
      </c>
      <c r="D679" s="15">
        <v>2007</v>
      </c>
      <c r="E679" s="15" t="s">
        <v>104</v>
      </c>
      <c r="F679" s="15" t="s">
        <v>164</v>
      </c>
      <c r="G679" s="15" t="s">
        <v>126</v>
      </c>
      <c r="H679" s="15">
        <v>41220</v>
      </c>
    </row>
    <row r="680" spans="1:8">
      <c r="A680" s="15" t="s">
        <v>51</v>
      </c>
      <c r="B680" s="15" t="s">
        <v>1069</v>
      </c>
      <c r="C680" s="15" t="s">
        <v>50</v>
      </c>
      <c r="D680" s="15">
        <v>2007</v>
      </c>
      <c r="E680" s="15" t="s">
        <v>104</v>
      </c>
      <c r="F680" s="15" t="s">
        <v>164</v>
      </c>
      <c r="G680" s="15" t="s">
        <v>126</v>
      </c>
      <c r="H680" s="15">
        <v>25469</v>
      </c>
    </row>
    <row r="681" spans="1:8">
      <c r="A681" s="15" t="s">
        <v>53</v>
      </c>
      <c r="B681" s="15" t="s">
        <v>1070</v>
      </c>
      <c r="C681" s="15" t="s">
        <v>52</v>
      </c>
      <c r="D681" s="15">
        <v>2007</v>
      </c>
      <c r="E681" s="15" t="s">
        <v>104</v>
      </c>
      <c r="F681" s="15" t="s">
        <v>164</v>
      </c>
      <c r="G681" s="15" t="s">
        <v>126</v>
      </c>
      <c r="H681" s="15">
        <v>25971</v>
      </c>
    </row>
    <row r="682" spans="1:8">
      <c r="A682" s="15" t="s">
        <v>55</v>
      </c>
      <c r="B682" s="15" t="s">
        <v>1071</v>
      </c>
      <c r="C682" s="15" t="s">
        <v>54</v>
      </c>
      <c r="D682" s="15">
        <v>2007</v>
      </c>
      <c r="E682" s="15" t="s">
        <v>104</v>
      </c>
      <c r="F682" s="15" t="s">
        <v>164</v>
      </c>
      <c r="G682" s="15" t="s">
        <v>126</v>
      </c>
      <c r="H682" s="15">
        <v>24437</v>
      </c>
    </row>
    <row r="683" spans="1:8">
      <c r="A683" s="15" t="s">
        <v>57</v>
      </c>
      <c r="B683" s="15" t="s">
        <v>1072</v>
      </c>
      <c r="C683" s="15" t="s">
        <v>56</v>
      </c>
      <c r="D683" s="15">
        <v>2007</v>
      </c>
      <c r="E683" s="15" t="s">
        <v>104</v>
      </c>
      <c r="F683" s="15" t="s">
        <v>164</v>
      </c>
      <c r="G683" s="15" t="s">
        <v>126</v>
      </c>
      <c r="H683" s="15">
        <v>60497</v>
      </c>
    </row>
    <row r="684" spans="1:8">
      <c r="A684" s="15" t="s">
        <v>59</v>
      </c>
      <c r="B684" s="15" t="s">
        <v>1073</v>
      </c>
      <c r="C684" s="15" t="s">
        <v>58</v>
      </c>
      <c r="D684" s="15">
        <v>2007</v>
      </c>
      <c r="E684" s="15" t="s">
        <v>104</v>
      </c>
      <c r="F684" s="15" t="s">
        <v>164</v>
      </c>
      <c r="G684" s="15" t="s">
        <v>126</v>
      </c>
      <c r="H684" s="15">
        <v>44646</v>
      </c>
    </row>
    <row r="685" spans="1:8">
      <c r="A685" s="15" t="s">
        <v>61</v>
      </c>
      <c r="B685" s="15" t="s">
        <v>1074</v>
      </c>
      <c r="C685" s="15" t="s">
        <v>60</v>
      </c>
      <c r="D685" s="15">
        <v>2007</v>
      </c>
      <c r="E685" s="15" t="s">
        <v>104</v>
      </c>
      <c r="F685" s="15" t="s">
        <v>164</v>
      </c>
      <c r="G685" s="15" t="s">
        <v>126</v>
      </c>
      <c r="H685" s="15">
        <v>11181</v>
      </c>
    </row>
    <row r="686" spans="1:8">
      <c r="A686" s="15" t="s">
        <v>63</v>
      </c>
      <c r="B686" s="15" t="s">
        <v>1075</v>
      </c>
      <c r="C686" s="15" t="s">
        <v>62</v>
      </c>
      <c r="D686" s="15">
        <v>2007</v>
      </c>
      <c r="E686" s="15" t="s">
        <v>104</v>
      </c>
      <c r="F686" s="15" t="s">
        <v>164</v>
      </c>
      <c r="G686" s="15" t="s">
        <v>126</v>
      </c>
      <c r="H686" s="15">
        <v>35030</v>
      </c>
    </row>
    <row r="687" spans="1:8">
      <c r="A687" s="15" t="s">
        <v>65</v>
      </c>
      <c r="B687" s="15" t="s">
        <v>1076</v>
      </c>
      <c r="C687" s="15" t="s">
        <v>64</v>
      </c>
      <c r="D687" s="15">
        <v>2007</v>
      </c>
      <c r="E687" s="15" t="s">
        <v>104</v>
      </c>
      <c r="F687" s="15" t="s">
        <v>164</v>
      </c>
      <c r="G687" s="15" t="s">
        <v>126</v>
      </c>
      <c r="H687" s="15">
        <v>13165</v>
      </c>
    </row>
    <row r="688" spans="1:8">
      <c r="A688" s="15" t="s">
        <v>67</v>
      </c>
      <c r="B688" s="15" t="s">
        <v>1077</v>
      </c>
      <c r="C688" s="15" t="s">
        <v>66</v>
      </c>
      <c r="D688" s="15">
        <v>2007</v>
      </c>
      <c r="E688" s="15" t="s">
        <v>104</v>
      </c>
      <c r="F688" s="15" t="s">
        <v>164</v>
      </c>
      <c r="G688" s="15" t="s">
        <v>126</v>
      </c>
      <c r="H688" s="15">
        <v>17867</v>
      </c>
    </row>
    <row r="689" spans="1:8">
      <c r="A689" s="15" t="s">
        <v>69</v>
      </c>
      <c r="B689" s="15" t="s">
        <v>1078</v>
      </c>
      <c r="C689" s="15" t="s">
        <v>68</v>
      </c>
      <c r="D689" s="15">
        <v>2007</v>
      </c>
      <c r="E689" s="15" t="s">
        <v>104</v>
      </c>
      <c r="F689" s="15" t="s">
        <v>164</v>
      </c>
      <c r="G689" s="15" t="s">
        <v>126</v>
      </c>
      <c r="H689" s="15">
        <v>16855</v>
      </c>
    </row>
    <row r="690" spans="1:8">
      <c r="A690" s="15" t="s">
        <v>71</v>
      </c>
      <c r="B690" s="15" t="s">
        <v>1079</v>
      </c>
      <c r="C690" s="15" t="s">
        <v>70</v>
      </c>
      <c r="D690" s="15">
        <v>2007</v>
      </c>
      <c r="E690" s="15" t="s">
        <v>104</v>
      </c>
      <c r="F690" s="15" t="s">
        <v>164</v>
      </c>
      <c r="G690" s="15" t="s">
        <v>126</v>
      </c>
      <c r="H690" s="15">
        <v>29088</v>
      </c>
    </row>
    <row r="691" spans="1:8">
      <c r="A691" s="15" t="s">
        <v>20</v>
      </c>
      <c r="B691" s="15" t="s">
        <v>1080</v>
      </c>
      <c r="C691" s="15" t="s">
        <v>182</v>
      </c>
      <c r="D691" s="15">
        <v>2007</v>
      </c>
      <c r="E691" s="15" t="s">
        <v>104</v>
      </c>
      <c r="F691" s="15" t="s">
        <v>164</v>
      </c>
      <c r="G691" s="15" t="s">
        <v>126</v>
      </c>
      <c r="H691" s="15">
        <v>561055</v>
      </c>
    </row>
    <row r="692" spans="1:8">
      <c r="A692" s="15" t="s">
        <v>23</v>
      </c>
      <c r="B692" s="15" t="s">
        <v>1081</v>
      </c>
      <c r="C692" s="15" t="s">
        <v>175</v>
      </c>
      <c r="D692" s="15">
        <v>2008</v>
      </c>
      <c r="E692" s="15" t="s">
        <v>104</v>
      </c>
      <c r="F692" s="15" t="s">
        <v>164</v>
      </c>
      <c r="G692" s="15" t="s">
        <v>126</v>
      </c>
      <c r="H692" s="15">
        <v>123588</v>
      </c>
    </row>
    <row r="693" spans="1:8">
      <c r="A693" s="15" t="s">
        <v>25</v>
      </c>
      <c r="B693" s="15" t="s">
        <v>1082</v>
      </c>
      <c r="C693" s="15" t="s">
        <v>176</v>
      </c>
      <c r="D693" s="15">
        <v>2008</v>
      </c>
      <c r="E693" s="15" t="s">
        <v>104</v>
      </c>
      <c r="F693" s="15" t="s">
        <v>164</v>
      </c>
      <c r="G693" s="15" t="s">
        <v>126</v>
      </c>
      <c r="H693" s="15">
        <v>23606</v>
      </c>
    </row>
    <row r="694" spans="1:8">
      <c r="A694" s="15" t="s">
        <v>26</v>
      </c>
      <c r="B694" s="15" t="s">
        <v>1083</v>
      </c>
      <c r="C694" s="15" t="s">
        <v>177</v>
      </c>
      <c r="D694" s="15">
        <v>2008</v>
      </c>
      <c r="E694" s="15" t="s">
        <v>104</v>
      </c>
      <c r="F694" s="15" t="s">
        <v>164</v>
      </c>
      <c r="G694" s="15" t="s">
        <v>126</v>
      </c>
      <c r="H694" s="15">
        <v>67095</v>
      </c>
    </row>
    <row r="695" spans="1:8">
      <c r="A695" s="15" t="s">
        <v>221</v>
      </c>
      <c r="B695" s="15" t="s">
        <v>1084</v>
      </c>
      <c r="C695" s="15" t="s">
        <v>178</v>
      </c>
      <c r="D695" s="15">
        <v>2008</v>
      </c>
      <c r="E695" s="15" t="s">
        <v>104</v>
      </c>
      <c r="F695" s="15" t="s">
        <v>164</v>
      </c>
      <c r="G695" s="15" t="s">
        <v>126</v>
      </c>
      <c r="H695" s="15">
        <v>92359</v>
      </c>
    </row>
    <row r="696" spans="1:8">
      <c r="A696" s="15" t="s">
        <v>107</v>
      </c>
      <c r="B696" s="15" t="s">
        <v>1085</v>
      </c>
      <c r="C696" s="15" t="s">
        <v>179</v>
      </c>
      <c r="D696" s="15">
        <v>2008</v>
      </c>
      <c r="E696" s="15" t="s">
        <v>104</v>
      </c>
      <c r="F696" s="15" t="s">
        <v>164</v>
      </c>
      <c r="G696" s="15" t="s">
        <v>126</v>
      </c>
      <c r="H696" s="15">
        <v>85167</v>
      </c>
    </row>
    <row r="697" spans="1:8">
      <c r="A697" s="15" t="s">
        <v>27</v>
      </c>
      <c r="B697" s="15" t="s">
        <v>1086</v>
      </c>
      <c r="C697" s="15" t="s">
        <v>180</v>
      </c>
      <c r="D697" s="15">
        <v>2008</v>
      </c>
      <c r="E697" s="15" t="s">
        <v>104</v>
      </c>
      <c r="F697" s="15" t="s">
        <v>164</v>
      </c>
      <c r="G697" s="15" t="s">
        <v>126</v>
      </c>
      <c r="H697" s="15">
        <v>55677</v>
      </c>
    </row>
    <row r="698" spans="1:8">
      <c r="A698" s="15" t="s">
        <v>28</v>
      </c>
      <c r="B698" s="15" t="s">
        <v>1087</v>
      </c>
      <c r="C698" s="15" t="s">
        <v>181</v>
      </c>
      <c r="D698" s="15">
        <v>2008</v>
      </c>
      <c r="E698" s="15" t="s">
        <v>104</v>
      </c>
      <c r="F698" s="15" t="s">
        <v>164</v>
      </c>
      <c r="G698" s="15" t="s">
        <v>126</v>
      </c>
      <c r="H698" s="15">
        <v>111419</v>
      </c>
    </row>
    <row r="699" spans="1:8">
      <c r="A699" s="15" t="s">
        <v>30</v>
      </c>
      <c r="B699" s="15" t="s">
        <v>1088</v>
      </c>
      <c r="C699" s="15" t="s">
        <v>29</v>
      </c>
      <c r="D699" s="15">
        <v>2008</v>
      </c>
      <c r="E699" s="15" t="s">
        <v>104</v>
      </c>
      <c r="F699" s="15" t="s">
        <v>164</v>
      </c>
      <c r="G699" s="15" t="s">
        <v>126</v>
      </c>
      <c r="H699" s="15">
        <v>12069</v>
      </c>
    </row>
    <row r="700" spans="1:8">
      <c r="A700" s="15" t="s">
        <v>32</v>
      </c>
      <c r="B700" s="15" t="s">
        <v>1089</v>
      </c>
      <c r="C700" s="15" t="s">
        <v>31</v>
      </c>
      <c r="D700" s="15">
        <v>2008</v>
      </c>
      <c r="E700" s="15" t="s">
        <v>104</v>
      </c>
      <c r="F700" s="15" t="s">
        <v>164</v>
      </c>
      <c r="G700" s="15" t="s">
        <v>126</v>
      </c>
      <c r="H700" s="15">
        <v>21040</v>
      </c>
    </row>
    <row r="701" spans="1:8">
      <c r="A701" s="15" t="s">
        <v>34</v>
      </c>
      <c r="B701" s="15" t="s">
        <v>1090</v>
      </c>
      <c r="C701" s="15" t="s">
        <v>33</v>
      </c>
      <c r="D701" s="15">
        <v>2008</v>
      </c>
      <c r="E701" s="15" t="s">
        <v>104</v>
      </c>
      <c r="F701" s="15" t="s">
        <v>164</v>
      </c>
      <c r="G701" s="15" t="s">
        <v>126</v>
      </c>
      <c r="H701" s="15">
        <v>19321</v>
      </c>
    </row>
    <row r="702" spans="1:8">
      <c r="A702" s="15" t="s">
        <v>36</v>
      </c>
      <c r="B702" s="15" t="s">
        <v>1091</v>
      </c>
      <c r="C702" s="15" t="s">
        <v>35</v>
      </c>
      <c r="D702" s="15">
        <v>2008</v>
      </c>
      <c r="E702" s="15" t="s">
        <v>104</v>
      </c>
      <c r="F702" s="15" t="s">
        <v>164</v>
      </c>
      <c r="G702" s="15" t="s">
        <v>126</v>
      </c>
      <c r="H702" s="15">
        <v>17391</v>
      </c>
    </row>
    <row r="703" spans="1:8">
      <c r="A703" s="15" t="s">
        <v>38</v>
      </c>
      <c r="B703" s="15" t="s">
        <v>1092</v>
      </c>
      <c r="C703" s="15" t="s">
        <v>37</v>
      </c>
      <c r="D703" s="15">
        <v>2008</v>
      </c>
      <c r="E703" s="15" t="s">
        <v>104</v>
      </c>
      <c r="F703" s="15" t="s">
        <v>164</v>
      </c>
      <c r="G703" s="15" t="s">
        <v>126</v>
      </c>
      <c r="H703" s="15">
        <v>28733</v>
      </c>
    </row>
    <row r="704" spans="1:8">
      <c r="A704" s="15" t="s">
        <v>40</v>
      </c>
      <c r="B704" s="15" t="s">
        <v>1093</v>
      </c>
      <c r="C704" s="15" t="s">
        <v>39</v>
      </c>
      <c r="D704" s="15">
        <v>2008</v>
      </c>
      <c r="E704" s="15" t="s">
        <v>104</v>
      </c>
      <c r="F704" s="15" t="s">
        <v>164</v>
      </c>
      <c r="G704" s="15" t="s">
        <v>126</v>
      </c>
      <c r="H704" s="15">
        <v>25034</v>
      </c>
    </row>
    <row r="705" spans="1:8">
      <c r="A705" s="15" t="s">
        <v>41</v>
      </c>
      <c r="B705" s="15" t="s">
        <v>1094</v>
      </c>
      <c r="C705" s="15" t="s">
        <v>24</v>
      </c>
      <c r="D705" s="15">
        <v>2008</v>
      </c>
      <c r="E705" s="15" t="s">
        <v>104</v>
      </c>
      <c r="F705" s="15" t="s">
        <v>164</v>
      </c>
      <c r="G705" s="15" t="s">
        <v>126</v>
      </c>
      <c r="H705" s="15">
        <v>23606</v>
      </c>
    </row>
    <row r="706" spans="1:8">
      <c r="A706" s="15" t="s">
        <v>43</v>
      </c>
      <c r="B706" s="15" t="s">
        <v>1095</v>
      </c>
      <c r="C706" s="15" t="s">
        <v>42</v>
      </c>
      <c r="D706" s="15">
        <v>2008</v>
      </c>
      <c r="E706" s="15" t="s">
        <v>104</v>
      </c>
      <c r="F706" s="15" t="s">
        <v>164</v>
      </c>
      <c r="G706" s="15" t="s">
        <v>126</v>
      </c>
      <c r="H706" s="15">
        <v>11437</v>
      </c>
    </row>
    <row r="707" spans="1:8">
      <c r="A707" s="15" t="s">
        <v>45</v>
      </c>
      <c r="B707" s="15" t="s">
        <v>1096</v>
      </c>
      <c r="C707" s="15" t="s">
        <v>44</v>
      </c>
      <c r="D707" s="15">
        <v>2008</v>
      </c>
      <c r="E707" s="15" t="s">
        <v>104</v>
      </c>
      <c r="F707" s="15" t="s">
        <v>164</v>
      </c>
      <c r="G707" s="15" t="s">
        <v>126</v>
      </c>
      <c r="H707" s="15">
        <v>22414</v>
      </c>
    </row>
    <row r="708" spans="1:8">
      <c r="A708" s="15" t="s">
        <v>47</v>
      </c>
      <c r="B708" s="15" t="s">
        <v>1097</v>
      </c>
      <c r="C708" s="15" t="s">
        <v>46</v>
      </c>
      <c r="D708" s="15">
        <v>2008</v>
      </c>
      <c r="E708" s="15" t="s">
        <v>104</v>
      </c>
      <c r="F708" s="15" t="s">
        <v>164</v>
      </c>
      <c r="G708" s="15" t="s">
        <v>126</v>
      </c>
      <c r="H708" s="15">
        <v>33244</v>
      </c>
    </row>
    <row r="709" spans="1:8">
      <c r="A709" s="15" t="s">
        <v>49</v>
      </c>
      <c r="B709" s="15" t="s">
        <v>1098</v>
      </c>
      <c r="C709" s="15" t="s">
        <v>48</v>
      </c>
      <c r="D709" s="15">
        <v>2008</v>
      </c>
      <c r="E709" s="15" t="s">
        <v>104</v>
      </c>
      <c r="F709" s="15" t="s">
        <v>164</v>
      </c>
      <c r="G709" s="15" t="s">
        <v>126</v>
      </c>
      <c r="H709" s="15">
        <v>41204</v>
      </c>
    </row>
    <row r="710" spans="1:8">
      <c r="A710" s="15" t="s">
        <v>51</v>
      </c>
      <c r="B710" s="15" t="s">
        <v>1099</v>
      </c>
      <c r="C710" s="15" t="s">
        <v>50</v>
      </c>
      <c r="D710" s="15">
        <v>2008</v>
      </c>
      <c r="E710" s="15" t="s">
        <v>104</v>
      </c>
      <c r="F710" s="15" t="s">
        <v>164</v>
      </c>
      <c r="G710" s="15" t="s">
        <v>126</v>
      </c>
      <c r="H710" s="15">
        <v>25327</v>
      </c>
    </row>
    <row r="711" spans="1:8">
      <c r="A711" s="15" t="s">
        <v>53</v>
      </c>
      <c r="B711" s="15" t="s">
        <v>1100</v>
      </c>
      <c r="C711" s="15" t="s">
        <v>52</v>
      </c>
      <c r="D711" s="15">
        <v>2008</v>
      </c>
      <c r="E711" s="15" t="s">
        <v>104</v>
      </c>
      <c r="F711" s="15" t="s">
        <v>164</v>
      </c>
      <c r="G711" s="15" t="s">
        <v>126</v>
      </c>
      <c r="H711" s="15">
        <v>25828</v>
      </c>
    </row>
    <row r="712" spans="1:8">
      <c r="A712" s="15" t="s">
        <v>55</v>
      </c>
      <c r="B712" s="15" t="s">
        <v>1101</v>
      </c>
      <c r="C712" s="15" t="s">
        <v>54</v>
      </c>
      <c r="D712" s="15">
        <v>2008</v>
      </c>
      <c r="E712" s="15" t="s">
        <v>104</v>
      </c>
      <c r="F712" s="15" t="s">
        <v>164</v>
      </c>
      <c r="G712" s="15" t="s">
        <v>126</v>
      </c>
      <c r="H712" s="15">
        <v>24381</v>
      </c>
    </row>
    <row r="713" spans="1:8">
      <c r="A713" s="15" t="s">
        <v>57</v>
      </c>
      <c r="B713" s="15" t="s">
        <v>1102</v>
      </c>
      <c r="C713" s="15" t="s">
        <v>56</v>
      </c>
      <c r="D713" s="15">
        <v>2008</v>
      </c>
      <c r="E713" s="15" t="s">
        <v>104</v>
      </c>
      <c r="F713" s="15" t="s">
        <v>164</v>
      </c>
      <c r="G713" s="15" t="s">
        <v>126</v>
      </c>
      <c r="H713" s="15">
        <v>60786</v>
      </c>
    </row>
    <row r="714" spans="1:8">
      <c r="A714" s="15" t="s">
        <v>59</v>
      </c>
      <c r="B714" s="15" t="s">
        <v>1103</v>
      </c>
      <c r="C714" s="15" t="s">
        <v>58</v>
      </c>
      <c r="D714" s="15">
        <v>2008</v>
      </c>
      <c r="E714" s="15" t="s">
        <v>104</v>
      </c>
      <c r="F714" s="15" t="s">
        <v>164</v>
      </c>
      <c r="G714" s="15" t="s">
        <v>126</v>
      </c>
      <c r="H714" s="15">
        <v>44493</v>
      </c>
    </row>
    <row r="715" spans="1:8">
      <c r="A715" s="15" t="s">
        <v>61</v>
      </c>
      <c r="B715" s="15" t="s">
        <v>1104</v>
      </c>
      <c r="C715" s="15" t="s">
        <v>60</v>
      </c>
      <c r="D715" s="15">
        <v>2008</v>
      </c>
      <c r="E715" s="15" t="s">
        <v>104</v>
      </c>
      <c r="F715" s="15" t="s">
        <v>164</v>
      </c>
      <c r="G715" s="15" t="s">
        <v>126</v>
      </c>
      <c r="H715" s="15">
        <v>11184</v>
      </c>
    </row>
    <row r="716" spans="1:8">
      <c r="A716" s="15" t="s">
        <v>63</v>
      </c>
      <c r="B716" s="15" t="s">
        <v>1105</v>
      </c>
      <c r="C716" s="15" t="s">
        <v>62</v>
      </c>
      <c r="D716" s="15">
        <v>2008</v>
      </c>
      <c r="E716" s="15" t="s">
        <v>104</v>
      </c>
      <c r="F716" s="15" t="s">
        <v>164</v>
      </c>
      <c r="G716" s="15" t="s">
        <v>126</v>
      </c>
      <c r="H716" s="15">
        <v>34906</v>
      </c>
    </row>
    <row r="717" spans="1:8">
      <c r="A717" s="15" t="s">
        <v>65</v>
      </c>
      <c r="B717" s="15" t="s">
        <v>1106</v>
      </c>
      <c r="C717" s="15" t="s">
        <v>64</v>
      </c>
      <c r="D717" s="15">
        <v>2008</v>
      </c>
      <c r="E717" s="15" t="s">
        <v>104</v>
      </c>
      <c r="F717" s="15" t="s">
        <v>164</v>
      </c>
      <c r="G717" s="15" t="s">
        <v>126</v>
      </c>
      <c r="H717" s="15">
        <v>13002</v>
      </c>
    </row>
    <row r="718" spans="1:8">
      <c r="A718" s="15" t="s">
        <v>67</v>
      </c>
      <c r="B718" s="15" t="s">
        <v>1107</v>
      </c>
      <c r="C718" s="15" t="s">
        <v>66</v>
      </c>
      <c r="D718" s="15">
        <v>2008</v>
      </c>
      <c r="E718" s="15" t="s">
        <v>104</v>
      </c>
      <c r="F718" s="15" t="s">
        <v>164</v>
      </c>
      <c r="G718" s="15" t="s">
        <v>126</v>
      </c>
      <c r="H718" s="15">
        <v>17710</v>
      </c>
    </row>
    <row r="719" spans="1:8">
      <c r="A719" s="15" t="s">
        <v>69</v>
      </c>
      <c r="B719" s="15" t="s">
        <v>1108</v>
      </c>
      <c r="C719" s="15" t="s">
        <v>68</v>
      </c>
      <c r="D719" s="15">
        <v>2008</v>
      </c>
      <c r="E719" s="15" t="s">
        <v>104</v>
      </c>
      <c r="F719" s="15" t="s">
        <v>164</v>
      </c>
      <c r="G719" s="15" t="s">
        <v>126</v>
      </c>
      <c r="H719" s="15">
        <v>16689</v>
      </c>
    </row>
    <row r="720" spans="1:8">
      <c r="A720" s="15" t="s">
        <v>71</v>
      </c>
      <c r="B720" s="15" t="s">
        <v>1109</v>
      </c>
      <c r="C720" s="15" t="s">
        <v>70</v>
      </c>
      <c r="D720" s="15">
        <v>2008</v>
      </c>
      <c r="E720" s="15" t="s">
        <v>104</v>
      </c>
      <c r="F720" s="15" t="s">
        <v>164</v>
      </c>
      <c r="G720" s="15" t="s">
        <v>126</v>
      </c>
      <c r="H720" s="15">
        <v>29112</v>
      </c>
    </row>
    <row r="721" spans="1:8">
      <c r="A721" s="15" t="s">
        <v>20</v>
      </c>
      <c r="B721" s="15" t="s">
        <v>1110</v>
      </c>
      <c r="C721" s="15" t="s">
        <v>182</v>
      </c>
      <c r="D721" s="15">
        <v>2008</v>
      </c>
      <c r="E721" s="15" t="s">
        <v>104</v>
      </c>
      <c r="F721" s="15" t="s">
        <v>164</v>
      </c>
      <c r="G721" s="15" t="s">
        <v>126</v>
      </c>
      <c r="H721" s="15">
        <v>558911</v>
      </c>
    </row>
    <row r="722" spans="1:8">
      <c r="A722" s="15" t="s">
        <v>23</v>
      </c>
      <c r="B722" s="15" t="s">
        <v>1111</v>
      </c>
      <c r="C722" s="15" t="s">
        <v>175</v>
      </c>
      <c r="D722" s="15">
        <v>2009</v>
      </c>
      <c r="E722" s="15" t="s">
        <v>104</v>
      </c>
      <c r="F722" s="15" t="s">
        <v>164</v>
      </c>
      <c r="G722" s="15" t="s">
        <v>126</v>
      </c>
      <c r="H722" s="15">
        <v>123303</v>
      </c>
    </row>
    <row r="723" spans="1:8">
      <c r="A723" s="15" t="s">
        <v>25</v>
      </c>
      <c r="B723" s="15" t="s">
        <v>1112</v>
      </c>
      <c r="C723" s="15" t="s">
        <v>176</v>
      </c>
      <c r="D723" s="15">
        <v>2009</v>
      </c>
      <c r="E723" s="15" t="s">
        <v>104</v>
      </c>
      <c r="F723" s="15" t="s">
        <v>164</v>
      </c>
      <c r="G723" s="15" t="s">
        <v>126</v>
      </c>
      <c r="H723" s="15">
        <v>23309</v>
      </c>
    </row>
    <row r="724" spans="1:8">
      <c r="A724" s="15" t="s">
        <v>26</v>
      </c>
      <c r="B724" s="15" t="s">
        <v>1113</v>
      </c>
      <c r="C724" s="15" t="s">
        <v>177</v>
      </c>
      <c r="D724" s="15">
        <v>2009</v>
      </c>
      <c r="E724" s="15" t="s">
        <v>104</v>
      </c>
      <c r="F724" s="15" t="s">
        <v>164</v>
      </c>
      <c r="G724" s="15" t="s">
        <v>126</v>
      </c>
      <c r="H724" s="15">
        <v>66474</v>
      </c>
    </row>
    <row r="725" spans="1:8">
      <c r="A725" s="15" t="s">
        <v>221</v>
      </c>
      <c r="B725" s="15" t="s">
        <v>1114</v>
      </c>
      <c r="C725" s="15" t="s">
        <v>178</v>
      </c>
      <c r="D725" s="15">
        <v>2009</v>
      </c>
      <c r="E725" s="15" t="s">
        <v>104</v>
      </c>
      <c r="F725" s="15" t="s">
        <v>164</v>
      </c>
      <c r="G725" s="15" t="s">
        <v>126</v>
      </c>
      <c r="H725" s="15">
        <v>92013</v>
      </c>
    </row>
    <row r="726" spans="1:8">
      <c r="A726" s="15" t="s">
        <v>107</v>
      </c>
      <c r="B726" s="15" t="s">
        <v>1115</v>
      </c>
      <c r="C726" s="15" t="s">
        <v>179</v>
      </c>
      <c r="D726" s="15">
        <v>2009</v>
      </c>
      <c r="E726" s="15" t="s">
        <v>104</v>
      </c>
      <c r="F726" s="15" t="s">
        <v>164</v>
      </c>
      <c r="G726" s="15" t="s">
        <v>126</v>
      </c>
      <c r="H726" s="15">
        <v>85497</v>
      </c>
    </row>
    <row r="727" spans="1:8">
      <c r="A727" s="15" t="s">
        <v>27</v>
      </c>
      <c r="B727" s="15" t="s">
        <v>1116</v>
      </c>
      <c r="C727" s="15" t="s">
        <v>180</v>
      </c>
      <c r="D727" s="15">
        <v>2009</v>
      </c>
      <c r="E727" s="15" t="s">
        <v>104</v>
      </c>
      <c r="F727" s="15" t="s">
        <v>164</v>
      </c>
      <c r="G727" s="15" t="s">
        <v>126</v>
      </c>
      <c r="H727" s="15">
        <v>55515</v>
      </c>
    </row>
    <row r="728" spans="1:8">
      <c r="A728" s="15" t="s">
        <v>28</v>
      </c>
      <c r="B728" s="15" t="s">
        <v>1117</v>
      </c>
      <c r="C728" s="15" t="s">
        <v>181</v>
      </c>
      <c r="D728" s="15">
        <v>2009</v>
      </c>
      <c r="E728" s="15" t="s">
        <v>104</v>
      </c>
      <c r="F728" s="15" t="s">
        <v>164</v>
      </c>
      <c r="G728" s="15" t="s">
        <v>126</v>
      </c>
      <c r="H728" s="15">
        <v>110854</v>
      </c>
    </row>
    <row r="729" spans="1:8">
      <c r="A729" s="15" t="s">
        <v>30</v>
      </c>
      <c r="B729" s="15" t="s">
        <v>1118</v>
      </c>
      <c r="C729" s="15" t="s">
        <v>29</v>
      </c>
      <c r="D729" s="15">
        <v>2009</v>
      </c>
      <c r="E729" s="15" t="s">
        <v>104</v>
      </c>
      <c r="F729" s="15" t="s">
        <v>164</v>
      </c>
      <c r="G729" s="15" t="s">
        <v>126</v>
      </c>
      <c r="H729" s="15">
        <v>11992</v>
      </c>
    </row>
    <row r="730" spans="1:8">
      <c r="A730" s="15" t="s">
        <v>32</v>
      </c>
      <c r="B730" s="15" t="s">
        <v>1119</v>
      </c>
      <c r="C730" s="15" t="s">
        <v>31</v>
      </c>
      <c r="D730" s="15">
        <v>2009</v>
      </c>
      <c r="E730" s="15" t="s">
        <v>104</v>
      </c>
      <c r="F730" s="15" t="s">
        <v>164</v>
      </c>
      <c r="G730" s="15" t="s">
        <v>126</v>
      </c>
      <c r="H730" s="15">
        <v>20965</v>
      </c>
    </row>
    <row r="731" spans="1:8">
      <c r="A731" s="15" t="s">
        <v>34</v>
      </c>
      <c r="B731" s="15" t="s">
        <v>1120</v>
      </c>
      <c r="C731" s="15" t="s">
        <v>33</v>
      </c>
      <c r="D731" s="15">
        <v>2009</v>
      </c>
      <c r="E731" s="15" t="s">
        <v>104</v>
      </c>
      <c r="F731" s="15" t="s">
        <v>164</v>
      </c>
      <c r="G731" s="15" t="s">
        <v>126</v>
      </c>
      <c r="H731" s="15">
        <v>19278</v>
      </c>
    </row>
    <row r="732" spans="1:8">
      <c r="A732" s="15" t="s">
        <v>36</v>
      </c>
      <c r="B732" s="15" t="s">
        <v>1121</v>
      </c>
      <c r="C732" s="15" t="s">
        <v>35</v>
      </c>
      <c r="D732" s="15">
        <v>2009</v>
      </c>
      <c r="E732" s="15" t="s">
        <v>104</v>
      </c>
      <c r="F732" s="15" t="s">
        <v>164</v>
      </c>
      <c r="G732" s="15" t="s">
        <v>126</v>
      </c>
      <c r="H732" s="15">
        <v>17170</v>
      </c>
    </row>
    <row r="733" spans="1:8">
      <c r="A733" s="15" t="s">
        <v>38</v>
      </c>
      <c r="B733" s="15" t="s">
        <v>1122</v>
      </c>
      <c r="C733" s="15" t="s">
        <v>37</v>
      </c>
      <c r="D733" s="15">
        <v>2009</v>
      </c>
      <c r="E733" s="15" t="s">
        <v>104</v>
      </c>
      <c r="F733" s="15" t="s">
        <v>164</v>
      </c>
      <c r="G733" s="15" t="s">
        <v>126</v>
      </c>
      <c r="H733" s="15">
        <v>28669</v>
      </c>
    </row>
    <row r="734" spans="1:8">
      <c r="A734" s="15" t="s">
        <v>40</v>
      </c>
      <c r="B734" s="15" t="s">
        <v>1123</v>
      </c>
      <c r="C734" s="15" t="s">
        <v>39</v>
      </c>
      <c r="D734" s="15">
        <v>2009</v>
      </c>
      <c r="E734" s="15" t="s">
        <v>104</v>
      </c>
      <c r="F734" s="15" t="s">
        <v>164</v>
      </c>
      <c r="G734" s="15" t="s">
        <v>126</v>
      </c>
      <c r="H734" s="15">
        <v>25229</v>
      </c>
    </row>
    <row r="735" spans="1:8">
      <c r="A735" s="15" t="s">
        <v>41</v>
      </c>
      <c r="B735" s="15" t="s">
        <v>1124</v>
      </c>
      <c r="C735" s="15" t="s">
        <v>24</v>
      </c>
      <c r="D735" s="15">
        <v>2009</v>
      </c>
      <c r="E735" s="15" t="s">
        <v>104</v>
      </c>
      <c r="F735" s="15" t="s">
        <v>164</v>
      </c>
      <c r="G735" s="15" t="s">
        <v>126</v>
      </c>
      <c r="H735" s="15">
        <v>23309</v>
      </c>
    </row>
    <row r="736" spans="1:8">
      <c r="A736" s="15" t="s">
        <v>43</v>
      </c>
      <c r="B736" s="15" t="s">
        <v>1125</v>
      </c>
      <c r="C736" s="15" t="s">
        <v>42</v>
      </c>
      <c r="D736" s="15">
        <v>2009</v>
      </c>
      <c r="E736" s="15" t="s">
        <v>104</v>
      </c>
      <c r="F736" s="15" t="s">
        <v>164</v>
      </c>
      <c r="G736" s="15" t="s">
        <v>126</v>
      </c>
      <c r="H736" s="15">
        <v>11299</v>
      </c>
    </row>
    <row r="737" spans="1:8">
      <c r="A737" s="15" t="s">
        <v>45</v>
      </c>
      <c r="B737" s="15" t="s">
        <v>1126</v>
      </c>
      <c r="C737" s="15" t="s">
        <v>44</v>
      </c>
      <c r="D737" s="15">
        <v>2009</v>
      </c>
      <c r="E737" s="15" t="s">
        <v>104</v>
      </c>
      <c r="F737" s="15" t="s">
        <v>164</v>
      </c>
      <c r="G737" s="15" t="s">
        <v>126</v>
      </c>
      <c r="H737" s="15">
        <v>22185</v>
      </c>
    </row>
    <row r="738" spans="1:8">
      <c r="A738" s="15" t="s">
        <v>47</v>
      </c>
      <c r="B738" s="15" t="s">
        <v>1127</v>
      </c>
      <c r="C738" s="15" t="s">
        <v>46</v>
      </c>
      <c r="D738" s="15">
        <v>2009</v>
      </c>
      <c r="E738" s="15" t="s">
        <v>104</v>
      </c>
      <c r="F738" s="15" t="s">
        <v>164</v>
      </c>
      <c r="G738" s="15" t="s">
        <v>126</v>
      </c>
      <c r="H738" s="15">
        <v>32990</v>
      </c>
    </row>
    <row r="739" spans="1:8">
      <c r="A739" s="15" t="s">
        <v>49</v>
      </c>
      <c r="B739" s="15" t="s">
        <v>1128</v>
      </c>
      <c r="C739" s="15" t="s">
        <v>48</v>
      </c>
      <c r="D739" s="15">
        <v>2009</v>
      </c>
      <c r="E739" s="15" t="s">
        <v>104</v>
      </c>
      <c r="F739" s="15" t="s">
        <v>164</v>
      </c>
      <c r="G739" s="15" t="s">
        <v>126</v>
      </c>
      <c r="H739" s="15">
        <v>41256</v>
      </c>
    </row>
    <row r="740" spans="1:8">
      <c r="A740" s="15" t="s">
        <v>51</v>
      </c>
      <c r="B740" s="15" t="s">
        <v>1129</v>
      </c>
      <c r="C740" s="15" t="s">
        <v>50</v>
      </c>
      <c r="D740" s="15">
        <v>2009</v>
      </c>
      <c r="E740" s="15" t="s">
        <v>104</v>
      </c>
      <c r="F740" s="15" t="s">
        <v>164</v>
      </c>
      <c r="G740" s="15" t="s">
        <v>126</v>
      </c>
      <c r="H740" s="15">
        <v>25088</v>
      </c>
    </row>
    <row r="741" spans="1:8">
      <c r="A741" s="15" t="s">
        <v>53</v>
      </c>
      <c r="B741" s="15" t="s">
        <v>1130</v>
      </c>
      <c r="C741" s="15" t="s">
        <v>52</v>
      </c>
      <c r="D741" s="15">
        <v>2009</v>
      </c>
      <c r="E741" s="15" t="s">
        <v>104</v>
      </c>
      <c r="F741" s="15" t="s">
        <v>164</v>
      </c>
      <c r="G741" s="15" t="s">
        <v>126</v>
      </c>
      <c r="H741" s="15">
        <v>25669</v>
      </c>
    </row>
    <row r="742" spans="1:8">
      <c r="A742" s="15" t="s">
        <v>55</v>
      </c>
      <c r="B742" s="15" t="s">
        <v>1131</v>
      </c>
      <c r="C742" s="15" t="s">
        <v>54</v>
      </c>
      <c r="D742" s="15">
        <v>2009</v>
      </c>
      <c r="E742" s="15" t="s">
        <v>104</v>
      </c>
      <c r="F742" s="15" t="s">
        <v>164</v>
      </c>
      <c r="G742" s="15" t="s">
        <v>126</v>
      </c>
      <c r="H742" s="15">
        <v>24141</v>
      </c>
    </row>
    <row r="743" spans="1:8">
      <c r="A743" s="15" t="s">
        <v>57</v>
      </c>
      <c r="B743" s="15" t="s">
        <v>1132</v>
      </c>
      <c r="C743" s="15" t="s">
        <v>56</v>
      </c>
      <c r="D743" s="15">
        <v>2009</v>
      </c>
      <c r="E743" s="15" t="s">
        <v>104</v>
      </c>
      <c r="F743" s="15" t="s">
        <v>164</v>
      </c>
      <c r="G743" s="15" t="s">
        <v>126</v>
      </c>
      <c r="H743" s="15">
        <v>61356</v>
      </c>
    </row>
    <row r="744" spans="1:8">
      <c r="A744" s="15" t="s">
        <v>59</v>
      </c>
      <c r="B744" s="15" t="s">
        <v>1133</v>
      </c>
      <c r="C744" s="15" t="s">
        <v>58</v>
      </c>
      <c r="D744" s="15">
        <v>2009</v>
      </c>
      <c r="E744" s="15" t="s">
        <v>104</v>
      </c>
      <c r="F744" s="15" t="s">
        <v>164</v>
      </c>
      <c r="G744" s="15" t="s">
        <v>126</v>
      </c>
      <c r="H744" s="15">
        <v>44393</v>
      </c>
    </row>
    <row r="745" spans="1:8">
      <c r="A745" s="15" t="s">
        <v>61</v>
      </c>
      <c r="B745" s="15" t="s">
        <v>1134</v>
      </c>
      <c r="C745" s="15" t="s">
        <v>60</v>
      </c>
      <c r="D745" s="15">
        <v>2009</v>
      </c>
      <c r="E745" s="15" t="s">
        <v>104</v>
      </c>
      <c r="F745" s="15" t="s">
        <v>164</v>
      </c>
      <c r="G745" s="15" t="s">
        <v>126</v>
      </c>
      <c r="H745" s="15">
        <v>11122</v>
      </c>
    </row>
    <row r="746" spans="1:8">
      <c r="A746" s="15" t="s">
        <v>63</v>
      </c>
      <c r="B746" s="15" t="s">
        <v>1135</v>
      </c>
      <c r="C746" s="15" t="s">
        <v>62</v>
      </c>
      <c r="D746" s="15">
        <v>2009</v>
      </c>
      <c r="E746" s="15" t="s">
        <v>104</v>
      </c>
      <c r="F746" s="15" t="s">
        <v>164</v>
      </c>
      <c r="G746" s="15" t="s">
        <v>126</v>
      </c>
      <c r="H746" s="15">
        <v>34828</v>
      </c>
    </row>
    <row r="747" spans="1:8">
      <c r="A747" s="15" t="s">
        <v>65</v>
      </c>
      <c r="B747" s="15" t="s">
        <v>1136</v>
      </c>
      <c r="C747" s="15" t="s">
        <v>64</v>
      </c>
      <c r="D747" s="15">
        <v>2009</v>
      </c>
      <c r="E747" s="15" t="s">
        <v>104</v>
      </c>
      <c r="F747" s="15" t="s">
        <v>164</v>
      </c>
      <c r="G747" s="15" t="s">
        <v>126</v>
      </c>
      <c r="H747" s="15">
        <v>12740</v>
      </c>
    </row>
    <row r="748" spans="1:8">
      <c r="A748" s="15" t="s">
        <v>67</v>
      </c>
      <c r="B748" s="15" t="s">
        <v>1137</v>
      </c>
      <c r="C748" s="15" t="s">
        <v>66</v>
      </c>
      <c r="D748" s="15">
        <v>2009</v>
      </c>
      <c r="E748" s="15" t="s">
        <v>104</v>
      </c>
      <c r="F748" s="15" t="s">
        <v>164</v>
      </c>
      <c r="G748" s="15" t="s">
        <v>126</v>
      </c>
      <c r="H748" s="15">
        <v>17574</v>
      </c>
    </row>
    <row r="749" spans="1:8">
      <c r="A749" s="15" t="s">
        <v>69</v>
      </c>
      <c r="B749" s="15" t="s">
        <v>1138</v>
      </c>
      <c r="C749" s="15" t="s">
        <v>68</v>
      </c>
      <c r="D749" s="15">
        <v>2009</v>
      </c>
      <c r="E749" s="15" t="s">
        <v>104</v>
      </c>
      <c r="F749" s="15" t="s">
        <v>164</v>
      </c>
      <c r="G749" s="15" t="s">
        <v>126</v>
      </c>
      <c r="H749" s="15">
        <v>16555</v>
      </c>
    </row>
    <row r="750" spans="1:8">
      <c r="A750" s="15" t="s">
        <v>71</v>
      </c>
      <c r="B750" s="15" t="s">
        <v>1139</v>
      </c>
      <c r="C750" s="15" t="s">
        <v>70</v>
      </c>
      <c r="D750" s="15">
        <v>2009</v>
      </c>
      <c r="E750" s="15" t="s">
        <v>104</v>
      </c>
      <c r="F750" s="15" t="s">
        <v>164</v>
      </c>
      <c r="G750" s="15" t="s">
        <v>126</v>
      </c>
      <c r="H750" s="15">
        <v>29157</v>
      </c>
    </row>
    <row r="751" spans="1:8">
      <c r="A751" s="15" t="s">
        <v>20</v>
      </c>
      <c r="B751" s="15" t="s">
        <v>1140</v>
      </c>
      <c r="C751" s="15" t="s">
        <v>182</v>
      </c>
      <c r="D751" s="15">
        <v>2009</v>
      </c>
      <c r="E751" s="15" t="s">
        <v>104</v>
      </c>
      <c r="F751" s="15" t="s">
        <v>164</v>
      </c>
      <c r="G751" s="15" t="s">
        <v>126</v>
      </c>
      <c r="H751" s="15">
        <v>556965</v>
      </c>
    </row>
    <row r="752" spans="1:8">
      <c r="A752" s="15" t="s">
        <v>23</v>
      </c>
      <c r="B752" s="15" t="s">
        <v>1141</v>
      </c>
      <c r="C752" s="15" t="s">
        <v>175</v>
      </c>
      <c r="D752" s="15">
        <v>2010</v>
      </c>
      <c r="E752" s="15" t="s">
        <v>104</v>
      </c>
      <c r="F752" s="15" t="s">
        <v>164</v>
      </c>
      <c r="G752" s="15" t="s">
        <v>126</v>
      </c>
      <c r="H752" s="15">
        <v>123055</v>
      </c>
    </row>
    <row r="753" spans="1:8">
      <c r="A753" s="15" t="s">
        <v>25</v>
      </c>
      <c r="B753" s="15" t="s">
        <v>1142</v>
      </c>
      <c r="C753" s="15" t="s">
        <v>176</v>
      </c>
      <c r="D753" s="15">
        <v>2010</v>
      </c>
      <c r="E753" s="15" t="s">
        <v>104</v>
      </c>
      <c r="F753" s="15" t="s">
        <v>164</v>
      </c>
      <c r="G753" s="15" t="s">
        <v>126</v>
      </c>
      <c r="H753" s="15">
        <v>22923</v>
      </c>
    </row>
    <row r="754" spans="1:8">
      <c r="A754" s="15" t="s">
        <v>26</v>
      </c>
      <c r="B754" s="15" t="s">
        <v>1143</v>
      </c>
      <c r="C754" s="15" t="s">
        <v>177</v>
      </c>
      <c r="D754" s="15">
        <v>2010</v>
      </c>
      <c r="E754" s="15" t="s">
        <v>104</v>
      </c>
      <c r="F754" s="15" t="s">
        <v>164</v>
      </c>
      <c r="G754" s="15" t="s">
        <v>126</v>
      </c>
      <c r="H754" s="15">
        <v>65962</v>
      </c>
    </row>
    <row r="755" spans="1:8">
      <c r="A755" s="15" t="s">
        <v>221</v>
      </c>
      <c r="B755" s="15" t="s">
        <v>1144</v>
      </c>
      <c r="C755" s="15" t="s">
        <v>178</v>
      </c>
      <c r="D755" s="15">
        <v>2010</v>
      </c>
      <c r="E755" s="15" t="s">
        <v>104</v>
      </c>
      <c r="F755" s="15" t="s">
        <v>164</v>
      </c>
      <c r="G755" s="15" t="s">
        <v>126</v>
      </c>
      <c r="H755" s="15">
        <v>91441</v>
      </c>
    </row>
    <row r="756" spans="1:8">
      <c r="A756" s="15" t="s">
        <v>107</v>
      </c>
      <c r="B756" s="15" t="s">
        <v>1145</v>
      </c>
      <c r="C756" s="15" t="s">
        <v>179</v>
      </c>
      <c r="D756" s="15">
        <v>2010</v>
      </c>
      <c r="E756" s="15" t="s">
        <v>104</v>
      </c>
      <c r="F756" s="15" t="s">
        <v>164</v>
      </c>
      <c r="G756" s="15" t="s">
        <v>126</v>
      </c>
      <c r="H756" s="15">
        <v>86071</v>
      </c>
    </row>
    <row r="757" spans="1:8">
      <c r="A757" s="15" t="s">
        <v>27</v>
      </c>
      <c r="B757" s="15" t="s">
        <v>1146</v>
      </c>
      <c r="C757" s="15" t="s">
        <v>180</v>
      </c>
      <c r="D757" s="15">
        <v>2010</v>
      </c>
      <c r="E757" s="15" t="s">
        <v>104</v>
      </c>
      <c r="F757" s="15" t="s">
        <v>164</v>
      </c>
      <c r="G757" s="15" t="s">
        <v>126</v>
      </c>
      <c r="H757" s="15">
        <v>55180</v>
      </c>
    </row>
    <row r="758" spans="1:8">
      <c r="A758" s="15" t="s">
        <v>28</v>
      </c>
      <c r="B758" s="15" t="s">
        <v>1147</v>
      </c>
      <c r="C758" s="15" t="s">
        <v>181</v>
      </c>
      <c r="D758" s="15">
        <v>2010</v>
      </c>
      <c r="E758" s="15" t="s">
        <v>104</v>
      </c>
      <c r="F758" s="15" t="s">
        <v>164</v>
      </c>
      <c r="G758" s="15" t="s">
        <v>126</v>
      </c>
      <c r="H758" s="15">
        <v>110359</v>
      </c>
    </row>
    <row r="759" spans="1:8">
      <c r="A759" s="15" t="s">
        <v>30</v>
      </c>
      <c r="B759" s="15" t="s">
        <v>1148</v>
      </c>
      <c r="C759" s="15" t="s">
        <v>29</v>
      </c>
      <c r="D759" s="15">
        <v>2010</v>
      </c>
      <c r="E759" s="15" t="s">
        <v>104</v>
      </c>
      <c r="F759" s="15" t="s">
        <v>164</v>
      </c>
      <c r="G759" s="15" t="s">
        <v>126</v>
      </c>
      <c r="H759" s="15">
        <v>11956</v>
      </c>
    </row>
    <row r="760" spans="1:8">
      <c r="A760" s="15" t="s">
        <v>32</v>
      </c>
      <c r="B760" s="15" t="s">
        <v>1149</v>
      </c>
      <c r="C760" s="15" t="s">
        <v>31</v>
      </c>
      <c r="D760" s="15">
        <v>2010</v>
      </c>
      <c r="E760" s="15" t="s">
        <v>104</v>
      </c>
      <c r="F760" s="15" t="s">
        <v>164</v>
      </c>
      <c r="G760" s="15" t="s">
        <v>126</v>
      </c>
      <c r="H760" s="15">
        <v>20939</v>
      </c>
    </row>
    <row r="761" spans="1:8">
      <c r="A761" s="15" t="s">
        <v>34</v>
      </c>
      <c r="B761" s="15" t="s">
        <v>1150</v>
      </c>
      <c r="C761" s="15" t="s">
        <v>33</v>
      </c>
      <c r="D761" s="15">
        <v>2010</v>
      </c>
      <c r="E761" s="15" t="s">
        <v>104</v>
      </c>
      <c r="F761" s="15" t="s">
        <v>164</v>
      </c>
      <c r="G761" s="15" t="s">
        <v>126</v>
      </c>
      <c r="H761" s="15">
        <v>19149</v>
      </c>
    </row>
    <row r="762" spans="1:8">
      <c r="A762" s="15" t="s">
        <v>36</v>
      </c>
      <c r="B762" s="15" t="s">
        <v>1151</v>
      </c>
      <c r="C762" s="15" t="s">
        <v>35</v>
      </c>
      <c r="D762" s="15">
        <v>2010</v>
      </c>
      <c r="E762" s="15" t="s">
        <v>104</v>
      </c>
      <c r="F762" s="15" t="s">
        <v>164</v>
      </c>
      <c r="G762" s="15" t="s">
        <v>126</v>
      </c>
      <c r="H762" s="15">
        <v>17007</v>
      </c>
    </row>
    <row r="763" spans="1:8">
      <c r="A763" s="15" t="s">
        <v>38</v>
      </c>
      <c r="B763" s="15" t="s">
        <v>1152</v>
      </c>
      <c r="C763" s="15" t="s">
        <v>37</v>
      </c>
      <c r="D763" s="15">
        <v>2010</v>
      </c>
      <c r="E763" s="15" t="s">
        <v>104</v>
      </c>
      <c r="F763" s="15" t="s">
        <v>164</v>
      </c>
      <c r="G763" s="15" t="s">
        <v>126</v>
      </c>
      <c r="H763" s="15">
        <v>28610</v>
      </c>
    </row>
    <row r="764" spans="1:8">
      <c r="A764" s="15" t="s">
        <v>40</v>
      </c>
      <c r="B764" s="15" t="s">
        <v>1153</v>
      </c>
      <c r="C764" s="15" t="s">
        <v>39</v>
      </c>
      <c r="D764" s="15">
        <v>2010</v>
      </c>
      <c r="E764" s="15" t="s">
        <v>104</v>
      </c>
      <c r="F764" s="15" t="s">
        <v>164</v>
      </c>
      <c r="G764" s="15" t="s">
        <v>126</v>
      </c>
      <c r="H764" s="15">
        <v>25394</v>
      </c>
    </row>
    <row r="765" spans="1:8">
      <c r="A765" s="15" t="s">
        <v>41</v>
      </c>
      <c r="B765" s="15" t="s">
        <v>1154</v>
      </c>
      <c r="C765" s="15" t="s">
        <v>24</v>
      </c>
      <c r="D765" s="15">
        <v>2010</v>
      </c>
      <c r="E765" s="15" t="s">
        <v>104</v>
      </c>
      <c r="F765" s="15" t="s">
        <v>164</v>
      </c>
      <c r="G765" s="15" t="s">
        <v>126</v>
      </c>
      <c r="H765" s="15">
        <v>22923</v>
      </c>
    </row>
    <row r="766" spans="1:8">
      <c r="A766" s="15" t="s">
        <v>43</v>
      </c>
      <c r="B766" s="15" t="s">
        <v>1155</v>
      </c>
      <c r="C766" s="15" t="s">
        <v>42</v>
      </c>
      <c r="D766" s="15">
        <v>2010</v>
      </c>
      <c r="E766" s="15" t="s">
        <v>104</v>
      </c>
      <c r="F766" s="15" t="s">
        <v>164</v>
      </c>
      <c r="G766" s="15" t="s">
        <v>126</v>
      </c>
      <c r="H766" s="15">
        <v>11233</v>
      </c>
    </row>
    <row r="767" spans="1:8">
      <c r="A767" s="15" t="s">
        <v>45</v>
      </c>
      <c r="B767" s="15" t="s">
        <v>1156</v>
      </c>
      <c r="C767" s="15" t="s">
        <v>44</v>
      </c>
      <c r="D767" s="15">
        <v>2010</v>
      </c>
      <c r="E767" s="15" t="s">
        <v>104</v>
      </c>
      <c r="F767" s="15" t="s">
        <v>164</v>
      </c>
      <c r="G767" s="15" t="s">
        <v>126</v>
      </c>
      <c r="H767" s="15">
        <v>21990</v>
      </c>
    </row>
    <row r="768" spans="1:8">
      <c r="A768" s="15" t="s">
        <v>47</v>
      </c>
      <c r="B768" s="15" t="s">
        <v>1157</v>
      </c>
      <c r="C768" s="15" t="s">
        <v>46</v>
      </c>
      <c r="D768" s="15">
        <v>2010</v>
      </c>
      <c r="E768" s="15" t="s">
        <v>104</v>
      </c>
      <c r="F768" s="15" t="s">
        <v>164</v>
      </c>
      <c r="G768" s="15" t="s">
        <v>126</v>
      </c>
      <c r="H768" s="15">
        <v>32739</v>
      </c>
    </row>
    <row r="769" spans="1:8">
      <c r="A769" s="15" t="s">
        <v>49</v>
      </c>
      <c r="B769" s="15" t="s">
        <v>1158</v>
      </c>
      <c r="C769" s="15" t="s">
        <v>48</v>
      </c>
      <c r="D769" s="15">
        <v>2010</v>
      </c>
      <c r="E769" s="15" t="s">
        <v>104</v>
      </c>
      <c r="F769" s="15" t="s">
        <v>164</v>
      </c>
      <c r="G769" s="15" t="s">
        <v>126</v>
      </c>
      <c r="H769" s="15">
        <v>41181</v>
      </c>
    </row>
    <row r="770" spans="1:8">
      <c r="A770" s="15" t="s">
        <v>51</v>
      </c>
      <c r="B770" s="15" t="s">
        <v>1159</v>
      </c>
      <c r="C770" s="15" t="s">
        <v>50</v>
      </c>
      <c r="D770" s="15">
        <v>2010</v>
      </c>
      <c r="E770" s="15" t="s">
        <v>104</v>
      </c>
      <c r="F770" s="15" t="s">
        <v>164</v>
      </c>
      <c r="G770" s="15" t="s">
        <v>126</v>
      </c>
      <c r="H770" s="15">
        <v>24837</v>
      </c>
    </row>
    <row r="771" spans="1:8">
      <c r="A771" s="15" t="s">
        <v>53</v>
      </c>
      <c r="B771" s="15" t="s">
        <v>1160</v>
      </c>
      <c r="C771" s="15" t="s">
        <v>52</v>
      </c>
      <c r="D771" s="15">
        <v>2010</v>
      </c>
      <c r="E771" s="15" t="s">
        <v>104</v>
      </c>
      <c r="F771" s="15" t="s">
        <v>164</v>
      </c>
      <c r="G771" s="15" t="s">
        <v>126</v>
      </c>
      <c r="H771" s="15">
        <v>25423</v>
      </c>
    </row>
    <row r="772" spans="1:8">
      <c r="A772" s="15" t="s">
        <v>55</v>
      </c>
      <c r="B772" s="15" t="s">
        <v>1161</v>
      </c>
      <c r="C772" s="15" t="s">
        <v>54</v>
      </c>
      <c r="D772" s="15">
        <v>2010</v>
      </c>
      <c r="E772" s="15" t="s">
        <v>104</v>
      </c>
      <c r="F772" s="15" t="s">
        <v>164</v>
      </c>
      <c r="G772" s="15" t="s">
        <v>126</v>
      </c>
      <c r="H772" s="15">
        <v>24000</v>
      </c>
    </row>
    <row r="773" spans="1:8">
      <c r="A773" s="15" t="s">
        <v>57</v>
      </c>
      <c r="B773" s="15" t="s">
        <v>1162</v>
      </c>
      <c r="C773" s="15" t="s">
        <v>56</v>
      </c>
      <c r="D773" s="15">
        <v>2010</v>
      </c>
      <c r="E773" s="15" t="s">
        <v>104</v>
      </c>
      <c r="F773" s="15" t="s">
        <v>164</v>
      </c>
      <c r="G773" s="15" t="s">
        <v>126</v>
      </c>
      <c r="H773" s="15">
        <v>62071</v>
      </c>
    </row>
    <row r="774" spans="1:8">
      <c r="A774" s="15" t="s">
        <v>59</v>
      </c>
      <c r="B774" s="15" t="s">
        <v>1163</v>
      </c>
      <c r="C774" s="15" t="s">
        <v>58</v>
      </c>
      <c r="D774" s="15">
        <v>2010</v>
      </c>
      <c r="E774" s="15" t="s">
        <v>104</v>
      </c>
      <c r="F774" s="15" t="s">
        <v>164</v>
      </c>
      <c r="G774" s="15" t="s">
        <v>126</v>
      </c>
      <c r="H774" s="15">
        <v>44207</v>
      </c>
    </row>
    <row r="775" spans="1:8">
      <c r="A775" s="15" t="s">
        <v>61</v>
      </c>
      <c r="B775" s="15" t="s">
        <v>1164</v>
      </c>
      <c r="C775" s="15" t="s">
        <v>60</v>
      </c>
      <c r="D775" s="15">
        <v>2010</v>
      </c>
      <c r="E775" s="15" t="s">
        <v>104</v>
      </c>
      <c r="F775" s="15" t="s">
        <v>164</v>
      </c>
      <c r="G775" s="15" t="s">
        <v>126</v>
      </c>
      <c r="H775" s="15">
        <v>10973</v>
      </c>
    </row>
    <row r="776" spans="1:8">
      <c r="A776" s="15" t="s">
        <v>63</v>
      </c>
      <c r="B776" s="15" t="s">
        <v>1165</v>
      </c>
      <c r="C776" s="15" t="s">
        <v>62</v>
      </c>
      <c r="D776" s="15">
        <v>2010</v>
      </c>
      <c r="E776" s="15" t="s">
        <v>104</v>
      </c>
      <c r="F776" s="15" t="s">
        <v>164</v>
      </c>
      <c r="G776" s="15" t="s">
        <v>126</v>
      </c>
      <c r="H776" s="15">
        <v>34855</v>
      </c>
    </row>
    <row r="777" spans="1:8">
      <c r="A777" s="15" t="s">
        <v>65</v>
      </c>
      <c r="B777" s="15" t="s">
        <v>1166</v>
      </c>
      <c r="C777" s="15" t="s">
        <v>64</v>
      </c>
      <c r="D777" s="15">
        <v>2010</v>
      </c>
      <c r="E777" s="15" t="s">
        <v>104</v>
      </c>
      <c r="F777" s="15" t="s">
        <v>164</v>
      </c>
      <c r="G777" s="15" t="s">
        <v>126</v>
      </c>
      <c r="H777" s="15">
        <v>12560</v>
      </c>
    </row>
    <row r="778" spans="1:8">
      <c r="A778" s="15" t="s">
        <v>67</v>
      </c>
      <c r="B778" s="15" t="s">
        <v>1167</v>
      </c>
      <c r="C778" s="15" t="s">
        <v>66</v>
      </c>
      <c r="D778" s="15">
        <v>2010</v>
      </c>
      <c r="E778" s="15" t="s">
        <v>104</v>
      </c>
      <c r="F778" s="15" t="s">
        <v>164</v>
      </c>
      <c r="G778" s="15" t="s">
        <v>126</v>
      </c>
      <c r="H778" s="15">
        <v>17344</v>
      </c>
    </row>
    <row r="779" spans="1:8">
      <c r="A779" s="15" t="s">
        <v>69</v>
      </c>
      <c r="B779" s="15" t="s">
        <v>1168</v>
      </c>
      <c r="C779" s="15" t="s">
        <v>68</v>
      </c>
      <c r="D779" s="15">
        <v>2010</v>
      </c>
      <c r="E779" s="15" t="s">
        <v>104</v>
      </c>
      <c r="F779" s="15" t="s">
        <v>164</v>
      </c>
      <c r="G779" s="15" t="s">
        <v>126</v>
      </c>
      <c r="H779" s="15">
        <v>16354</v>
      </c>
    </row>
    <row r="780" spans="1:8">
      <c r="A780" s="15" t="s">
        <v>71</v>
      </c>
      <c r="B780" s="15" t="s">
        <v>1169</v>
      </c>
      <c r="C780" s="15" t="s">
        <v>70</v>
      </c>
      <c r="D780" s="15">
        <v>2010</v>
      </c>
      <c r="E780" s="15" t="s">
        <v>104</v>
      </c>
      <c r="F780" s="15" t="s">
        <v>164</v>
      </c>
      <c r="G780" s="15" t="s">
        <v>126</v>
      </c>
      <c r="H780" s="15">
        <v>29246</v>
      </c>
    </row>
    <row r="781" spans="1:8">
      <c r="A781" s="15" t="s">
        <v>20</v>
      </c>
      <c r="B781" s="15" t="s">
        <v>1170</v>
      </c>
      <c r="C781" s="15" t="s">
        <v>182</v>
      </c>
      <c r="D781" s="15">
        <v>2010</v>
      </c>
      <c r="E781" s="15" t="s">
        <v>104</v>
      </c>
      <c r="F781" s="15" t="s">
        <v>164</v>
      </c>
      <c r="G781" s="15" t="s">
        <v>126</v>
      </c>
      <c r="H781" s="15">
        <v>554991</v>
      </c>
    </row>
    <row r="782" spans="1:8">
      <c r="A782" s="15" t="s">
        <v>23</v>
      </c>
      <c r="B782" s="15" t="s">
        <v>1171</v>
      </c>
      <c r="C782" s="15" t="s">
        <v>175</v>
      </c>
      <c r="D782" s="15">
        <v>2011</v>
      </c>
      <c r="E782" s="15" t="s">
        <v>104</v>
      </c>
      <c r="F782" s="15" t="s">
        <v>164</v>
      </c>
      <c r="G782" s="15" t="s">
        <v>126</v>
      </c>
      <c r="H782" s="15">
        <v>123267</v>
      </c>
    </row>
    <row r="783" spans="1:8">
      <c r="A783" s="15" t="s">
        <v>25</v>
      </c>
      <c r="B783" s="15" t="s">
        <v>1172</v>
      </c>
      <c r="C783" s="15" t="s">
        <v>176</v>
      </c>
      <c r="D783" s="15">
        <v>2011</v>
      </c>
      <c r="E783" s="15" t="s">
        <v>104</v>
      </c>
      <c r="F783" s="15" t="s">
        <v>164</v>
      </c>
      <c r="G783" s="15" t="s">
        <v>126</v>
      </c>
      <c r="H783" s="15">
        <v>22761</v>
      </c>
    </row>
    <row r="784" spans="1:8">
      <c r="A784" s="15" t="s">
        <v>26</v>
      </c>
      <c r="B784" s="15" t="s">
        <v>1173</v>
      </c>
      <c r="C784" s="15" t="s">
        <v>177</v>
      </c>
      <c r="D784" s="15">
        <v>2011</v>
      </c>
      <c r="E784" s="15" t="s">
        <v>104</v>
      </c>
      <c r="F784" s="15" t="s">
        <v>164</v>
      </c>
      <c r="G784" s="15" t="s">
        <v>126</v>
      </c>
      <c r="H784" s="15">
        <v>66193</v>
      </c>
    </row>
    <row r="785" spans="1:8">
      <c r="A785" s="15" t="s">
        <v>221</v>
      </c>
      <c r="B785" s="15" t="s">
        <v>1174</v>
      </c>
      <c r="C785" s="15" t="s">
        <v>178</v>
      </c>
      <c r="D785" s="15">
        <v>2011</v>
      </c>
      <c r="E785" s="15" t="s">
        <v>104</v>
      </c>
      <c r="F785" s="15" t="s">
        <v>164</v>
      </c>
      <c r="G785" s="15" t="s">
        <v>126</v>
      </c>
      <c r="H785" s="15">
        <v>91354</v>
      </c>
    </row>
    <row r="786" spans="1:8">
      <c r="A786" s="15" t="s">
        <v>107</v>
      </c>
      <c r="B786" s="15" t="s">
        <v>1175</v>
      </c>
      <c r="C786" s="15" t="s">
        <v>179</v>
      </c>
      <c r="D786" s="15">
        <v>2011</v>
      </c>
      <c r="E786" s="15" t="s">
        <v>104</v>
      </c>
      <c r="F786" s="15" t="s">
        <v>164</v>
      </c>
      <c r="G786" s="15" t="s">
        <v>126</v>
      </c>
      <c r="H786" s="15">
        <v>86850</v>
      </c>
    </row>
    <row r="787" spans="1:8">
      <c r="A787" s="15" t="s">
        <v>27</v>
      </c>
      <c r="B787" s="15" t="s">
        <v>1176</v>
      </c>
      <c r="C787" s="15" t="s">
        <v>180</v>
      </c>
      <c r="D787" s="15">
        <v>2011</v>
      </c>
      <c r="E787" s="15" t="s">
        <v>104</v>
      </c>
      <c r="F787" s="15" t="s">
        <v>164</v>
      </c>
      <c r="G787" s="15" t="s">
        <v>126</v>
      </c>
      <c r="H787" s="15">
        <v>55294</v>
      </c>
    </row>
    <row r="788" spans="1:8">
      <c r="A788" s="15" t="s">
        <v>28</v>
      </c>
      <c r="B788" s="15" t="s">
        <v>1177</v>
      </c>
      <c r="C788" s="15" t="s">
        <v>181</v>
      </c>
      <c r="D788" s="15">
        <v>2011</v>
      </c>
      <c r="E788" s="15" t="s">
        <v>104</v>
      </c>
      <c r="F788" s="15" t="s">
        <v>164</v>
      </c>
      <c r="G788" s="15" t="s">
        <v>126</v>
      </c>
      <c r="H788" s="15">
        <v>110122</v>
      </c>
    </row>
    <row r="789" spans="1:8">
      <c r="A789" s="15" t="s">
        <v>30</v>
      </c>
      <c r="B789" s="15" t="s">
        <v>1178</v>
      </c>
      <c r="C789" s="15" t="s">
        <v>29</v>
      </c>
      <c r="D789" s="15">
        <v>2011</v>
      </c>
      <c r="E789" s="15" t="s">
        <v>104</v>
      </c>
      <c r="F789" s="15" t="s">
        <v>164</v>
      </c>
      <c r="G789" s="15" t="s">
        <v>126</v>
      </c>
      <c r="H789" s="15">
        <v>11890</v>
      </c>
    </row>
    <row r="790" spans="1:8">
      <c r="A790" s="15" t="s">
        <v>32</v>
      </c>
      <c r="B790" s="15" t="s">
        <v>1179</v>
      </c>
      <c r="C790" s="15" t="s">
        <v>31</v>
      </c>
      <c r="D790" s="15">
        <v>2011</v>
      </c>
      <c r="E790" s="15" t="s">
        <v>104</v>
      </c>
      <c r="F790" s="15" t="s">
        <v>164</v>
      </c>
      <c r="G790" s="15" t="s">
        <v>126</v>
      </c>
      <c r="H790" s="15">
        <v>20868</v>
      </c>
    </row>
    <row r="791" spans="1:8">
      <c r="A791" s="15" t="s">
        <v>34</v>
      </c>
      <c r="B791" s="15" t="s">
        <v>1180</v>
      </c>
      <c r="C791" s="15" t="s">
        <v>33</v>
      </c>
      <c r="D791" s="15">
        <v>2011</v>
      </c>
      <c r="E791" s="15" t="s">
        <v>104</v>
      </c>
      <c r="F791" s="15" t="s">
        <v>164</v>
      </c>
      <c r="G791" s="15" t="s">
        <v>126</v>
      </c>
      <c r="H791" s="15">
        <v>19063</v>
      </c>
    </row>
    <row r="792" spans="1:8">
      <c r="A792" s="15" t="s">
        <v>36</v>
      </c>
      <c r="B792" s="15" t="s">
        <v>1181</v>
      </c>
      <c r="C792" s="15" t="s">
        <v>35</v>
      </c>
      <c r="D792" s="15">
        <v>2011</v>
      </c>
      <c r="E792" s="15" t="s">
        <v>104</v>
      </c>
      <c r="F792" s="15" t="s">
        <v>164</v>
      </c>
      <c r="G792" s="15" t="s">
        <v>126</v>
      </c>
      <c r="H792" s="15">
        <v>17020</v>
      </c>
    </row>
    <row r="793" spans="1:8">
      <c r="A793" s="15" t="s">
        <v>38</v>
      </c>
      <c r="B793" s="15" t="s">
        <v>1182</v>
      </c>
      <c r="C793" s="15" t="s">
        <v>37</v>
      </c>
      <c r="D793" s="15">
        <v>2011</v>
      </c>
      <c r="E793" s="15" t="s">
        <v>104</v>
      </c>
      <c r="F793" s="15" t="s">
        <v>164</v>
      </c>
      <c r="G793" s="15" t="s">
        <v>126</v>
      </c>
      <c r="H793" s="15">
        <v>28584</v>
      </c>
    </row>
    <row r="794" spans="1:8">
      <c r="A794" s="15" t="s">
        <v>40</v>
      </c>
      <c r="B794" s="15" t="s">
        <v>1183</v>
      </c>
      <c r="C794" s="15" t="s">
        <v>39</v>
      </c>
      <c r="D794" s="15">
        <v>2011</v>
      </c>
      <c r="E794" s="15" t="s">
        <v>104</v>
      </c>
      <c r="F794" s="15" t="s">
        <v>164</v>
      </c>
      <c r="G794" s="15" t="s">
        <v>126</v>
      </c>
      <c r="H794" s="15">
        <v>25842</v>
      </c>
    </row>
    <row r="795" spans="1:8">
      <c r="A795" s="15" t="s">
        <v>41</v>
      </c>
      <c r="B795" s="15" t="s">
        <v>1184</v>
      </c>
      <c r="C795" s="15" t="s">
        <v>24</v>
      </c>
      <c r="D795" s="15">
        <v>2011</v>
      </c>
      <c r="E795" s="15" t="s">
        <v>104</v>
      </c>
      <c r="F795" s="15" t="s">
        <v>164</v>
      </c>
      <c r="G795" s="15" t="s">
        <v>126</v>
      </c>
      <c r="H795" s="15">
        <v>22761</v>
      </c>
    </row>
    <row r="796" spans="1:8">
      <c r="A796" s="15" t="s">
        <v>43</v>
      </c>
      <c r="B796" s="15" t="s">
        <v>1185</v>
      </c>
      <c r="C796" s="15" t="s">
        <v>42</v>
      </c>
      <c r="D796" s="15">
        <v>2011</v>
      </c>
      <c r="E796" s="15" t="s">
        <v>104</v>
      </c>
      <c r="F796" s="15" t="s">
        <v>164</v>
      </c>
      <c r="G796" s="15" t="s">
        <v>126</v>
      </c>
      <c r="H796" s="15">
        <v>11165</v>
      </c>
    </row>
    <row r="797" spans="1:8">
      <c r="A797" s="15" t="s">
        <v>45</v>
      </c>
      <c r="B797" s="15" t="s">
        <v>1186</v>
      </c>
      <c r="C797" s="15" t="s">
        <v>44</v>
      </c>
      <c r="D797" s="15">
        <v>2011</v>
      </c>
      <c r="E797" s="15" t="s">
        <v>104</v>
      </c>
      <c r="F797" s="15" t="s">
        <v>164</v>
      </c>
      <c r="G797" s="15" t="s">
        <v>126</v>
      </c>
      <c r="H797" s="15">
        <v>22002</v>
      </c>
    </row>
    <row r="798" spans="1:8">
      <c r="A798" s="15" t="s">
        <v>47</v>
      </c>
      <c r="B798" s="15" t="s">
        <v>1187</v>
      </c>
      <c r="C798" s="15" t="s">
        <v>46</v>
      </c>
      <c r="D798" s="15">
        <v>2011</v>
      </c>
      <c r="E798" s="15" t="s">
        <v>104</v>
      </c>
      <c r="F798" s="15" t="s">
        <v>164</v>
      </c>
      <c r="G798" s="15" t="s">
        <v>126</v>
      </c>
      <c r="H798" s="15">
        <v>33026</v>
      </c>
    </row>
    <row r="799" spans="1:8">
      <c r="A799" s="15" t="s">
        <v>49</v>
      </c>
      <c r="B799" s="15" t="s">
        <v>1188</v>
      </c>
      <c r="C799" s="15" t="s">
        <v>48</v>
      </c>
      <c r="D799" s="15">
        <v>2011</v>
      </c>
      <c r="E799" s="15" t="s">
        <v>104</v>
      </c>
      <c r="F799" s="15" t="s">
        <v>164</v>
      </c>
      <c r="G799" s="15" t="s">
        <v>126</v>
      </c>
      <c r="H799" s="15">
        <v>41322</v>
      </c>
    </row>
    <row r="800" spans="1:8">
      <c r="A800" s="15" t="s">
        <v>51</v>
      </c>
      <c r="B800" s="15" t="s">
        <v>1189</v>
      </c>
      <c r="C800" s="15" t="s">
        <v>50</v>
      </c>
      <c r="D800" s="15">
        <v>2011</v>
      </c>
      <c r="E800" s="15" t="s">
        <v>104</v>
      </c>
      <c r="F800" s="15" t="s">
        <v>164</v>
      </c>
      <c r="G800" s="15" t="s">
        <v>126</v>
      </c>
      <c r="H800" s="15">
        <v>24674</v>
      </c>
    </row>
    <row r="801" spans="1:8">
      <c r="A801" s="15" t="s">
        <v>53</v>
      </c>
      <c r="B801" s="15" t="s">
        <v>1190</v>
      </c>
      <c r="C801" s="15" t="s">
        <v>52</v>
      </c>
      <c r="D801" s="15">
        <v>2011</v>
      </c>
      <c r="E801" s="15" t="s">
        <v>104</v>
      </c>
      <c r="F801" s="15" t="s">
        <v>164</v>
      </c>
      <c r="G801" s="15" t="s">
        <v>126</v>
      </c>
      <c r="H801" s="15">
        <v>25358</v>
      </c>
    </row>
    <row r="802" spans="1:8">
      <c r="A802" s="15" t="s">
        <v>55</v>
      </c>
      <c r="B802" s="15" t="s">
        <v>1191</v>
      </c>
      <c r="C802" s="15" t="s">
        <v>54</v>
      </c>
      <c r="D802" s="15">
        <v>2011</v>
      </c>
      <c r="E802" s="15" t="s">
        <v>104</v>
      </c>
      <c r="F802" s="15" t="s">
        <v>164</v>
      </c>
      <c r="G802" s="15" t="s">
        <v>126</v>
      </c>
      <c r="H802" s="15">
        <v>23776</v>
      </c>
    </row>
    <row r="803" spans="1:8">
      <c r="A803" s="15" t="s">
        <v>57</v>
      </c>
      <c r="B803" s="15" t="s">
        <v>1192</v>
      </c>
      <c r="C803" s="15" t="s">
        <v>56</v>
      </c>
      <c r="D803" s="15">
        <v>2011</v>
      </c>
      <c r="E803" s="15" t="s">
        <v>104</v>
      </c>
      <c r="F803" s="15" t="s">
        <v>164</v>
      </c>
      <c r="G803" s="15" t="s">
        <v>126</v>
      </c>
      <c r="H803" s="15">
        <v>63074</v>
      </c>
    </row>
    <row r="804" spans="1:8">
      <c r="A804" s="15" t="s">
        <v>59</v>
      </c>
      <c r="B804" s="15" t="s">
        <v>1193</v>
      </c>
      <c r="C804" s="15" t="s">
        <v>58</v>
      </c>
      <c r="D804" s="15">
        <v>2011</v>
      </c>
      <c r="E804" s="15" t="s">
        <v>104</v>
      </c>
      <c r="F804" s="15" t="s">
        <v>164</v>
      </c>
      <c r="G804" s="15" t="s">
        <v>126</v>
      </c>
      <c r="H804" s="15">
        <v>44325</v>
      </c>
    </row>
    <row r="805" spans="1:8">
      <c r="A805" s="15" t="s">
        <v>61</v>
      </c>
      <c r="B805" s="15" t="s">
        <v>1194</v>
      </c>
      <c r="C805" s="15" t="s">
        <v>60</v>
      </c>
      <c r="D805" s="15">
        <v>2011</v>
      </c>
      <c r="E805" s="15" t="s">
        <v>104</v>
      </c>
      <c r="F805" s="15" t="s">
        <v>164</v>
      </c>
      <c r="G805" s="15" t="s">
        <v>126</v>
      </c>
      <c r="H805" s="15">
        <v>10969</v>
      </c>
    </row>
    <row r="806" spans="1:8">
      <c r="A806" s="15" t="s">
        <v>63</v>
      </c>
      <c r="B806" s="15" t="s">
        <v>1195</v>
      </c>
      <c r="C806" s="15" t="s">
        <v>62</v>
      </c>
      <c r="D806" s="15">
        <v>2011</v>
      </c>
      <c r="E806" s="15" t="s">
        <v>104</v>
      </c>
      <c r="F806" s="15" t="s">
        <v>164</v>
      </c>
      <c r="G806" s="15" t="s">
        <v>126</v>
      </c>
      <c r="H806" s="15">
        <v>34831</v>
      </c>
    </row>
    <row r="807" spans="1:8">
      <c r="A807" s="15" t="s">
        <v>65</v>
      </c>
      <c r="B807" s="15" t="s">
        <v>1196</v>
      </c>
      <c r="C807" s="15" t="s">
        <v>64</v>
      </c>
      <c r="D807" s="15">
        <v>2011</v>
      </c>
      <c r="E807" s="15" t="s">
        <v>104</v>
      </c>
      <c r="F807" s="15" t="s">
        <v>164</v>
      </c>
      <c r="G807" s="15" t="s">
        <v>126</v>
      </c>
      <c r="H807" s="15">
        <v>12474</v>
      </c>
    </row>
    <row r="808" spans="1:8">
      <c r="A808" s="15" t="s">
        <v>67</v>
      </c>
      <c r="B808" s="15" t="s">
        <v>1197</v>
      </c>
      <c r="C808" s="15" t="s">
        <v>66</v>
      </c>
      <c r="D808" s="15">
        <v>2011</v>
      </c>
      <c r="E808" s="15" t="s">
        <v>104</v>
      </c>
      <c r="F808" s="15" t="s">
        <v>164</v>
      </c>
      <c r="G808" s="15" t="s">
        <v>126</v>
      </c>
      <c r="H808" s="15">
        <v>17204</v>
      </c>
    </row>
    <row r="809" spans="1:8">
      <c r="A809" s="15" t="s">
        <v>69</v>
      </c>
      <c r="B809" s="15" t="s">
        <v>1198</v>
      </c>
      <c r="C809" s="15" t="s">
        <v>68</v>
      </c>
      <c r="D809" s="15">
        <v>2011</v>
      </c>
      <c r="E809" s="15" t="s">
        <v>104</v>
      </c>
      <c r="F809" s="15" t="s">
        <v>164</v>
      </c>
      <c r="G809" s="15" t="s">
        <v>126</v>
      </c>
      <c r="H809" s="15">
        <v>16213</v>
      </c>
    </row>
    <row r="810" spans="1:8">
      <c r="A810" s="15" t="s">
        <v>71</v>
      </c>
      <c r="B810" s="15" t="s">
        <v>1199</v>
      </c>
      <c r="C810" s="15" t="s">
        <v>70</v>
      </c>
      <c r="D810" s="15">
        <v>2011</v>
      </c>
      <c r="E810" s="15" t="s">
        <v>104</v>
      </c>
      <c r="F810" s="15" t="s">
        <v>164</v>
      </c>
      <c r="G810" s="15" t="s">
        <v>126</v>
      </c>
      <c r="H810" s="15">
        <v>29400</v>
      </c>
    </row>
    <row r="811" spans="1:8">
      <c r="A811" s="15" t="s">
        <v>20</v>
      </c>
      <c r="B811" s="15" t="s">
        <v>1200</v>
      </c>
      <c r="C811" s="15" t="s">
        <v>182</v>
      </c>
      <c r="D811" s="15">
        <v>2011</v>
      </c>
      <c r="E811" s="15" t="s">
        <v>104</v>
      </c>
      <c r="F811" s="15" t="s">
        <v>164</v>
      </c>
      <c r="G811" s="15" t="s">
        <v>126</v>
      </c>
      <c r="H811" s="15">
        <v>555841</v>
      </c>
    </row>
    <row r="812" spans="1:8">
      <c r="A812" s="15" t="s">
        <v>23</v>
      </c>
      <c r="B812" s="15" t="s">
        <v>1201</v>
      </c>
      <c r="C812" s="15" t="s">
        <v>175</v>
      </c>
      <c r="D812" s="15">
        <v>2012</v>
      </c>
      <c r="E812" s="15" t="s">
        <v>104</v>
      </c>
      <c r="F812" s="15" t="s">
        <v>164</v>
      </c>
      <c r="G812" s="15" t="s">
        <v>126</v>
      </c>
      <c r="H812" s="15">
        <v>123684</v>
      </c>
    </row>
    <row r="813" spans="1:8">
      <c r="A813" s="15" t="s">
        <v>25</v>
      </c>
      <c r="B813" s="15" t="s">
        <v>1202</v>
      </c>
      <c r="C813" s="15" t="s">
        <v>176</v>
      </c>
      <c r="D813" s="15">
        <v>2012</v>
      </c>
      <c r="E813" s="15" t="s">
        <v>104</v>
      </c>
      <c r="F813" s="15" t="s">
        <v>164</v>
      </c>
      <c r="G813" s="15" t="s">
        <v>126</v>
      </c>
      <c r="H813" s="15">
        <v>22400</v>
      </c>
    </row>
    <row r="814" spans="1:8">
      <c r="A814" s="15" t="s">
        <v>26</v>
      </c>
      <c r="B814" s="15" t="s">
        <v>1203</v>
      </c>
      <c r="C814" s="15" t="s">
        <v>177</v>
      </c>
      <c r="D814" s="15">
        <v>2012</v>
      </c>
      <c r="E814" s="15" t="s">
        <v>104</v>
      </c>
      <c r="F814" s="15" t="s">
        <v>164</v>
      </c>
      <c r="G814" s="15" t="s">
        <v>126</v>
      </c>
      <c r="H814" s="15">
        <v>66071</v>
      </c>
    </row>
    <row r="815" spans="1:8">
      <c r="A815" s="15" t="s">
        <v>221</v>
      </c>
      <c r="B815" s="15" t="s">
        <v>1204</v>
      </c>
      <c r="C815" s="15" t="s">
        <v>178</v>
      </c>
      <c r="D815" s="15">
        <v>2012</v>
      </c>
      <c r="E815" s="15" t="s">
        <v>104</v>
      </c>
      <c r="F815" s="15" t="s">
        <v>164</v>
      </c>
      <c r="G815" s="15" t="s">
        <v>126</v>
      </c>
      <c r="H815" s="15">
        <v>91617</v>
      </c>
    </row>
    <row r="816" spans="1:8">
      <c r="A816" s="15" t="s">
        <v>107</v>
      </c>
      <c r="B816" s="15" t="s">
        <v>1205</v>
      </c>
      <c r="C816" s="15" t="s">
        <v>179</v>
      </c>
      <c r="D816" s="15">
        <v>2012</v>
      </c>
      <c r="E816" s="15" t="s">
        <v>104</v>
      </c>
      <c r="F816" s="15" t="s">
        <v>164</v>
      </c>
      <c r="G816" s="15" t="s">
        <v>126</v>
      </c>
      <c r="H816" s="15">
        <v>87695</v>
      </c>
    </row>
    <row r="817" spans="1:8">
      <c r="A817" s="15" t="s">
        <v>27</v>
      </c>
      <c r="B817" s="15" t="s">
        <v>1206</v>
      </c>
      <c r="C817" s="15" t="s">
        <v>180</v>
      </c>
      <c r="D817" s="15">
        <v>2012</v>
      </c>
      <c r="E817" s="15" t="s">
        <v>104</v>
      </c>
      <c r="F817" s="15" t="s">
        <v>164</v>
      </c>
      <c r="G817" s="15" t="s">
        <v>126</v>
      </c>
      <c r="H817" s="15">
        <v>55385</v>
      </c>
    </row>
    <row r="818" spans="1:8">
      <c r="A818" s="15" t="s">
        <v>28</v>
      </c>
      <c r="B818" s="15" t="s">
        <v>1207</v>
      </c>
      <c r="C818" s="15" t="s">
        <v>181</v>
      </c>
      <c r="D818" s="15">
        <v>2012</v>
      </c>
      <c r="E818" s="15" t="s">
        <v>104</v>
      </c>
      <c r="F818" s="15" t="s">
        <v>164</v>
      </c>
      <c r="G818" s="15" t="s">
        <v>126</v>
      </c>
      <c r="H818" s="15">
        <v>109700</v>
      </c>
    </row>
    <row r="819" spans="1:8">
      <c r="A819" s="15" t="s">
        <v>30</v>
      </c>
      <c r="B819" s="15" t="s">
        <v>1208</v>
      </c>
      <c r="C819" s="15" t="s">
        <v>29</v>
      </c>
      <c r="D819" s="15">
        <v>2012</v>
      </c>
      <c r="E819" s="15" t="s">
        <v>104</v>
      </c>
      <c r="F819" s="15" t="s">
        <v>164</v>
      </c>
      <c r="G819" s="15" t="s">
        <v>126</v>
      </c>
      <c r="H819" s="15">
        <v>12013</v>
      </c>
    </row>
    <row r="820" spans="1:8">
      <c r="A820" s="15" t="s">
        <v>32</v>
      </c>
      <c r="B820" s="15" t="s">
        <v>1209</v>
      </c>
      <c r="C820" s="15" t="s">
        <v>31</v>
      </c>
      <c r="D820" s="15">
        <v>2012</v>
      </c>
      <c r="E820" s="15" t="s">
        <v>104</v>
      </c>
      <c r="F820" s="15" t="s">
        <v>164</v>
      </c>
      <c r="G820" s="15" t="s">
        <v>126</v>
      </c>
      <c r="H820" s="15">
        <v>21078</v>
      </c>
    </row>
    <row r="821" spans="1:8">
      <c r="A821" s="15" t="s">
        <v>34</v>
      </c>
      <c r="B821" s="15" t="s">
        <v>1210</v>
      </c>
      <c r="C821" s="15" t="s">
        <v>33</v>
      </c>
      <c r="D821" s="15">
        <v>2012</v>
      </c>
      <c r="E821" s="15" t="s">
        <v>104</v>
      </c>
      <c r="F821" s="15" t="s">
        <v>164</v>
      </c>
      <c r="G821" s="15" t="s">
        <v>126</v>
      </c>
      <c r="H821" s="15">
        <v>19069</v>
      </c>
    </row>
    <row r="822" spans="1:8">
      <c r="A822" s="15" t="s">
        <v>36</v>
      </c>
      <c r="B822" s="15" t="s">
        <v>1211</v>
      </c>
      <c r="C822" s="15" t="s">
        <v>35</v>
      </c>
      <c r="D822" s="15">
        <v>2012</v>
      </c>
      <c r="E822" s="15" t="s">
        <v>104</v>
      </c>
      <c r="F822" s="15" t="s">
        <v>164</v>
      </c>
      <c r="G822" s="15" t="s">
        <v>126</v>
      </c>
      <c r="H822" s="15">
        <v>16929</v>
      </c>
    </row>
    <row r="823" spans="1:8">
      <c r="A823" s="15" t="s">
        <v>38</v>
      </c>
      <c r="B823" s="15" t="s">
        <v>1212</v>
      </c>
      <c r="C823" s="15" t="s">
        <v>37</v>
      </c>
      <c r="D823" s="15">
        <v>2012</v>
      </c>
      <c r="E823" s="15" t="s">
        <v>104</v>
      </c>
      <c r="F823" s="15" t="s">
        <v>164</v>
      </c>
      <c r="G823" s="15" t="s">
        <v>126</v>
      </c>
      <c r="H823" s="15">
        <v>28482</v>
      </c>
    </row>
    <row r="824" spans="1:8">
      <c r="A824" s="15" t="s">
        <v>40</v>
      </c>
      <c r="B824" s="15" t="s">
        <v>1213</v>
      </c>
      <c r="C824" s="15" t="s">
        <v>39</v>
      </c>
      <c r="D824" s="15">
        <v>2012</v>
      </c>
      <c r="E824" s="15" t="s">
        <v>104</v>
      </c>
      <c r="F824" s="15" t="s">
        <v>164</v>
      </c>
      <c r="G824" s="15" t="s">
        <v>126</v>
      </c>
      <c r="H824" s="15">
        <v>26113</v>
      </c>
    </row>
    <row r="825" spans="1:8">
      <c r="A825" s="15" t="s">
        <v>41</v>
      </c>
      <c r="B825" s="15" t="s">
        <v>1214</v>
      </c>
      <c r="C825" s="15" t="s">
        <v>24</v>
      </c>
      <c r="D825" s="15">
        <v>2012</v>
      </c>
      <c r="E825" s="15" t="s">
        <v>104</v>
      </c>
      <c r="F825" s="15" t="s">
        <v>164</v>
      </c>
      <c r="G825" s="15" t="s">
        <v>126</v>
      </c>
      <c r="H825" s="15">
        <v>22400</v>
      </c>
    </row>
    <row r="826" spans="1:8">
      <c r="A826" s="15" t="s">
        <v>43</v>
      </c>
      <c r="B826" s="15" t="s">
        <v>1215</v>
      </c>
      <c r="C826" s="15" t="s">
        <v>42</v>
      </c>
      <c r="D826" s="15">
        <v>2012</v>
      </c>
      <c r="E826" s="15" t="s">
        <v>104</v>
      </c>
      <c r="F826" s="15" t="s">
        <v>164</v>
      </c>
      <c r="G826" s="15" t="s">
        <v>126</v>
      </c>
      <c r="H826" s="15">
        <v>11118</v>
      </c>
    </row>
    <row r="827" spans="1:8">
      <c r="A827" s="15" t="s">
        <v>45</v>
      </c>
      <c r="B827" s="15" t="s">
        <v>1216</v>
      </c>
      <c r="C827" s="15" t="s">
        <v>44</v>
      </c>
      <c r="D827" s="15">
        <v>2012</v>
      </c>
      <c r="E827" s="15" t="s">
        <v>104</v>
      </c>
      <c r="F827" s="15" t="s">
        <v>164</v>
      </c>
      <c r="G827" s="15" t="s">
        <v>126</v>
      </c>
      <c r="H827" s="15">
        <v>21991</v>
      </c>
    </row>
    <row r="828" spans="1:8">
      <c r="A828" s="15" t="s">
        <v>47</v>
      </c>
      <c r="B828" s="15" t="s">
        <v>1217</v>
      </c>
      <c r="C828" s="15" t="s">
        <v>46</v>
      </c>
      <c r="D828" s="15">
        <v>2012</v>
      </c>
      <c r="E828" s="15" t="s">
        <v>104</v>
      </c>
      <c r="F828" s="15" t="s">
        <v>164</v>
      </c>
      <c r="G828" s="15" t="s">
        <v>126</v>
      </c>
      <c r="H828" s="15">
        <v>32962</v>
      </c>
    </row>
    <row r="829" spans="1:8">
      <c r="A829" s="15" t="s">
        <v>49</v>
      </c>
      <c r="B829" s="15" t="s">
        <v>1218</v>
      </c>
      <c r="C829" s="15" t="s">
        <v>48</v>
      </c>
      <c r="D829" s="15">
        <v>2012</v>
      </c>
      <c r="E829" s="15" t="s">
        <v>104</v>
      </c>
      <c r="F829" s="15" t="s">
        <v>164</v>
      </c>
      <c r="G829" s="15" t="s">
        <v>126</v>
      </c>
      <c r="H829" s="15">
        <v>41472</v>
      </c>
    </row>
    <row r="830" spans="1:8">
      <c r="A830" s="15" t="s">
        <v>51</v>
      </c>
      <c r="B830" s="15" t="s">
        <v>1219</v>
      </c>
      <c r="C830" s="15" t="s">
        <v>50</v>
      </c>
      <c r="D830" s="15">
        <v>2012</v>
      </c>
      <c r="E830" s="15" t="s">
        <v>104</v>
      </c>
      <c r="F830" s="15" t="s">
        <v>164</v>
      </c>
      <c r="G830" s="15" t="s">
        <v>126</v>
      </c>
      <c r="H830" s="15">
        <v>24632</v>
      </c>
    </row>
    <row r="831" spans="1:8">
      <c r="A831" s="15" t="s">
        <v>53</v>
      </c>
      <c r="B831" s="15" t="s">
        <v>1220</v>
      </c>
      <c r="C831" s="15" t="s">
        <v>52</v>
      </c>
      <c r="D831" s="15">
        <v>2012</v>
      </c>
      <c r="E831" s="15" t="s">
        <v>104</v>
      </c>
      <c r="F831" s="15" t="s">
        <v>164</v>
      </c>
      <c r="G831" s="15" t="s">
        <v>126</v>
      </c>
      <c r="H831" s="15">
        <v>25513</v>
      </c>
    </row>
    <row r="832" spans="1:8">
      <c r="A832" s="15" t="s">
        <v>55</v>
      </c>
      <c r="B832" s="15" t="s">
        <v>1221</v>
      </c>
      <c r="C832" s="15" t="s">
        <v>54</v>
      </c>
      <c r="D832" s="15">
        <v>2012</v>
      </c>
      <c r="E832" s="15" t="s">
        <v>104</v>
      </c>
      <c r="F832" s="15" t="s">
        <v>164</v>
      </c>
      <c r="G832" s="15" t="s">
        <v>126</v>
      </c>
      <c r="H832" s="15">
        <v>23814</v>
      </c>
    </row>
    <row r="833" spans="1:8">
      <c r="A833" s="15" t="s">
        <v>57</v>
      </c>
      <c r="B833" s="15" t="s">
        <v>1222</v>
      </c>
      <c r="C833" s="15" t="s">
        <v>56</v>
      </c>
      <c r="D833" s="15">
        <v>2012</v>
      </c>
      <c r="E833" s="15" t="s">
        <v>104</v>
      </c>
      <c r="F833" s="15" t="s">
        <v>164</v>
      </c>
      <c r="G833" s="15" t="s">
        <v>126</v>
      </c>
      <c r="H833" s="15">
        <v>63881</v>
      </c>
    </row>
    <row r="834" spans="1:8">
      <c r="A834" s="15" t="s">
        <v>59</v>
      </c>
      <c r="B834" s="15" t="s">
        <v>1223</v>
      </c>
      <c r="C834" s="15" t="s">
        <v>58</v>
      </c>
      <c r="D834" s="15">
        <v>2012</v>
      </c>
      <c r="E834" s="15" t="s">
        <v>104</v>
      </c>
      <c r="F834" s="15" t="s">
        <v>164</v>
      </c>
      <c r="G834" s="15" t="s">
        <v>126</v>
      </c>
      <c r="H834" s="15">
        <v>44372</v>
      </c>
    </row>
    <row r="835" spans="1:8">
      <c r="A835" s="15" t="s">
        <v>61</v>
      </c>
      <c r="B835" s="15" t="s">
        <v>1224</v>
      </c>
      <c r="C835" s="15" t="s">
        <v>60</v>
      </c>
      <c r="D835" s="15">
        <v>2012</v>
      </c>
      <c r="E835" s="15" t="s">
        <v>104</v>
      </c>
      <c r="F835" s="15" t="s">
        <v>164</v>
      </c>
      <c r="G835" s="15" t="s">
        <v>126</v>
      </c>
      <c r="H835" s="15">
        <v>11013</v>
      </c>
    </row>
    <row r="836" spans="1:8">
      <c r="A836" s="15" t="s">
        <v>63</v>
      </c>
      <c r="B836" s="15" t="s">
        <v>1225</v>
      </c>
      <c r="C836" s="15" t="s">
        <v>62</v>
      </c>
      <c r="D836" s="15">
        <v>2012</v>
      </c>
      <c r="E836" s="15" t="s">
        <v>104</v>
      </c>
      <c r="F836" s="15" t="s">
        <v>164</v>
      </c>
      <c r="G836" s="15" t="s">
        <v>126</v>
      </c>
      <c r="H836" s="15">
        <v>34675</v>
      </c>
    </row>
    <row r="837" spans="1:8">
      <c r="A837" s="15" t="s">
        <v>65</v>
      </c>
      <c r="B837" s="15" t="s">
        <v>1226</v>
      </c>
      <c r="C837" s="15" t="s">
        <v>64</v>
      </c>
      <c r="D837" s="15">
        <v>2012</v>
      </c>
      <c r="E837" s="15" t="s">
        <v>104</v>
      </c>
      <c r="F837" s="15" t="s">
        <v>164</v>
      </c>
      <c r="G837" s="15" t="s">
        <v>126</v>
      </c>
      <c r="H837" s="15">
        <v>12384</v>
      </c>
    </row>
    <row r="838" spans="1:8">
      <c r="A838" s="15" t="s">
        <v>67</v>
      </c>
      <c r="B838" s="15" t="s">
        <v>1227</v>
      </c>
      <c r="C838" s="15" t="s">
        <v>66</v>
      </c>
      <c r="D838" s="15">
        <v>2012</v>
      </c>
      <c r="E838" s="15" t="s">
        <v>104</v>
      </c>
      <c r="F838" s="15" t="s">
        <v>164</v>
      </c>
      <c r="G838" s="15" t="s">
        <v>126</v>
      </c>
      <c r="H838" s="15">
        <v>17159</v>
      </c>
    </row>
    <row r="839" spans="1:8">
      <c r="A839" s="15" t="s">
        <v>69</v>
      </c>
      <c r="B839" s="15" t="s">
        <v>1228</v>
      </c>
      <c r="C839" s="15" t="s">
        <v>68</v>
      </c>
      <c r="D839" s="15">
        <v>2012</v>
      </c>
      <c r="E839" s="15" t="s">
        <v>104</v>
      </c>
      <c r="F839" s="15" t="s">
        <v>164</v>
      </c>
      <c r="G839" s="15" t="s">
        <v>126</v>
      </c>
      <c r="H839" s="15">
        <v>16055</v>
      </c>
    </row>
    <row r="840" spans="1:8">
      <c r="A840" s="15" t="s">
        <v>71</v>
      </c>
      <c r="B840" s="15" t="s">
        <v>1229</v>
      </c>
      <c r="C840" s="15" t="s">
        <v>70</v>
      </c>
      <c r="D840" s="15">
        <v>2012</v>
      </c>
      <c r="E840" s="15" t="s">
        <v>104</v>
      </c>
      <c r="F840" s="15" t="s">
        <v>164</v>
      </c>
      <c r="G840" s="15" t="s">
        <v>126</v>
      </c>
      <c r="H840" s="15">
        <v>29427</v>
      </c>
    </row>
    <row r="841" spans="1:8">
      <c r="A841" s="15" t="s">
        <v>20</v>
      </c>
      <c r="B841" s="15" t="s">
        <v>1230</v>
      </c>
      <c r="C841" s="15" t="s">
        <v>182</v>
      </c>
      <c r="D841" s="15">
        <v>2012</v>
      </c>
      <c r="E841" s="15" t="s">
        <v>104</v>
      </c>
      <c r="F841" s="15" t="s">
        <v>164</v>
      </c>
      <c r="G841" s="15" t="s">
        <v>126</v>
      </c>
      <c r="H841" s="15">
        <v>556552</v>
      </c>
    </row>
    <row r="842" spans="1:8">
      <c r="A842" s="15" t="s">
        <v>23</v>
      </c>
      <c r="B842" s="15" t="s">
        <v>1231</v>
      </c>
      <c r="C842" s="15" t="s">
        <v>175</v>
      </c>
      <c r="D842" s="15">
        <v>2013</v>
      </c>
      <c r="E842" s="15" t="s">
        <v>104</v>
      </c>
      <c r="F842" s="15" t="s">
        <v>164</v>
      </c>
      <c r="G842" s="15" t="s">
        <v>126</v>
      </c>
      <c r="H842" s="15">
        <v>123591</v>
      </c>
    </row>
    <row r="843" spans="1:8">
      <c r="A843" s="15" t="s">
        <v>25</v>
      </c>
      <c r="B843" s="15" t="s">
        <v>1232</v>
      </c>
      <c r="C843" s="15" t="s">
        <v>176</v>
      </c>
      <c r="D843" s="15">
        <v>2013</v>
      </c>
      <c r="E843" s="15" t="s">
        <v>104</v>
      </c>
      <c r="F843" s="15" t="s">
        <v>164</v>
      </c>
      <c r="G843" s="15" t="s">
        <v>126</v>
      </c>
      <c r="H843" s="15">
        <v>22102</v>
      </c>
    </row>
    <row r="844" spans="1:8">
      <c r="A844" s="15" t="s">
        <v>26</v>
      </c>
      <c r="B844" s="15" t="s">
        <v>1233</v>
      </c>
      <c r="C844" s="15" t="s">
        <v>177</v>
      </c>
      <c r="D844" s="15">
        <v>2013</v>
      </c>
      <c r="E844" s="15" t="s">
        <v>104</v>
      </c>
      <c r="F844" s="15" t="s">
        <v>164</v>
      </c>
      <c r="G844" s="15" t="s">
        <v>126</v>
      </c>
      <c r="H844" s="15">
        <v>65598</v>
      </c>
    </row>
    <row r="845" spans="1:8">
      <c r="A845" s="15" t="s">
        <v>221</v>
      </c>
      <c r="B845" s="15" t="s">
        <v>1234</v>
      </c>
      <c r="C845" s="15" t="s">
        <v>178</v>
      </c>
      <c r="D845" s="15">
        <v>2013</v>
      </c>
      <c r="E845" s="15" t="s">
        <v>104</v>
      </c>
      <c r="F845" s="15" t="s">
        <v>164</v>
      </c>
      <c r="G845" s="15" t="s">
        <v>126</v>
      </c>
      <c r="H845" s="15">
        <v>91451</v>
      </c>
    </row>
    <row r="846" spans="1:8">
      <c r="A846" s="15" t="s">
        <v>107</v>
      </c>
      <c r="B846" s="15" t="s">
        <v>1235</v>
      </c>
      <c r="C846" s="15" t="s">
        <v>179</v>
      </c>
      <c r="D846" s="15">
        <v>2013</v>
      </c>
      <c r="E846" s="15" t="s">
        <v>104</v>
      </c>
      <c r="F846" s="15" t="s">
        <v>164</v>
      </c>
      <c r="G846" s="15" t="s">
        <v>126</v>
      </c>
      <c r="H846" s="15">
        <v>88395</v>
      </c>
    </row>
    <row r="847" spans="1:8">
      <c r="A847" s="15" t="s">
        <v>27</v>
      </c>
      <c r="B847" s="15" t="s">
        <v>1236</v>
      </c>
      <c r="C847" s="15" t="s">
        <v>180</v>
      </c>
      <c r="D847" s="15">
        <v>2013</v>
      </c>
      <c r="E847" s="15" t="s">
        <v>104</v>
      </c>
      <c r="F847" s="15" t="s">
        <v>164</v>
      </c>
      <c r="G847" s="15" t="s">
        <v>126</v>
      </c>
      <c r="H847" s="15">
        <v>55204</v>
      </c>
    </row>
    <row r="848" spans="1:8">
      <c r="A848" s="15" t="s">
        <v>28</v>
      </c>
      <c r="B848" s="15" t="s">
        <v>1237</v>
      </c>
      <c r="C848" s="15" t="s">
        <v>181</v>
      </c>
      <c r="D848" s="15">
        <v>2013</v>
      </c>
      <c r="E848" s="15" t="s">
        <v>104</v>
      </c>
      <c r="F848" s="15" t="s">
        <v>164</v>
      </c>
      <c r="G848" s="15" t="s">
        <v>126</v>
      </c>
      <c r="H848" s="15">
        <v>108824</v>
      </c>
    </row>
    <row r="849" spans="1:8">
      <c r="A849" s="15" t="s">
        <v>30</v>
      </c>
      <c r="B849" s="15" t="s">
        <v>1238</v>
      </c>
      <c r="C849" s="15" t="s">
        <v>29</v>
      </c>
      <c r="D849" s="15">
        <v>2013</v>
      </c>
      <c r="E849" s="15" t="s">
        <v>104</v>
      </c>
      <c r="F849" s="15" t="s">
        <v>164</v>
      </c>
      <c r="G849" s="15" t="s">
        <v>126</v>
      </c>
      <c r="H849" s="15">
        <v>12053</v>
      </c>
    </row>
    <row r="850" spans="1:8">
      <c r="A850" s="15" t="s">
        <v>32</v>
      </c>
      <c r="B850" s="15" t="s">
        <v>1239</v>
      </c>
      <c r="C850" s="15" t="s">
        <v>31</v>
      </c>
      <c r="D850" s="15">
        <v>2013</v>
      </c>
      <c r="E850" s="15" t="s">
        <v>104</v>
      </c>
      <c r="F850" s="15" t="s">
        <v>164</v>
      </c>
      <c r="G850" s="15" t="s">
        <v>126</v>
      </c>
      <c r="H850" s="15">
        <v>20940</v>
      </c>
    </row>
    <row r="851" spans="1:8">
      <c r="A851" s="15" t="s">
        <v>34</v>
      </c>
      <c r="B851" s="15" t="s">
        <v>1240</v>
      </c>
      <c r="C851" s="15" t="s">
        <v>33</v>
      </c>
      <c r="D851" s="15">
        <v>2013</v>
      </c>
      <c r="E851" s="15" t="s">
        <v>104</v>
      </c>
      <c r="F851" s="15" t="s">
        <v>164</v>
      </c>
      <c r="G851" s="15" t="s">
        <v>126</v>
      </c>
      <c r="H851" s="15">
        <v>18956</v>
      </c>
    </row>
    <row r="852" spans="1:8">
      <c r="A852" s="15" t="s">
        <v>36</v>
      </c>
      <c r="B852" s="15" t="s">
        <v>1241</v>
      </c>
      <c r="C852" s="15" t="s">
        <v>35</v>
      </c>
      <c r="D852" s="15">
        <v>2013</v>
      </c>
      <c r="E852" s="15" t="s">
        <v>104</v>
      </c>
      <c r="F852" s="15" t="s">
        <v>164</v>
      </c>
      <c r="G852" s="15" t="s">
        <v>126</v>
      </c>
      <c r="H852" s="15">
        <v>16999</v>
      </c>
    </row>
    <row r="853" spans="1:8">
      <c r="A853" s="15" t="s">
        <v>38</v>
      </c>
      <c r="B853" s="15" t="s">
        <v>1242</v>
      </c>
      <c r="C853" s="15" t="s">
        <v>37</v>
      </c>
      <c r="D853" s="15">
        <v>2013</v>
      </c>
      <c r="E853" s="15" t="s">
        <v>104</v>
      </c>
      <c r="F853" s="15" t="s">
        <v>164</v>
      </c>
      <c r="G853" s="15" t="s">
        <v>126</v>
      </c>
      <c r="H853" s="15">
        <v>28410</v>
      </c>
    </row>
    <row r="854" spans="1:8">
      <c r="A854" s="15" t="s">
        <v>40</v>
      </c>
      <c r="B854" s="15" t="s">
        <v>1243</v>
      </c>
      <c r="C854" s="15" t="s">
        <v>39</v>
      </c>
      <c r="D854" s="15">
        <v>2013</v>
      </c>
      <c r="E854" s="15" t="s">
        <v>104</v>
      </c>
      <c r="F854" s="15" t="s">
        <v>164</v>
      </c>
      <c r="G854" s="15" t="s">
        <v>126</v>
      </c>
      <c r="H854" s="15">
        <v>26233</v>
      </c>
    </row>
    <row r="855" spans="1:8">
      <c r="A855" s="15" t="s">
        <v>41</v>
      </c>
      <c r="B855" s="15" t="s">
        <v>1244</v>
      </c>
      <c r="C855" s="15" t="s">
        <v>24</v>
      </c>
      <c r="D855" s="15">
        <v>2013</v>
      </c>
      <c r="E855" s="15" t="s">
        <v>104</v>
      </c>
      <c r="F855" s="15" t="s">
        <v>164</v>
      </c>
      <c r="G855" s="15" t="s">
        <v>126</v>
      </c>
      <c r="H855" s="15">
        <v>22102</v>
      </c>
    </row>
    <row r="856" spans="1:8">
      <c r="A856" s="15" t="s">
        <v>43</v>
      </c>
      <c r="B856" s="15" t="s">
        <v>1245</v>
      </c>
      <c r="C856" s="15" t="s">
        <v>42</v>
      </c>
      <c r="D856" s="15">
        <v>2013</v>
      </c>
      <c r="E856" s="15" t="s">
        <v>104</v>
      </c>
      <c r="F856" s="15" t="s">
        <v>164</v>
      </c>
      <c r="G856" s="15" t="s">
        <v>126</v>
      </c>
      <c r="H856" s="15">
        <v>11065</v>
      </c>
    </row>
    <row r="857" spans="1:8">
      <c r="A857" s="15" t="s">
        <v>45</v>
      </c>
      <c r="B857" s="15" t="s">
        <v>1246</v>
      </c>
      <c r="C857" s="15" t="s">
        <v>44</v>
      </c>
      <c r="D857" s="15">
        <v>2013</v>
      </c>
      <c r="E857" s="15" t="s">
        <v>104</v>
      </c>
      <c r="F857" s="15" t="s">
        <v>164</v>
      </c>
      <c r="G857" s="15" t="s">
        <v>126</v>
      </c>
      <c r="H857" s="15">
        <v>21783</v>
      </c>
    </row>
    <row r="858" spans="1:8">
      <c r="A858" s="15" t="s">
        <v>47</v>
      </c>
      <c r="B858" s="15" t="s">
        <v>1247</v>
      </c>
      <c r="C858" s="15" t="s">
        <v>46</v>
      </c>
      <c r="D858" s="15">
        <v>2013</v>
      </c>
      <c r="E858" s="15" t="s">
        <v>104</v>
      </c>
      <c r="F858" s="15" t="s">
        <v>164</v>
      </c>
      <c r="G858" s="15" t="s">
        <v>126</v>
      </c>
      <c r="H858" s="15">
        <v>32750</v>
      </c>
    </row>
    <row r="859" spans="1:8">
      <c r="A859" s="15" t="s">
        <v>49</v>
      </c>
      <c r="B859" s="15" t="s">
        <v>1248</v>
      </c>
      <c r="C859" s="15" t="s">
        <v>48</v>
      </c>
      <c r="D859" s="15">
        <v>2013</v>
      </c>
      <c r="E859" s="15" t="s">
        <v>104</v>
      </c>
      <c r="F859" s="15" t="s">
        <v>164</v>
      </c>
      <c r="G859" s="15" t="s">
        <v>126</v>
      </c>
      <c r="H859" s="15">
        <v>41531</v>
      </c>
    </row>
    <row r="860" spans="1:8">
      <c r="A860" s="15" t="s">
        <v>51</v>
      </c>
      <c r="B860" s="15" t="s">
        <v>1249</v>
      </c>
      <c r="C860" s="15" t="s">
        <v>50</v>
      </c>
      <c r="D860" s="15">
        <v>2013</v>
      </c>
      <c r="E860" s="15" t="s">
        <v>104</v>
      </c>
      <c r="F860" s="15" t="s">
        <v>164</v>
      </c>
      <c r="G860" s="15" t="s">
        <v>126</v>
      </c>
      <c r="H860" s="15">
        <v>24399</v>
      </c>
    </row>
    <row r="861" spans="1:8">
      <c r="A861" s="15" t="s">
        <v>53</v>
      </c>
      <c r="B861" s="15" t="s">
        <v>1250</v>
      </c>
      <c r="C861" s="15" t="s">
        <v>52</v>
      </c>
      <c r="D861" s="15">
        <v>2013</v>
      </c>
      <c r="E861" s="15" t="s">
        <v>104</v>
      </c>
      <c r="F861" s="15" t="s">
        <v>164</v>
      </c>
      <c r="G861" s="15" t="s">
        <v>126</v>
      </c>
      <c r="H861" s="15">
        <v>25521</v>
      </c>
    </row>
    <row r="862" spans="1:8">
      <c r="A862" s="15" t="s">
        <v>55</v>
      </c>
      <c r="B862" s="15" t="s">
        <v>1251</v>
      </c>
      <c r="C862" s="15" t="s">
        <v>54</v>
      </c>
      <c r="D862" s="15">
        <v>2013</v>
      </c>
      <c r="E862" s="15" t="s">
        <v>104</v>
      </c>
      <c r="F862" s="15" t="s">
        <v>164</v>
      </c>
      <c r="G862" s="15" t="s">
        <v>126</v>
      </c>
      <c r="H862" s="15">
        <v>23750</v>
      </c>
    </row>
    <row r="863" spans="1:8">
      <c r="A863" s="15" t="s">
        <v>57</v>
      </c>
      <c r="B863" s="15" t="s">
        <v>1252</v>
      </c>
      <c r="C863" s="15" t="s">
        <v>56</v>
      </c>
      <c r="D863" s="15">
        <v>2013</v>
      </c>
      <c r="E863" s="15" t="s">
        <v>104</v>
      </c>
      <c r="F863" s="15" t="s">
        <v>164</v>
      </c>
      <c r="G863" s="15" t="s">
        <v>126</v>
      </c>
      <c r="H863" s="15">
        <v>64645</v>
      </c>
    </row>
    <row r="864" spans="1:8">
      <c r="A864" s="15" t="s">
        <v>59</v>
      </c>
      <c r="B864" s="15" t="s">
        <v>1253</v>
      </c>
      <c r="C864" s="15" t="s">
        <v>58</v>
      </c>
      <c r="D864" s="15">
        <v>2013</v>
      </c>
      <c r="E864" s="15" t="s">
        <v>104</v>
      </c>
      <c r="F864" s="15" t="s">
        <v>164</v>
      </c>
      <c r="G864" s="15" t="s">
        <v>126</v>
      </c>
      <c r="H864" s="15">
        <v>44202</v>
      </c>
    </row>
    <row r="865" spans="1:8">
      <c r="A865" s="15" t="s">
        <v>61</v>
      </c>
      <c r="B865" s="15" t="s">
        <v>1254</v>
      </c>
      <c r="C865" s="15" t="s">
        <v>60</v>
      </c>
      <c r="D865" s="15">
        <v>2013</v>
      </c>
      <c r="E865" s="15" t="s">
        <v>104</v>
      </c>
      <c r="F865" s="15" t="s">
        <v>164</v>
      </c>
      <c r="G865" s="15" t="s">
        <v>126</v>
      </c>
      <c r="H865" s="15">
        <v>11002</v>
      </c>
    </row>
    <row r="866" spans="1:8">
      <c r="A866" s="15" t="s">
        <v>63</v>
      </c>
      <c r="B866" s="15" t="s">
        <v>1255</v>
      </c>
      <c r="C866" s="15" t="s">
        <v>62</v>
      </c>
      <c r="D866" s="15">
        <v>2013</v>
      </c>
      <c r="E866" s="15" t="s">
        <v>104</v>
      </c>
      <c r="F866" s="15" t="s">
        <v>164</v>
      </c>
      <c r="G866" s="15" t="s">
        <v>126</v>
      </c>
      <c r="H866" s="15">
        <v>34272</v>
      </c>
    </row>
    <row r="867" spans="1:8">
      <c r="A867" s="15" t="s">
        <v>65</v>
      </c>
      <c r="B867" s="15" t="s">
        <v>1256</v>
      </c>
      <c r="C867" s="15" t="s">
        <v>64</v>
      </c>
      <c r="D867" s="15">
        <v>2013</v>
      </c>
      <c r="E867" s="15" t="s">
        <v>104</v>
      </c>
      <c r="F867" s="15" t="s">
        <v>164</v>
      </c>
      <c r="G867" s="15" t="s">
        <v>126</v>
      </c>
      <c r="H867" s="15">
        <v>12371</v>
      </c>
    </row>
    <row r="868" spans="1:8">
      <c r="A868" s="15" t="s">
        <v>67</v>
      </c>
      <c r="B868" s="15" t="s">
        <v>1257</v>
      </c>
      <c r="C868" s="15" t="s">
        <v>66</v>
      </c>
      <c r="D868" s="15">
        <v>2013</v>
      </c>
      <c r="E868" s="15" t="s">
        <v>104</v>
      </c>
      <c r="F868" s="15" t="s">
        <v>164</v>
      </c>
      <c r="G868" s="15" t="s">
        <v>126</v>
      </c>
      <c r="H868" s="15">
        <v>16968</v>
      </c>
    </row>
    <row r="869" spans="1:8">
      <c r="A869" s="15" t="s">
        <v>69</v>
      </c>
      <c r="B869" s="15" t="s">
        <v>1258</v>
      </c>
      <c r="C869" s="15" t="s">
        <v>68</v>
      </c>
      <c r="D869" s="15">
        <v>2013</v>
      </c>
      <c r="E869" s="15" t="s">
        <v>104</v>
      </c>
      <c r="F869" s="15" t="s">
        <v>164</v>
      </c>
      <c r="G869" s="15" t="s">
        <v>126</v>
      </c>
      <c r="H869" s="15">
        <v>15830</v>
      </c>
    </row>
    <row r="870" spans="1:8">
      <c r="A870" s="15" t="s">
        <v>71</v>
      </c>
      <c r="B870" s="15" t="s">
        <v>1259</v>
      </c>
      <c r="C870" s="15" t="s">
        <v>70</v>
      </c>
      <c r="D870" s="15">
        <v>2013</v>
      </c>
      <c r="E870" s="15" t="s">
        <v>104</v>
      </c>
      <c r="F870" s="15" t="s">
        <v>164</v>
      </c>
      <c r="G870" s="15" t="s">
        <v>126</v>
      </c>
      <c r="H870" s="15">
        <v>29383</v>
      </c>
    </row>
    <row r="871" spans="1:8">
      <c r="A871" s="15" t="s">
        <v>20</v>
      </c>
      <c r="B871" s="15" t="s">
        <v>1260</v>
      </c>
      <c r="C871" s="15" t="s">
        <v>182</v>
      </c>
      <c r="D871" s="15">
        <v>2013</v>
      </c>
      <c r="E871" s="15" t="s">
        <v>104</v>
      </c>
      <c r="F871" s="15" t="s">
        <v>164</v>
      </c>
      <c r="G871" s="15" t="s">
        <v>126</v>
      </c>
      <c r="H871" s="15">
        <v>555165</v>
      </c>
    </row>
    <row r="872" spans="1:8">
      <c r="A872" s="15" t="s">
        <v>23</v>
      </c>
      <c r="B872" s="15" t="s">
        <v>1261</v>
      </c>
      <c r="C872" s="15" t="s">
        <v>175</v>
      </c>
      <c r="D872" s="15">
        <v>2014</v>
      </c>
      <c r="E872" s="15" t="s">
        <v>104</v>
      </c>
      <c r="F872" s="15" t="s">
        <v>164</v>
      </c>
      <c r="G872" s="15" t="s">
        <v>126</v>
      </c>
      <c r="H872" s="15">
        <v>123766</v>
      </c>
    </row>
    <row r="873" spans="1:8">
      <c r="A873" s="15" t="s">
        <v>25</v>
      </c>
      <c r="B873" s="15" t="s">
        <v>1262</v>
      </c>
      <c r="C873" s="15" t="s">
        <v>176</v>
      </c>
      <c r="D873" s="15">
        <v>2014</v>
      </c>
      <c r="E873" s="15" t="s">
        <v>104</v>
      </c>
      <c r="F873" s="15" t="s">
        <v>164</v>
      </c>
      <c r="G873" s="15" t="s">
        <v>126</v>
      </c>
      <c r="H873" s="15">
        <v>21914</v>
      </c>
    </row>
    <row r="874" spans="1:8">
      <c r="A874" s="15" t="s">
        <v>26</v>
      </c>
      <c r="B874" s="15" t="s">
        <v>1263</v>
      </c>
      <c r="C874" s="15" t="s">
        <v>177</v>
      </c>
      <c r="D874" s="15">
        <v>2014</v>
      </c>
      <c r="E874" s="15" t="s">
        <v>104</v>
      </c>
      <c r="F874" s="15" t="s">
        <v>164</v>
      </c>
      <c r="G874" s="15" t="s">
        <v>126</v>
      </c>
      <c r="H874" s="15">
        <v>65250</v>
      </c>
    </row>
    <row r="875" spans="1:8">
      <c r="A875" s="15" t="s">
        <v>221</v>
      </c>
      <c r="B875" s="15" t="s">
        <v>1264</v>
      </c>
      <c r="C875" s="15" t="s">
        <v>178</v>
      </c>
      <c r="D875" s="15">
        <v>2014</v>
      </c>
      <c r="E875" s="15" t="s">
        <v>104</v>
      </c>
      <c r="F875" s="15" t="s">
        <v>164</v>
      </c>
      <c r="G875" s="15" t="s">
        <v>126</v>
      </c>
      <c r="H875" s="15">
        <v>91477</v>
      </c>
    </row>
    <row r="876" spans="1:8">
      <c r="A876" s="15" t="s">
        <v>107</v>
      </c>
      <c r="B876" s="15" t="s">
        <v>1265</v>
      </c>
      <c r="C876" s="15" t="s">
        <v>179</v>
      </c>
      <c r="D876" s="15">
        <v>2014</v>
      </c>
      <c r="E876" s="15" t="s">
        <v>104</v>
      </c>
      <c r="F876" s="15" t="s">
        <v>164</v>
      </c>
      <c r="G876" s="15" t="s">
        <v>126</v>
      </c>
      <c r="H876" s="15">
        <v>88925</v>
      </c>
    </row>
    <row r="877" spans="1:8">
      <c r="A877" s="15" t="s">
        <v>27</v>
      </c>
      <c r="B877" s="15" t="s">
        <v>1266</v>
      </c>
      <c r="C877" s="15" t="s">
        <v>180</v>
      </c>
      <c r="D877" s="15">
        <v>2014</v>
      </c>
      <c r="E877" s="15" t="s">
        <v>104</v>
      </c>
      <c r="F877" s="15" t="s">
        <v>164</v>
      </c>
      <c r="G877" s="15" t="s">
        <v>126</v>
      </c>
      <c r="H877" s="15">
        <v>55212</v>
      </c>
    </row>
    <row r="878" spans="1:8">
      <c r="A878" s="15" t="s">
        <v>28</v>
      </c>
      <c r="B878" s="15" t="s">
        <v>1267</v>
      </c>
      <c r="C878" s="15" t="s">
        <v>181</v>
      </c>
      <c r="D878" s="15">
        <v>2014</v>
      </c>
      <c r="E878" s="15" t="s">
        <v>104</v>
      </c>
      <c r="F878" s="15" t="s">
        <v>164</v>
      </c>
      <c r="G878" s="15" t="s">
        <v>126</v>
      </c>
      <c r="H878" s="15">
        <v>108297</v>
      </c>
    </row>
    <row r="879" spans="1:8">
      <c r="A879" s="15" t="s">
        <v>30</v>
      </c>
      <c r="B879" s="15" t="s">
        <v>1268</v>
      </c>
      <c r="C879" s="15" t="s">
        <v>29</v>
      </c>
      <c r="D879" s="15">
        <v>2014</v>
      </c>
      <c r="E879" s="15" t="s">
        <v>104</v>
      </c>
      <c r="F879" s="15" t="s">
        <v>164</v>
      </c>
      <c r="G879" s="15" t="s">
        <v>126</v>
      </c>
      <c r="H879" s="15">
        <v>12065</v>
      </c>
    </row>
    <row r="880" spans="1:8">
      <c r="A880" s="15" t="s">
        <v>32</v>
      </c>
      <c r="B880" s="15" t="s">
        <v>1269</v>
      </c>
      <c r="C880" s="15" t="s">
        <v>31</v>
      </c>
      <c r="D880" s="15">
        <v>2014</v>
      </c>
      <c r="E880" s="15" t="s">
        <v>104</v>
      </c>
      <c r="F880" s="15" t="s">
        <v>164</v>
      </c>
      <c r="G880" s="15" t="s">
        <v>126</v>
      </c>
      <c r="H880" s="15">
        <v>20912</v>
      </c>
    </row>
    <row r="881" spans="1:8">
      <c r="A881" s="15" t="s">
        <v>34</v>
      </c>
      <c r="B881" s="15" t="s">
        <v>1270</v>
      </c>
      <c r="C881" s="15" t="s">
        <v>33</v>
      </c>
      <c r="D881" s="15">
        <v>2014</v>
      </c>
      <c r="E881" s="15" t="s">
        <v>104</v>
      </c>
      <c r="F881" s="15" t="s">
        <v>164</v>
      </c>
      <c r="G881" s="15" t="s">
        <v>126</v>
      </c>
      <c r="H881" s="15">
        <v>18935</v>
      </c>
    </row>
    <row r="882" spans="1:8">
      <c r="A882" s="15" t="s">
        <v>36</v>
      </c>
      <c r="B882" s="15" t="s">
        <v>1271</v>
      </c>
      <c r="C882" s="15" t="s">
        <v>35</v>
      </c>
      <c r="D882" s="15">
        <v>2014</v>
      </c>
      <c r="E882" s="15" t="s">
        <v>104</v>
      </c>
      <c r="F882" s="15" t="s">
        <v>164</v>
      </c>
      <c r="G882" s="15" t="s">
        <v>126</v>
      </c>
      <c r="H882" s="15">
        <v>17142</v>
      </c>
    </row>
    <row r="883" spans="1:8">
      <c r="A883" s="15" t="s">
        <v>38</v>
      </c>
      <c r="B883" s="15" t="s">
        <v>1272</v>
      </c>
      <c r="C883" s="15" t="s">
        <v>37</v>
      </c>
      <c r="D883" s="15">
        <v>2014</v>
      </c>
      <c r="E883" s="15" t="s">
        <v>104</v>
      </c>
      <c r="F883" s="15" t="s">
        <v>164</v>
      </c>
      <c r="G883" s="15" t="s">
        <v>126</v>
      </c>
      <c r="H883" s="15">
        <v>28419</v>
      </c>
    </row>
    <row r="884" spans="1:8">
      <c r="A884" s="15" t="s">
        <v>40</v>
      </c>
      <c r="B884" s="15" t="s">
        <v>1273</v>
      </c>
      <c r="C884" s="15" t="s">
        <v>39</v>
      </c>
      <c r="D884" s="15">
        <v>2014</v>
      </c>
      <c r="E884" s="15" t="s">
        <v>104</v>
      </c>
      <c r="F884" s="15" t="s">
        <v>164</v>
      </c>
      <c r="G884" s="15" t="s">
        <v>126</v>
      </c>
      <c r="H884" s="15">
        <v>26293</v>
      </c>
    </row>
    <row r="885" spans="1:8">
      <c r="A885" s="15" t="s">
        <v>41</v>
      </c>
      <c r="B885" s="15" t="s">
        <v>1274</v>
      </c>
      <c r="C885" s="15" t="s">
        <v>24</v>
      </c>
      <c r="D885" s="15">
        <v>2014</v>
      </c>
      <c r="E885" s="15" t="s">
        <v>104</v>
      </c>
      <c r="F885" s="15" t="s">
        <v>164</v>
      </c>
      <c r="G885" s="15" t="s">
        <v>126</v>
      </c>
      <c r="H885" s="15">
        <v>21914</v>
      </c>
    </row>
    <row r="886" spans="1:8">
      <c r="A886" s="15" t="s">
        <v>43</v>
      </c>
      <c r="B886" s="15" t="s">
        <v>1275</v>
      </c>
      <c r="C886" s="15" t="s">
        <v>42</v>
      </c>
      <c r="D886" s="15">
        <v>2014</v>
      </c>
      <c r="E886" s="15" t="s">
        <v>104</v>
      </c>
      <c r="F886" s="15" t="s">
        <v>164</v>
      </c>
      <c r="G886" s="15" t="s">
        <v>126</v>
      </c>
      <c r="H886" s="15">
        <v>11024</v>
      </c>
    </row>
    <row r="887" spans="1:8">
      <c r="A887" s="15" t="s">
        <v>45</v>
      </c>
      <c r="B887" s="15" t="s">
        <v>1276</v>
      </c>
      <c r="C887" s="15" t="s">
        <v>44</v>
      </c>
      <c r="D887" s="15">
        <v>2014</v>
      </c>
      <c r="E887" s="15" t="s">
        <v>104</v>
      </c>
      <c r="F887" s="15" t="s">
        <v>164</v>
      </c>
      <c r="G887" s="15" t="s">
        <v>126</v>
      </c>
      <c r="H887" s="15">
        <v>21590</v>
      </c>
    </row>
    <row r="888" spans="1:8">
      <c r="A888" s="15" t="s">
        <v>47</v>
      </c>
      <c r="B888" s="15" t="s">
        <v>1277</v>
      </c>
      <c r="C888" s="15" t="s">
        <v>46</v>
      </c>
      <c r="D888" s="15">
        <v>2014</v>
      </c>
      <c r="E888" s="15" t="s">
        <v>104</v>
      </c>
      <c r="F888" s="15" t="s">
        <v>164</v>
      </c>
      <c r="G888" s="15" t="s">
        <v>126</v>
      </c>
      <c r="H888" s="15">
        <v>32636</v>
      </c>
    </row>
    <row r="889" spans="1:8">
      <c r="A889" s="15" t="s">
        <v>49</v>
      </c>
      <c r="B889" s="15" t="s">
        <v>1278</v>
      </c>
      <c r="C889" s="15" t="s">
        <v>48</v>
      </c>
      <c r="D889" s="15">
        <v>2014</v>
      </c>
      <c r="E889" s="15" t="s">
        <v>104</v>
      </c>
      <c r="F889" s="15" t="s">
        <v>164</v>
      </c>
      <c r="G889" s="15" t="s">
        <v>126</v>
      </c>
      <c r="H889" s="15">
        <v>41491</v>
      </c>
    </row>
    <row r="890" spans="1:8">
      <c r="A890" s="15" t="s">
        <v>51</v>
      </c>
      <c r="B890" s="15" t="s">
        <v>1279</v>
      </c>
      <c r="C890" s="15" t="s">
        <v>50</v>
      </c>
      <c r="D890" s="15">
        <v>2014</v>
      </c>
      <c r="E890" s="15" t="s">
        <v>104</v>
      </c>
      <c r="F890" s="15" t="s">
        <v>164</v>
      </c>
      <c r="G890" s="15" t="s">
        <v>126</v>
      </c>
      <c r="H890" s="15">
        <v>24513</v>
      </c>
    </row>
    <row r="891" spans="1:8">
      <c r="A891" s="15" t="s">
        <v>53</v>
      </c>
      <c r="B891" s="15" t="s">
        <v>1280</v>
      </c>
      <c r="C891" s="15" t="s">
        <v>52</v>
      </c>
      <c r="D891" s="15">
        <v>2014</v>
      </c>
      <c r="E891" s="15" t="s">
        <v>104</v>
      </c>
      <c r="F891" s="15" t="s">
        <v>164</v>
      </c>
      <c r="G891" s="15" t="s">
        <v>126</v>
      </c>
      <c r="H891" s="15">
        <v>25473</v>
      </c>
    </row>
    <row r="892" spans="1:8">
      <c r="A892" s="15" t="s">
        <v>55</v>
      </c>
      <c r="B892" s="15" t="s">
        <v>1281</v>
      </c>
      <c r="C892" s="15" t="s">
        <v>54</v>
      </c>
      <c r="D892" s="15">
        <v>2014</v>
      </c>
      <c r="E892" s="15" t="s">
        <v>104</v>
      </c>
      <c r="F892" s="15" t="s">
        <v>164</v>
      </c>
      <c r="G892" s="15" t="s">
        <v>126</v>
      </c>
      <c r="H892" s="15">
        <v>23661</v>
      </c>
    </row>
    <row r="893" spans="1:8">
      <c r="A893" s="15" t="s">
        <v>57</v>
      </c>
      <c r="B893" s="15" t="s">
        <v>1282</v>
      </c>
      <c r="C893" s="15" t="s">
        <v>56</v>
      </c>
      <c r="D893" s="15">
        <v>2014</v>
      </c>
      <c r="E893" s="15" t="s">
        <v>104</v>
      </c>
      <c r="F893" s="15" t="s">
        <v>164</v>
      </c>
      <c r="G893" s="15" t="s">
        <v>126</v>
      </c>
      <c r="H893" s="15">
        <v>65264</v>
      </c>
    </row>
    <row r="894" spans="1:8">
      <c r="A894" s="15" t="s">
        <v>59</v>
      </c>
      <c r="B894" s="15" t="s">
        <v>1283</v>
      </c>
      <c r="C894" s="15" t="s">
        <v>58</v>
      </c>
      <c r="D894" s="15">
        <v>2014</v>
      </c>
      <c r="E894" s="15" t="s">
        <v>104</v>
      </c>
      <c r="F894" s="15" t="s">
        <v>164</v>
      </c>
      <c r="G894" s="15" t="s">
        <v>126</v>
      </c>
      <c r="H894" s="15">
        <v>44195</v>
      </c>
    </row>
    <row r="895" spans="1:8">
      <c r="A895" s="15" t="s">
        <v>61</v>
      </c>
      <c r="B895" s="15" t="s">
        <v>1284</v>
      </c>
      <c r="C895" s="15" t="s">
        <v>60</v>
      </c>
      <c r="D895" s="15">
        <v>2014</v>
      </c>
      <c r="E895" s="15" t="s">
        <v>104</v>
      </c>
      <c r="F895" s="15" t="s">
        <v>164</v>
      </c>
      <c r="G895" s="15" t="s">
        <v>126</v>
      </c>
      <c r="H895" s="15">
        <v>11017</v>
      </c>
    </row>
    <row r="896" spans="1:8">
      <c r="A896" s="15" t="s">
        <v>63</v>
      </c>
      <c r="B896" s="15" t="s">
        <v>1285</v>
      </c>
      <c r="C896" s="15" t="s">
        <v>62</v>
      </c>
      <c r="D896" s="15">
        <v>2014</v>
      </c>
      <c r="E896" s="15" t="s">
        <v>104</v>
      </c>
      <c r="F896" s="15" t="s">
        <v>164</v>
      </c>
      <c r="G896" s="15" t="s">
        <v>126</v>
      </c>
      <c r="H896" s="15">
        <v>34176</v>
      </c>
    </row>
    <row r="897" spans="1:8">
      <c r="A897" s="15" t="s">
        <v>65</v>
      </c>
      <c r="B897" s="15" t="s">
        <v>1286</v>
      </c>
      <c r="C897" s="15" t="s">
        <v>64</v>
      </c>
      <c r="D897" s="15">
        <v>2014</v>
      </c>
      <c r="E897" s="15" t="s">
        <v>104</v>
      </c>
      <c r="F897" s="15" t="s">
        <v>164</v>
      </c>
      <c r="G897" s="15" t="s">
        <v>126</v>
      </c>
      <c r="H897" s="15">
        <v>12248</v>
      </c>
    </row>
    <row r="898" spans="1:8">
      <c r="A898" s="15" t="s">
        <v>67</v>
      </c>
      <c r="B898" s="15" t="s">
        <v>1287</v>
      </c>
      <c r="C898" s="15" t="s">
        <v>66</v>
      </c>
      <c r="D898" s="15">
        <v>2014</v>
      </c>
      <c r="E898" s="15" t="s">
        <v>104</v>
      </c>
      <c r="F898" s="15" t="s">
        <v>164</v>
      </c>
      <c r="G898" s="15" t="s">
        <v>126</v>
      </c>
      <c r="H898" s="15">
        <v>16926</v>
      </c>
    </row>
    <row r="899" spans="1:8">
      <c r="A899" s="15" t="s">
        <v>69</v>
      </c>
      <c r="B899" s="15" t="s">
        <v>1288</v>
      </c>
      <c r="C899" s="15" t="s">
        <v>68</v>
      </c>
      <c r="D899" s="15">
        <v>2014</v>
      </c>
      <c r="E899" s="15" t="s">
        <v>104</v>
      </c>
      <c r="F899" s="15" t="s">
        <v>164</v>
      </c>
      <c r="G899" s="15" t="s">
        <v>126</v>
      </c>
      <c r="H899" s="15">
        <v>15618</v>
      </c>
    </row>
    <row r="900" spans="1:8">
      <c r="A900" s="15" t="s">
        <v>71</v>
      </c>
      <c r="B900" s="15" t="s">
        <v>1289</v>
      </c>
      <c r="C900" s="15" t="s">
        <v>70</v>
      </c>
      <c r="D900" s="15">
        <v>2014</v>
      </c>
      <c r="E900" s="15" t="s">
        <v>104</v>
      </c>
      <c r="F900" s="15" t="s">
        <v>164</v>
      </c>
      <c r="G900" s="15" t="s">
        <v>126</v>
      </c>
      <c r="H900" s="15">
        <v>29329</v>
      </c>
    </row>
    <row r="901" spans="1:8">
      <c r="A901" s="15" t="s">
        <v>20</v>
      </c>
      <c r="B901" s="15" t="s">
        <v>1290</v>
      </c>
      <c r="C901" s="15" t="s">
        <v>182</v>
      </c>
      <c r="D901" s="15">
        <v>2014</v>
      </c>
      <c r="E901" s="15" t="s">
        <v>104</v>
      </c>
      <c r="F901" s="15" t="s">
        <v>164</v>
      </c>
      <c r="G901" s="15" t="s">
        <v>126</v>
      </c>
      <c r="H901" s="15">
        <v>554841</v>
      </c>
    </row>
    <row r="902" spans="1:8">
      <c r="A902" s="15" t="s">
        <v>23</v>
      </c>
      <c r="B902" s="15" t="s">
        <v>1291</v>
      </c>
      <c r="C902" s="15" t="s">
        <v>175</v>
      </c>
      <c r="D902" s="15">
        <v>2005</v>
      </c>
      <c r="E902" s="15" t="s">
        <v>105</v>
      </c>
      <c r="F902" s="15" t="s">
        <v>164</v>
      </c>
      <c r="G902" s="15" t="s">
        <v>136</v>
      </c>
      <c r="H902" s="15">
        <v>208901</v>
      </c>
    </row>
    <row r="903" spans="1:8">
      <c r="A903" s="15" t="s">
        <v>25</v>
      </c>
      <c r="B903" s="15" t="s">
        <v>1292</v>
      </c>
      <c r="C903" s="15" t="s">
        <v>176</v>
      </c>
      <c r="D903" s="15">
        <v>2005</v>
      </c>
      <c r="E903" s="15" t="s">
        <v>105</v>
      </c>
      <c r="F903" s="15" t="s">
        <v>164</v>
      </c>
      <c r="G903" s="15" t="s">
        <v>136</v>
      </c>
      <c r="H903" s="15">
        <v>39713</v>
      </c>
    </row>
    <row r="904" spans="1:8">
      <c r="A904" s="15" t="s">
        <v>26</v>
      </c>
      <c r="B904" s="15" t="s">
        <v>1293</v>
      </c>
      <c r="C904" s="15" t="s">
        <v>177</v>
      </c>
      <c r="D904" s="15">
        <v>2005</v>
      </c>
      <c r="E904" s="15" t="s">
        <v>105</v>
      </c>
      <c r="F904" s="15" t="s">
        <v>164</v>
      </c>
      <c r="G904" s="15" t="s">
        <v>136</v>
      </c>
      <c r="H904" s="15">
        <v>112980</v>
      </c>
    </row>
    <row r="905" spans="1:8">
      <c r="A905" s="15" t="s">
        <v>221</v>
      </c>
      <c r="B905" s="15" t="s">
        <v>1294</v>
      </c>
      <c r="C905" s="15" t="s">
        <v>178</v>
      </c>
      <c r="D905" s="15">
        <v>2005</v>
      </c>
      <c r="E905" s="15" t="s">
        <v>105</v>
      </c>
      <c r="F905" s="15" t="s">
        <v>164</v>
      </c>
      <c r="G905" s="15" t="s">
        <v>136</v>
      </c>
      <c r="H905" s="15">
        <v>157822</v>
      </c>
    </row>
    <row r="906" spans="1:8">
      <c r="A906" s="15" t="s">
        <v>107</v>
      </c>
      <c r="B906" s="15" t="s">
        <v>1295</v>
      </c>
      <c r="C906" s="15" t="s">
        <v>179</v>
      </c>
      <c r="D906" s="15">
        <v>2005</v>
      </c>
      <c r="E906" s="15" t="s">
        <v>105</v>
      </c>
      <c r="F906" s="15" t="s">
        <v>164</v>
      </c>
      <c r="G906" s="15" t="s">
        <v>136</v>
      </c>
      <c r="H906" s="15">
        <v>145529</v>
      </c>
    </row>
    <row r="907" spans="1:8">
      <c r="A907" s="15" t="s">
        <v>27</v>
      </c>
      <c r="B907" s="15" t="s">
        <v>1296</v>
      </c>
      <c r="C907" s="15" t="s">
        <v>180</v>
      </c>
      <c r="D907" s="15">
        <v>2005</v>
      </c>
      <c r="E907" s="15" t="s">
        <v>105</v>
      </c>
      <c r="F907" s="15" t="s">
        <v>164</v>
      </c>
      <c r="G907" s="15" t="s">
        <v>136</v>
      </c>
      <c r="H907" s="15">
        <v>92258</v>
      </c>
    </row>
    <row r="908" spans="1:8">
      <c r="A908" s="15" t="s">
        <v>28</v>
      </c>
      <c r="B908" s="15" t="s">
        <v>1297</v>
      </c>
      <c r="C908" s="15" t="s">
        <v>181</v>
      </c>
      <c r="D908" s="15">
        <v>2005</v>
      </c>
      <c r="E908" s="15" t="s">
        <v>105</v>
      </c>
      <c r="F908" s="15" t="s">
        <v>164</v>
      </c>
      <c r="G908" s="15" t="s">
        <v>136</v>
      </c>
      <c r="H908" s="15">
        <v>175074</v>
      </c>
    </row>
    <row r="909" spans="1:8">
      <c r="A909" s="15" t="s">
        <v>30</v>
      </c>
      <c r="B909" s="15" t="s">
        <v>1298</v>
      </c>
      <c r="C909" s="15" t="s">
        <v>29</v>
      </c>
      <c r="D909" s="15">
        <v>2005</v>
      </c>
      <c r="E909" s="15" t="s">
        <v>105</v>
      </c>
      <c r="F909" s="15" t="s">
        <v>164</v>
      </c>
      <c r="G909" s="15" t="s">
        <v>136</v>
      </c>
      <c r="H909" s="15">
        <v>21330</v>
      </c>
    </row>
    <row r="910" spans="1:8">
      <c r="A910" s="15" t="s">
        <v>32</v>
      </c>
      <c r="B910" s="15" t="s">
        <v>1299</v>
      </c>
      <c r="C910" s="15" t="s">
        <v>31</v>
      </c>
      <c r="D910" s="15">
        <v>2005</v>
      </c>
      <c r="E910" s="15" t="s">
        <v>105</v>
      </c>
      <c r="F910" s="15" t="s">
        <v>164</v>
      </c>
      <c r="G910" s="15" t="s">
        <v>136</v>
      </c>
      <c r="H910" s="15">
        <v>36755</v>
      </c>
    </row>
    <row r="911" spans="1:8">
      <c r="A911" s="15" t="s">
        <v>34</v>
      </c>
      <c r="B911" s="15" t="s">
        <v>1300</v>
      </c>
      <c r="C911" s="15" t="s">
        <v>33</v>
      </c>
      <c r="D911" s="15">
        <v>2005</v>
      </c>
      <c r="E911" s="15" t="s">
        <v>105</v>
      </c>
      <c r="F911" s="15" t="s">
        <v>164</v>
      </c>
      <c r="G911" s="15" t="s">
        <v>136</v>
      </c>
      <c r="H911" s="15">
        <v>32759</v>
      </c>
    </row>
    <row r="912" spans="1:8">
      <c r="A912" s="15" t="s">
        <v>36</v>
      </c>
      <c r="B912" s="15" t="s">
        <v>1301</v>
      </c>
      <c r="C912" s="15" t="s">
        <v>35</v>
      </c>
      <c r="D912" s="15">
        <v>2005</v>
      </c>
      <c r="E912" s="15" t="s">
        <v>105</v>
      </c>
      <c r="F912" s="15" t="s">
        <v>164</v>
      </c>
      <c r="G912" s="15" t="s">
        <v>136</v>
      </c>
      <c r="H912" s="15">
        <v>28159</v>
      </c>
    </row>
    <row r="913" spans="1:8">
      <c r="A913" s="15" t="s">
        <v>38</v>
      </c>
      <c r="B913" s="15" t="s">
        <v>1302</v>
      </c>
      <c r="C913" s="15" t="s">
        <v>37</v>
      </c>
      <c r="D913" s="15">
        <v>2005</v>
      </c>
      <c r="E913" s="15" t="s">
        <v>105</v>
      </c>
      <c r="F913" s="15" t="s">
        <v>164</v>
      </c>
      <c r="G913" s="15" t="s">
        <v>136</v>
      </c>
      <c r="H913" s="15">
        <v>48044</v>
      </c>
    </row>
    <row r="914" spans="1:8">
      <c r="A914" s="15" t="s">
        <v>40</v>
      </c>
      <c r="B914" s="15" t="s">
        <v>1303</v>
      </c>
      <c r="C914" s="15" t="s">
        <v>39</v>
      </c>
      <c r="D914" s="15">
        <v>2005</v>
      </c>
      <c r="E914" s="15" t="s">
        <v>105</v>
      </c>
      <c r="F914" s="15" t="s">
        <v>164</v>
      </c>
      <c r="G914" s="15" t="s">
        <v>136</v>
      </c>
      <c r="H914" s="15">
        <v>41854</v>
      </c>
    </row>
    <row r="915" spans="1:8">
      <c r="A915" s="15" t="s">
        <v>41</v>
      </c>
      <c r="B915" s="15" t="s">
        <v>1304</v>
      </c>
      <c r="C915" s="15" t="s">
        <v>24</v>
      </c>
      <c r="D915" s="15">
        <v>2005</v>
      </c>
      <c r="E915" s="15" t="s">
        <v>105</v>
      </c>
      <c r="F915" s="15" t="s">
        <v>164</v>
      </c>
      <c r="G915" s="15" t="s">
        <v>136</v>
      </c>
      <c r="H915" s="15">
        <v>39713</v>
      </c>
    </row>
    <row r="916" spans="1:8">
      <c r="A916" s="15" t="s">
        <v>43</v>
      </c>
      <c r="B916" s="15" t="s">
        <v>1305</v>
      </c>
      <c r="C916" s="15" t="s">
        <v>42</v>
      </c>
      <c r="D916" s="15">
        <v>2005</v>
      </c>
      <c r="E916" s="15" t="s">
        <v>105</v>
      </c>
      <c r="F916" s="15" t="s">
        <v>164</v>
      </c>
      <c r="G916" s="15" t="s">
        <v>136</v>
      </c>
      <c r="H916" s="15">
        <v>24519</v>
      </c>
    </row>
    <row r="917" spans="1:8">
      <c r="A917" s="15" t="s">
        <v>45</v>
      </c>
      <c r="B917" s="15" t="s">
        <v>1306</v>
      </c>
      <c r="C917" s="15" t="s">
        <v>44</v>
      </c>
      <c r="D917" s="15">
        <v>2005</v>
      </c>
      <c r="E917" s="15" t="s">
        <v>105</v>
      </c>
      <c r="F917" s="15" t="s">
        <v>164</v>
      </c>
      <c r="G917" s="15" t="s">
        <v>136</v>
      </c>
      <c r="H917" s="15">
        <v>34574</v>
      </c>
    </row>
    <row r="918" spans="1:8">
      <c r="A918" s="15" t="s">
        <v>47</v>
      </c>
      <c r="B918" s="15" t="s">
        <v>1307</v>
      </c>
      <c r="C918" s="15" t="s">
        <v>46</v>
      </c>
      <c r="D918" s="15">
        <v>2005</v>
      </c>
      <c r="E918" s="15" t="s">
        <v>105</v>
      </c>
      <c r="F918" s="15" t="s">
        <v>164</v>
      </c>
      <c r="G918" s="15" t="s">
        <v>136</v>
      </c>
      <c r="H918" s="15">
        <v>53887</v>
      </c>
    </row>
    <row r="919" spans="1:8">
      <c r="A919" s="15" t="s">
        <v>49</v>
      </c>
      <c r="B919" s="15" t="s">
        <v>1308</v>
      </c>
      <c r="C919" s="15" t="s">
        <v>48</v>
      </c>
      <c r="D919" s="15">
        <v>2005</v>
      </c>
      <c r="E919" s="15" t="s">
        <v>105</v>
      </c>
      <c r="F919" s="15" t="s">
        <v>164</v>
      </c>
      <c r="G919" s="15" t="s">
        <v>136</v>
      </c>
      <c r="H919" s="15">
        <v>72931</v>
      </c>
    </row>
    <row r="920" spans="1:8">
      <c r="A920" s="15" t="s">
        <v>51</v>
      </c>
      <c r="B920" s="15" t="s">
        <v>1309</v>
      </c>
      <c r="C920" s="15" t="s">
        <v>50</v>
      </c>
      <c r="D920" s="15">
        <v>2005</v>
      </c>
      <c r="E920" s="15" t="s">
        <v>105</v>
      </c>
      <c r="F920" s="15" t="s">
        <v>164</v>
      </c>
      <c r="G920" s="15" t="s">
        <v>136</v>
      </c>
      <c r="H920" s="15">
        <v>42892</v>
      </c>
    </row>
    <row r="921" spans="1:8">
      <c r="A921" s="15" t="s">
        <v>53</v>
      </c>
      <c r="B921" s="15" t="s">
        <v>1310</v>
      </c>
      <c r="C921" s="15" t="s">
        <v>52</v>
      </c>
      <c r="D921" s="15">
        <v>2005</v>
      </c>
      <c r="E921" s="15" t="s">
        <v>105</v>
      </c>
      <c r="F921" s="15" t="s">
        <v>164</v>
      </c>
      <c r="G921" s="15" t="s">
        <v>136</v>
      </c>
      <c r="H921" s="15">
        <v>41999</v>
      </c>
    </row>
    <row r="922" spans="1:8">
      <c r="A922" s="15" t="s">
        <v>55</v>
      </c>
      <c r="B922" s="15" t="s">
        <v>1311</v>
      </c>
      <c r="C922" s="15" t="s">
        <v>54</v>
      </c>
      <c r="D922" s="15">
        <v>2005</v>
      </c>
      <c r="E922" s="15" t="s">
        <v>105</v>
      </c>
      <c r="F922" s="15" t="s">
        <v>164</v>
      </c>
      <c r="G922" s="15" t="s">
        <v>136</v>
      </c>
      <c r="H922" s="15">
        <v>37726</v>
      </c>
    </row>
    <row r="923" spans="1:8">
      <c r="A923" s="15" t="s">
        <v>57</v>
      </c>
      <c r="B923" s="15" t="s">
        <v>1312</v>
      </c>
      <c r="C923" s="15" t="s">
        <v>56</v>
      </c>
      <c r="D923" s="15">
        <v>2005</v>
      </c>
      <c r="E923" s="15" t="s">
        <v>105</v>
      </c>
      <c r="F923" s="15" t="s">
        <v>164</v>
      </c>
      <c r="G923" s="15" t="s">
        <v>136</v>
      </c>
      <c r="H923" s="15">
        <v>107803</v>
      </c>
    </row>
    <row r="924" spans="1:8">
      <c r="A924" s="15" t="s">
        <v>59</v>
      </c>
      <c r="B924" s="15" t="s">
        <v>1313</v>
      </c>
      <c r="C924" s="15" t="s">
        <v>58</v>
      </c>
      <c r="D924" s="15">
        <v>2005</v>
      </c>
      <c r="E924" s="15" t="s">
        <v>105</v>
      </c>
      <c r="F924" s="15" t="s">
        <v>164</v>
      </c>
      <c r="G924" s="15" t="s">
        <v>136</v>
      </c>
      <c r="H924" s="15">
        <v>74664</v>
      </c>
    </row>
    <row r="925" spans="1:8">
      <c r="A925" s="15" t="s">
        <v>61</v>
      </c>
      <c r="B925" s="15" t="s">
        <v>1314</v>
      </c>
      <c r="C925" s="15" t="s">
        <v>60</v>
      </c>
      <c r="D925" s="15">
        <v>2005</v>
      </c>
      <c r="E925" s="15" t="s">
        <v>105</v>
      </c>
      <c r="F925" s="15" t="s">
        <v>164</v>
      </c>
      <c r="G925" s="15" t="s">
        <v>136</v>
      </c>
      <c r="H925" s="15">
        <v>17594</v>
      </c>
    </row>
    <row r="926" spans="1:8">
      <c r="A926" s="15" t="s">
        <v>63</v>
      </c>
      <c r="B926" s="15" t="s">
        <v>1315</v>
      </c>
      <c r="C926" s="15" t="s">
        <v>62</v>
      </c>
      <c r="D926" s="15">
        <v>2005</v>
      </c>
      <c r="E926" s="15" t="s">
        <v>105</v>
      </c>
      <c r="F926" s="15" t="s">
        <v>164</v>
      </c>
      <c r="G926" s="15" t="s">
        <v>136</v>
      </c>
      <c r="H926" s="15">
        <v>54754</v>
      </c>
    </row>
    <row r="927" spans="1:8">
      <c r="A927" s="15" t="s">
        <v>65</v>
      </c>
      <c r="B927" s="15" t="s">
        <v>1316</v>
      </c>
      <c r="C927" s="15" t="s">
        <v>64</v>
      </c>
      <c r="D927" s="15">
        <v>2005</v>
      </c>
      <c r="E927" s="15" t="s">
        <v>105</v>
      </c>
      <c r="F927" s="15" t="s">
        <v>164</v>
      </c>
      <c r="G927" s="15" t="s">
        <v>136</v>
      </c>
      <c r="H927" s="15">
        <v>21696</v>
      </c>
    </row>
    <row r="928" spans="1:8">
      <c r="A928" s="15" t="s">
        <v>67</v>
      </c>
      <c r="B928" s="15" t="s">
        <v>1317</v>
      </c>
      <c r="C928" s="15" t="s">
        <v>66</v>
      </c>
      <c r="D928" s="15">
        <v>2005</v>
      </c>
      <c r="E928" s="15" t="s">
        <v>105</v>
      </c>
      <c r="F928" s="15" t="s">
        <v>164</v>
      </c>
      <c r="G928" s="15" t="s">
        <v>136</v>
      </c>
      <c r="H928" s="15">
        <v>28132</v>
      </c>
    </row>
    <row r="929" spans="1:8">
      <c r="A929" s="15" t="s">
        <v>69</v>
      </c>
      <c r="B929" s="15" t="s">
        <v>1318</v>
      </c>
      <c r="C929" s="15" t="s">
        <v>68</v>
      </c>
      <c r="D929" s="15">
        <v>2005</v>
      </c>
      <c r="E929" s="15" t="s">
        <v>105</v>
      </c>
      <c r="F929" s="15" t="s">
        <v>164</v>
      </c>
      <c r="G929" s="15" t="s">
        <v>136</v>
      </c>
      <c r="H929" s="15">
        <v>27305</v>
      </c>
    </row>
    <row r="930" spans="1:8">
      <c r="A930" s="15" t="s">
        <v>71</v>
      </c>
      <c r="B930" s="15" t="s">
        <v>1319</v>
      </c>
      <c r="C930" s="15" t="s">
        <v>70</v>
      </c>
      <c r="D930" s="15">
        <v>2005</v>
      </c>
      <c r="E930" s="15" t="s">
        <v>105</v>
      </c>
      <c r="F930" s="15" t="s">
        <v>164</v>
      </c>
      <c r="G930" s="15" t="s">
        <v>136</v>
      </c>
      <c r="H930" s="15">
        <v>43187</v>
      </c>
    </row>
    <row r="931" spans="1:8">
      <c r="A931" s="15" t="s">
        <v>20</v>
      </c>
      <c r="B931" s="15" t="s">
        <v>1320</v>
      </c>
      <c r="C931" s="15" t="s">
        <v>182</v>
      </c>
      <c r="D931" s="15">
        <v>2005</v>
      </c>
      <c r="E931" s="15" t="s">
        <v>105</v>
      </c>
      <c r="F931" s="15" t="s">
        <v>164</v>
      </c>
      <c r="G931" s="15" t="s">
        <v>136</v>
      </c>
      <c r="H931" s="15">
        <v>932277</v>
      </c>
    </row>
    <row r="932" spans="1:8">
      <c r="A932" s="15" t="s">
        <v>23</v>
      </c>
      <c r="B932" s="15" t="s">
        <v>1321</v>
      </c>
      <c r="C932" s="15" t="s">
        <v>175</v>
      </c>
      <c r="D932" s="15">
        <v>2006</v>
      </c>
      <c r="E932" s="15" t="s">
        <v>105</v>
      </c>
      <c r="F932" s="15" t="s">
        <v>164</v>
      </c>
      <c r="G932" s="15" t="s">
        <v>136</v>
      </c>
      <c r="H932" s="15">
        <v>209846</v>
      </c>
    </row>
    <row r="933" spans="1:8">
      <c r="A933" s="15" t="s">
        <v>25</v>
      </c>
      <c r="B933" s="15" t="s">
        <v>1322</v>
      </c>
      <c r="C933" s="15" t="s">
        <v>176</v>
      </c>
      <c r="D933" s="15">
        <v>2006</v>
      </c>
      <c r="E933" s="15" t="s">
        <v>105</v>
      </c>
      <c r="F933" s="15" t="s">
        <v>164</v>
      </c>
      <c r="G933" s="15" t="s">
        <v>136</v>
      </c>
      <c r="H933" s="15">
        <v>39905</v>
      </c>
    </row>
    <row r="934" spans="1:8">
      <c r="A934" s="15" t="s">
        <v>26</v>
      </c>
      <c r="B934" s="15" t="s">
        <v>1323</v>
      </c>
      <c r="C934" s="15" t="s">
        <v>177</v>
      </c>
      <c r="D934" s="15">
        <v>2006</v>
      </c>
      <c r="E934" s="15" t="s">
        <v>105</v>
      </c>
      <c r="F934" s="15" t="s">
        <v>164</v>
      </c>
      <c r="G934" s="15" t="s">
        <v>136</v>
      </c>
      <c r="H934" s="15">
        <v>113738</v>
      </c>
    </row>
    <row r="935" spans="1:8">
      <c r="A935" s="15" t="s">
        <v>221</v>
      </c>
      <c r="B935" s="15" t="s">
        <v>1324</v>
      </c>
      <c r="C935" s="15" t="s">
        <v>178</v>
      </c>
      <c r="D935" s="15">
        <v>2006</v>
      </c>
      <c r="E935" s="15" t="s">
        <v>105</v>
      </c>
      <c r="F935" s="15" t="s">
        <v>164</v>
      </c>
      <c r="G935" s="15" t="s">
        <v>136</v>
      </c>
      <c r="H935" s="15">
        <v>159504</v>
      </c>
    </row>
    <row r="936" spans="1:8">
      <c r="A936" s="15" t="s">
        <v>107</v>
      </c>
      <c r="B936" s="15" t="s">
        <v>1325</v>
      </c>
      <c r="C936" s="15" t="s">
        <v>179</v>
      </c>
      <c r="D936" s="15">
        <v>2006</v>
      </c>
      <c r="E936" s="15" t="s">
        <v>105</v>
      </c>
      <c r="F936" s="15" t="s">
        <v>164</v>
      </c>
      <c r="G936" s="15" t="s">
        <v>136</v>
      </c>
      <c r="H936" s="15">
        <v>147065</v>
      </c>
    </row>
    <row r="937" spans="1:8">
      <c r="A937" s="15" t="s">
        <v>27</v>
      </c>
      <c r="B937" s="15" t="s">
        <v>1326</v>
      </c>
      <c r="C937" s="15" t="s">
        <v>180</v>
      </c>
      <c r="D937" s="15">
        <v>2006</v>
      </c>
      <c r="E937" s="15" t="s">
        <v>105</v>
      </c>
      <c r="F937" s="15" t="s">
        <v>164</v>
      </c>
      <c r="G937" s="15" t="s">
        <v>136</v>
      </c>
      <c r="H937" s="15">
        <v>92809</v>
      </c>
    </row>
    <row r="938" spans="1:8">
      <c r="A938" s="15" t="s">
        <v>28</v>
      </c>
      <c r="B938" s="15" t="s">
        <v>1327</v>
      </c>
      <c r="C938" s="15" t="s">
        <v>181</v>
      </c>
      <c r="D938" s="15">
        <v>2006</v>
      </c>
      <c r="E938" s="15" t="s">
        <v>105</v>
      </c>
      <c r="F938" s="15" t="s">
        <v>164</v>
      </c>
      <c r="G938" s="15" t="s">
        <v>136</v>
      </c>
      <c r="H938" s="15">
        <v>176420</v>
      </c>
    </row>
    <row r="939" spans="1:8">
      <c r="A939" s="15" t="s">
        <v>30</v>
      </c>
      <c r="B939" s="15" t="s">
        <v>1328</v>
      </c>
      <c r="C939" s="15" t="s">
        <v>29</v>
      </c>
      <c r="D939" s="15">
        <v>2006</v>
      </c>
      <c r="E939" s="15" t="s">
        <v>105</v>
      </c>
      <c r="F939" s="15" t="s">
        <v>164</v>
      </c>
      <c r="G939" s="15" t="s">
        <v>136</v>
      </c>
      <c r="H939" s="15">
        <v>21414</v>
      </c>
    </row>
    <row r="940" spans="1:8">
      <c r="A940" s="15" t="s">
        <v>32</v>
      </c>
      <c r="B940" s="15" t="s">
        <v>1329</v>
      </c>
      <c r="C940" s="15" t="s">
        <v>31</v>
      </c>
      <c r="D940" s="15">
        <v>2006</v>
      </c>
      <c r="E940" s="15" t="s">
        <v>105</v>
      </c>
      <c r="F940" s="15" t="s">
        <v>164</v>
      </c>
      <c r="G940" s="15" t="s">
        <v>136</v>
      </c>
      <c r="H940" s="15">
        <v>36889</v>
      </c>
    </row>
    <row r="941" spans="1:8">
      <c r="A941" s="15" t="s">
        <v>34</v>
      </c>
      <c r="B941" s="15" t="s">
        <v>1330</v>
      </c>
      <c r="C941" s="15" t="s">
        <v>33</v>
      </c>
      <c r="D941" s="15">
        <v>2006</v>
      </c>
      <c r="E941" s="15" t="s">
        <v>105</v>
      </c>
      <c r="F941" s="15" t="s">
        <v>164</v>
      </c>
      <c r="G941" s="15" t="s">
        <v>136</v>
      </c>
      <c r="H941" s="15">
        <v>32975</v>
      </c>
    </row>
    <row r="942" spans="1:8">
      <c r="A942" s="15" t="s">
        <v>36</v>
      </c>
      <c r="B942" s="15" t="s">
        <v>1331</v>
      </c>
      <c r="C942" s="15" t="s">
        <v>35</v>
      </c>
      <c r="D942" s="15">
        <v>2006</v>
      </c>
      <c r="E942" s="15" t="s">
        <v>105</v>
      </c>
      <c r="F942" s="15" t="s">
        <v>164</v>
      </c>
      <c r="G942" s="15" t="s">
        <v>136</v>
      </c>
      <c r="H942" s="15">
        <v>28173</v>
      </c>
    </row>
    <row r="943" spans="1:8">
      <c r="A943" s="15" t="s">
        <v>38</v>
      </c>
      <c r="B943" s="15" t="s">
        <v>1332</v>
      </c>
      <c r="C943" s="15" t="s">
        <v>37</v>
      </c>
      <c r="D943" s="15">
        <v>2006</v>
      </c>
      <c r="E943" s="15" t="s">
        <v>105</v>
      </c>
      <c r="F943" s="15" t="s">
        <v>164</v>
      </c>
      <c r="G943" s="15" t="s">
        <v>136</v>
      </c>
      <c r="H943" s="15">
        <v>48210</v>
      </c>
    </row>
    <row r="944" spans="1:8">
      <c r="A944" s="15" t="s">
        <v>40</v>
      </c>
      <c r="B944" s="15" t="s">
        <v>1333</v>
      </c>
      <c r="C944" s="15" t="s">
        <v>39</v>
      </c>
      <c r="D944" s="15">
        <v>2006</v>
      </c>
      <c r="E944" s="15" t="s">
        <v>105</v>
      </c>
      <c r="F944" s="15" t="s">
        <v>164</v>
      </c>
      <c r="G944" s="15" t="s">
        <v>136</v>
      </c>
      <c r="H944" s="15">
        <v>42185</v>
      </c>
    </row>
    <row r="945" spans="1:8">
      <c r="A945" s="15" t="s">
        <v>41</v>
      </c>
      <c r="B945" s="15" t="s">
        <v>1334</v>
      </c>
      <c r="C945" s="15" t="s">
        <v>24</v>
      </c>
      <c r="D945" s="15">
        <v>2006</v>
      </c>
      <c r="E945" s="15" t="s">
        <v>105</v>
      </c>
      <c r="F945" s="15" t="s">
        <v>164</v>
      </c>
      <c r="G945" s="15" t="s">
        <v>136</v>
      </c>
      <c r="H945" s="15">
        <v>39905</v>
      </c>
    </row>
    <row r="946" spans="1:8">
      <c r="A946" s="15" t="s">
        <v>43</v>
      </c>
      <c r="B946" s="15" t="s">
        <v>1335</v>
      </c>
      <c r="C946" s="15" t="s">
        <v>42</v>
      </c>
      <c r="D946" s="15">
        <v>2006</v>
      </c>
      <c r="E946" s="15" t="s">
        <v>105</v>
      </c>
      <c r="F946" s="15" t="s">
        <v>164</v>
      </c>
      <c r="G946" s="15" t="s">
        <v>136</v>
      </c>
      <c r="H946" s="15">
        <v>24512</v>
      </c>
    </row>
    <row r="947" spans="1:8">
      <c r="A947" s="15" t="s">
        <v>45</v>
      </c>
      <c r="B947" s="15" t="s">
        <v>1336</v>
      </c>
      <c r="C947" s="15" t="s">
        <v>44</v>
      </c>
      <c r="D947" s="15">
        <v>2006</v>
      </c>
      <c r="E947" s="15" t="s">
        <v>105</v>
      </c>
      <c r="F947" s="15" t="s">
        <v>164</v>
      </c>
      <c r="G947" s="15" t="s">
        <v>136</v>
      </c>
      <c r="H947" s="15">
        <v>34903</v>
      </c>
    </row>
    <row r="948" spans="1:8">
      <c r="A948" s="15" t="s">
        <v>47</v>
      </c>
      <c r="B948" s="15" t="s">
        <v>1337</v>
      </c>
      <c r="C948" s="15" t="s">
        <v>46</v>
      </c>
      <c r="D948" s="15">
        <v>2006</v>
      </c>
      <c r="E948" s="15" t="s">
        <v>105</v>
      </c>
      <c r="F948" s="15" t="s">
        <v>164</v>
      </c>
      <c r="G948" s="15" t="s">
        <v>136</v>
      </c>
      <c r="H948" s="15">
        <v>54323</v>
      </c>
    </row>
    <row r="949" spans="1:8">
      <c r="A949" s="15" t="s">
        <v>49</v>
      </c>
      <c r="B949" s="15" t="s">
        <v>1338</v>
      </c>
      <c r="C949" s="15" t="s">
        <v>48</v>
      </c>
      <c r="D949" s="15">
        <v>2006</v>
      </c>
      <c r="E949" s="15" t="s">
        <v>105</v>
      </c>
      <c r="F949" s="15" t="s">
        <v>164</v>
      </c>
      <c r="G949" s="15" t="s">
        <v>136</v>
      </c>
      <c r="H949" s="15">
        <v>73643</v>
      </c>
    </row>
    <row r="950" spans="1:8">
      <c r="A950" s="15" t="s">
        <v>51</v>
      </c>
      <c r="B950" s="15" t="s">
        <v>1339</v>
      </c>
      <c r="C950" s="15" t="s">
        <v>50</v>
      </c>
      <c r="D950" s="15">
        <v>2006</v>
      </c>
      <c r="E950" s="15" t="s">
        <v>105</v>
      </c>
      <c r="F950" s="15" t="s">
        <v>164</v>
      </c>
      <c r="G950" s="15" t="s">
        <v>136</v>
      </c>
      <c r="H950" s="15">
        <v>43397</v>
      </c>
    </row>
    <row r="951" spans="1:8">
      <c r="A951" s="15" t="s">
        <v>53</v>
      </c>
      <c r="B951" s="15" t="s">
        <v>1340</v>
      </c>
      <c r="C951" s="15" t="s">
        <v>52</v>
      </c>
      <c r="D951" s="15">
        <v>2006</v>
      </c>
      <c r="E951" s="15" t="s">
        <v>105</v>
      </c>
      <c r="F951" s="15" t="s">
        <v>164</v>
      </c>
      <c r="G951" s="15" t="s">
        <v>136</v>
      </c>
      <c r="H951" s="15">
        <v>42464</v>
      </c>
    </row>
    <row r="952" spans="1:8">
      <c r="A952" s="15" t="s">
        <v>55</v>
      </c>
      <c r="B952" s="15" t="s">
        <v>1341</v>
      </c>
      <c r="C952" s="15" t="s">
        <v>54</v>
      </c>
      <c r="D952" s="15">
        <v>2006</v>
      </c>
      <c r="E952" s="15" t="s">
        <v>105</v>
      </c>
      <c r="F952" s="15" t="s">
        <v>164</v>
      </c>
      <c r="G952" s="15" t="s">
        <v>136</v>
      </c>
      <c r="H952" s="15">
        <v>38138</v>
      </c>
    </row>
    <row r="953" spans="1:8">
      <c r="A953" s="15" t="s">
        <v>57</v>
      </c>
      <c r="B953" s="15" t="s">
        <v>1342</v>
      </c>
      <c r="C953" s="15" t="s">
        <v>56</v>
      </c>
      <c r="D953" s="15">
        <v>2006</v>
      </c>
      <c r="E953" s="15" t="s">
        <v>105</v>
      </c>
      <c r="F953" s="15" t="s">
        <v>164</v>
      </c>
      <c r="G953" s="15" t="s">
        <v>136</v>
      </c>
      <c r="H953" s="15">
        <v>108927</v>
      </c>
    </row>
    <row r="954" spans="1:8">
      <c r="A954" s="15" t="s">
        <v>59</v>
      </c>
      <c r="B954" s="15" t="s">
        <v>1343</v>
      </c>
      <c r="C954" s="15" t="s">
        <v>58</v>
      </c>
      <c r="D954" s="15">
        <v>2006</v>
      </c>
      <c r="E954" s="15" t="s">
        <v>105</v>
      </c>
      <c r="F954" s="15" t="s">
        <v>164</v>
      </c>
      <c r="G954" s="15" t="s">
        <v>136</v>
      </c>
      <c r="H954" s="15">
        <v>74993</v>
      </c>
    </row>
    <row r="955" spans="1:8">
      <c r="A955" s="15" t="s">
        <v>61</v>
      </c>
      <c r="B955" s="15" t="s">
        <v>1344</v>
      </c>
      <c r="C955" s="15" t="s">
        <v>60</v>
      </c>
      <c r="D955" s="15">
        <v>2006</v>
      </c>
      <c r="E955" s="15" t="s">
        <v>105</v>
      </c>
      <c r="F955" s="15" t="s">
        <v>164</v>
      </c>
      <c r="G955" s="15" t="s">
        <v>136</v>
      </c>
      <c r="H955" s="15">
        <v>17816</v>
      </c>
    </row>
    <row r="956" spans="1:8">
      <c r="A956" s="15" t="s">
        <v>63</v>
      </c>
      <c r="B956" s="15" t="s">
        <v>1345</v>
      </c>
      <c r="C956" s="15" t="s">
        <v>62</v>
      </c>
      <c r="D956" s="15">
        <v>2006</v>
      </c>
      <c r="E956" s="15" t="s">
        <v>105</v>
      </c>
      <c r="F956" s="15" t="s">
        <v>164</v>
      </c>
      <c r="G956" s="15" t="s">
        <v>136</v>
      </c>
      <c r="H956" s="15">
        <v>55139</v>
      </c>
    </row>
    <row r="957" spans="1:8">
      <c r="A957" s="15" t="s">
        <v>65</v>
      </c>
      <c r="B957" s="15" t="s">
        <v>1346</v>
      </c>
      <c r="C957" s="15" t="s">
        <v>64</v>
      </c>
      <c r="D957" s="15">
        <v>2006</v>
      </c>
      <c r="E957" s="15" t="s">
        <v>105</v>
      </c>
      <c r="F957" s="15" t="s">
        <v>164</v>
      </c>
      <c r="G957" s="15" t="s">
        <v>136</v>
      </c>
      <c r="H957" s="15">
        <v>21966</v>
      </c>
    </row>
    <row r="958" spans="1:8">
      <c r="A958" s="15" t="s">
        <v>67</v>
      </c>
      <c r="B958" s="15" t="s">
        <v>1347</v>
      </c>
      <c r="C958" s="15" t="s">
        <v>66</v>
      </c>
      <c r="D958" s="15">
        <v>2006</v>
      </c>
      <c r="E958" s="15" t="s">
        <v>105</v>
      </c>
      <c r="F958" s="15" t="s">
        <v>164</v>
      </c>
      <c r="G958" s="15" t="s">
        <v>136</v>
      </c>
      <c r="H958" s="15">
        <v>28188</v>
      </c>
    </row>
    <row r="959" spans="1:8">
      <c r="A959" s="15" t="s">
        <v>69</v>
      </c>
      <c r="B959" s="15" t="s">
        <v>1348</v>
      </c>
      <c r="C959" s="15" t="s">
        <v>68</v>
      </c>
      <c r="D959" s="15">
        <v>2006</v>
      </c>
      <c r="E959" s="15" t="s">
        <v>105</v>
      </c>
      <c r="F959" s="15" t="s">
        <v>164</v>
      </c>
      <c r="G959" s="15" t="s">
        <v>136</v>
      </c>
      <c r="H959" s="15">
        <v>27484</v>
      </c>
    </row>
    <row r="960" spans="1:8">
      <c r="A960" s="15" t="s">
        <v>71</v>
      </c>
      <c r="B960" s="15" t="s">
        <v>1349</v>
      </c>
      <c r="C960" s="15" t="s">
        <v>70</v>
      </c>
      <c r="D960" s="15">
        <v>2006</v>
      </c>
      <c r="E960" s="15" t="s">
        <v>105</v>
      </c>
      <c r="F960" s="15" t="s">
        <v>164</v>
      </c>
      <c r="G960" s="15" t="s">
        <v>136</v>
      </c>
      <c r="H960" s="15">
        <v>43643</v>
      </c>
    </row>
    <row r="961" spans="1:8">
      <c r="A961" s="15" t="s">
        <v>20</v>
      </c>
      <c r="B961" s="15" t="s">
        <v>1350</v>
      </c>
      <c r="C961" s="15" t="s">
        <v>182</v>
      </c>
      <c r="D961" s="15">
        <v>2006</v>
      </c>
      <c r="E961" s="15" t="s">
        <v>105</v>
      </c>
      <c r="F961" s="15" t="s">
        <v>164</v>
      </c>
      <c r="G961" s="15" t="s">
        <v>136</v>
      </c>
      <c r="H961" s="15">
        <v>939287</v>
      </c>
    </row>
    <row r="962" spans="1:8">
      <c r="A962" s="15" t="s">
        <v>23</v>
      </c>
      <c r="B962" s="15" t="s">
        <v>1351</v>
      </c>
      <c r="C962" s="15" t="s">
        <v>175</v>
      </c>
      <c r="D962" s="15">
        <v>2007</v>
      </c>
      <c r="E962" s="15" t="s">
        <v>105</v>
      </c>
      <c r="F962" s="15" t="s">
        <v>164</v>
      </c>
      <c r="G962" s="15" t="s">
        <v>136</v>
      </c>
      <c r="H962" s="15">
        <v>211388</v>
      </c>
    </row>
    <row r="963" spans="1:8">
      <c r="A963" s="15" t="s">
        <v>25</v>
      </c>
      <c r="B963" s="15" t="s">
        <v>1352</v>
      </c>
      <c r="C963" s="15" t="s">
        <v>176</v>
      </c>
      <c r="D963" s="15">
        <v>2007</v>
      </c>
      <c r="E963" s="15" t="s">
        <v>105</v>
      </c>
      <c r="F963" s="15" t="s">
        <v>164</v>
      </c>
      <c r="G963" s="15" t="s">
        <v>136</v>
      </c>
      <c r="H963" s="15">
        <v>40266</v>
      </c>
    </row>
    <row r="964" spans="1:8">
      <c r="A964" s="15" t="s">
        <v>26</v>
      </c>
      <c r="B964" s="15" t="s">
        <v>1353</v>
      </c>
      <c r="C964" s="15" t="s">
        <v>177</v>
      </c>
      <c r="D964" s="15">
        <v>2007</v>
      </c>
      <c r="E964" s="15" t="s">
        <v>105</v>
      </c>
      <c r="F964" s="15" t="s">
        <v>164</v>
      </c>
      <c r="G964" s="15" t="s">
        <v>136</v>
      </c>
      <c r="H964" s="15">
        <v>115169</v>
      </c>
    </row>
    <row r="965" spans="1:8">
      <c r="A965" s="15" t="s">
        <v>221</v>
      </c>
      <c r="B965" s="15" t="s">
        <v>1354</v>
      </c>
      <c r="C965" s="15" t="s">
        <v>178</v>
      </c>
      <c r="D965" s="15">
        <v>2007</v>
      </c>
      <c r="E965" s="15" t="s">
        <v>105</v>
      </c>
      <c r="F965" s="15" t="s">
        <v>164</v>
      </c>
      <c r="G965" s="15" t="s">
        <v>136</v>
      </c>
      <c r="H965" s="15">
        <v>161722</v>
      </c>
    </row>
    <row r="966" spans="1:8">
      <c r="A966" s="15" t="s">
        <v>107</v>
      </c>
      <c r="B966" s="15" t="s">
        <v>1355</v>
      </c>
      <c r="C966" s="15" t="s">
        <v>179</v>
      </c>
      <c r="D966" s="15">
        <v>2007</v>
      </c>
      <c r="E966" s="15" t="s">
        <v>105</v>
      </c>
      <c r="F966" s="15" t="s">
        <v>164</v>
      </c>
      <c r="G966" s="15" t="s">
        <v>136</v>
      </c>
      <c r="H966" s="15">
        <v>149801</v>
      </c>
    </row>
    <row r="967" spans="1:8">
      <c r="A967" s="15" t="s">
        <v>27</v>
      </c>
      <c r="B967" s="15" t="s">
        <v>1356</v>
      </c>
      <c r="C967" s="15" t="s">
        <v>180</v>
      </c>
      <c r="D967" s="15">
        <v>2007</v>
      </c>
      <c r="E967" s="15" t="s">
        <v>105</v>
      </c>
      <c r="F967" s="15" t="s">
        <v>164</v>
      </c>
      <c r="G967" s="15" t="s">
        <v>136</v>
      </c>
      <c r="H967" s="15">
        <v>93443</v>
      </c>
    </row>
    <row r="968" spans="1:8">
      <c r="A968" s="15" t="s">
        <v>28</v>
      </c>
      <c r="B968" s="15" t="s">
        <v>1357</v>
      </c>
      <c r="C968" s="15" t="s">
        <v>181</v>
      </c>
      <c r="D968" s="15">
        <v>2007</v>
      </c>
      <c r="E968" s="15" t="s">
        <v>105</v>
      </c>
      <c r="F968" s="15" t="s">
        <v>164</v>
      </c>
      <c r="G968" s="15" t="s">
        <v>136</v>
      </c>
      <c r="H968" s="15">
        <v>178092</v>
      </c>
    </row>
    <row r="969" spans="1:8">
      <c r="A969" s="15" t="s">
        <v>30</v>
      </c>
      <c r="B969" s="15" t="s">
        <v>1358</v>
      </c>
      <c r="C969" s="15" t="s">
        <v>29</v>
      </c>
      <c r="D969" s="15">
        <v>2007</v>
      </c>
      <c r="E969" s="15" t="s">
        <v>105</v>
      </c>
      <c r="F969" s="15" t="s">
        <v>164</v>
      </c>
      <c r="G969" s="15" t="s">
        <v>136</v>
      </c>
      <c r="H969" s="15">
        <v>21551</v>
      </c>
    </row>
    <row r="970" spans="1:8">
      <c r="A970" s="15" t="s">
        <v>32</v>
      </c>
      <c r="B970" s="15" t="s">
        <v>1359</v>
      </c>
      <c r="C970" s="15" t="s">
        <v>31</v>
      </c>
      <c r="D970" s="15">
        <v>2007</v>
      </c>
      <c r="E970" s="15" t="s">
        <v>105</v>
      </c>
      <c r="F970" s="15" t="s">
        <v>164</v>
      </c>
      <c r="G970" s="15" t="s">
        <v>136</v>
      </c>
      <c r="H970" s="15">
        <v>36983</v>
      </c>
    </row>
    <row r="971" spans="1:8">
      <c r="A971" s="15" t="s">
        <v>34</v>
      </c>
      <c r="B971" s="15" t="s">
        <v>1360</v>
      </c>
      <c r="C971" s="15" t="s">
        <v>33</v>
      </c>
      <c r="D971" s="15">
        <v>2007</v>
      </c>
      <c r="E971" s="15" t="s">
        <v>105</v>
      </c>
      <c r="F971" s="15" t="s">
        <v>164</v>
      </c>
      <c r="G971" s="15" t="s">
        <v>136</v>
      </c>
      <c r="H971" s="15">
        <v>33444</v>
      </c>
    </row>
    <row r="972" spans="1:8">
      <c r="A972" s="15" t="s">
        <v>36</v>
      </c>
      <c r="B972" s="15" t="s">
        <v>1361</v>
      </c>
      <c r="C972" s="15" t="s">
        <v>35</v>
      </c>
      <c r="D972" s="15">
        <v>2007</v>
      </c>
      <c r="E972" s="15" t="s">
        <v>105</v>
      </c>
      <c r="F972" s="15" t="s">
        <v>164</v>
      </c>
      <c r="G972" s="15" t="s">
        <v>136</v>
      </c>
      <c r="H972" s="15">
        <v>28395</v>
      </c>
    </row>
    <row r="973" spans="1:8">
      <c r="A973" s="15" t="s">
        <v>38</v>
      </c>
      <c r="B973" s="15" t="s">
        <v>1362</v>
      </c>
      <c r="C973" s="15" t="s">
        <v>37</v>
      </c>
      <c r="D973" s="15">
        <v>2007</v>
      </c>
      <c r="E973" s="15" t="s">
        <v>105</v>
      </c>
      <c r="F973" s="15" t="s">
        <v>164</v>
      </c>
      <c r="G973" s="15" t="s">
        <v>136</v>
      </c>
      <c r="H973" s="15">
        <v>48436</v>
      </c>
    </row>
    <row r="974" spans="1:8">
      <c r="A974" s="15" t="s">
        <v>40</v>
      </c>
      <c r="B974" s="15" t="s">
        <v>1363</v>
      </c>
      <c r="C974" s="15" t="s">
        <v>39</v>
      </c>
      <c r="D974" s="15">
        <v>2007</v>
      </c>
      <c r="E974" s="15" t="s">
        <v>105</v>
      </c>
      <c r="F974" s="15" t="s">
        <v>164</v>
      </c>
      <c r="G974" s="15" t="s">
        <v>136</v>
      </c>
      <c r="H974" s="15">
        <v>42579</v>
      </c>
    </row>
    <row r="975" spans="1:8">
      <c r="A975" s="15" t="s">
        <v>41</v>
      </c>
      <c r="B975" s="15" t="s">
        <v>1364</v>
      </c>
      <c r="C975" s="15" t="s">
        <v>24</v>
      </c>
      <c r="D975" s="15">
        <v>2007</v>
      </c>
      <c r="E975" s="15" t="s">
        <v>105</v>
      </c>
      <c r="F975" s="15" t="s">
        <v>164</v>
      </c>
      <c r="G975" s="15" t="s">
        <v>136</v>
      </c>
      <c r="H975" s="15">
        <v>40266</v>
      </c>
    </row>
    <row r="976" spans="1:8">
      <c r="A976" s="15" t="s">
        <v>43</v>
      </c>
      <c r="B976" s="15" t="s">
        <v>1365</v>
      </c>
      <c r="C976" s="15" t="s">
        <v>42</v>
      </c>
      <c r="D976" s="15">
        <v>2007</v>
      </c>
      <c r="E976" s="15" t="s">
        <v>105</v>
      </c>
      <c r="F976" s="15" t="s">
        <v>164</v>
      </c>
      <c r="G976" s="15" t="s">
        <v>136</v>
      </c>
      <c r="H976" s="15">
        <v>24532</v>
      </c>
    </row>
    <row r="977" spans="1:8">
      <c r="A977" s="15" t="s">
        <v>45</v>
      </c>
      <c r="B977" s="15" t="s">
        <v>1366</v>
      </c>
      <c r="C977" s="15" t="s">
        <v>44</v>
      </c>
      <c r="D977" s="15">
        <v>2007</v>
      </c>
      <c r="E977" s="15" t="s">
        <v>105</v>
      </c>
      <c r="F977" s="15" t="s">
        <v>164</v>
      </c>
      <c r="G977" s="15" t="s">
        <v>136</v>
      </c>
      <c r="H977" s="15">
        <v>35644</v>
      </c>
    </row>
    <row r="978" spans="1:8">
      <c r="A978" s="15" t="s">
        <v>47</v>
      </c>
      <c r="B978" s="15" t="s">
        <v>1367</v>
      </c>
      <c r="C978" s="15" t="s">
        <v>46</v>
      </c>
      <c r="D978" s="15">
        <v>2007</v>
      </c>
      <c r="E978" s="15" t="s">
        <v>105</v>
      </c>
      <c r="F978" s="15" t="s">
        <v>164</v>
      </c>
      <c r="G978" s="15" t="s">
        <v>136</v>
      </c>
      <c r="H978" s="15">
        <v>54993</v>
      </c>
    </row>
    <row r="979" spans="1:8">
      <c r="A979" s="15" t="s">
        <v>49</v>
      </c>
      <c r="B979" s="15" t="s">
        <v>1368</v>
      </c>
      <c r="C979" s="15" t="s">
        <v>48</v>
      </c>
      <c r="D979" s="15">
        <v>2007</v>
      </c>
      <c r="E979" s="15" t="s">
        <v>105</v>
      </c>
      <c r="F979" s="15" t="s">
        <v>164</v>
      </c>
      <c r="G979" s="15" t="s">
        <v>136</v>
      </c>
      <c r="H979" s="15">
        <v>74655</v>
      </c>
    </row>
    <row r="980" spans="1:8">
      <c r="A980" s="15" t="s">
        <v>51</v>
      </c>
      <c r="B980" s="15" t="s">
        <v>1369</v>
      </c>
      <c r="C980" s="15" t="s">
        <v>50</v>
      </c>
      <c r="D980" s="15">
        <v>2007</v>
      </c>
      <c r="E980" s="15" t="s">
        <v>105</v>
      </c>
      <c r="F980" s="15" t="s">
        <v>164</v>
      </c>
      <c r="G980" s="15" t="s">
        <v>136</v>
      </c>
      <c r="H980" s="15">
        <v>43803</v>
      </c>
    </row>
    <row r="981" spans="1:8">
      <c r="A981" s="15" t="s">
        <v>53</v>
      </c>
      <c r="B981" s="15" t="s">
        <v>1370</v>
      </c>
      <c r="C981" s="15" t="s">
        <v>52</v>
      </c>
      <c r="D981" s="15">
        <v>2007</v>
      </c>
      <c r="E981" s="15" t="s">
        <v>105</v>
      </c>
      <c r="F981" s="15" t="s">
        <v>164</v>
      </c>
      <c r="G981" s="15" t="s">
        <v>136</v>
      </c>
      <c r="H981" s="15">
        <v>43264</v>
      </c>
    </row>
    <row r="982" spans="1:8">
      <c r="A982" s="15" t="s">
        <v>55</v>
      </c>
      <c r="B982" s="15" t="s">
        <v>1371</v>
      </c>
      <c r="C982" s="15" t="s">
        <v>54</v>
      </c>
      <c r="D982" s="15">
        <v>2007</v>
      </c>
      <c r="E982" s="15" t="s">
        <v>105</v>
      </c>
      <c r="F982" s="15" t="s">
        <v>164</v>
      </c>
      <c r="G982" s="15" t="s">
        <v>136</v>
      </c>
      <c r="H982" s="15">
        <v>38666</v>
      </c>
    </row>
    <row r="983" spans="1:8">
      <c r="A983" s="15" t="s">
        <v>57</v>
      </c>
      <c r="B983" s="15" t="s">
        <v>1372</v>
      </c>
      <c r="C983" s="15" t="s">
        <v>56</v>
      </c>
      <c r="D983" s="15">
        <v>2007</v>
      </c>
      <c r="E983" s="15" t="s">
        <v>105</v>
      </c>
      <c r="F983" s="15" t="s">
        <v>164</v>
      </c>
      <c r="G983" s="15" t="s">
        <v>136</v>
      </c>
      <c r="H983" s="15">
        <v>111135</v>
      </c>
    </row>
    <row r="984" spans="1:8">
      <c r="A984" s="15" t="s">
        <v>59</v>
      </c>
      <c r="B984" s="15" t="s">
        <v>1373</v>
      </c>
      <c r="C984" s="15" t="s">
        <v>58</v>
      </c>
      <c r="D984" s="15">
        <v>2007</v>
      </c>
      <c r="E984" s="15" t="s">
        <v>105</v>
      </c>
      <c r="F984" s="15" t="s">
        <v>164</v>
      </c>
      <c r="G984" s="15" t="s">
        <v>136</v>
      </c>
      <c r="H984" s="15">
        <v>75361</v>
      </c>
    </row>
    <row r="985" spans="1:8">
      <c r="A985" s="15" t="s">
        <v>61</v>
      </c>
      <c r="B985" s="15" t="s">
        <v>1374</v>
      </c>
      <c r="C985" s="15" t="s">
        <v>60</v>
      </c>
      <c r="D985" s="15">
        <v>2007</v>
      </c>
      <c r="E985" s="15" t="s">
        <v>105</v>
      </c>
      <c r="F985" s="15" t="s">
        <v>164</v>
      </c>
      <c r="G985" s="15" t="s">
        <v>136</v>
      </c>
      <c r="H985" s="15">
        <v>18082</v>
      </c>
    </row>
    <row r="986" spans="1:8">
      <c r="A986" s="15" t="s">
        <v>63</v>
      </c>
      <c r="B986" s="15" t="s">
        <v>1375</v>
      </c>
      <c r="C986" s="15" t="s">
        <v>62</v>
      </c>
      <c r="D986" s="15">
        <v>2007</v>
      </c>
      <c r="E986" s="15" t="s">
        <v>105</v>
      </c>
      <c r="F986" s="15" t="s">
        <v>164</v>
      </c>
      <c r="G986" s="15" t="s">
        <v>136</v>
      </c>
      <c r="H986" s="15">
        <v>55634</v>
      </c>
    </row>
    <row r="987" spans="1:8">
      <c r="A987" s="15" t="s">
        <v>65</v>
      </c>
      <c r="B987" s="15" t="s">
        <v>1376</v>
      </c>
      <c r="C987" s="15" t="s">
        <v>64</v>
      </c>
      <c r="D987" s="15">
        <v>2007</v>
      </c>
      <c r="E987" s="15" t="s">
        <v>105</v>
      </c>
      <c r="F987" s="15" t="s">
        <v>164</v>
      </c>
      <c r="G987" s="15" t="s">
        <v>136</v>
      </c>
      <c r="H987" s="15">
        <v>22133</v>
      </c>
    </row>
    <row r="988" spans="1:8">
      <c r="A988" s="15" t="s">
        <v>67</v>
      </c>
      <c r="B988" s="15" t="s">
        <v>1377</v>
      </c>
      <c r="C988" s="15" t="s">
        <v>66</v>
      </c>
      <c r="D988" s="15">
        <v>2007</v>
      </c>
      <c r="E988" s="15" t="s">
        <v>105</v>
      </c>
      <c r="F988" s="15" t="s">
        <v>164</v>
      </c>
      <c r="G988" s="15" t="s">
        <v>136</v>
      </c>
      <c r="H988" s="15">
        <v>28425</v>
      </c>
    </row>
    <row r="989" spans="1:8">
      <c r="A989" s="15" t="s">
        <v>69</v>
      </c>
      <c r="B989" s="15" t="s">
        <v>1378</v>
      </c>
      <c r="C989" s="15" t="s">
        <v>68</v>
      </c>
      <c r="D989" s="15">
        <v>2007</v>
      </c>
      <c r="E989" s="15" t="s">
        <v>105</v>
      </c>
      <c r="F989" s="15" t="s">
        <v>164</v>
      </c>
      <c r="G989" s="15" t="s">
        <v>136</v>
      </c>
      <c r="H989" s="15">
        <v>27669</v>
      </c>
    </row>
    <row r="990" spans="1:8">
      <c r="A990" s="15" t="s">
        <v>71</v>
      </c>
      <c r="B990" s="15" t="s">
        <v>1379</v>
      </c>
      <c r="C990" s="15" t="s">
        <v>70</v>
      </c>
      <c r="D990" s="15">
        <v>2007</v>
      </c>
      <c r="E990" s="15" t="s">
        <v>105</v>
      </c>
      <c r="F990" s="15" t="s">
        <v>164</v>
      </c>
      <c r="G990" s="15" t="s">
        <v>136</v>
      </c>
      <c r="H990" s="15">
        <v>44231</v>
      </c>
    </row>
    <row r="991" spans="1:8">
      <c r="A991" s="15" t="s">
        <v>20</v>
      </c>
      <c r="B991" s="15" t="s">
        <v>1380</v>
      </c>
      <c r="C991" s="15" t="s">
        <v>182</v>
      </c>
      <c r="D991" s="15">
        <v>2007</v>
      </c>
      <c r="E991" s="15" t="s">
        <v>105</v>
      </c>
      <c r="F991" s="15" t="s">
        <v>164</v>
      </c>
      <c r="G991" s="15" t="s">
        <v>136</v>
      </c>
      <c r="H991" s="15">
        <v>949881</v>
      </c>
    </row>
    <row r="992" spans="1:8">
      <c r="A992" s="15" t="s">
        <v>23</v>
      </c>
      <c r="B992" s="15" t="s">
        <v>1381</v>
      </c>
      <c r="C992" s="15" t="s">
        <v>175</v>
      </c>
      <c r="D992" s="15">
        <v>2008</v>
      </c>
      <c r="E992" s="15" t="s">
        <v>105</v>
      </c>
      <c r="F992" s="15" t="s">
        <v>164</v>
      </c>
      <c r="G992" s="15" t="s">
        <v>136</v>
      </c>
      <c r="H992" s="15">
        <v>211857</v>
      </c>
    </row>
    <row r="993" spans="1:8">
      <c r="A993" s="15" t="s">
        <v>25</v>
      </c>
      <c r="B993" s="15" t="s">
        <v>1382</v>
      </c>
      <c r="C993" s="15" t="s">
        <v>176</v>
      </c>
      <c r="D993" s="15">
        <v>2008</v>
      </c>
      <c r="E993" s="15" t="s">
        <v>105</v>
      </c>
      <c r="F993" s="15" t="s">
        <v>164</v>
      </c>
      <c r="G993" s="15" t="s">
        <v>136</v>
      </c>
      <c r="H993" s="15">
        <v>40392</v>
      </c>
    </row>
    <row r="994" spans="1:8">
      <c r="A994" s="15" t="s">
        <v>26</v>
      </c>
      <c r="B994" s="15" t="s">
        <v>1383</v>
      </c>
      <c r="C994" s="15" t="s">
        <v>177</v>
      </c>
      <c r="D994" s="15">
        <v>2008</v>
      </c>
      <c r="E994" s="15" t="s">
        <v>105</v>
      </c>
      <c r="F994" s="15" t="s">
        <v>164</v>
      </c>
      <c r="G994" s="15" t="s">
        <v>136</v>
      </c>
      <c r="H994" s="15">
        <v>115778</v>
      </c>
    </row>
    <row r="995" spans="1:8">
      <c r="A995" s="15" t="s">
        <v>221</v>
      </c>
      <c r="B995" s="15" t="s">
        <v>1384</v>
      </c>
      <c r="C995" s="15" t="s">
        <v>178</v>
      </c>
      <c r="D995" s="15">
        <v>2008</v>
      </c>
      <c r="E995" s="15" t="s">
        <v>105</v>
      </c>
      <c r="F995" s="15" t="s">
        <v>164</v>
      </c>
      <c r="G995" s="15" t="s">
        <v>136</v>
      </c>
      <c r="H995" s="15">
        <v>163259</v>
      </c>
    </row>
    <row r="996" spans="1:8">
      <c r="A996" s="15" t="s">
        <v>107</v>
      </c>
      <c r="B996" s="15" t="s">
        <v>1385</v>
      </c>
      <c r="C996" s="15" t="s">
        <v>179</v>
      </c>
      <c r="D996" s="15">
        <v>2008</v>
      </c>
      <c r="E996" s="15" t="s">
        <v>105</v>
      </c>
      <c r="F996" s="15" t="s">
        <v>164</v>
      </c>
      <c r="G996" s="15" t="s">
        <v>136</v>
      </c>
      <c r="H996" s="15">
        <v>152119</v>
      </c>
    </row>
    <row r="997" spans="1:8">
      <c r="A997" s="15" t="s">
        <v>27</v>
      </c>
      <c r="B997" s="15" t="s">
        <v>1386</v>
      </c>
      <c r="C997" s="15" t="s">
        <v>180</v>
      </c>
      <c r="D997" s="15">
        <v>2008</v>
      </c>
      <c r="E997" s="15" t="s">
        <v>105</v>
      </c>
      <c r="F997" s="15" t="s">
        <v>164</v>
      </c>
      <c r="G997" s="15" t="s">
        <v>136</v>
      </c>
      <c r="H997" s="15">
        <v>93569</v>
      </c>
    </row>
    <row r="998" spans="1:8">
      <c r="A998" s="15" t="s">
        <v>28</v>
      </c>
      <c r="B998" s="15" t="s">
        <v>1387</v>
      </c>
      <c r="C998" s="15" t="s">
        <v>181</v>
      </c>
      <c r="D998" s="15">
        <v>2008</v>
      </c>
      <c r="E998" s="15" t="s">
        <v>105</v>
      </c>
      <c r="F998" s="15" t="s">
        <v>164</v>
      </c>
      <c r="G998" s="15" t="s">
        <v>136</v>
      </c>
      <c r="H998" s="15">
        <v>179263</v>
      </c>
    </row>
    <row r="999" spans="1:8">
      <c r="A999" s="15" t="s">
        <v>30</v>
      </c>
      <c r="B999" s="15" t="s">
        <v>1388</v>
      </c>
      <c r="C999" s="15" t="s">
        <v>29</v>
      </c>
      <c r="D999" s="15">
        <v>2008</v>
      </c>
      <c r="E999" s="15" t="s">
        <v>105</v>
      </c>
      <c r="F999" s="15" t="s">
        <v>164</v>
      </c>
      <c r="G999" s="15" t="s">
        <v>136</v>
      </c>
      <c r="H999" s="15">
        <v>21446</v>
      </c>
    </row>
    <row r="1000" spans="1:8">
      <c r="A1000" s="15" t="s">
        <v>32</v>
      </c>
      <c r="B1000" s="15" t="s">
        <v>1389</v>
      </c>
      <c r="C1000" s="15" t="s">
        <v>31</v>
      </c>
      <c r="D1000" s="15">
        <v>2008</v>
      </c>
      <c r="E1000" s="15" t="s">
        <v>105</v>
      </c>
      <c r="F1000" s="15" t="s">
        <v>164</v>
      </c>
      <c r="G1000" s="15" t="s">
        <v>136</v>
      </c>
      <c r="H1000" s="15">
        <v>37138</v>
      </c>
    </row>
    <row r="1001" spans="1:8">
      <c r="A1001" s="15" t="s">
        <v>34</v>
      </c>
      <c r="B1001" s="15" t="s">
        <v>1390</v>
      </c>
      <c r="C1001" s="15" t="s">
        <v>33</v>
      </c>
      <c r="D1001" s="15">
        <v>2008</v>
      </c>
      <c r="E1001" s="15" t="s">
        <v>105</v>
      </c>
      <c r="F1001" s="15" t="s">
        <v>164</v>
      </c>
      <c r="G1001" s="15" t="s">
        <v>136</v>
      </c>
      <c r="H1001" s="15">
        <v>33496</v>
      </c>
    </row>
    <row r="1002" spans="1:8">
      <c r="A1002" s="15" t="s">
        <v>36</v>
      </c>
      <c r="B1002" s="15" t="s">
        <v>1391</v>
      </c>
      <c r="C1002" s="15" t="s">
        <v>35</v>
      </c>
      <c r="D1002" s="15">
        <v>2008</v>
      </c>
      <c r="E1002" s="15" t="s">
        <v>105</v>
      </c>
      <c r="F1002" s="15" t="s">
        <v>164</v>
      </c>
      <c r="G1002" s="15" t="s">
        <v>136</v>
      </c>
      <c r="H1002" s="15">
        <v>28515</v>
      </c>
    </row>
    <row r="1003" spans="1:8">
      <c r="A1003" s="15" t="s">
        <v>38</v>
      </c>
      <c r="B1003" s="15" t="s">
        <v>1392</v>
      </c>
      <c r="C1003" s="15" t="s">
        <v>37</v>
      </c>
      <c r="D1003" s="15">
        <v>2008</v>
      </c>
      <c r="E1003" s="15" t="s">
        <v>105</v>
      </c>
      <c r="F1003" s="15" t="s">
        <v>164</v>
      </c>
      <c r="G1003" s="15" t="s">
        <v>136</v>
      </c>
      <c r="H1003" s="15">
        <v>48558</v>
      </c>
    </row>
    <row r="1004" spans="1:8">
      <c r="A1004" s="15" t="s">
        <v>40</v>
      </c>
      <c r="B1004" s="15" t="s">
        <v>1393</v>
      </c>
      <c r="C1004" s="15" t="s">
        <v>39</v>
      </c>
      <c r="D1004" s="15">
        <v>2008</v>
      </c>
      <c r="E1004" s="15" t="s">
        <v>105</v>
      </c>
      <c r="F1004" s="15" t="s">
        <v>164</v>
      </c>
      <c r="G1004" s="15" t="s">
        <v>136</v>
      </c>
      <c r="H1004" s="15">
        <v>42704</v>
      </c>
    </row>
    <row r="1005" spans="1:8">
      <c r="A1005" s="15" t="s">
        <v>41</v>
      </c>
      <c r="B1005" s="15" t="s">
        <v>1394</v>
      </c>
      <c r="C1005" s="15" t="s">
        <v>24</v>
      </c>
      <c r="D1005" s="15">
        <v>2008</v>
      </c>
      <c r="E1005" s="15" t="s">
        <v>105</v>
      </c>
      <c r="F1005" s="15" t="s">
        <v>164</v>
      </c>
      <c r="G1005" s="15" t="s">
        <v>136</v>
      </c>
      <c r="H1005" s="15">
        <v>40392</v>
      </c>
    </row>
    <row r="1006" spans="1:8">
      <c r="A1006" s="15" t="s">
        <v>43</v>
      </c>
      <c r="B1006" s="15" t="s">
        <v>1395</v>
      </c>
      <c r="C1006" s="15" t="s">
        <v>42</v>
      </c>
      <c r="D1006" s="15">
        <v>2008</v>
      </c>
      <c r="E1006" s="15" t="s">
        <v>105</v>
      </c>
      <c r="F1006" s="15" t="s">
        <v>164</v>
      </c>
      <c r="G1006" s="15" t="s">
        <v>136</v>
      </c>
      <c r="H1006" s="15">
        <v>24258</v>
      </c>
    </row>
    <row r="1007" spans="1:8">
      <c r="A1007" s="15" t="s">
        <v>45</v>
      </c>
      <c r="B1007" s="15" t="s">
        <v>1396</v>
      </c>
      <c r="C1007" s="15" t="s">
        <v>44</v>
      </c>
      <c r="D1007" s="15">
        <v>2008</v>
      </c>
      <c r="E1007" s="15" t="s">
        <v>105</v>
      </c>
      <c r="F1007" s="15" t="s">
        <v>164</v>
      </c>
      <c r="G1007" s="15" t="s">
        <v>136</v>
      </c>
      <c r="H1007" s="15">
        <v>36228</v>
      </c>
    </row>
    <row r="1008" spans="1:8">
      <c r="A1008" s="15" t="s">
        <v>47</v>
      </c>
      <c r="B1008" s="15" t="s">
        <v>1397</v>
      </c>
      <c r="C1008" s="15" t="s">
        <v>46</v>
      </c>
      <c r="D1008" s="15">
        <v>2008</v>
      </c>
      <c r="E1008" s="15" t="s">
        <v>105</v>
      </c>
      <c r="F1008" s="15" t="s">
        <v>164</v>
      </c>
      <c r="G1008" s="15" t="s">
        <v>136</v>
      </c>
      <c r="H1008" s="15">
        <v>55292</v>
      </c>
    </row>
    <row r="1009" spans="1:8">
      <c r="A1009" s="15" t="s">
        <v>49</v>
      </c>
      <c r="B1009" s="15" t="s">
        <v>1398</v>
      </c>
      <c r="C1009" s="15" t="s">
        <v>48</v>
      </c>
      <c r="D1009" s="15">
        <v>2008</v>
      </c>
      <c r="E1009" s="15" t="s">
        <v>105</v>
      </c>
      <c r="F1009" s="15" t="s">
        <v>164</v>
      </c>
      <c r="G1009" s="15" t="s">
        <v>136</v>
      </c>
      <c r="H1009" s="15">
        <v>75408</v>
      </c>
    </row>
    <row r="1010" spans="1:8">
      <c r="A1010" s="15" t="s">
        <v>51</v>
      </c>
      <c r="B1010" s="15" t="s">
        <v>1399</v>
      </c>
      <c r="C1010" s="15" t="s">
        <v>50</v>
      </c>
      <c r="D1010" s="15">
        <v>2008</v>
      </c>
      <c r="E1010" s="15" t="s">
        <v>105</v>
      </c>
      <c r="F1010" s="15" t="s">
        <v>164</v>
      </c>
      <c r="G1010" s="15" t="s">
        <v>136</v>
      </c>
      <c r="H1010" s="15">
        <v>44061</v>
      </c>
    </row>
    <row r="1011" spans="1:8">
      <c r="A1011" s="15" t="s">
        <v>53</v>
      </c>
      <c r="B1011" s="15" t="s">
        <v>1400</v>
      </c>
      <c r="C1011" s="15" t="s">
        <v>52</v>
      </c>
      <c r="D1011" s="15">
        <v>2008</v>
      </c>
      <c r="E1011" s="15" t="s">
        <v>105</v>
      </c>
      <c r="F1011" s="15" t="s">
        <v>164</v>
      </c>
      <c r="G1011" s="15" t="s">
        <v>136</v>
      </c>
      <c r="H1011" s="15">
        <v>43790</v>
      </c>
    </row>
    <row r="1012" spans="1:8">
      <c r="A1012" s="15" t="s">
        <v>55</v>
      </c>
      <c r="B1012" s="15" t="s">
        <v>1401</v>
      </c>
      <c r="C1012" s="15" t="s">
        <v>54</v>
      </c>
      <c r="D1012" s="15">
        <v>2008</v>
      </c>
      <c r="E1012" s="15" t="s">
        <v>105</v>
      </c>
      <c r="F1012" s="15" t="s">
        <v>164</v>
      </c>
      <c r="G1012" s="15" t="s">
        <v>136</v>
      </c>
      <c r="H1012" s="15">
        <v>38972</v>
      </c>
    </row>
    <row r="1013" spans="1:8">
      <c r="A1013" s="15" t="s">
        <v>57</v>
      </c>
      <c r="B1013" s="15" t="s">
        <v>1402</v>
      </c>
      <c r="C1013" s="15" t="s">
        <v>56</v>
      </c>
      <c r="D1013" s="15">
        <v>2008</v>
      </c>
      <c r="E1013" s="15" t="s">
        <v>105</v>
      </c>
      <c r="F1013" s="15" t="s">
        <v>164</v>
      </c>
      <c r="G1013" s="15" t="s">
        <v>136</v>
      </c>
      <c r="H1013" s="15">
        <v>113147</v>
      </c>
    </row>
    <row r="1014" spans="1:8">
      <c r="A1014" s="15" t="s">
        <v>59</v>
      </c>
      <c r="B1014" s="15" t="s">
        <v>1403</v>
      </c>
      <c r="C1014" s="15" t="s">
        <v>58</v>
      </c>
      <c r="D1014" s="15">
        <v>2008</v>
      </c>
      <c r="E1014" s="15" t="s">
        <v>105</v>
      </c>
      <c r="F1014" s="15" t="s">
        <v>164</v>
      </c>
      <c r="G1014" s="15" t="s">
        <v>136</v>
      </c>
      <c r="H1014" s="15">
        <v>75309</v>
      </c>
    </row>
    <row r="1015" spans="1:8">
      <c r="A1015" s="15" t="s">
        <v>61</v>
      </c>
      <c r="B1015" s="15" t="s">
        <v>1404</v>
      </c>
      <c r="C1015" s="15" t="s">
        <v>60</v>
      </c>
      <c r="D1015" s="15">
        <v>2008</v>
      </c>
      <c r="E1015" s="15" t="s">
        <v>105</v>
      </c>
      <c r="F1015" s="15" t="s">
        <v>164</v>
      </c>
      <c r="G1015" s="15" t="s">
        <v>136</v>
      </c>
      <c r="H1015" s="15">
        <v>18260</v>
      </c>
    </row>
    <row r="1016" spans="1:8">
      <c r="A1016" s="15" t="s">
        <v>63</v>
      </c>
      <c r="B1016" s="15" t="s">
        <v>1405</v>
      </c>
      <c r="C1016" s="15" t="s">
        <v>62</v>
      </c>
      <c r="D1016" s="15">
        <v>2008</v>
      </c>
      <c r="E1016" s="15" t="s">
        <v>105</v>
      </c>
      <c r="F1016" s="15" t="s">
        <v>164</v>
      </c>
      <c r="G1016" s="15" t="s">
        <v>136</v>
      </c>
      <c r="H1016" s="15">
        <v>56088</v>
      </c>
    </row>
    <row r="1017" spans="1:8">
      <c r="A1017" s="15" t="s">
        <v>65</v>
      </c>
      <c r="B1017" s="15" t="s">
        <v>1406</v>
      </c>
      <c r="C1017" s="15" t="s">
        <v>64</v>
      </c>
      <c r="D1017" s="15">
        <v>2008</v>
      </c>
      <c r="E1017" s="15" t="s">
        <v>105</v>
      </c>
      <c r="F1017" s="15" t="s">
        <v>164</v>
      </c>
      <c r="G1017" s="15" t="s">
        <v>136</v>
      </c>
      <c r="H1017" s="15">
        <v>22173</v>
      </c>
    </row>
    <row r="1018" spans="1:8">
      <c r="A1018" s="15" t="s">
        <v>67</v>
      </c>
      <c r="B1018" s="15" t="s">
        <v>1407</v>
      </c>
      <c r="C1018" s="15" t="s">
        <v>66</v>
      </c>
      <c r="D1018" s="15">
        <v>2008</v>
      </c>
      <c r="E1018" s="15" t="s">
        <v>105</v>
      </c>
      <c r="F1018" s="15" t="s">
        <v>164</v>
      </c>
      <c r="G1018" s="15" t="s">
        <v>136</v>
      </c>
      <c r="H1018" s="15">
        <v>28470</v>
      </c>
    </row>
    <row r="1019" spans="1:8">
      <c r="A1019" s="15" t="s">
        <v>69</v>
      </c>
      <c r="B1019" s="15" t="s">
        <v>1408</v>
      </c>
      <c r="C1019" s="15" t="s">
        <v>68</v>
      </c>
      <c r="D1019" s="15">
        <v>2008</v>
      </c>
      <c r="E1019" s="15" t="s">
        <v>105</v>
      </c>
      <c r="F1019" s="15" t="s">
        <v>164</v>
      </c>
      <c r="G1019" s="15" t="s">
        <v>136</v>
      </c>
      <c r="H1019" s="15">
        <v>27751</v>
      </c>
    </row>
    <row r="1020" spans="1:8">
      <c r="A1020" s="15" t="s">
        <v>71</v>
      </c>
      <c r="B1020" s="15" t="s">
        <v>1409</v>
      </c>
      <c r="C1020" s="15" t="s">
        <v>70</v>
      </c>
      <c r="D1020" s="15">
        <v>2008</v>
      </c>
      <c r="E1020" s="15" t="s">
        <v>105</v>
      </c>
      <c r="F1020" s="15" t="s">
        <v>164</v>
      </c>
      <c r="G1020" s="15" t="s">
        <v>136</v>
      </c>
      <c r="H1020" s="15">
        <v>44781</v>
      </c>
    </row>
    <row r="1021" spans="1:8">
      <c r="A1021" s="15" t="s">
        <v>20</v>
      </c>
      <c r="B1021" s="15" t="s">
        <v>1410</v>
      </c>
      <c r="C1021" s="15" t="s">
        <v>182</v>
      </c>
      <c r="D1021" s="15">
        <v>2008</v>
      </c>
      <c r="E1021" s="15" t="s">
        <v>105</v>
      </c>
      <c r="F1021" s="15" t="s">
        <v>164</v>
      </c>
      <c r="G1021" s="15" t="s">
        <v>136</v>
      </c>
      <c r="H1021" s="15">
        <v>956237</v>
      </c>
    </row>
    <row r="1022" spans="1:8">
      <c r="A1022" s="15" t="s">
        <v>23</v>
      </c>
      <c r="B1022" s="15" t="s">
        <v>1411</v>
      </c>
      <c r="C1022" s="15" t="s">
        <v>175</v>
      </c>
      <c r="D1022" s="15">
        <v>2009</v>
      </c>
      <c r="E1022" s="15" t="s">
        <v>105</v>
      </c>
      <c r="F1022" s="15" t="s">
        <v>164</v>
      </c>
      <c r="G1022" s="15" t="s">
        <v>136</v>
      </c>
      <c r="H1022" s="15">
        <v>211855</v>
      </c>
    </row>
    <row r="1023" spans="1:8">
      <c r="A1023" s="15" t="s">
        <v>25</v>
      </c>
      <c r="B1023" s="15" t="s">
        <v>1412</v>
      </c>
      <c r="C1023" s="15" t="s">
        <v>176</v>
      </c>
      <c r="D1023" s="15">
        <v>2009</v>
      </c>
      <c r="E1023" s="15" t="s">
        <v>105</v>
      </c>
      <c r="F1023" s="15" t="s">
        <v>164</v>
      </c>
      <c r="G1023" s="15" t="s">
        <v>136</v>
      </c>
      <c r="H1023" s="15">
        <v>40228</v>
      </c>
    </row>
    <row r="1024" spans="1:8">
      <c r="A1024" s="15" t="s">
        <v>26</v>
      </c>
      <c r="B1024" s="15" t="s">
        <v>1413</v>
      </c>
      <c r="C1024" s="15" t="s">
        <v>177</v>
      </c>
      <c r="D1024" s="15">
        <v>2009</v>
      </c>
      <c r="E1024" s="15" t="s">
        <v>105</v>
      </c>
      <c r="F1024" s="15" t="s">
        <v>164</v>
      </c>
      <c r="G1024" s="15" t="s">
        <v>136</v>
      </c>
      <c r="H1024" s="15">
        <v>115639</v>
      </c>
    </row>
    <row r="1025" spans="1:8">
      <c r="A1025" s="15" t="s">
        <v>221</v>
      </c>
      <c r="B1025" s="15" t="s">
        <v>1414</v>
      </c>
      <c r="C1025" s="15" t="s">
        <v>178</v>
      </c>
      <c r="D1025" s="15">
        <v>2009</v>
      </c>
      <c r="E1025" s="15" t="s">
        <v>105</v>
      </c>
      <c r="F1025" s="15" t="s">
        <v>164</v>
      </c>
      <c r="G1025" s="15" t="s">
        <v>136</v>
      </c>
      <c r="H1025" s="15">
        <v>164152</v>
      </c>
    </row>
    <row r="1026" spans="1:8">
      <c r="A1026" s="15" t="s">
        <v>107</v>
      </c>
      <c r="B1026" s="15" t="s">
        <v>1415</v>
      </c>
      <c r="C1026" s="15" t="s">
        <v>179</v>
      </c>
      <c r="D1026" s="15">
        <v>2009</v>
      </c>
      <c r="E1026" s="15" t="s">
        <v>105</v>
      </c>
      <c r="F1026" s="15" t="s">
        <v>164</v>
      </c>
      <c r="G1026" s="15" t="s">
        <v>136</v>
      </c>
      <c r="H1026" s="15">
        <v>154424</v>
      </c>
    </row>
    <row r="1027" spans="1:8">
      <c r="A1027" s="15" t="s">
        <v>27</v>
      </c>
      <c r="B1027" s="15" t="s">
        <v>1416</v>
      </c>
      <c r="C1027" s="15" t="s">
        <v>180</v>
      </c>
      <c r="D1027" s="15">
        <v>2009</v>
      </c>
      <c r="E1027" s="15" t="s">
        <v>105</v>
      </c>
      <c r="F1027" s="15" t="s">
        <v>164</v>
      </c>
      <c r="G1027" s="15" t="s">
        <v>136</v>
      </c>
      <c r="H1027" s="15">
        <v>93536</v>
      </c>
    </row>
    <row r="1028" spans="1:8">
      <c r="A1028" s="15" t="s">
        <v>28</v>
      </c>
      <c r="B1028" s="15" t="s">
        <v>1417</v>
      </c>
      <c r="C1028" s="15" t="s">
        <v>181</v>
      </c>
      <c r="D1028" s="15">
        <v>2009</v>
      </c>
      <c r="E1028" s="15" t="s">
        <v>105</v>
      </c>
      <c r="F1028" s="15" t="s">
        <v>164</v>
      </c>
      <c r="G1028" s="15" t="s">
        <v>136</v>
      </c>
      <c r="H1028" s="15">
        <v>179878</v>
      </c>
    </row>
    <row r="1029" spans="1:8">
      <c r="A1029" s="15" t="s">
        <v>30</v>
      </c>
      <c r="B1029" s="15" t="s">
        <v>1418</v>
      </c>
      <c r="C1029" s="15" t="s">
        <v>29</v>
      </c>
      <c r="D1029" s="15">
        <v>2009</v>
      </c>
      <c r="E1029" s="15" t="s">
        <v>105</v>
      </c>
      <c r="F1029" s="15" t="s">
        <v>164</v>
      </c>
      <c r="G1029" s="15" t="s">
        <v>136</v>
      </c>
      <c r="H1029" s="15">
        <v>21304</v>
      </c>
    </row>
    <row r="1030" spans="1:8">
      <c r="A1030" s="15" t="s">
        <v>32</v>
      </c>
      <c r="B1030" s="15" t="s">
        <v>1419</v>
      </c>
      <c r="C1030" s="15" t="s">
        <v>31</v>
      </c>
      <c r="D1030" s="15">
        <v>2009</v>
      </c>
      <c r="E1030" s="15" t="s">
        <v>105</v>
      </c>
      <c r="F1030" s="15" t="s">
        <v>164</v>
      </c>
      <c r="G1030" s="15" t="s">
        <v>136</v>
      </c>
      <c r="H1030" s="15">
        <v>37292</v>
      </c>
    </row>
    <row r="1031" spans="1:8">
      <c r="A1031" s="15" t="s">
        <v>34</v>
      </c>
      <c r="B1031" s="15" t="s">
        <v>1420</v>
      </c>
      <c r="C1031" s="15" t="s">
        <v>33</v>
      </c>
      <c r="D1031" s="15">
        <v>2009</v>
      </c>
      <c r="E1031" s="15" t="s">
        <v>105</v>
      </c>
      <c r="F1031" s="15" t="s">
        <v>164</v>
      </c>
      <c r="G1031" s="15" t="s">
        <v>136</v>
      </c>
      <c r="H1031" s="15">
        <v>33509</v>
      </c>
    </row>
    <row r="1032" spans="1:8">
      <c r="A1032" s="15" t="s">
        <v>36</v>
      </c>
      <c r="B1032" s="15" t="s">
        <v>1421</v>
      </c>
      <c r="C1032" s="15" t="s">
        <v>35</v>
      </c>
      <c r="D1032" s="15">
        <v>2009</v>
      </c>
      <c r="E1032" s="15" t="s">
        <v>105</v>
      </c>
      <c r="F1032" s="15" t="s">
        <v>164</v>
      </c>
      <c r="G1032" s="15" t="s">
        <v>136</v>
      </c>
      <c r="H1032" s="15">
        <v>28414</v>
      </c>
    </row>
    <row r="1033" spans="1:8">
      <c r="A1033" s="15" t="s">
        <v>38</v>
      </c>
      <c r="B1033" s="15" t="s">
        <v>1422</v>
      </c>
      <c r="C1033" s="15" t="s">
        <v>37</v>
      </c>
      <c r="D1033" s="15">
        <v>2009</v>
      </c>
      <c r="E1033" s="15" t="s">
        <v>105</v>
      </c>
      <c r="F1033" s="15" t="s">
        <v>164</v>
      </c>
      <c r="G1033" s="15" t="s">
        <v>136</v>
      </c>
      <c r="H1033" s="15">
        <v>48402</v>
      </c>
    </row>
    <row r="1034" spans="1:8">
      <c r="A1034" s="15" t="s">
        <v>40</v>
      </c>
      <c r="B1034" s="15" t="s">
        <v>1423</v>
      </c>
      <c r="C1034" s="15" t="s">
        <v>39</v>
      </c>
      <c r="D1034" s="15">
        <v>2009</v>
      </c>
      <c r="E1034" s="15" t="s">
        <v>105</v>
      </c>
      <c r="F1034" s="15" t="s">
        <v>164</v>
      </c>
      <c r="G1034" s="15" t="s">
        <v>136</v>
      </c>
      <c r="H1034" s="15">
        <v>42934</v>
      </c>
    </row>
    <row r="1035" spans="1:8">
      <c r="A1035" s="15" t="s">
        <v>41</v>
      </c>
      <c r="B1035" s="15" t="s">
        <v>1424</v>
      </c>
      <c r="C1035" s="15" t="s">
        <v>24</v>
      </c>
      <c r="D1035" s="15">
        <v>2009</v>
      </c>
      <c r="E1035" s="15" t="s">
        <v>105</v>
      </c>
      <c r="F1035" s="15" t="s">
        <v>164</v>
      </c>
      <c r="G1035" s="15" t="s">
        <v>136</v>
      </c>
      <c r="H1035" s="15">
        <v>40228</v>
      </c>
    </row>
    <row r="1036" spans="1:8">
      <c r="A1036" s="15" t="s">
        <v>43</v>
      </c>
      <c r="B1036" s="15" t="s">
        <v>1425</v>
      </c>
      <c r="C1036" s="15" t="s">
        <v>42</v>
      </c>
      <c r="D1036" s="15">
        <v>2009</v>
      </c>
      <c r="E1036" s="15" t="s">
        <v>105</v>
      </c>
      <c r="F1036" s="15" t="s">
        <v>164</v>
      </c>
      <c r="G1036" s="15" t="s">
        <v>136</v>
      </c>
      <c r="H1036" s="15">
        <v>24070</v>
      </c>
    </row>
    <row r="1037" spans="1:8">
      <c r="A1037" s="15" t="s">
        <v>45</v>
      </c>
      <c r="B1037" s="15" t="s">
        <v>1426</v>
      </c>
      <c r="C1037" s="15" t="s">
        <v>44</v>
      </c>
      <c r="D1037" s="15">
        <v>2009</v>
      </c>
      <c r="E1037" s="15" t="s">
        <v>105</v>
      </c>
      <c r="F1037" s="15" t="s">
        <v>164</v>
      </c>
      <c r="G1037" s="15" t="s">
        <v>136</v>
      </c>
      <c r="H1037" s="15">
        <v>36258</v>
      </c>
    </row>
    <row r="1038" spans="1:8">
      <c r="A1038" s="15" t="s">
        <v>47</v>
      </c>
      <c r="B1038" s="15" t="s">
        <v>1427</v>
      </c>
      <c r="C1038" s="15" t="s">
        <v>46</v>
      </c>
      <c r="D1038" s="15">
        <v>2009</v>
      </c>
      <c r="E1038" s="15" t="s">
        <v>105</v>
      </c>
      <c r="F1038" s="15" t="s">
        <v>164</v>
      </c>
      <c r="G1038" s="15" t="s">
        <v>136</v>
      </c>
      <c r="H1038" s="15">
        <v>55311</v>
      </c>
    </row>
    <row r="1039" spans="1:8">
      <c r="A1039" s="15" t="s">
        <v>49</v>
      </c>
      <c r="B1039" s="15" t="s">
        <v>1428</v>
      </c>
      <c r="C1039" s="15" t="s">
        <v>48</v>
      </c>
      <c r="D1039" s="15">
        <v>2009</v>
      </c>
      <c r="E1039" s="15" t="s">
        <v>105</v>
      </c>
      <c r="F1039" s="15" t="s">
        <v>164</v>
      </c>
      <c r="G1039" s="15" t="s">
        <v>136</v>
      </c>
      <c r="H1039" s="15">
        <v>76061</v>
      </c>
    </row>
    <row r="1040" spans="1:8">
      <c r="A1040" s="15" t="s">
        <v>51</v>
      </c>
      <c r="B1040" s="15" t="s">
        <v>1429</v>
      </c>
      <c r="C1040" s="15" t="s">
        <v>50</v>
      </c>
      <c r="D1040" s="15">
        <v>2009</v>
      </c>
      <c r="E1040" s="15" t="s">
        <v>105</v>
      </c>
      <c r="F1040" s="15" t="s">
        <v>164</v>
      </c>
      <c r="G1040" s="15" t="s">
        <v>136</v>
      </c>
      <c r="H1040" s="15">
        <v>44145</v>
      </c>
    </row>
    <row r="1041" spans="1:8">
      <c r="A1041" s="15" t="s">
        <v>53</v>
      </c>
      <c r="B1041" s="15" t="s">
        <v>1430</v>
      </c>
      <c r="C1041" s="15" t="s">
        <v>52</v>
      </c>
      <c r="D1041" s="15">
        <v>2009</v>
      </c>
      <c r="E1041" s="15" t="s">
        <v>105</v>
      </c>
      <c r="F1041" s="15" t="s">
        <v>164</v>
      </c>
      <c r="G1041" s="15" t="s">
        <v>136</v>
      </c>
      <c r="H1041" s="15">
        <v>43946</v>
      </c>
    </row>
    <row r="1042" spans="1:8">
      <c r="A1042" s="15" t="s">
        <v>55</v>
      </c>
      <c r="B1042" s="15" t="s">
        <v>1431</v>
      </c>
      <c r="C1042" s="15" t="s">
        <v>54</v>
      </c>
      <c r="D1042" s="15">
        <v>2009</v>
      </c>
      <c r="E1042" s="15" t="s">
        <v>105</v>
      </c>
      <c r="F1042" s="15" t="s">
        <v>164</v>
      </c>
      <c r="G1042" s="15" t="s">
        <v>136</v>
      </c>
      <c r="H1042" s="15">
        <v>39149</v>
      </c>
    </row>
    <row r="1043" spans="1:8">
      <c r="A1043" s="15" t="s">
        <v>57</v>
      </c>
      <c r="B1043" s="15" t="s">
        <v>1432</v>
      </c>
      <c r="C1043" s="15" t="s">
        <v>56</v>
      </c>
      <c r="D1043" s="15">
        <v>2009</v>
      </c>
      <c r="E1043" s="15" t="s">
        <v>105</v>
      </c>
      <c r="F1043" s="15" t="s">
        <v>164</v>
      </c>
      <c r="G1043" s="15" t="s">
        <v>136</v>
      </c>
      <c r="H1043" s="15">
        <v>115275</v>
      </c>
    </row>
    <row r="1044" spans="1:8">
      <c r="A1044" s="15" t="s">
        <v>59</v>
      </c>
      <c r="B1044" s="15" t="s">
        <v>1433</v>
      </c>
      <c r="C1044" s="15" t="s">
        <v>58</v>
      </c>
      <c r="D1044" s="15">
        <v>2009</v>
      </c>
      <c r="E1044" s="15" t="s">
        <v>105</v>
      </c>
      <c r="F1044" s="15" t="s">
        <v>164</v>
      </c>
      <c r="G1044" s="15" t="s">
        <v>136</v>
      </c>
      <c r="H1044" s="15">
        <v>75102</v>
      </c>
    </row>
    <row r="1045" spans="1:8">
      <c r="A1045" s="15" t="s">
        <v>61</v>
      </c>
      <c r="B1045" s="15" t="s">
        <v>1434</v>
      </c>
      <c r="C1045" s="15" t="s">
        <v>60</v>
      </c>
      <c r="D1045" s="15">
        <v>2009</v>
      </c>
      <c r="E1045" s="15" t="s">
        <v>105</v>
      </c>
      <c r="F1045" s="15" t="s">
        <v>164</v>
      </c>
      <c r="G1045" s="15" t="s">
        <v>136</v>
      </c>
      <c r="H1045" s="15">
        <v>18434</v>
      </c>
    </row>
    <row r="1046" spans="1:8">
      <c r="A1046" s="15" t="s">
        <v>63</v>
      </c>
      <c r="B1046" s="15" t="s">
        <v>1435</v>
      </c>
      <c r="C1046" s="15" t="s">
        <v>62</v>
      </c>
      <c r="D1046" s="15">
        <v>2009</v>
      </c>
      <c r="E1046" s="15" t="s">
        <v>105</v>
      </c>
      <c r="F1046" s="15" t="s">
        <v>164</v>
      </c>
      <c r="G1046" s="15" t="s">
        <v>136</v>
      </c>
      <c r="H1046" s="15">
        <v>56238</v>
      </c>
    </row>
    <row r="1047" spans="1:8">
      <c r="A1047" s="15" t="s">
        <v>65</v>
      </c>
      <c r="B1047" s="15" t="s">
        <v>1436</v>
      </c>
      <c r="C1047" s="15" t="s">
        <v>64</v>
      </c>
      <c r="D1047" s="15">
        <v>2009</v>
      </c>
      <c r="E1047" s="15" t="s">
        <v>105</v>
      </c>
      <c r="F1047" s="15" t="s">
        <v>164</v>
      </c>
      <c r="G1047" s="15" t="s">
        <v>136</v>
      </c>
      <c r="H1047" s="15">
        <v>22286</v>
      </c>
    </row>
    <row r="1048" spans="1:8">
      <c r="A1048" s="15" t="s">
        <v>67</v>
      </c>
      <c r="B1048" s="15" t="s">
        <v>1437</v>
      </c>
      <c r="C1048" s="15" t="s">
        <v>66</v>
      </c>
      <c r="D1048" s="15">
        <v>2009</v>
      </c>
      <c r="E1048" s="15" t="s">
        <v>105</v>
      </c>
      <c r="F1048" s="15" t="s">
        <v>164</v>
      </c>
      <c r="G1048" s="15" t="s">
        <v>136</v>
      </c>
      <c r="H1048" s="15">
        <v>28474</v>
      </c>
    </row>
    <row r="1049" spans="1:8">
      <c r="A1049" s="15" t="s">
        <v>69</v>
      </c>
      <c r="B1049" s="15" t="s">
        <v>1438</v>
      </c>
      <c r="C1049" s="15" t="s">
        <v>68</v>
      </c>
      <c r="D1049" s="15">
        <v>2009</v>
      </c>
      <c r="E1049" s="15" t="s">
        <v>105</v>
      </c>
      <c r="F1049" s="15" t="s">
        <v>164</v>
      </c>
      <c r="G1049" s="15" t="s">
        <v>136</v>
      </c>
      <c r="H1049" s="15">
        <v>27743</v>
      </c>
    </row>
    <row r="1050" spans="1:8">
      <c r="A1050" s="15" t="s">
        <v>71</v>
      </c>
      <c r="B1050" s="15" t="s">
        <v>1439</v>
      </c>
      <c r="C1050" s="15" t="s">
        <v>70</v>
      </c>
      <c r="D1050" s="15">
        <v>2009</v>
      </c>
      <c r="E1050" s="15" t="s">
        <v>105</v>
      </c>
      <c r="F1050" s="15" t="s">
        <v>164</v>
      </c>
      <c r="G1050" s="15" t="s">
        <v>136</v>
      </c>
      <c r="H1050" s="15">
        <v>45137</v>
      </c>
    </row>
    <row r="1051" spans="1:8">
      <c r="A1051" s="15" t="s">
        <v>20</v>
      </c>
      <c r="B1051" s="15" t="s">
        <v>1440</v>
      </c>
      <c r="C1051" s="15" t="s">
        <v>182</v>
      </c>
      <c r="D1051" s="15">
        <v>2009</v>
      </c>
      <c r="E1051" s="15" t="s">
        <v>105</v>
      </c>
      <c r="F1051" s="15" t="s">
        <v>164</v>
      </c>
      <c r="G1051" s="15" t="s">
        <v>136</v>
      </c>
      <c r="H1051" s="15">
        <v>959712</v>
      </c>
    </row>
    <row r="1052" spans="1:8">
      <c r="A1052" s="15" t="s">
        <v>23</v>
      </c>
      <c r="B1052" s="15" t="s">
        <v>1441</v>
      </c>
      <c r="C1052" s="15" t="s">
        <v>175</v>
      </c>
      <c r="D1052" s="15">
        <v>2010</v>
      </c>
      <c r="E1052" s="15" t="s">
        <v>105</v>
      </c>
      <c r="F1052" s="15" t="s">
        <v>164</v>
      </c>
      <c r="G1052" s="15" t="s">
        <v>136</v>
      </c>
      <c r="H1052" s="15">
        <v>212042</v>
      </c>
    </row>
    <row r="1053" spans="1:8">
      <c r="A1053" s="15" t="s">
        <v>25</v>
      </c>
      <c r="B1053" s="15" t="s">
        <v>1442</v>
      </c>
      <c r="C1053" s="15" t="s">
        <v>176</v>
      </c>
      <c r="D1053" s="15">
        <v>2010</v>
      </c>
      <c r="E1053" s="15" t="s">
        <v>105</v>
      </c>
      <c r="F1053" s="15" t="s">
        <v>164</v>
      </c>
      <c r="G1053" s="15" t="s">
        <v>136</v>
      </c>
      <c r="H1053" s="15">
        <v>39940</v>
      </c>
    </row>
    <row r="1054" spans="1:8">
      <c r="A1054" s="15" t="s">
        <v>26</v>
      </c>
      <c r="B1054" s="15" t="s">
        <v>1443</v>
      </c>
      <c r="C1054" s="15" t="s">
        <v>177</v>
      </c>
      <c r="D1054" s="15">
        <v>2010</v>
      </c>
      <c r="E1054" s="15" t="s">
        <v>105</v>
      </c>
      <c r="F1054" s="15" t="s">
        <v>164</v>
      </c>
      <c r="G1054" s="15" t="s">
        <v>136</v>
      </c>
      <c r="H1054" s="15">
        <v>115816</v>
      </c>
    </row>
    <row r="1055" spans="1:8">
      <c r="A1055" s="15" t="s">
        <v>221</v>
      </c>
      <c r="B1055" s="15" t="s">
        <v>1444</v>
      </c>
      <c r="C1055" s="15" t="s">
        <v>178</v>
      </c>
      <c r="D1055" s="15">
        <v>2010</v>
      </c>
      <c r="E1055" s="15" t="s">
        <v>105</v>
      </c>
      <c r="F1055" s="15" t="s">
        <v>164</v>
      </c>
      <c r="G1055" s="15" t="s">
        <v>136</v>
      </c>
      <c r="H1055" s="15">
        <v>165503</v>
      </c>
    </row>
    <row r="1056" spans="1:8">
      <c r="A1056" s="15" t="s">
        <v>107</v>
      </c>
      <c r="B1056" s="15" t="s">
        <v>1445</v>
      </c>
      <c r="C1056" s="15" t="s">
        <v>179</v>
      </c>
      <c r="D1056" s="15">
        <v>2010</v>
      </c>
      <c r="E1056" s="15" t="s">
        <v>105</v>
      </c>
      <c r="F1056" s="15" t="s">
        <v>164</v>
      </c>
      <c r="G1056" s="15" t="s">
        <v>136</v>
      </c>
      <c r="H1056" s="15">
        <v>155926</v>
      </c>
    </row>
    <row r="1057" spans="1:8">
      <c r="A1057" s="15" t="s">
        <v>27</v>
      </c>
      <c r="B1057" s="15" t="s">
        <v>1446</v>
      </c>
      <c r="C1057" s="15" t="s">
        <v>180</v>
      </c>
      <c r="D1057" s="15">
        <v>2010</v>
      </c>
      <c r="E1057" s="15" t="s">
        <v>105</v>
      </c>
      <c r="F1057" s="15" t="s">
        <v>164</v>
      </c>
      <c r="G1057" s="15" t="s">
        <v>136</v>
      </c>
      <c r="H1057" s="15">
        <v>93187</v>
      </c>
    </row>
    <row r="1058" spans="1:8">
      <c r="A1058" s="15" t="s">
        <v>28</v>
      </c>
      <c r="B1058" s="15" t="s">
        <v>1447</v>
      </c>
      <c r="C1058" s="15" t="s">
        <v>181</v>
      </c>
      <c r="D1058" s="15">
        <v>2010</v>
      </c>
      <c r="E1058" s="15" t="s">
        <v>105</v>
      </c>
      <c r="F1058" s="15" t="s">
        <v>164</v>
      </c>
      <c r="G1058" s="15" t="s">
        <v>136</v>
      </c>
      <c r="H1058" s="15">
        <v>180187</v>
      </c>
    </row>
    <row r="1059" spans="1:8">
      <c r="A1059" s="15" t="s">
        <v>30</v>
      </c>
      <c r="B1059" s="15" t="s">
        <v>1448</v>
      </c>
      <c r="C1059" s="15" t="s">
        <v>29</v>
      </c>
      <c r="D1059" s="15">
        <v>2010</v>
      </c>
      <c r="E1059" s="15" t="s">
        <v>105</v>
      </c>
      <c r="F1059" s="15" t="s">
        <v>164</v>
      </c>
      <c r="G1059" s="15" t="s">
        <v>136</v>
      </c>
      <c r="H1059" s="15">
        <v>21230</v>
      </c>
    </row>
    <row r="1060" spans="1:8">
      <c r="A1060" s="15" t="s">
        <v>32</v>
      </c>
      <c r="B1060" s="15" t="s">
        <v>1449</v>
      </c>
      <c r="C1060" s="15" t="s">
        <v>31</v>
      </c>
      <c r="D1060" s="15">
        <v>2010</v>
      </c>
      <c r="E1060" s="15" t="s">
        <v>105</v>
      </c>
      <c r="F1060" s="15" t="s">
        <v>164</v>
      </c>
      <c r="G1060" s="15" t="s">
        <v>136</v>
      </c>
      <c r="H1060" s="15">
        <v>37732</v>
      </c>
    </row>
    <row r="1061" spans="1:8">
      <c r="A1061" s="15" t="s">
        <v>34</v>
      </c>
      <c r="B1061" s="15" t="s">
        <v>1450</v>
      </c>
      <c r="C1061" s="15" t="s">
        <v>33</v>
      </c>
      <c r="D1061" s="15">
        <v>2010</v>
      </c>
      <c r="E1061" s="15" t="s">
        <v>105</v>
      </c>
      <c r="F1061" s="15" t="s">
        <v>164</v>
      </c>
      <c r="G1061" s="15" t="s">
        <v>136</v>
      </c>
      <c r="H1061" s="15">
        <v>33379</v>
      </c>
    </row>
    <row r="1062" spans="1:8">
      <c r="A1062" s="15" t="s">
        <v>36</v>
      </c>
      <c r="B1062" s="15" t="s">
        <v>1451</v>
      </c>
      <c r="C1062" s="15" t="s">
        <v>35</v>
      </c>
      <c r="D1062" s="15">
        <v>2010</v>
      </c>
      <c r="E1062" s="15" t="s">
        <v>105</v>
      </c>
      <c r="F1062" s="15" t="s">
        <v>164</v>
      </c>
      <c r="G1062" s="15" t="s">
        <v>136</v>
      </c>
      <c r="H1062" s="15">
        <v>28318</v>
      </c>
    </row>
    <row r="1063" spans="1:8">
      <c r="A1063" s="15" t="s">
        <v>38</v>
      </c>
      <c r="B1063" s="15" t="s">
        <v>1452</v>
      </c>
      <c r="C1063" s="15" t="s">
        <v>37</v>
      </c>
      <c r="D1063" s="15">
        <v>2010</v>
      </c>
      <c r="E1063" s="15" t="s">
        <v>105</v>
      </c>
      <c r="F1063" s="15" t="s">
        <v>164</v>
      </c>
      <c r="G1063" s="15" t="s">
        <v>136</v>
      </c>
      <c r="H1063" s="15">
        <v>48301</v>
      </c>
    </row>
    <row r="1064" spans="1:8">
      <c r="A1064" s="15" t="s">
        <v>40</v>
      </c>
      <c r="B1064" s="15" t="s">
        <v>1453</v>
      </c>
      <c r="C1064" s="15" t="s">
        <v>39</v>
      </c>
      <c r="D1064" s="15">
        <v>2010</v>
      </c>
      <c r="E1064" s="15" t="s">
        <v>105</v>
      </c>
      <c r="F1064" s="15" t="s">
        <v>164</v>
      </c>
      <c r="G1064" s="15" t="s">
        <v>136</v>
      </c>
      <c r="H1064" s="15">
        <v>43082</v>
      </c>
    </row>
    <row r="1065" spans="1:8">
      <c r="A1065" s="15" t="s">
        <v>41</v>
      </c>
      <c r="B1065" s="15" t="s">
        <v>1454</v>
      </c>
      <c r="C1065" s="15" t="s">
        <v>24</v>
      </c>
      <c r="D1065" s="15">
        <v>2010</v>
      </c>
      <c r="E1065" s="15" t="s">
        <v>105</v>
      </c>
      <c r="F1065" s="15" t="s">
        <v>164</v>
      </c>
      <c r="G1065" s="15" t="s">
        <v>136</v>
      </c>
      <c r="H1065" s="15">
        <v>39940</v>
      </c>
    </row>
    <row r="1066" spans="1:8">
      <c r="A1066" s="15" t="s">
        <v>43</v>
      </c>
      <c r="B1066" s="15" t="s">
        <v>1455</v>
      </c>
      <c r="C1066" s="15" t="s">
        <v>42</v>
      </c>
      <c r="D1066" s="15">
        <v>2010</v>
      </c>
      <c r="E1066" s="15" t="s">
        <v>105</v>
      </c>
      <c r="F1066" s="15" t="s">
        <v>164</v>
      </c>
      <c r="G1066" s="15" t="s">
        <v>136</v>
      </c>
      <c r="H1066" s="15">
        <v>24383</v>
      </c>
    </row>
    <row r="1067" spans="1:8">
      <c r="A1067" s="15" t="s">
        <v>45</v>
      </c>
      <c r="B1067" s="15" t="s">
        <v>1456</v>
      </c>
      <c r="C1067" s="15" t="s">
        <v>44</v>
      </c>
      <c r="D1067" s="15">
        <v>2010</v>
      </c>
      <c r="E1067" s="15" t="s">
        <v>105</v>
      </c>
      <c r="F1067" s="15" t="s">
        <v>164</v>
      </c>
      <c r="G1067" s="15" t="s">
        <v>136</v>
      </c>
      <c r="H1067" s="15">
        <v>36187</v>
      </c>
    </row>
    <row r="1068" spans="1:8">
      <c r="A1068" s="15" t="s">
        <v>47</v>
      </c>
      <c r="B1068" s="15" t="s">
        <v>1457</v>
      </c>
      <c r="C1068" s="15" t="s">
        <v>46</v>
      </c>
      <c r="D1068" s="15">
        <v>2010</v>
      </c>
      <c r="E1068" s="15" t="s">
        <v>105</v>
      </c>
      <c r="F1068" s="15" t="s">
        <v>164</v>
      </c>
      <c r="G1068" s="15" t="s">
        <v>136</v>
      </c>
      <c r="H1068" s="15">
        <v>55246</v>
      </c>
    </row>
    <row r="1069" spans="1:8">
      <c r="A1069" s="15" t="s">
        <v>49</v>
      </c>
      <c r="B1069" s="15" t="s">
        <v>1458</v>
      </c>
      <c r="C1069" s="15" t="s">
        <v>48</v>
      </c>
      <c r="D1069" s="15">
        <v>2010</v>
      </c>
      <c r="E1069" s="15" t="s">
        <v>105</v>
      </c>
      <c r="F1069" s="15" t="s">
        <v>164</v>
      </c>
      <c r="G1069" s="15" t="s">
        <v>136</v>
      </c>
      <c r="H1069" s="15">
        <v>77116</v>
      </c>
    </row>
    <row r="1070" spans="1:8">
      <c r="A1070" s="15" t="s">
        <v>51</v>
      </c>
      <c r="B1070" s="15" t="s">
        <v>1459</v>
      </c>
      <c r="C1070" s="15" t="s">
        <v>50</v>
      </c>
      <c r="D1070" s="15">
        <v>2010</v>
      </c>
      <c r="E1070" s="15" t="s">
        <v>105</v>
      </c>
      <c r="F1070" s="15" t="s">
        <v>164</v>
      </c>
      <c r="G1070" s="15" t="s">
        <v>136</v>
      </c>
      <c r="H1070" s="15">
        <v>44154</v>
      </c>
    </row>
    <row r="1071" spans="1:8">
      <c r="A1071" s="15" t="s">
        <v>53</v>
      </c>
      <c r="B1071" s="15" t="s">
        <v>1460</v>
      </c>
      <c r="C1071" s="15" t="s">
        <v>52</v>
      </c>
      <c r="D1071" s="15">
        <v>2010</v>
      </c>
      <c r="E1071" s="15" t="s">
        <v>105</v>
      </c>
      <c r="F1071" s="15" t="s">
        <v>164</v>
      </c>
      <c r="G1071" s="15" t="s">
        <v>136</v>
      </c>
      <c r="H1071" s="15">
        <v>44233</v>
      </c>
    </row>
    <row r="1072" spans="1:8">
      <c r="A1072" s="15" t="s">
        <v>55</v>
      </c>
      <c r="B1072" s="15" t="s">
        <v>1461</v>
      </c>
      <c r="C1072" s="15" t="s">
        <v>54</v>
      </c>
      <c r="D1072" s="15">
        <v>2010</v>
      </c>
      <c r="E1072" s="15" t="s">
        <v>105</v>
      </c>
      <c r="F1072" s="15" t="s">
        <v>164</v>
      </c>
      <c r="G1072" s="15" t="s">
        <v>136</v>
      </c>
      <c r="H1072" s="15">
        <v>39316</v>
      </c>
    </row>
    <row r="1073" spans="1:8">
      <c r="A1073" s="15" t="s">
        <v>57</v>
      </c>
      <c r="B1073" s="15" t="s">
        <v>1462</v>
      </c>
      <c r="C1073" s="15" t="s">
        <v>56</v>
      </c>
      <c r="D1073" s="15">
        <v>2010</v>
      </c>
      <c r="E1073" s="15" t="s">
        <v>105</v>
      </c>
      <c r="F1073" s="15" t="s">
        <v>164</v>
      </c>
      <c r="G1073" s="15" t="s">
        <v>136</v>
      </c>
      <c r="H1073" s="15">
        <v>116610</v>
      </c>
    </row>
    <row r="1074" spans="1:8">
      <c r="A1074" s="15" t="s">
        <v>59</v>
      </c>
      <c r="B1074" s="15" t="s">
        <v>1463</v>
      </c>
      <c r="C1074" s="15" t="s">
        <v>58</v>
      </c>
      <c r="D1074" s="15">
        <v>2010</v>
      </c>
      <c r="E1074" s="15" t="s">
        <v>105</v>
      </c>
      <c r="F1074" s="15" t="s">
        <v>164</v>
      </c>
      <c r="G1074" s="15" t="s">
        <v>136</v>
      </c>
      <c r="H1074" s="15">
        <v>74597</v>
      </c>
    </row>
    <row r="1075" spans="1:8">
      <c r="A1075" s="15" t="s">
        <v>61</v>
      </c>
      <c r="B1075" s="15" t="s">
        <v>1464</v>
      </c>
      <c r="C1075" s="15" t="s">
        <v>60</v>
      </c>
      <c r="D1075" s="15">
        <v>2010</v>
      </c>
      <c r="E1075" s="15" t="s">
        <v>105</v>
      </c>
      <c r="F1075" s="15" t="s">
        <v>164</v>
      </c>
      <c r="G1075" s="15" t="s">
        <v>136</v>
      </c>
      <c r="H1075" s="15">
        <v>18590</v>
      </c>
    </row>
    <row r="1076" spans="1:8">
      <c r="A1076" s="15" t="s">
        <v>63</v>
      </c>
      <c r="B1076" s="15" t="s">
        <v>1465</v>
      </c>
      <c r="C1076" s="15" t="s">
        <v>62</v>
      </c>
      <c r="D1076" s="15">
        <v>2010</v>
      </c>
      <c r="E1076" s="15" t="s">
        <v>105</v>
      </c>
      <c r="F1076" s="15" t="s">
        <v>164</v>
      </c>
      <c r="G1076" s="15" t="s">
        <v>136</v>
      </c>
      <c r="H1076" s="15">
        <v>56298</v>
      </c>
    </row>
    <row r="1077" spans="1:8">
      <c r="A1077" s="15" t="s">
        <v>65</v>
      </c>
      <c r="B1077" s="15" t="s">
        <v>1466</v>
      </c>
      <c r="C1077" s="15" t="s">
        <v>64</v>
      </c>
      <c r="D1077" s="15">
        <v>2010</v>
      </c>
      <c r="E1077" s="15" t="s">
        <v>105</v>
      </c>
      <c r="F1077" s="15" t="s">
        <v>164</v>
      </c>
      <c r="G1077" s="15" t="s">
        <v>136</v>
      </c>
      <c r="H1077" s="15">
        <v>22274</v>
      </c>
    </row>
    <row r="1078" spans="1:8">
      <c r="A1078" s="15" t="s">
        <v>67</v>
      </c>
      <c r="B1078" s="15" t="s">
        <v>1467</v>
      </c>
      <c r="C1078" s="15" t="s">
        <v>66</v>
      </c>
      <c r="D1078" s="15">
        <v>2010</v>
      </c>
      <c r="E1078" s="15" t="s">
        <v>105</v>
      </c>
      <c r="F1078" s="15" t="s">
        <v>164</v>
      </c>
      <c r="G1078" s="15" t="s">
        <v>136</v>
      </c>
      <c r="H1078" s="15">
        <v>28325</v>
      </c>
    </row>
    <row r="1079" spans="1:8">
      <c r="A1079" s="15" t="s">
        <v>69</v>
      </c>
      <c r="B1079" s="15" t="s">
        <v>1468</v>
      </c>
      <c r="C1079" s="15" t="s">
        <v>68</v>
      </c>
      <c r="D1079" s="15">
        <v>2010</v>
      </c>
      <c r="E1079" s="15" t="s">
        <v>105</v>
      </c>
      <c r="F1079" s="15" t="s">
        <v>164</v>
      </c>
      <c r="G1079" s="15" t="s">
        <v>136</v>
      </c>
      <c r="H1079" s="15">
        <v>27814</v>
      </c>
    </row>
    <row r="1080" spans="1:8">
      <c r="A1080" s="15" t="s">
        <v>71</v>
      </c>
      <c r="B1080" s="15" t="s">
        <v>1469</v>
      </c>
      <c r="C1080" s="15" t="s">
        <v>70</v>
      </c>
      <c r="D1080" s="15">
        <v>2010</v>
      </c>
      <c r="E1080" s="15" t="s">
        <v>105</v>
      </c>
      <c r="F1080" s="15" t="s">
        <v>164</v>
      </c>
      <c r="G1080" s="15" t="s">
        <v>136</v>
      </c>
      <c r="H1080" s="15">
        <v>45476</v>
      </c>
    </row>
    <row r="1081" spans="1:8">
      <c r="A1081" s="15" t="s">
        <v>20</v>
      </c>
      <c r="B1081" s="15" t="s">
        <v>1470</v>
      </c>
      <c r="C1081" s="15" t="s">
        <v>182</v>
      </c>
      <c r="D1081" s="15">
        <v>2010</v>
      </c>
      <c r="E1081" s="15" t="s">
        <v>105</v>
      </c>
      <c r="F1081" s="15" t="s">
        <v>164</v>
      </c>
      <c r="G1081" s="15" t="s">
        <v>136</v>
      </c>
      <c r="H1081" s="15">
        <v>962601</v>
      </c>
    </row>
    <row r="1082" spans="1:8">
      <c r="A1082" s="15" t="s">
        <v>23</v>
      </c>
      <c r="B1082" s="15" t="s">
        <v>1471</v>
      </c>
      <c r="C1082" s="15" t="s">
        <v>175</v>
      </c>
      <c r="D1082" s="15">
        <v>2011</v>
      </c>
      <c r="E1082" s="15" t="s">
        <v>105</v>
      </c>
      <c r="F1082" s="15" t="s">
        <v>164</v>
      </c>
      <c r="G1082" s="15" t="s">
        <v>136</v>
      </c>
      <c r="H1082" s="15">
        <v>212145</v>
      </c>
    </row>
    <row r="1083" spans="1:8">
      <c r="A1083" s="15" t="s">
        <v>25</v>
      </c>
      <c r="B1083" s="15" t="s">
        <v>1472</v>
      </c>
      <c r="C1083" s="15" t="s">
        <v>176</v>
      </c>
      <c r="D1083" s="15">
        <v>2011</v>
      </c>
      <c r="E1083" s="15" t="s">
        <v>105</v>
      </c>
      <c r="F1083" s="15" t="s">
        <v>164</v>
      </c>
      <c r="G1083" s="15" t="s">
        <v>136</v>
      </c>
      <c r="H1083" s="15">
        <v>39868</v>
      </c>
    </row>
    <row r="1084" spans="1:8">
      <c r="A1084" s="15" t="s">
        <v>26</v>
      </c>
      <c r="B1084" s="15" t="s">
        <v>1473</v>
      </c>
      <c r="C1084" s="15" t="s">
        <v>177</v>
      </c>
      <c r="D1084" s="15">
        <v>2011</v>
      </c>
      <c r="E1084" s="15" t="s">
        <v>105</v>
      </c>
      <c r="F1084" s="15" t="s">
        <v>164</v>
      </c>
      <c r="G1084" s="15" t="s">
        <v>136</v>
      </c>
      <c r="H1084" s="15">
        <v>115944</v>
      </c>
    </row>
    <row r="1085" spans="1:8">
      <c r="A1085" s="15" t="s">
        <v>221</v>
      </c>
      <c r="B1085" s="15" t="s">
        <v>1474</v>
      </c>
      <c r="C1085" s="15" t="s">
        <v>178</v>
      </c>
      <c r="D1085" s="15">
        <v>2011</v>
      </c>
      <c r="E1085" s="15" t="s">
        <v>105</v>
      </c>
      <c r="F1085" s="15" t="s">
        <v>164</v>
      </c>
      <c r="G1085" s="15" t="s">
        <v>136</v>
      </c>
      <c r="H1085" s="15">
        <v>166700</v>
      </c>
    </row>
    <row r="1086" spans="1:8">
      <c r="A1086" s="15" t="s">
        <v>107</v>
      </c>
      <c r="B1086" s="15" t="s">
        <v>1475</v>
      </c>
      <c r="C1086" s="15" t="s">
        <v>179</v>
      </c>
      <c r="D1086" s="15">
        <v>2011</v>
      </c>
      <c r="E1086" s="15" t="s">
        <v>105</v>
      </c>
      <c r="F1086" s="15" t="s">
        <v>164</v>
      </c>
      <c r="G1086" s="15" t="s">
        <v>136</v>
      </c>
      <c r="H1086" s="15">
        <v>157565</v>
      </c>
    </row>
    <row r="1087" spans="1:8">
      <c r="A1087" s="15" t="s">
        <v>27</v>
      </c>
      <c r="B1087" s="15" t="s">
        <v>1476</v>
      </c>
      <c r="C1087" s="15" t="s">
        <v>180</v>
      </c>
      <c r="D1087" s="15">
        <v>2011</v>
      </c>
      <c r="E1087" s="15" t="s">
        <v>105</v>
      </c>
      <c r="F1087" s="15" t="s">
        <v>164</v>
      </c>
      <c r="G1087" s="15" t="s">
        <v>136</v>
      </c>
      <c r="H1087" s="15">
        <v>92813</v>
      </c>
    </row>
    <row r="1088" spans="1:8">
      <c r="A1088" s="15" t="s">
        <v>28</v>
      </c>
      <c r="B1088" s="15" t="s">
        <v>1477</v>
      </c>
      <c r="C1088" s="15" t="s">
        <v>181</v>
      </c>
      <c r="D1088" s="15">
        <v>2011</v>
      </c>
      <c r="E1088" s="15" t="s">
        <v>105</v>
      </c>
      <c r="F1088" s="15" t="s">
        <v>164</v>
      </c>
      <c r="G1088" s="15" t="s">
        <v>136</v>
      </c>
      <c r="H1088" s="15">
        <v>180625</v>
      </c>
    </row>
    <row r="1089" spans="1:8">
      <c r="A1089" s="15" t="s">
        <v>30</v>
      </c>
      <c r="B1089" s="15" t="s">
        <v>1478</v>
      </c>
      <c r="C1089" s="15" t="s">
        <v>29</v>
      </c>
      <c r="D1089" s="15">
        <v>2011</v>
      </c>
      <c r="E1089" s="15" t="s">
        <v>105</v>
      </c>
      <c r="F1089" s="15" t="s">
        <v>164</v>
      </c>
      <c r="G1089" s="15" t="s">
        <v>136</v>
      </c>
      <c r="H1089" s="15">
        <v>21187</v>
      </c>
    </row>
    <row r="1090" spans="1:8">
      <c r="A1090" s="15" t="s">
        <v>32</v>
      </c>
      <c r="B1090" s="15" t="s">
        <v>1479</v>
      </c>
      <c r="C1090" s="15" t="s">
        <v>31</v>
      </c>
      <c r="D1090" s="15">
        <v>2011</v>
      </c>
      <c r="E1090" s="15" t="s">
        <v>105</v>
      </c>
      <c r="F1090" s="15" t="s">
        <v>164</v>
      </c>
      <c r="G1090" s="15" t="s">
        <v>136</v>
      </c>
      <c r="H1090" s="15">
        <v>37808</v>
      </c>
    </row>
    <row r="1091" spans="1:8">
      <c r="A1091" s="15" t="s">
        <v>34</v>
      </c>
      <c r="B1091" s="15" t="s">
        <v>1480</v>
      </c>
      <c r="C1091" s="15" t="s">
        <v>33</v>
      </c>
      <c r="D1091" s="15">
        <v>2011</v>
      </c>
      <c r="E1091" s="15" t="s">
        <v>105</v>
      </c>
      <c r="F1091" s="15" t="s">
        <v>164</v>
      </c>
      <c r="G1091" s="15" t="s">
        <v>136</v>
      </c>
      <c r="H1091" s="15">
        <v>33468</v>
      </c>
    </row>
    <row r="1092" spans="1:8">
      <c r="A1092" s="15" t="s">
        <v>36</v>
      </c>
      <c r="B1092" s="15" t="s">
        <v>1481</v>
      </c>
      <c r="C1092" s="15" t="s">
        <v>35</v>
      </c>
      <c r="D1092" s="15">
        <v>2011</v>
      </c>
      <c r="E1092" s="15" t="s">
        <v>105</v>
      </c>
      <c r="F1092" s="15" t="s">
        <v>164</v>
      </c>
      <c r="G1092" s="15" t="s">
        <v>136</v>
      </c>
      <c r="H1092" s="15">
        <v>28165</v>
      </c>
    </row>
    <row r="1093" spans="1:8">
      <c r="A1093" s="15" t="s">
        <v>38</v>
      </c>
      <c r="B1093" s="15" t="s">
        <v>1482</v>
      </c>
      <c r="C1093" s="15" t="s">
        <v>37</v>
      </c>
      <c r="D1093" s="15">
        <v>2011</v>
      </c>
      <c r="E1093" s="15" t="s">
        <v>105</v>
      </c>
      <c r="F1093" s="15" t="s">
        <v>164</v>
      </c>
      <c r="G1093" s="15" t="s">
        <v>136</v>
      </c>
      <c r="H1093" s="15">
        <v>48265</v>
      </c>
    </row>
    <row r="1094" spans="1:8">
      <c r="A1094" s="15" t="s">
        <v>40</v>
      </c>
      <c r="B1094" s="15" t="s">
        <v>1483</v>
      </c>
      <c r="C1094" s="15" t="s">
        <v>39</v>
      </c>
      <c r="D1094" s="15">
        <v>2011</v>
      </c>
      <c r="E1094" s="15" t="s">
        <v>105</v>
      </c>
      <c r="F1094" s="15" t="s">
        <v>164</v>
      </c>
      <c r="G1094" s="15" t="s">
        <v>136</v>
      </c>
      <c r="H1094" s="15">
        <v>43252</v>
      </c>
    </row>
    <row r="1095" spans="1:8">
      <c r="A1095" s="15" t="s">
        <v>41</v>
      </c>
      <c r="B1095" s="15" t="s">
        <v>1484</v>
      </c>
      <c r="C1095" s="15" t="s">
        <v>24</v>
      </c>
      <c r="D1095" s="15">
        <v>2011</v>
      </c>
      <c r="E1095" s="15" t="s">
        <v>105</v>
      </c>
      <c r="F1095" s="15" t="s">
        <v>164</v>
      </c>
      <c r="G1095" s="15" t="s">
        <v>136</v>
      </c>
      <c r="H1095" s="15">
        <v>39868</v>
      </c>
    </row>
    <row r="1096" spans="1:8">
      <c r="A1096" s="15" t="s">
        <v>43</v>
      </c>
      <c r="B1096" s="15" t="s">
        <v>1485</v>
      </c>
      <c r="C1096" s="15" t="s">
        <v>42</v>
      </c>
      <c r="D1096" s="15">
        <v>2011</v>
      </c>
      <c r="E1096" s="15" t="s">
        <v>105</v>
      </c>
      <c r="F1096" s="15" t="s">
        <v>164</v>
      </c>
      <c r="G1096" s="15" t="s">
        <v>136</v>
      </c>
      <c r="H1096" s="15">
        <v>24467</v>
      </c>
    </row>
    <row r="1097" spans="1:8">
      <c r="A1097" s="15" t="s">
        <v>45</v>
      </c>
      <c r="B1097" s="15" t="s">
        <v>1486</v>
      </c>
      <c r="C1097" s="15" t="s">
        <v>44</v>
      </c>
      <c r="D1097" s="15">
        <v>2011</v>
      </c>
      <c r="E1097" s="15" t="s">
        <v>105</v>
      </c>
      <c r="F1097" s="15" t="s">
        <v>164</v>
      </c>
      <c r="G1097" s="15" t="s">
        <v>136</v>
      </c>
      <c r="H1097" s="15">
        <v>36286</v>
      </c>
    </row>
    <row r="1098" spans="1:8">
      <c r="A1098" s="15" t="s">
        <v>47</v>
      </c>
      <c r="B1098" s="15" t="s">
        <v>1487</v>
      </c>
      <c r="C1098" s="15" t="s">
        <v>46</v>
      </c>
      <c r="D1098" s="15">
        <v>2011</v>
      </c>
      <c r="E1098" s="15" t="s">
        <v>105</v>
      </c>
      <c r="F1098" s="15" t="s">
        <v>164</v>
      </c>
      <c r="G1098" s="15" t="s">
        <v>136</v>
      </c>
      <c r="H1098" s="15">
        <v>55191</v>
      </c>
    </row>
    <row r="1099" spans="1:8">
      <c r="A1099" s="15" t="s">
        <v>49</v>
      </c>
      <c r="B1099" s="15" t="s">
        <v>1488</v>
      </c>
      <c r="C1099" s="15" t="s">
        <v>48</v>
      </c>
      <c r="D1099" s="15">
        <v>2011</v>
      </c>
      <c r="E1099" s="15" t="s">
        <v>105</v>
      </c>
      <c r="F1099" s="15" t="s">
        <v>164</v>
      </c>
      <c r="G1099" s="15" t="s">
        <v>136</v>
      </c>
      <c r="H1099" s="15">
        <v>77789</v>
      </c>
    </row>
    <row r="1100" spans="1:8">
      <c r="A1100" s="15" t="s">
        <v>51</v>
      </c>
      <c r="B1100" s="15" t="s">
        <v>1489</v>
      </c>
      <c r="C1100" s="15" t="s">
        <v>50</v>
      </c>
      <c r="D1100" s="15">
        <v>2011</v>
      </c>
      <c r="E1100" s="15" t="s">
        <v>105</v>
      </c>
      <c r="F1100" s="15" t="s">
        <v>164</v>
      </c>
      <c r="G1100" s="15" t="s">
        <v>136</v>
      </c>
      <c r="H1100" s="15">
        <v>44279</v>
      </c>
    </row>
    <row r="1101" spans="1:8">
      <c r="A1101" s="15" t="s">
        <v>53</v>
      </c>
      <c r="B1101" s="15" t="s">
        <v>1490</v>
      </c>
      <c r="C1101" s="15" t="s">
        <v>52</v>
      </c>
      <c r="D1101" s="15">
        <v>2011</v>
      </c>
      <c r="E1101" s="15" t="s">
        <v>105</v>
      </c>
      <c r="F1101" s="15" t="s">
        <v>164</v>
      </c>
      <c r="G1101" s="15" t="s">
        <v>136</v>
      </c>
      <c r="H1101" s="15">
        <v>44632</v>
      </c>
    </row>
    <row r="1102" spans="1:8">
      <c r="A1102" s="15" t="s">
        <v>55</v>
      </c>
      <c r="B1102" s="15" t="s">
        <v>1491</v>
      </c>
      <c r="C1102" s="15" t="s">
        <v>54</v>
      </c>
      <c r="D1102" s="15">
        <v>2011</v>
      </c>
      <c r="E1102" s="15" t="s">
        <v>105</v>
      </c>
      <c r="F1102" s="15" t="s">
        <v>164</v>
      </c>
      <c r="G1102" s="15" t="s">
        <v>136</v>
      </c>
      <c r="H1102" s="15">
        <v>39435</v>
      </c>
    </row>
    <row r="1103" spans="1:8">
      <c r="A1103" s="15" t="s">
        <v>57</v>
      </c>
      <c r="B1103" s="15" t="s">
        <v>1492</v>
      </c>
      <c r="C1103" s="15" t="s">
        <v>56</v>
      </c>
      <c r="D1103" s="15">
        <v>2011</v>
      </c>
      <c r="E1103" s="15" t="s">
        <v>105</v>
      </c>
      <c r="F1103" s="15" t="s">
        <v>164</v>
      </c>
      <c r="G1103" s="15" t="s">
        <v>136</v>
      </c>
      <c r="H1103" s="15">
        <v>118130</v>
      </c>
    </row>
    <row r="1104" spans="1:8">
      <c r="A1104" s="15" t="s">
        <v>59</v>
      </c>
      <c r="B1104" s="15" t="s">
        <v>1493</v>
      </c>
      <c r="C1104" s="15" t="s">
        <v>58</v>
      </c>
      <c r="D1104" s="15">
        <v>2011</v>
      </c>
      <c r="E1104" s="15" t="s">
        <v>105</v>
      </c>
      <c r="F1104" s="15" t="s">
        <v>164</v>
      </c>
      <c r="G1104" s="15" t="s">
        <v>136</v>
      </c>
      <c r="H1104" s="15">
        <v>74101</v>
      </c>
    </row>
    <row r="1105" spans="1:8">
      <c r="A1105" s="15" t="s">
        <v>61</v>
      </c>
      <c r="B1105" s="15" t="s">
        <v>1494</v>
      </c>
      <c r="C1105" s="15" t="s">
        <v>60</v>
      </c>
      <c r="D1105" s="15">
        <v>2011</v>
      </c>
      <c r="E1105" s="15" t="s">
        <v>105</v>
      </c>
      <c r="F1105" s="15" t="s">
        <v>164</v>
      </c>
      <c r="G1105" s="15" t="s">
        <v>136</v>
      </c>
      <c r="H1105" s="15">
        <v>18712</v>
      </c>
    </row>
    <row r="1106" spans="1:8">
      <c r="A1106" s="15" t="s">
        <v>63</v>
      </c>
      <c r="B1106" s="15" t="s">
        <v>1495</v>
      </c>
      <c r="C1106" s="15" t="s">
        <v>62</v>
      </c>
      <c r="D1106" s="15">
        <v>2011</v>
      </c>
      <c r="E1106" s="15" t="s">
        <v>105</v>
      </c>
      <c r="F1106" s="15" t="s">
        <v>164</v>
      </c>
      <c r="G1106" s="15" t="s">
        <v>136</v>
      </c>
      <c r="H1106" s="15">
        <v>56319</v>
      </c>
    </row>
    <row r="1107" spans="1:8">
      <c r="A1107" s="15" t="s">
        <v>65</v>
      </c>
      <c r="B1107" s="15" t="s">
        <v>1496</v>
      </c>
      <c r="C1107" s="15" t="s">
        <v>64</v>
      </c>
      <c r="D1107" s="15">
        <v>2011</v>
      </c>
      <c r="E1107" s="15" t="s">
        <v>105</v>
      </c>
      <c r="F1107" s="15" t="s">
        <v>164</v>
      </c>
      <c r="G1107" s="15" t="s">
        <v>136</v>
      </c>
      <c r="H1107" s="15">
        <v>22303</v>
      </c>
    </row>
    <row r="1108" spans="1:8">
      <c r="A1108" s="15" t="s">
        <v>67</v>
      </c>
      <c r="B1108" s="15" t="s">
        <v>1497</v>
      </c>
      <c r="C1108" s="15" t="s">
        <v>66</v>
      </c>
      <c r="D1108" s="15">
        <v>2011</v>
      </c>
      <c r="E1108" s="15" t="s">
        <v>105</v>
      </c>
      <c r="F1108" s="15" t="s">
        <v>164</v>
      </c>
      <c r="G1108" s="15" t="s">
        <v>136</v>
      </c>
      <c r="H1108" s="15">
        <v>28332</v>
      </c>
    </row>
    <row r="1109" spans="1:8">
      <c r="A1109" s="15" t="s">
        <v>69</v>
      </c>
      <c r="B1109" s="15" t="s">
        <v>1498</v>
      </c>
      <c r="C1109" s="15" t="s">
        <v>68</v>
      </c>
      <c r="D1109" s="15">
        <v>2011</v>
      </c>
      <c r="E1109" s="15" t="s">
        <v>105</v>
      </c>
      <c r="F1109" s="15" t="s">
        <v>164</v>
      </c>
      <c r="G1109" s="15" t="s">
        <v>136</v>
      </c>
      <c r="H1109" s="15">
        <v>27925</v>
      </c>
    </row>
    <row r="1110" spans="1:8">
      <c r="A1110" s="15" t="s">
        <v>71</v>
      </c>
      <c r="B1110" s="15" t="s">
        <v>1499</v>
      </c>
      <c r="C1110" s="15" t="s">
        <v>70</v>
      </c>
      <c r="D1110" s="15">
        <v>2011</v>
      </c>
      <c r="E1110" s="15" t="s">
        <v>105</v>
      </c>
      <c r="F1110" s="15" t="s">
        <v>164</v>
      </c>
      <c r="G1110" s="15" t="s">
        <v>136</v>
      </c>
      <c r="H1110" s="15">
        <v>45746</v>
      </c>
    </row>
    <row r="1111" spans="1:8">
      <c r="A1111" s="15" t="s">
        <v>20</v>
      </c>
      <c r="B1111" s="15" t="s">
        <v>1500</v>
      </c>
      <c r="C1111" s="15" t="s">
        <v>182</v>
      </c>
      <c r="D1111" s="15">
        <v>2011</v>
      </c>
      <c r="E1111" s="15" t="s">
        <v>105</v>
      </c>
      <c r="F1111" s="15" t="s">
        <v>164</v>
      </c>
      <c r="G1111" s="15" t="s">
        <v>136</v>
      </c>
      <c r="H1111" s="15">
        <v>965660</v>
      </c>
    </row>
    <row r="1112" spans="1:8">
      <c r="A1112" s="15" t="s">
        <v>23</v>
      </c>
      <c r="B1112" s="15" t="s">
        <v>1501</v>
      </c>
      <c r="C1112" s="15" t="s">
        <v>175</v>
      </c>
      <c r="D1112" s="15">
        <v>2012</v>
      </c>
      <c r="E1112" s="15" t="s">
        <v>105</v>
      </c>
      <c r="F1112" s="15" t="s">
        <v>164</v>
      </c>
      <c r="G1112" s="15" t="s">
        <v>136</v>
      </c>
      <c r="H1112" s="15">
        <v>210485</v>
      </c>
    </row>
    <row r="1113" spans="1:8">
      <c r="A1113" s="15" t="s">
        <v>25</v>
      </c>
      <c r="B1113" s="15" t="s">
        <v>1502</v>
      </c>
      <c r="C1113" s="15" t="s">
        <v>176</v>
      </c>
      <c r="D1113" s="15">
        <v>2012</v>
      </c>
      <c r="E1113" s="15" t="s">
        <v>105</v>
      </c>
      <c r="F1113" s="15" t="s">
        <v>164</v>
      </c>
      <c r="G1113" s="15" t="s">
        <v>136</v>
      </c>
      <c r="H1113" s="15">
        <v>39430</v>
      </c>
    </row>
    <row r="1114" spans="1:8">
      <c r="A1114" s="15" t="s">
        <v>26</v>
      </c>
      <c r="B1114" s="15" t="s">
        <v>1503</v>
      </c>
      <c r="C1114" s="15" t="s">
        <v>177</v>
      </c>
      <c r="D1114" s="15">
        <v>2012</v>
      </c>
      <c r="E1114" s="15" t="s">
        <v>105</v>
      </c>
      <c r="F1114" s="15" t="s">
        <v>164</v>
      </c>
      <c r="G1114" s="15" t="s">
        <v>136</v>
      </c>
      <c r="H1114" s="15">
        <v>115567</v>
      </c>
    </row>
    <row r="1115" spans="1:8">
      <c r="A1115" s="15" t="s">
        <v>221</v>
      </c>
      <c r="B1115" s="15" t="s">
        <v>1504</v>
      </c>
      <c r="C1115" s="15" t="s">
        <v>178</v>
      </c>
      <c r="D1115" s="15">
        <v>2012</v>
      </c>
      <c r="E1115" s="15" t="s">
        <v>105</v>
      </c>
      <c r="F1115" s="15" t="s">
        <v>164</v>
      </c>
      <c r="G1115" s="15" t="s">
        <v>136</v>
      </c>
      <c r="H1115" s="15">
        <v>165897</v>
      </c>
    </row>
    <row r="1116" spans="1:8">
      <c r="A1116" s="15" t="s">
        <v>107</v>
      </c>
      <c r="B1116" s="15" t="s">
        <v>1505</v>
      </c>
      <c r="C1116" s="15" t="s">
        <v>179</v>
      </c>
      <c r="D1116" s="15">
        <v>2012</v>
      </c>
      <c r="E1116" s="15" t="s">
        <v>105</v>
      </c>
      <c r="F1116" s="15" t="s">
        <v>164</v>
      </c>
      <c r="G1116" s="15" t="s">
        <v>136</v>
      </c>
      <c r="H1116" s="15">
        <v>157351</v>
      </c>
    </row>
    <row r="1117" spans="1:8">
      <c r="A1117" s="15" t="s">
        <v>27</v>
      </c>
      <c r="B1117" s="15" t="s">
        <v>1506</v>
      </c>
      <c r="C1117" s="15" t="s">
        <v>180</v>
      </c>
      <c r="D1117" s="15">
        <v>2012</v>
      </c>
      <c r="E1117" s="15" t="s">
        <v>105</v>
      </c>
      <c r="F1117" s="15" t="s">
        <v>164</v>
      </c>
      <c r="G1117" s="15" t="s">
        <v>136</v>
      </c>
      <c r="H1117" s="15">
        <v>92602</v>
      </c>
    </row>
    <row r="1118" spans="1:8">
      <c r="A1118" s="15" t="s">
        <v>28</v>
      </c>
      <c r="B1118" s="15" t="s">
        <v>1507</v>
      </c>
      <c r="C1118" s="15" t="s">
        <v>181</v>
      </c>
      <c r="D1118" s="15">
        <v>2012</v>
      </c>
      <c r="E1118" s="15" t="s">
        <v>105</v>
      </c>
      <c r="F1118" s="15" t="s">
        <v>164</v>
      </c>
      <c r="G1118" s="15" t="s">
        <v>136</v>
      </c>
      <c r="H1118" s="15">
        <v>179439</v>
      </c>
    </row>
    <row r="1119" spans="1:8">
      <c r="A1119" s="15" t="s">
        <v>30</v>
      </c>
      <c r="B1119" s="15" t="s">
        <v>1508</v>
      </c>
      <c r="C1119" s="15" t="s">
        <v>29</v>
      </c>
      <c r="D1119" s="15">
        <v>2012</v>
      </c>
      <c r="E1119" s="15" t="s">
        <v>105</v>
      </c>
      <c r="F1119" s="15" t="s">
        <v>164</v>
      </c>
      <c r="G1119" s="15" t="s">
        <v>136</v>
      </c>
      <c r="H1119" s="15">
        <v>20959</v>
      </c>
    </row>
    <row r="1120" spans="1:8">
      <c r="A1120" s="15" t="s">
        <v>32</v>
      </c>
      <c r="B1120" s="15" t="s">
        <v>1509</v>
      </c>
      <c r="C1120" s="15" t="s">
        <v>31</v>
      </c>
      <c r="D1120" s="15">
        <v>2012</v>
      </c>
      <c r="E1120" s="15" t="s">
        <v>105</v>
      </c>
      <c r="F1120" s="15" t="s">
        <v>164</v>
      </c>
      <c r="G1120" s="15" t="s">
        <v>136</v>
      </c>
      <c r="H1120" s="15">
        <v>37671</v>
      </c>
    </row>
    <row r="1121" spans="1:8">
      <c r="A1121" s="15" t="s">
        <v>34</v>
      </c>
      <c r="B1121" s="15" t="s">
        <v>1510</v>
      </c>
      <c r="C1121" s="15" t="s">
        <v>33</v>
      </c>
      <c r="D1121" s="15">
        <v>2012</v>
      </c>
      <c r="E1121" s="15" t="s">
        <v>105</v>
      </c>
      <c r="F1121" s="15" t="s">
        <v>164</v>
      </c>
      <c r="G1121" s="15" t="s">
        <v>136</v>
      </c>
      <c r="H1121" s="15">
        <v>33107</v>
      </c>
    </row>
    <row r="1122" spans="1:8">
      <c r="A1122" s="15" t="s">
        <v>36</v>
      </c>
      <c r="B1122" s="15" t="s">
        <v>1511</v>
      </c>
      <c r="C1122" s="15" t="s">
        <v>35</v>
      </c>
      <c r="D1122" s="15">
        <v>2012</v>
      </c>
      <c r="E1122" s="15" t="s">
        <v>105</v>
      </c>
      <c r="F1122" s="15" t="s">
        <v>164</v>
      </c>
      <c r="G1122" s="15" t="s">
        <v>136</v>
      </c>
      <c r="H1122" s="15">
        <v>27955</v>
      </c>
    </row>
    <row r="1123" spans="1:8">
      <c r="A1123" s="15" t="s">
        <v>38</v>
      </c>
      <c r="B1123" s="15" t="s">
        <v>1512</v>
      </c>
      <c r="C1123" s="15" t="s">
        <v>37</v>
      </c>
      <c r="D1123" s="15">
        <v>2012</v>
      </c>
      <c r="E1123" s="15" t="s">
        <v>105</v>
      </c>
      <c r="F1123" s="15" t="s">
        <v>164</v>
      </c>
      <c r="G1123" s="15" t="s">
        <v>136</v>
      </c>
      <c r="H1123" s="15">
        <v>47673</v>
      </c>
    </row>
    <row r="1124" spans="1:8">
      <c r="A1124" s="15" t="s">
        <v>40</v>
      </c>
      <c r="B1124" s="15" t="s">
        <v>1513</v>
      </c>
      <c r="C1124" s="15" t="s">
        <v>39</v>
      </c>
      <c r="D1124" s="15">
        <v>2012</v>
      </c>
      <c r="E1124" s="15" t="s">
        <v>105</v>
      </c>
      <c r="F1124" s="15" t="s">
        <v>164</v>
      </c>
      <c r="G1124" s="15" t="s">
        <v>136</v>
      </c>
      <c r="H1124" s="15">
        <v>43120</v>
      </c>
    </row>
    <row r="1125" spans="1:8">
      <c r="A1125" s="15" t="s">
        <v>41</v>
      </c>
      <c r="B1125" s="15" t="s">
        <v>1514</v>
      </c>
      <c r="C1125" s="15" t="s">
        <v>24</v>
      </c>
      <c r="D1125" s="15">
        <v>2012</v>
      </c>
      <c r="E1125" s="15" t="s">
        <v>105</v>
      </c>
      <c r="F1125" s="15" t="s">
        <v>164</v>
      </c>
      <c r="G1125" s="15" t="s">
        <v>136</v>
      </c>
      <c r="H1125" s="15">
        <v>39430</v>
      </c>
    </row>
    <row r="1126" spans="1:8">
      <c r="A1126" s="15" t="s">
        <v>43</v>
      </c>
      <c r="B1126" s="15" t="s">
        <v>1515</v>
      </c>
      <c r="C1126" s="15" t="s">
        <v>42</v>
      </c>
      <c r="D1126" s="15">
        <v>2012</v>
      </c>
      <c r="E1126" s="15" t="s">
        <v>105</v>
      </c>
      <c r="F1126" s="15" t="s">
        <v>164</v>
      </c>
      <c r="G1126" s="15" t="s">
        <v>136</v>
      </c>
      <c r="H1126" s="15">
        <v>24687</v>
      </c>
    </row>
    <row r="1127" spans="1:8">
      <c r="A1127" s="15" t="s">
        <v>45</v>
      </c>
      <c r="B1127" s="15" t="s">
        <v>1516</v>
      </c>
      <c r="C1127" s="15" t="s">
        <v>44</v>
      </c>
      <c r="D1127" s="15">
        <v>2012</v>
      </c>
      <c r="E1127" s="15" t="s">
        <v>105</v>
      </c>
      <c r="F1127" s="15" t="s">
        <v>164</v>
      </c>
      <c r="G1127" s="15" t="s">
        <v>136</v>
      </c>
      <c r="H1127" s="15">
        <v>36073</v>
      </c>
    </row>
    <row r="1128" spans="1:8">
      <c r="A1128" s="15" t="s">
        <v>47</v>
      </c>
      <c r="B1128" s="15" t="s">
        <v>1517</v>
      </c>
      <c r="C1128" s="15" t="s">
        <v>46</v>
      </c>
      <c r="D1128" s="15">
        <v>2012</v>
      </c>
      <c r="E1128" s="15" t="s">
        <v>105</v>
      </c>
      <c r="F1128" s="15" t="s">
        <v>164</v>
      </c>
      <c r="G1128" s="15" t="s">
        <v>136</v>
      </c>
      <c r="H1128" s="15">
        <v>54807</v>
      </c>
    </row>
    <row r="1129" spans="1:8">
      <c r="A1129" s="15" t="s">
        <v>49</v>
      </c>
      <c r="B1129" s="15" t="s">
        <v>1518</v>
      </c>
      <c r="C1129" s="15" t="s">
        <v>48</v>
      </c>
      <c r="D1129" s="15">
        <v>2012</v>
      </c>
      <c r="E1129" s="15" t="s">
        <v>105</v>
      </c>
      <c r="F1129" s="15" t="s">
        <v>164</v>
      </c>
      <c r="G1129" s="15" t="s">
        <v>136</v>
      </c>
      <c r="H1129" s="15">
        <v>77610</v>
      </c>
    </row>
    <row r="1130" spans="1:8">
      <c r="A1130" s="15" t="s">
        <v>51</v>
      </c>
      <c r="B1130" s="15" t="s">
        <v>1519</v>
      </c>
      <c r="C1130" s="15" t="s">
        <v>50</v>
      </c>
      <c r="D1130" s="15">
        <v>2012</v>
      </c>
      <c r="E1130" s="15" t="s">
        <v>105</v>
      </c>
      <c r="F1130" s="15" t="s">
        <v>164</v>
      </c>
      <c r="G1130" s="15" t="s">
        <v>136</v>
      </c>
      <c r="H1130" s="15">
        <v>44021</v>
      </c>
    </row>
    <row r="1131" spans="1:8">
      <c r="A1131" s="15" t="s">
        <v>53</v>
      </c>
      <c r="B1131" s="15" t="s">
        <v>1520</v>
      </c>
      <c r="C1131" s="15" t="s">
        <v>52</v>
      </c>
      <c r="D1131" s="15">
        <v>2012</v>
      </c>
      <c r="E1131" s="15" t="s">
        <v>105</v>
      </c>
      <c r="F1131" s="15" t="s">
        <v>164</v>
      </c>
      <c r="G1131" s="15" t="s">
        <v>136</v>
      </c>
      <c r="H1131" s="15">
        <v>44266</v>
      </c>
    </row>
    <row r="1132" spans="1:8">
      <c r="A1132" s="15" t="s">
        <v>55</v>
      </c>
      <c r="B1132" s="15" t="s">
        <v>1521</v>
      </c>
      <c r="C1132" s="15" t="s">
        <v>54</v>
      </c>
      <c r="D1132" s="15">
        <v>2012</v>
      </c>
      <c r="E1132" s="15" t="s">
        <v>105</v>
      </c>
      <c r="F1132" s="15" t="s">
        <v>164</v>
      </c>
      <c r="G1132" s="15" t="s">
        <v>136</v>
      </c>
      <c r="H1132" s="15">
        <v>38926</v>
      </c>
    </row>
    <row r="1133" spans="1:8">
      <c r="A1133" s="15" t="s">
        <v>57</v>
      </c>
      <c r="B1133" s="15" t="s">
        <v>1522</v>
      </c>
      <c r="C1133" s="15" t="s">
        <v>56</v>
      </c>
      <c r="D1133" s="15">
        <v>2012</v>
      </c>
      <c r="E1133" s="15" t="s">
        <v>105</v>
      </c>
      <c r="F1133" s="15" t="s">
        <v>164</v>
      </c>
      <c r="G1133" s="15" t="s">
        <v>136</v>
      </c>
      <c r="H1133" s="15">
        <v>118425</v>
      </c>
    </row>
    <row r="1134" spans="1:8">
      <c r="A1134" s="15" t="s">
        <v>59</v>
      </c>
      <c r="B1134" s="15" t="s">
        <v>1523</v>
      </c>
      <c r="C1134" s="15" t="s">
        <v>58</v>
      </c>
      <c r="D1134" s="15">
        <v>2012</v>
      </c>
      <c r="E1134" s="15" t="s">
        <v>105</v>
      </c>
      <c r="F1134" s="15" t="s">
        <v>164</v>
      </c>
      <c r="G1134" s="15" t="s">
        <v>136</v>
      </c>
      <c r="H1134" s="15">
        <v>74037</v>
      </c>
    </row>
    <row r="1135" spans="1:8">
      <c r="A1135" s="15" t="s">
        <v>61</v>
      </c>
      <c r="B1135" s="15" t="s">
        <v>1524</v>
      </c>
      <c r="C1135" s="15" t="s">
        <v>60</v>
      </c>
      <c r="D1135" s="15">
        <v>2012</v>
      </c>
      <c r="E1135" s="15" t="s">
        <v>105</v>
      </c>
      <c r="F1135" s="15" t="s">
        <v>164</v>
      </c>
      <c r="G1135" s="15" t="s">
        <v>136</v>
      </c>
      <c r="H1135" s="15">
        <v>18565</v>
      </c>
    </row>
    <row r="1136" spans="1:8">
      <c r="A1136" s="15" t="s">
        <v>63</v>
      </c>
      <c r="B1136" s="15" t="s">
        <v>1525</v>
      </c>
      <c r="C1136" s="15" t="s">
        <v>62</v>
      </c>
      <c r="D1136" s="15">
        <v>2012</v>
      </c>
      <c r="E1136" s="15" t="s">
        <v>105</v>
      </c>
      <c r="F1136" s="15" t="s">
        <v>164</v>
      </c>
      <c r="G1136" s="15" t="s">
        <v>136</v>
      </c>
      <c r="H1136" s="15">
        <v>55919</v>
      </c>
    </row>
    <row r="1137" spans="1:8">
      <c r="A1137" s="15" t="s">
        <v>65</v>
      </c>
      <c r="B1137" s="15" t="s">
        <v>1526</v>
      </c>
      <c r="C1137" s="15" t="s">
        <v>64</v>
      </c>
      <c r="D1137" s="15">
        <v>2012</v>
      </c>
      <c r="E1137" s="15" t="s">
        <v>105</v>
      </c>
      <c r="F1137" s="15" t="s">
        <v>164</v>
      </c>
      <c r="G1137" s="15" t="s">
        <v>136</v>
      </c>
      <c r="H1137" s="15">
        <v>22102</v>
      </c>
    </row>
    <row r="1138" spans="1:8">
      <c r="A1138" s="15" t="s">
        <v>67</v>
      </c>
      <c r="B1138" s="15" t="s">
        <v>1527</v>
      </c>
      <c r="C1138" s="15" t="s">
        <v>66</v>
      </c>
      <c r="D1138" s="15">
        <v>2012</v>
      </c>
      <c r="E1138" s="15" t="s">
        <v>105</v>
      </c>
      <c r="F1138" s="15" t="s">
        <v>164</v>
      </c>
      <c r="G1138" s="15" t="s">
        <v>136</v>
      </c>
      <c r="H1138" s="15">
        <v>28191</v>
      </c>
    </row>
    <row r="1139" spans="1:8">
      <c r="A1139" s="15" t="s">
        <v>69</v>
      </c>
      <c r="B1139" s="15" t="s">
        <v>1528</v>
      </c>
      <c r="C1139" s="15" t="s">
        <v>68</v>
      </c>
      <c r="D1139" s="15">
        <v>2012</v>
      </c>
      <c r="E1139" s="15" t="s">
        <v>105</v>
      </c>
      <c r="F1139" s="15" t="s">
        <v>164</v>
      </c>
      <c r="G1139" s="15" t="s">
        <v>136</v>
      </c>
      <c r="H1139" s="15">
        <v>27663</v>
      </c>
    </row>
    <row r="1140" spans="1:8">
      <c r="A1140" s="15" t="s">
        <v>71</v>
      </c>
      <c r="B1140" s="15" t="s">
        <v>1529</v>
      </c>
      <c r="C1140" s="15" t="s">
        <v>70</v>
      </c>
      <c r="D1140" s="15">
        <v>2012</v>
      </c>
      <c r="E1140" s="15" t="s">
        <v>105</v>
      </c>
      <c r="F1140" s="15" t="s">
        <v>164</v>
      </c>
      <c r="G1140" s="15" t="s">
        <v>136</v>
      </c>
      <c r="H1140" s="15">
        <v>45564</v>
      </c>
    </row>
    <row r="1141" spans="1:8">
      <c r="A1141" s="15" t="s">
        <v>20</v>
      </c>
      <c r="B1141" s="15" t="s">
        <v>1530</v>
      </c>
      <c r="C1141" s="15" t="s">
        <v>182</v>
      </c>
      <c r="D1141" s="15">
        <v>2012</v>
      </c>
      <c r="E1141" s="15" t="s">
        <v>105</v>
      </c>
      <c r="F1141" s="15" t="s">
        <v>164</v>
      </c>
      <c r="G1141" s="15" t="s">
        <v>136</v>
      </c>
      <c r="H1141" s="15">
        <v>960771</v>
      </c>
    </row>
    <row r="1142" spans="1:8">
      <c r="A1142" s="15" t="s">
        <v>23</v>
      </c>
      <c r="B1142" s="15" t="s">
        <v>1531</v>
      </c>
      <c r="C1142" s="15" t="s">
        <v>175</v>
      </c>
      <c r="D1142" s="15">
        <v>2013</v>
      </c>
      <c r="E1142" s="15" t="s">
        <v>105</v>
      </c>
      <c r="F1142" s="15" t="s">
        <v>164</v>
      </c>
      <c r="G1142" s="15" t="s">
        <v>136</v>
      </c>
      <c r="H1142" s="15">
        <v>209544</v>
      </c>
    </row>
    <row r="1143" spans="1:8">
      <c r="A1143" s="15" t="s">
        <v>25</v>
      </c>
      <c r="B1143" s="15" t="s">
        <v>1532</v>
      </c>
      <c r="C1143" s="15" t="s">
        <v>176</v>
      </c>
      <c r="D1143" s="15">
        <v>2013</v>
      </c>
      <c r="E1143" s="15" t="s">
        <v>105</v>
      </c>
      <c r="F1143" s="15" t="s">
        <v>164</v>
      </c>
      <c r="G1143" s="15" t="s">
        <v>136</v>
      </c>
      <c r="H1143" s="15">
        <v>38962</v>
      </c>
    </row>
    <row r="1144" spans="1:8">
      <c r="A1144" s="15" t="s">
        <v>26</v>
      </c>
      <c r="B1144" s="15" t="s">
        <v>1533</v>
      </c>
      <c r="C1144" s="15" t="s">
        <v>177</v>
      </c>
      <c r="D1144" s="15">
        <v>2013</v>
      </c>
      <c r="E1144" s="15" t="s">
        <v>105</v>
      </c>
      <c r="F1144" s="15" t="s">
        <v>164</v>
      </c>
      <c r="G1144" s="15" t="s">
        <v>136</v>
      </c>
      <c r="H1144" s="15">
        <v>115240</v>
      </c>
    </row>
    <row r="1145" spans="1:8">
      <c r="A1145" s="15" t="s">
        <v>221</v>
      </c>
      <c r="B1145" s="15" t="s">
        <v>1534</v>
      </c>
      <c r="C1145" s="15" t="s">
        <v>178</v>
      </c>
      <c r="D1145" s="15">
        <v>2013</v>
      </c>
      <c r="E1145" s="15" t="s">
        <v>105</v>
      </c>
      <c r="F1145" s="15" t="s">
        <v>164</v>
      </c>
      <c r="G1145" s="15" t="s">
        <v>136</v>
      </c>
      <c r="H1145" s="15">
        <v>165656</v>
      </c>
    </row>
    <row r="1146" spans="1:8">
      <c r="A1146" s="15" t="s">
        <v>107</v>
      </c>
      <c r="B1146" s="15" t="s">
        <v>1535</v>
      </c>
      <c r="C1146" s="15" t="s">
        <v>179</v>
      </c>
      <c r="D1146" s="15">
        <v>2013</v>
      </c>
      <c r="E1146" s="15" t="s">
        <v>105</v>
      </c>
      <c r="F1146" s="15" t="s">
        <v>164</v>
      </c>
      <c r="G1146" s="15" t="s">
        <v>136</v>
      </c>
      <c r="H1146" s="15">
        <v>157853</v>
      </c>
    </row>
    <row r="1147" spans="1:8">
      <c r="A1147" s="15" t="s">
        <v>27</v>
      </c>
      <c r="B1147" s="15" t="s">
        <v>1536</v>
      </c>
      <c r="C1147" s="15" t="s">
        <v>180</v>
      </c>
      <c r="D1147" s="15">
        <v>2013</v>
      </c>
      <c r="E1147" s="15" t="s">
        <v>105</v>
      </c>
      <c r="F1147" s="15" t="s">
        <v>164</v>
      </c>
      <c r="G1147" s="15" t="s">
        <v>136</v>
      </c>
      <c r="H1147" s="15">
        <v>92285</v>
      </c>
    </row>
    <row r="1148" spans="1:8">
      <c r="A1148" s="15" t="s">
        <v>28</v>
      </c>
      <c r="B1148" s="15" t="s">
        <v>1537</v>
      </c>
      <c r="C1148" s="15" t="s">
        <v>181</v>
      </c>
      <c r="D1148" s="15">
        <v>2013</v>
      </c>
      <c r="E1148" s="15" t="s">
        <v>105</v>
      </c>
      <c r="F1148" s="15" t="s">
        <v>164</v>
      </c>
      <c r="G1148" s="15" t="s">
        <v>136</v>
      </c>
      <c r="H1148" s="15">
        <v>179142</v>
      </c>
    </row>
    <row r="1149" spans="1:8">
      <c r="A1149" s="15" t="s">
        <v>30</v>
      </c>
      <c r="B1149" s="15" t="s">
        <v>1538</v>
      </c>
      <c r="C1149" s="15" t="s">
        <v>29</v>
      </c>
      <c r="D1149" s="15">
        <v>2013</v>
      </c>
      <c r="E1149" s="15" t="s">
        <v>105</v>
      </c>
      <c r="F1149" s="15" t="s">
        <v>164</v>
      </c>
      <c r="G1149" s="15" t="s">
        <v>136</v>
      </c>
      <c r="H1149" s="15">
        <v>20751</v>
      </c>
    </row>
    <row r="1150" spans="1:8">
      <c r="A1150" s="15" t="s">
        <v>32</v>
      </c>
      <c r="B1150" s="15" t="s">
        <v>1539</v>
      </c>
      <c r="C1150" s="15" t="s">
        <v>31</v>
      </c>
      <c r="D1150" s="15">
        <v>2013</v>
      </c>
      <c r="E1150" s="15" t="s">
        <v>105</v>
      </c>
      <c r="F1150" s="15" t="s">
        <v>164</v>
      </c>
      <c r="G1150" s="15" t="s">
        <v>136</v>
      </c>
      <c r="H1150" s="15">
        <v>37388</v>
      </c>
    </row>
    <row r="1151" spans="1:8">
      <c r="A1151" s="15" t="s">
        <v>34</v>
      </c>
      <c r="B1151" s="15" t="s">
        <v>1540</v>
      </c>
      <c r="C1151" s="15" t="s">
        <v>33</v>
      </c>
      <c r="D1151" s="15">
        <v>2013</v>
      </c>
      <c r="E1151" s="15" t="s">
        <v>105</v>
      </c>
      <c r="F1151" s="15" t="s">
        <v>164</v>
      </c>
      <c r="G1151" s="15" t="s">
        <v>136</v>
      </c>
      <c r="H1151" s="15">
        <v>33152</v>
      </c>
    </row>
    <row r="1152" spans="1:8">
      <c r="A1152" s="15" t="s">
        <v>36</v>
      </c>
      <c r="B1152" s="15" t="s">
        <v>1541</v>
      </c>
      <c r="C1152" s="15" t="s">
        <v>35</v>
      </c>
      <c r="D1152" s="15">
        <v>2013</v>
      </c>
      <c r="E1152" s="15" t="s">
        <v>105</v>
      </c>
      <c r="F1152" s="15" t="s">
        <v>164</v>
      </c>
      <c r="G1152" s="15" t="s">
        <v>136</v>
      </c>
      <c r="H1152" s="15">
        <v>27844</v>
      </c>
    </row>
    <row r="1153" spans="1:8">
      <c r="A1153" s="15" t="s">
        <v>38</v>
      </c>
      <c r="B1153" s="15" t="s">
        <v>1542</v>
      </c>
      <c r="C1153" s="15" t="s">
        <v>37</v>
      </c>
      <c r="D1153" s="15">
        <v>2013</v>
      </c>
      <c r="E1153" s="15" t="s">
        <v>105</v>
      </c>
      <c r="F1153" s="15" t="s">
        <v>164</v>
      </c>
      <c r="G1153" s="15" t="s">
        <v>136</v>
      </c>
      <c r="H1153" s="15">
        <v>47406</v>
      </c>
    </row>
    <row r="1154" spans="1:8">
      <c r="A1154" s="15" t="s">
        <v>40</v>
      </c>
      <c r="B1154" s="15" t="s">
        <v>1543</v>
      </c>
      <c r="C1154" s="15" t="s">
        <v>39</v>
      </c>
      <c r="D1154" s="15">
        <v>2013</v>
      </c>
      <c r="E1154" s="15" t="s">
        <v>105</v>
      </c>
      <c r="F1154" s="15" t="s">
        <v>164</v>
      </c>
      <c r="G1154" s="15" t="s">
        <v>136</v>
      </c>
      <c r="H1154" s="15">
        <v>43003</v>
      </c>
    </row>
    <row r="1155" spans="1:8">
      <c r="A1155" s="15" t="s">
        <v>41</v>
      </c>
      <c r="B1155" s="15" t="s">
        <v>1544</v>
      </c>
      <c r="C1155" s="15" t="s">
        <v>24</v>
      </c>
      <c r="D1155" s="15">
        <v>2013</v>
      </c>
      <c r="E1155" s="15" t="s">
        <v>105</v>
      </c>
      <c r="F1155" s="15" t="s">
        <v>164</v>
      </c>
      <c r="G1155" s="15" t="s">
        <v>136</v>
      </c>
      <c r="H1155" s="15">
        <v>38962</v>
      </c>
    </row>
    <row r="1156" spans="1:8">
      <c r="A1156" s="15" t="s">
        <v>43</v>
      </c>
      <c r="B1156" s="15" t="s">
        <v>1545</v>
      </c>
      <c r="C1156" s="15" t="s">
        <v>42</v>
      </c>
      <c r="D1156" s="15">
        <v>2013</v>
      </c>
      <c r="E1156" s="15" t="s">
        <v>105</v>
      </c>
      <c r="F1156" s="15" t="s">
        <v>164</v>
      </c>
      <c r="G1156" s="15" t="s">
        <v>136</v>
      </c>
      <c r="H1156" s="15">
        <v>24600</v>
      </c>
    </row>
    <row r="1157" spans="1:8">
      <c r="A1157" s="15" t="s">
        <v>45</v>
      </c>
      <c r="B1157" s="15" t="s">
        <v>1546</v>
      </c>
      <c r="C1157" s="15" t="s">
        <v>44</v>
      </c>
      <c r="D1157" s="15">
        <v>2013</v>
      </c>
      <c r="E1157" s="15" t="s">
        <v>105</v>
      </c>
      <c r="F1157" s="15" t="s">
        <v>164</v>
      </c>
      <c r="G1157" s="15" t="s">
        <v>136</v>
      </c>
      <c r="H1157" s="15">
        <v>35955</v>
      </c>
    </row>
    <row r="1158" spans="1:8">
      <c r="A1158" s="15" t="s">
        <v>47</v>
      </c>
      <c r="B1158" s="15" t="s">
        <v>1547</v>
      </c>
      <c r="C1158" s="15" t="s">
        <v>46</v>
      </c>
      <c r="D1158" s="15">
        <v>2013</v>
      </c>
      <c r="E1158" s="15" t="s">
        <v>105</v>
      </c>
      <c r="F1158" s="15" t="s">
        <v>164</v>
      </c>
      <c r="G1158" s="15" t="s">
        <v>136</v>
      </c>
      <c r="H1158" s="15">
        <v>54685</v>
      </c>
    </row>
    <row r="1159" spans="1:8">
      <c r="A1159" s="15" t="s">
        <v>49</v>
      </c>
      <c r="B1159" s="15" t="s">
        <v>1548</v>
      </c>
      <c r="C1159" s="15" t="s">
        <v>48</v>
      </c>
      <c r="D1159" s="15">
        <v>2013</v>
      </c>
      <c r="E1159" s="15" t="s">
        <v>105</v>
      </c>
      <c r="F1159" s="15" t="s">
        <v>164</v>
      </c>
      <c r="G1159" s="15" t="s">
        <v>136</v>
      </c>
      <c r="H1159" s="15">
        <v>77689</v>
      </c>
    </row>
    <row r="1160" spans="1:8">
      <c r="A1160" s="15" t="s">
        <v>51</v>
      </c>
      <c r="B1160" s="15" t="s">
        <v>1549</v>
      </c>
      <c r="C1160" s="15" t="s">
        <v>50</v>
      </c>
      <c r="D1160" s="15">
        <v>2013</v>
      </c>
      <c r="E1160" s="15" t="s">
        <v>105</v>
      </c>
      <c r="F1160" s="15" t="s">
        <v>164</v>
      </c>
      <c r="G1160" s="15" t="s">
        <v>136</v>
      </c>
      <c r="H1160" s="15">
        <v>43688</v>
      </c>
    </row>
    <row r="1161" spans="1:8">
      <c r="A1161" s="15" t="s">
        <v>53</v>
      </c>
      <c r="B1161" s="15" t="s">
        <v>1550</v>
      </c>
      <c r="C1161" s="15" t="s">
        <v>52</v>
      </c>
      <c r="D1161" s="15">
        <v>2013</v>
      </c>
      <c r="E1161" s="15" t="s">
        <v>105</v>
      </c>
      <c r="F1161" s="15" t="s">
        <v>164</v>
      </c>
      <c r="G1161" s="15" t="s">
        <v>136</v>
      </c>
      <c r="H1161" s="15">
        <v>44279</v>
      </c>
    </row>
    <row r="1162" spans="1:8">
      <c r="A1162" s="15" t="s">
        <v>55</v>
      </c>
      <c r="B1162" s="15" t="s">
        <v>1551</v>
      </c>
      <c r="C1162" s="15" t="s">
        <v>54</v>
      </c>
      <c r="D1162" s="15">
        <v>2013</v>
      </c>
      <c r="E1162" s="15" t="s">
        <v>105</v>
      </c>
      <c r="F1162" s="15" t="s">
        <v>164</v>
      </c>
      <c r="G1162" s="15" t="s">
        <v>136</v>
      </c>
      <c r="H1162" s="15">
        <v>38726</v>
      </c>
    </row>
    <row r="1163" spans="1:8">
      <c r="A1163" s="15" t="s">
        <v>57</v>
      </c>
      <c r="B1163" s="15" t="s">
        <v>1552</v>
      </c>
      <c r="C1163" s="15" t="s">
        <v>56</v>
      </c>
      <c r="D1163" s="15">
        <v>2013</v>
      </c>
      <c r="E1163" s="15" t="s">
        <v>105</v>
      </c>
      <c r="F1163" s="15" t="s">
        <v>164</v>
      </c>
      <c r="G1163" s="15" t="s">
        <v>136</v>
      </c>
      <c r="H1163" s="15">
        <v>119127</v>
      </c>
    </row>
    <row r="1164" spans="1:8">
      <c r="A1164" s="15" t="s">
        <v>59</v>
      </c>
      <c r="B1164" s="15" t="s">
        <v>1553</v>
      </c>
      <c r="C1164" s="15" t="s">
        <v>58</v>
      </c>
      <c r="D1164" s="15">
        <v>2013</v>
      </c>
      <c r="E1164" s="15" t="s">
        <v>105</v>
      </c>
      <c r="F1164" s="15" t="s">
        <v>164</v>
      </c>
      <c r="G1164" s="15" t="s">
        <v>136</v>
      </c>
      <c r="H1164" s="15">
        <v>73766</v>
      </c>
    </row>
    <row r="1165" spans="1:8">
      <c r="A1165" s="15" t="s">
        <v>61</v>
      </c>
      <c r="B1165" s="15" t="s">
        <v>1554</v>
      </c>
      <c r="C1165" s="15" t="s">
        <v>60</v>
      </c>
      <c r="D1165" s="15">
        <v>2013</v>
      </c>
      <c r="E1165" s="15" t="s">
        <v>105</v>
      </c>
      <c r="F1165" s="15" t="s">
        <v>164</v>
      </c>
      <c r="G1165" s="15" t="s">
        <v>136</v>
      </c>
      <c r="H1165" s="15">
        <v>18519</v>
      </c>
    </row>
    <row r="1166" spans="1:8">
      <c r="A1166" s="15" t="s">
        <v>63</v>
      </c>
      <c r="B1166" s="15" t="s">
        <v>1555</v>
      </c>
      <c r="C1166" s="15" t="s">
        <v>62</v>
      </c>
      <c r="D1166" s="15">
        <v>2013</v>
      </c>
      <c r="E1166" s="15" t="s">
        <v>105</v>
      </c>
      <c r="F1166" s="15" t="s">
        <v>164</v>
      </c>
      <c r="G1166" s="15" t="s">
        <v>136</v>
      </c>
      <c r="H1166" s="15">
        <v>55743</v>
      </c>
    </row>
    <row r="1167" spans="1:8">
      <c r="A1167" s="15" t="s">
        <v>65</v>
      </c>
      <c r="B1167" s="15" t="s">
        <v>1556</v>
      </c>
      <c r="C1167" s="15" t="s">
        <v>64</v>
      </c>
      <c r="D1167" s="15">
        <v>2013</v>
      </c>
      <c r="E1167" s="15" t="s">
        <v>105</v>
      </c>
      <c r="F1167" s="15" t="s">
        <v>164</v>
      </c>
      <c r="G1167" s="15" t="s">
        <v>136</v>
      </c>
      <c r="H1167" s="15">
        <v>22014</v>
      </c>
    </row>
    <row r="1168" spans="1:8">
      <c r="A1168" s="15" t="s">
        <v>67</v>
      </c>
      <c r="B1168" s="15" t="s">
        <v>1557</v>
      </c>
      <c r="C1168" s="15" t="s">
        <v>66</v>
      </c>
      <c r="D1168" s="15">
        <v>2013</v>
      </c>
      <c r="E1168" s="15" t="s">
        <v>105</v>
      </c>
      <c r="F1168" s="15" t="s">
        <v>164</v>
      </c>
      <c r="G1168" s="15" t="s">
        <v>136</v>
      </c>
      <c r="H1168" s="15">
        <v>28112</v>
      </c>
    </row>
    <row r="1169" spans="1:8">
      <c r="A1169" s="15" t="s">
        <v>69</v>
      </c>
      <c r="B1169" s="15" t="s">
        <v>1558</v>
      </c>
      <c r="C1169" s="15" t="s">
        <v>68</v>
      </c>
      <c r="D1169" s="15">
        <v>2013</v>
      </c>
      <c r="E1169" s="15" t="s">
        <v>105</v>
      </c>
      <c r="F1169" s="15" t="s">
        <v>164</v>
      </c>
      <c r="G1169" s="15" t="s">
        <v>136</v>
      </c>
      <c r="H1169" s="15">
        <v>27688</v>
      </c>
    </row>
    <row r="1170" spans="1:8">
      <c r="A1170" s="15" t="s">
        <v>71</v>
      </c>
      <c r="B1170" s="15" t="s">
        <v>1559</v>
      </c>
      <c r="C1170" s="15" t="s">
        <v>70</v>
      </c>
      <c r="D1170" s="15">
        <v>2013</v>
      </c>
      <c r="E1170" s="15" t="s">
        <v>105</v>
      </c>
      <c r="F1170" s="15" t="s">
        <v>164</v>
      </c>
      <c r="G1170" s="15" t="s">
        <v>136</v>
      </c>
      <c r="H1170" s="15">
        <v>45585</v>
      </c>
    </row>
    <row r="1171" spans="1:8">
      <c r="A1171" s="15" t="s">
        <v>20</v>
      </c>
      <c r="B1171" s="15" t="s">
        <v>1560</v>
      </c>
      <c r="C1171" s="15" t="s">
        <v>182</v>
      </c>
      <c r="D1171" s="15">
        <v>2013</v>
      </c>
      <c r="E1171" s="15" t="s">
        <v>105</v>
      </c>
      <c r="F1171" s="15" t="s">
        <v>164</v>
      </c>
      <c r="G1171" s="15" t="s">
        <v>136</v>
      </c>
      <c r="H1171" s="15">
        <v>958682</v>
      </c>
    </row>
    <row r="1172" spans="1:8">
      <c r="A1172" s="15" t="s">
        <v>23</v>
      </c>
      <c r="B1172" s="15" t="s">
        <v>1561</v>
      </c>
      <c r="C1172" s="15" t="s">
        <v>175</v>
      </c>
      <c r="D1172" s="15">
        <v>2014</v>
      </c>
      <c r="E1172" s="15" t="s">
        <v>105</v>
      </c>
      <c r="F1172" s="15" t="s">
        <v>164</v>
      </c>
      <c r="G1172" s="15" t="s">
        <v>136</v>
      </c>
      <c r="H1172" s="15">
        <v>208587</v>
      </c>
    </row>
    <row r="1173" spans="1:8">
      <c r="A1173" s="15" t="s">
        <v>25</v>
      </c>
      <c r="B1173" s="15" t="s">
        <v>1562</v>
      </c>
      <c r="C1173" s="15" t="s">
        <v>176</v>
      </c>
      <c r="D1173" s="15">
        <v>2014</v>
      </c>
      <c r="E1173" s="15" t="s">
        <v>105</v>
      </c>
      <c r="F1173" s="15" t="s">
        <v>164</v>
      </c>
      <c r="G1173" s="15" t="s">
        <v>136</v>
      </c>
      <c r="H1173" s="15">
        <v>38609</v>
      </c>
    </row>
    <row r="1174" spans="1:8">
      <c r="A1174" s="15" t="s">
        <v>26</v>
      </c>
      <c r="B1174" s="15" t="s">
        <v>1563</v>
      </c>
      <c r="C1174" s="15" t="s">
        <v>177</v>
      </c>
      <c r="D1174" s="15">
        <v>2014</v>
      </c>
      <c r="E1174" s="15" t="s">
        <v>105</v>
      </c>
      <c r="F1174" s="15" t="s">
        <v>164</v>
      </c>
      <c r="G1174" s="15" t="s">
        <v>136</v>
      </c>
      <c r="H1174" s="15">
        <v>114541</v>
      </c>
    </row>
    <row r="1175" spans="1:8">
      <c r="A1175" s="15" t="s">
        <v>221</v>
      </c>
      <c r="B1175" s="15" t="s">
        <v>1564</v>
      </c>
      <c r="C1175" s="15" t="s">
        <v>178</v>
      </c>
      <c r="D1175" s="15">
        <v>2014</v>
      </c>
      <c r="E1175" s="15" t="s">
        <v>105</v>
      </c>
      <c r="F1175" s="15" t="s">
        <v>164</v>
      </c>
      <c r="G1175" s="15" t="s">
        <v>136</v>
      </c>
      <c r="H1175" s="15">
        <v>165950</v>
      </c>
    </row>
    <row r="1176" spans="1:8">
      <c r="A1176" s="15" t="s">
        <v>107</v>
      </c>
      <c r="B1176" s="15" t="s">
        <v>1565</v>
      </c>
      <c r="C1176" s="15" t="s">
        <v>179</v>
      </c>
      <c r="D1176" s="15">
        <v>2014</v>
      </c>
      <c r="E1176" s="15" t="s">
        <v>105</v>
      </c>
      <c r="F1176" s="15" t="s">
        <v>164</v>
      </c>
      <c r="G1176" s="15" t="s">
        <v>136</v>
      </c>
      <c r="H1176" s="15">
        <v>158430</v>
      </c>
    </row>
    <row r="1177" spans="1:8">
      <c r="A1177" s="15" t="s">
        <v>27</v>
      </c>
      <c r="B1177" s="15" t="s">
        <v>1566</v>
      </c>
      <c r="C1177" s="15" t="s">
        <v>180</v>
      </c>
      <c r="D1177" s="15">
        <v>2014</v>
      </c>
      <c r="E1177" s="15" t="s">
        <v>105</v>
      </c>
      <c r="F1177" s="15" t="s">
        <v>164</v>
      </c>
      <c r="G1177" s="15" t="s">
        <v>136</v>
      </c>
      <c r="H1177" s="15">
        <v>92280</v>
      </c>
    </row>
    <row r="1178" spans="1:8">
      <c r="A1178" s="15" t="s">
        <v>28</v>
      </c>
      <c r="B1178" s="15" t="s">
        <v>1567</v>
      </c>
      <c r="C1178" s="15" t="s">
        <v>181</v>
      </c>
      <c r="D1178" s="15">
        <v>2014</v>
      </c>
      <c r="E1178" s="15" t="s">
        <v>105</v>
      </c>
      <c r="F1178" s="15" t="s">
        <v>164</v>
      </c>
      <c r="G1178" s="15" t="s">
        <v>136</v>
      </c>
      <c r="H1178" s="15">
        <v>178796</v>
      </c>
    </row>
    <row r="1179" spans="1:8">
      <c r="A1179" s="15" t="s">
        <v>30</v>
      </c>
      <c r="B1179" s="15" t="s">
        <v>1568</v>
      </c>
      <c r="C1179" s="15" t="s">
        <v>29</v>
      </c>
      <c r="D1179" s="15">
        <v>2014</v>
      </c>
      <c r="E1179" s="15" t="s">
        <v>105</v>
      </c>
      <c r="F1179" s="15" t="s">
        <v>164</v>
      </c>
      <c r="G1179" s="15" t="s">
        <v>136</v>
      </c>
      <c r="H1179" s="15">
        <v>20607</v>
      </c>
    </row>
    <row r="1180" spans="1:8">
      <c r="A1180" s="15" t="s">
        <v>32</v>
      </c>
      <c r="B1180" s="15" t="s">
        <v>1569</v>
      </c>
      <c r="C1180" s="15" t="s">
        <v>31</v>
      </c>
      <c r="D1180" s="15">
        <v>2014</v>
      </c>
      <c r="E1180" s="15" t="s">
        <v>105</v>
      </c>
      <c r="F1180" s="15" t="s">
        <v>164</v>
      </c>
      <c r="G1180" s="15" t="s">
        <v>136</v>
      </c>
      <c r="H1180" s="15">
        <v>37322</v>
      </c>
    </row>
    <row r="1181" spans="1:8">
      <c r="A1181" s="15" t="s">
        <v>34</v>
      </c>
      <c r="B1181" s="15" t="s">
        <v>1570</v>
      </c>
      <c r="C1181" s="15" t="s">
        <v>33</v>
      </c>
      <c r="D1181" s="15">
        <v>2014</v>
      </c>
      <c r="E1181" s="15" t="s">
        <v>105</v>
      </c>
      <c r="F1181" s="15" t="s">
        <v>164</v>
      </c>
      <c r="G1181" s="15" t="s">
        <v>136</v>
      </c>
      <c r="H1181" s="15">
        <v>33005</v>
      </c>
    </row>
    <row r="1182" spans="1:8">
      <c r="A1182" s="15" t="s">
        <v>36</v>
      </c>
      <c r="B1182" s="15" t="s">
        <v>1571</v>
      </c>
      <c r="C1182" s="15" t="s">
        <v>35</v>
      </c>
      <c r="D1182" s="15">
        <v>2014</v>
      </c>
      <c r="E1182" s="15" t="s">
        <v>105</v>
      </c>
      <c r="F1182" s="15" t="s">
        <v>164</v>
      </c>
      <c r="G1182" s="15" t="s">
        <v>136</v>
      </c>
      <c r="H1182" s="15">
        <v>27669</v>
      </c>
    </row>
    <row r="1183" spans="1:8">
      <c r="A1183" s="15" t="s">
        <v>38</v>
      </c>
      <c r="B1183" s="15" t="s">
        <v>1572</v>
      </c>
      <c r="C1183" s="15" t="s">
        <v>37</v>
      </c>
      <c r="D1183" s="15">
        <v>2014</v>
      </c>
      <c r="E1183" s="15" t="s">
        <v>105</v>
      </c>
      <c r="F1183" s="15" t="s">
        <v>164</v>
      </c>
      <c r="G1183" s="15" t="s">
        <v>136</v>
      </c>
      <c r="H1183" s="15">
        <v>47215</v>
      </c>
    </row>
    <row r="1184" spans="1:8">
      <c r="A1184" s="15" t="s">
        <v>40</v>
      </c>
      <c r="B1184" s="15" t="s">
        <v>1573</v>
      </c>
      <c r="C1184" s="15" t="s">
        <v>39</v>
      </c>
      <c r="D1184" s="15">
        <v>2014</v>
      </c>
      <c r="E1184" s="15" t="s">
        <v>105</v>
      </c>
      <c r="F1184" s="15" t="s">
        <v>164</v>
      </c>
      <c r="G1184" s="15" t="s">
        <v>136</v>
      </c>
      <c r="H1184" s="15">
        <v>42769</v>
      </c>
    </row>
    <row r="1185" spans="1:8">
      <c r="A1185" s="15" t="s">
        <v>41</v>
      </c>
      <c r="B1185" s="15" t="s">
        <v>1574</v>
      </c>
      <c r="C1185" s="15" t="s">
        <v>24</v>
      </c>
      <c r="D1185" s="15">
        <v>2014</v>
      </c>
      <c r="E1185" s="15" t="s">
        <v>105</v>
      </c>
      <c r="F1185" s="15" t="s">
        <v>164</v>
      </c>
      <c r="G1185" s="15" t="s">
        <v>136</v>
      </c>
      <c r="H1185" s="15">
        <v>38609</v>
      </c>
    </row>
    <row r="1186" spans="1:8">
      <c r="A1186" s="15" t="s">
        <v>43</v>
      </c>
      <c r="B1186" s="15" t="s">
        <v>1575</v>
      </c>
      <c r="C1186" s="15" t="s">
        <v>42</v>
      </c>
      <c r="D1186" s="15">
        <v>2014</v>
      </c>
      <c r="E1186" s="15" t="s">
        <v>105</v>
      </c>
      <c r="F1186" s="15" t="s">
        <v>164</v>
      </c>
      <c r="G1186" s="15" t="s">
        <v>136</v>
      </c>
      <c r="H1186" s="15">
        <v>24177</v>
      </c>
    </row>
    <row r="1187" spans="1:8">
      <c r="A1187" s="15" t="s">
        <v>45</v>
      </c>
      <c r="B1187" s="15" t="s">
        <v>1576</v>
      </c>
      <c r="C1187" s="15" t="s">
        <v>44</v>
      </c>
      <c r="D1187" s="15">
        <v>2014</v>
      </c>
      <c r="E1187" s="15" t="s">
        <v>105</v>
      </c>
      <c r="F1187" s="15" t="s">
        <v>164</v>
      </c>
      <c r="G1187" s="15" t="s">
        <v>136</v>
      </c>
      <c r="H1187" s="15">
        <v>35972</v>
      </c>
    </row>
    <row r="1188" spans="1:8">
      <c r="A1188" s="15" t="s">
        <v>47</v>
      </c>
      <c r="B1188" s="15" t="s">
        <v>1577</v>
      </c>
      <c r="C1188" s="15" t="s">
        <v>46</v>
      </c>
      <c r="D1188" s="15">
        <v>2014</v>
      </c>
      <c r="E1188" s="15" t="s">
        <v>105</v>
      </c>
      <c r="F1188" s="15" t="s">
        <v>164</v>
      </c>
      <c r="G1188" s="15" t="s">
        <v>136</v>
      </c>
      <c r="H1188" s="15">
        <v>54392</v>
      </c>
    </row>
    <row r="1189" spans="1:8">
      <c r="A1189" s="15" t="s">
        <v>49</v>
      </c>
      <c r="B1189" s="15" t="s">
        <v>1578</v>
      </c>
      <c r="C1189" s="15" t="s">
        <v>48</v>
      </c>
      <c r="D1189" s="15">
        <v>2014</v>
      </c>
      <c r="E1189" s="15" t="s">
        <v>105</v>
      </c>
      <c r="F1189" s="15" t="s">
        <v>164</v>
      </c>
      <c r="G1189" s="15" t="s">
        <v>136</v>
      </c>
      <c r="H1189" s="15">
        <v>77992</v>
      </c>
    </row>
    <row r="1190" spans="1:8">
      <c r="A1190" s="15" t="s">
        <v>51</v>
      </c>
      <c r="B1190" s="15" t="s">
        <v>1579</v>
      </c>
      <c r="C1190" s="15" t="s">
        <v>50</v>
      </c>
      <c r="D1190" s="15">
        <v>2014</v>
      </c>
      <c r="E1190" s="15" t="s">
        <v>105</v>
      </c>
      <c r="F1190" s="15" t="s">
        <v>164</v>
      </c>
      <c r="G1190" s="15" t="s">
        <v>136</v>
      </c>
      <c r="H1190" s="15">
        <v>43705</v>
      </c>
    </row>
    <row r="1191" spans="1:8">
      <c r="A1191" s="15" t="s">
        <v>53</v>
      </c>
      <c r="B1191" s="15" t="s">
        <v>1580</v>
      </c>
      <c r="C1191" s="15" t="s">
        <v>52</v>
      </c>
      <c r="D1191" s="15">
        <v>2014</v>
      </c>
      <c r="E1191" s="15" t="s">
        <v>105</v>
      </c>
      <c r="F1191" s="15" t="s">
        <v>164</v>
      </c>
      <c r="G1191" s="15" t="s">
        <v>136</v>
      </c>
      <c r="H1191" s="15">
        <v>44253</v>
      </c>
    </row>
    <row r="1192" spans="1:8">
      <c r="A1192" s="15" t="s">
        <v>55</v>
      </c>
      <c r="B1192" s="15" t="s">
        <v>1581</v>
      </c>
      <c r="C1192" s="15" t="s">
        <v>54</v>
      </c>
      <c r="D1192" s="15">
        <v>2014</v>
      </c>
      <c r="E1192" s="15" t="s">
        <v>105</v>
      </c>
      <c r="F1192" s="15" t="s">
        <v>164</v>
      </c>
      <c r="G1192" s="15" t="s">
        <v>136</v>
      </c>
      <c r="H1192" s="15">
        <v>38667</v>
      </c>
    </row>
    <row r="1193" spans="1:8">
      <c r="A1193" s="15" t="s">
        <v>57</v>
      </c>
      <c r="B1193" s="15" t="s">
        <v>1582</v>
      </c>
      <c r="C1193" s="15" t="s">
        <v>56</v>
      </c>
      <c r="D1193" s="15">
        <v>2014</v>
      </c>
      <c r="E1193" s="15" t="s">
        <v>105</v>
      </c>
      <c r="F1193" s="15" t="s">
        <v>164</v>
      </c>
      <c r="G1193" s="15" t="s">
        <v>136</v>
      </c>
      <c r="H1193" s="15">
        <v>119763</v>
      </c>
    </row>
    <row r="1194" spans="1:8">
      <c r="A1194" s="15" t="s">
        <v>59</v>
      </c>
      <c r="B1194" s="15" t="s">
        <v>1583</v>
      </c>
      <c r="C1194" s="15" t="s">
        <v>58</v>
      </c>
      <c r="D1194" s="15">
        <v>2014</v>
      </c>
      <c r="E1194" s="15" t="s">
        <v>105</v>
      </c>
      <c r="F1194" s="15" t="s">
        <v>164</v>
      </c>
      <c r="G1194" s="15" t="s">
        <v>136</v>
      </c>
      <c r="H1194" s="15">
        <v>73876</v>
      </c>
    </row>
    <row r="1195" spans="1:8">
      <c r="A1195" s="15" t="s">
        <v>61</v>
      </c>
      <c r="B1195" s="15" t="s">
        <v>1584</v>
      </c>
      <c r="C1195" s="15" t="s">
        <v>60</v>
      </c>
      <c r="D1195" s="15">
        <v>2014</v>
      </c>
      <c r="E1195" s="15" t="s">
        <v>105</v>
      </c>
      <c r="F1195" s="15" t="s">
        <v>164</v>
      </c>
      <c r="G1195" s="15" t="s">
        <v>136</v>
      </c>
      <c r="H1195" s="15">
        <v>18404</v>
      </c>
    </row>
    <row r="1196" spans="1:8">
      <c r="A1196" s="15" t="s">
        <v>63</v>
      </c>
      <c r="B1196" s="15" t="s">
        <v>1585</v>
      </c>
      <c r="C1196" s="15" t="s">
        <v>62</v>
      </c>
      <c r="D1196" s="15">
        <v>2014</v>
      </c>
      <c r="E1196" s="15" t="s">
        <v>105</v>
      </c>
      <c r="F1196" s="15" t="s">
        <v>164</v>
      </c>
      <c r="G1196" s="15" t="s">
        <v>136</v>
      </c>
      <c r="H1196" s="15">
        <v>55698</v>
      </c>
    </row>
    <row r="1197" spans="1:8">
      <c r="A1197" s="15" t="s">
        <v>65</v>
      </c>
      <c r="B1197" s="15" t="s">
        <v>1586</v>
      </c>
      <c r="C1197" s="15" t="s">
        <v>64</v>
      </c>
      <c r="D1197" s="15">
        <v>2014</v>
      </c>
      <c r="E1197" s="15" t="s">
        <v>105</v>
      </c>
      <c r="F1197" s="15" t="s">
        <v>164</v>
      </c>
      <c r="G1197" s="15" t="s">
        <v>136</v>
      </c>
      <c r="H1197" s="15">
        <v>21833</v>
      </c>
    </row>
    <row r="1198" spans="1:8">
      <c r="A1198" s="15" t="s">
        <v>67</v>
      </c>
      <c r="B1198" s="15" t="s">
        <v>1587</v>
      </c>
      <c r="C1198" s="15" t="s">
        <v>66</v>
      </c>
      <c r="D1198" s="15">
        <v>2014</v>
      </c>
      <c r="E1198" s="15" t="s">
        <v>105</v>
      </c>
      <c r="F1198" s="15" t="s">
        <v>164</v>
      </c>
      <c r="G1198" s="15" t="s">
        <v>136</v>
      </c>
      <c r="H1198" s="15">
        <v>28013</v>
      </c>
    </row>
    <row r="1199" spans="1:8">
      <c r="A1199" s="15" t="s">
        <v>69</v>
      </c>
      <c r="B1199" s="15" t="s">
        <v>1588</v>
      </c>
      <c r="C1199" s="15" t="s">
        <v>68</v>
      </c>
      <c r="D1199" s="15">
        <v>2014</v>
      </c>
      <c r="E1199" s="15" t="s">
        <v>105</v>
      </c>
      <c r="F1199" s="15" t="s">
        <v>164</v>
      </c>
      <c r="G1199" s="15" t="s">
        <v>136</v>
      </c>
      <c r="H1199" s="15">
        <v>27617</v>
      </c>
    </row>
    <row r="1200" spans="1:8">
      <c r="A1200" s="15" t="s">
        <v>71</v>
      </c>
      <c r="B1200" s="15" t="s">
        <v>1589</v>
      </c>
      <c r="C1200" s="15" t="s">
        <v>70</v>
      </c>
      <c r="D1200" s="15">
        <v>2014</v>
      </c>
      <c r="E1200" s="15" t="s">
        <v>105</v>
      </c>
      <c r="F1200" s="15" t="s">
        <v>164</v>
      </c>
      <c r="G1200" s="15" t="s">
        <v>136</v>
      </c>
      <c r="H1200" s="15">
        <v>45635</v>
      </c>
    </row>
    <row r="1201" spans="1:8">
      <c r="A1201" s="15" t="s">
        <v>20</v>
      </c>
      <c r="B1201" s="15" t="s">
        <v>1590</v>
      </c>
      <c r="C1201" s="15" t="s">
        <v>182</v>
      </c>
      <c r="D1201" s="15">
        <v>2014</v>
      </c>
      <c r="E1201" s="15" t="s">
        <v>105</v>
      </c>
      <c r="F1201" s="15" t="s">
        <v>164</v>
      </c>
      <c r="G1201" s="15" t="s">
        <v>136</v>
      </c>
      <c r="H1201" s="15">
        <v>957193</v>
      </c>
    </row>
    <row r="1202" spans="1:8">
      <c r="A1202" s="15" t="s">
        <v>23</v>
      </c>
      <c r="B1202" s="15" t="s">
        <v>1591</v>
      </c>
      <c r="C1202" s="15" t="s">
        <v>175</v>
      </c>
      <c r="D1202" s="15">
        <v>2005</v>
      </c>
      <c r="E1202" s="15" t="s">
        <v>106</v>
      </c>
      <c r="F1202" s="15" t="s">
        <v>164</v>
      </c>
      <c r="G1202" s="15" t="s">
        <v>136</v>
      </c>
      <c r="H1202" s="15">
        <v>211445</v>
      </c>
    </row>
    <row r="1203" spans="1:8">
      <c r="A1203" s="15" t="s">
        <v>25</v>
      </c>
      <c r="B1203" s="15" t="s">
        <v>1592</v>
      </c>
      <c r="C1203" s="15" t="s">
        <v>176</v>
      </c>
      <c r="D1203" s="15">
        <v>2005</v>
      </c>
      <c r="E1203" s="15" t="s">
        <v>106</v>
      </c>
      <c r="F1203" s="15" t="s">
        <v>164</v>
      </c>
      <c r="G1203" s="15" t="s">
        <v>136</v>
      </c>
      <c r="H1203" s="15">
        <v>39529</v>
      </c>
    </row>
    <row r="1204" spans="1:8">
      <c r="A1204" s="15" t="s">
        <v>26</v>
      </c>
      <c r="B1204" s="15" t="s">
        <v>1593</v>
      </c>
      <c r="C1204" s="15" t="s">
        <v>177</v>
      </c>
      <c r="D1204" s="15">
        <v>2005</v>
      </c>
      <c r="E1204" s="15" t="s">
        <v>106</v>
      </c>
      <c r="F1204" s="15" t="s">
        <v>164</v>
      </c>
      <c r="G1204" s="15" t="s">
        <v>136</v>
      </c>
      <c r="H1204" s="15">
        <v>116770</v>
      </c>
    </row>
    <row r="1205" spans="1:8">
      <c r="A1205" s="15" t="s">
        <v>221</v>
      </c>
      <c r="B1205" s="15" t="s">
        <v>1594</v>
      </c>
      <c r="C1205" s="15" t="s">
        <v>178</v>
      </c>
      <c r="D1205" s="15">
        <v>2005</v>
      </c>
      <c r="E1205" s="15" t="s">
        <v>106</v>
      </c>
      <c r="F1205" s="15" t="s">
        <v>164</v>
      </c>
      <c r="G1205" s="15" t="s">
        <v>136</v>
      </c>
      <c r="H1205" s="15">
        <v>160757</v>
      </c>
    </row>
    <row r="1206" spans="1:8">
      <c r="A1206" s="15" t="s">
        <v>107</v>
      </c>
      <c r="B1206" s="15" t="s">
        <v>1595</v>
      </c>
      <c r="C1206" s="15" t="s">
        <v>179</v>
      </c>
      <c r="D1206" s="15">
        <v>2005</v>
      </c>
      <c r="E1206" s="15" t="s">
        <v>106</v>
      </c>
      <c r="F1206" s="15" t="s">
        <v>164</v>
      </c>
      <c r="G1206" s="15" t="s">
        <v>136</v>
      </c>
      <c r="H1206" s="15">
        <v>148517</v>
      </c>
    </row>
    <row r="1207" spans="1:8">
      <c r="A1207" s="15" t="s">
        <v>27</v>
      </c>
      <c r="B1207" s="15" t="s">
        <v>1596</v>
      </c>
      <c r="C1207" s="15" t="s">
        <v>180</v>
      </c>
      <c r="D1207" s="15">
        <v>2005</v>
      </c>
      <c r="E1207" s="15" t="s">
        <v>106</v>
      </c>
      <c r="F1207" s="15" t="s">
        <v>164</v>
      </c>
      <c r="G1207" s="15" t="s">
        <v>136</v>
      </c>
      <c r="H1207" s="15">
        <v>93755</v>
      </c>
    </row>
    <row r="1208" spans="1:8">
      <c r="A1208" s="15" t="s">
        <v>28</v>
      </c>
      <c r="B1208" s="15" t="s">
        <v>1597</v>
      </c>
      <c r="C1208" s="15" t="s">
        <v>181</v>
      </c>
      <c r="D1208" s="15">
        <v>2005</v>
      </c>
      <c r="E1208" s="15" t="s">
        <v>106</v>
      </c>
      <c r="F1208" s="15" t="s">
        <v>164</v>
      </c>
      <c r="G1208" s="15" t="s">
        <v>136</v>
      </c>
      <c r="H1208" s="15">
        <v>178391</v>
      </c>
    </row>
    <row r="1209" spans="1:8">
      <c r="A1209" s="15" t="s">
        <v>30</v>
      </c>
      <c r="B1209" s="15" t="s">
        <v>1598</v>
      </c>
      <c r="C1209" s="15" t="s">
        <v>29</v>
      </c>
      <c r="D1209" s="15">
        <v>2005</v>
      </c>
      <c r="E1209" s="15" t="s">
        <v>106</v>
      </c>
      <c r="F1209" s="15" t="s">
        <v>164</v>
      </c>
      <c r="G1209" s="15" t="s">
        <v>136</v>
      </c>
      <c r="H1209" s="15">
        <v>21336</v>
      </c>
    </row>
    <row r="1210" spans="1:8">
      <c r="A1210" s="15" t="s">
        <v>32</v>
      </c>
      <c r="B1210" s="15" t="s">
        <v>1599</v>
      </c>
      <c r="C1210" s="15" t="s">
        <v>31</v>
      </c>
      <c r="D1210" s="15">
        <v>2005</v>
      </c>
      <c r="E1210" s="15" t="s">
        <v>106</v>
      </c>
      <c r="F1210" s="15" t="s">
        <v>164</v>
      </c>
      <c r="G1210" s="15" t="s">
        <v>136</v>
      </c>
      <c r="H1210" s="15">
        <v>37486</v>
      </c>
    </row>
    <row r="1211" spans="1:8">
      <c r="A1211" s="15" t="s">
        <v>34</v>
      </c>
      <c r="B1211" s="15" t="s">
        <v>1600</v>
      </c>
      <c r="C1211" s="15" t="s">
        <v>33</v>
      </c>
      <c r="D1211" s="15">
        <v>2005</v>
      </c>
      <c r="E1211" s="15" t="s">
        <v>106</v>
      </c>
      <c r="F1211" s="15" t="s">
        <v>164</v>
      </c>
      <c r="G1211" s="15" t="s">
        <v>136</v>
      </c>
      <c r="H1211" s="15">
        <v>33580</v>
      </c>
    </row>
    <row r="1212" spans="1:8">
      <c r="A1212" s="15" t="s">
        <v>36</v>
      </c>
      <c r="B1212" s="15" t="s">
        <v>1601</v>
      </c>
      <c r="C1212" s="15" t="s">
        <v>35</v>
      </c>
      <c r="D1212" s="15">
        <v>2005</v>
      </c>
      <c r="E1212" s="15" t="s">
        <v>106</v>
      </c>
      <c r="F1212" s="15" t="s">
        <v>164</v>
      </c>
      <c r="G1212" s="15" t="s">
        <v>136</v>
      </c>
      <c r="H1212" s="15">
        <v>28953</v>
      </c>
    </row>
    <row r="1213" spans="1:8">
      <c r="A1213" s="15" t="s">
        <v>38</v>
      </c>
      <c r="B1213" s="15" t="s">
        <v>1602</v>
      </c>
      <c r="C1213" s="15" t="s">
        <v>37</v>
      </c>
      <c r="D1213" s="15">
        <v>2005</v>
      </c>
      <c r="E1213" s="15" t="s">
        <v>106</v>
      </c>
      <c r="F1213" s="15" t="s">
        <v>164</v>
      </c>
      <c r="G1213" s="15" t="s">
        <v>136</v>
      </c>
      <c r="H1213" s="15">
        <v>48492</v>
      </c>
    </row>
    <row r="1214" spans="1:8">
      <c r="A1214" s="15" t="s">
        <v>40</v>
      </c>
      <c r="B1214" s="15" t="s">
        <v>1603</v>
      </c>
      <c r="C1214" s="15" t="s">
        <v>39</v>
      </c>
      <c r="D1214" s="15">
        <v>2005</v>
      </c>
      <c r="E1214" s="15" t="s">
        <v>106</v>
      </c>
      <c r="F1214" s="15" t="s">
        <v>164</v>
      </c>
      <c r="G1214" s="15" t="s">
        <v>136</v>
      </c>
      <c r="H1214" s="15">
        <v>41598</v>
      </c>
    </row>
    <row r="1215" spans="1:8">
      <c r="A1215" s="15" t="s">
        <v>41</v>
      </c>
      <c r="B1215" s="15" t="s">
        <v>1604</v>
      </c>
      <c r="C1215" s="15" t="s">
        <v>24</v>
      </c>
      <c r="D1215" s="15">
        <v>2005</v>
      </c>
      <c r="E1215" s="15" t="s">
        <v>106</v>
      </c>
      <c r="F1215" s="15" t="s">
        <v>164</v>
      </c>
      <c r="G1215" s="15" t="s">
        <v>136</v>
      </c>
      <c r="H1215" s="15">
        <v>39529</v>
      </c>
    </row>
    <row r="1216" spans="1:8">
      <c r="A1216" s="15" t="s">
        <v>43</v>
      </c>
      <c r="B1216" s="15" t="s">
        <v>1605</v>
      </c>
      <c r="C1216" s="15" t="s">
        <v>42</v>
      </c>
      <c r="D1216" s="15">
        <v>2005</v>
      </c>
      <c r="E1216" s="15" t="s">
        <v>106</v>
      </c>
      <c r="F1216" s="15" t="s">
        <v>164</v>
      </c>
      <c r="G1216" s="15" t="s">
        <v>136</v>
      </c>
      <c r="H1216" s="15">
        <v>24418</v>
      </c>
    </row>
    <row r="1217" spans="1:8">
      <c r="A1217" s="15" t="s">
        <v>45</v>
      </c>
      <c r="B1217" s="15" t="s">
        <v>1606</v>
      </c>
      <c r="C1217" s="15" t="s">
        <v>44</v>
      </c>
      <c r="D1217" s="15">
        <v>2005</v>
      </c>
      <c r="E1217" s="15" t="s">
        <v>106</v>
      </c>
      <c r="F1217" s="15" t="s">
        <v>164</v>
      </c>
      <c r="G1217" s="15" t="s">
        <v>136</v>
      </c>
      <c r="H1217" s="15">
        <v>36251</v>
      </c>
    </row>
    <row r="1218" spans="1:8">
      <c r="A1218" s="15" t="s">
        <v>47</v>
      </c>
      <c r="B1218" s="15" t="s">
        <v>1607</v>
      </c>
      <c r="C1218" s="15" t="s">
        <v>46</v>
      </c>
      <c r="D1218" s="15">
        <v>2005</v>
      </c>
      <c r="E1218" s="15" t="s">
        <v>106</v>
      </c>
      <c r="F1218" s="15" t="s">
        <v>164</v>
      </c>
      <c r="G1218" s="15" t="s">
        <v>136</v>
      </c>
      <c r="H1218" s="15">
        <v>56101</v>
      </c>
    </row>
    <row r="1219" spans="1:8">
      <c r="A1219" s="15" t="s">
        <v>49</v>
      </c>
      <c r="B1219" s="15" t="s">
        <v>1608</v>
      </c>
      <c r="C1219" s="15" t="s">
        <v>48</v>
      </c>
      <c r="D1219" s="15">
        <v>2005</v>
      </c>
      <c r="E1219" s="15" t="s">
        <v>106</v>
      </c>
      <c r="F1219" s="15" t="s">
        <v>164</v>
      </c>
      <c r="G1219" s="15" t="s">
        <v>136</v>
      </c>
      <c r="H1219" s="15">
        <v>74088</v>
      </c>
    </row>
    <row r="1220" spans="1:8">
      <c r="A1220" s="15" t="s">
        <v>51</v>
      </c>
      <c r="B1220" s="15" t="s">
        <v>1609</v>
      </c>
      <c r="C1220" s="15" t="s">
        <v>50</v>
      </c>
      <c r="D1220" s="15">
        <v>2005</v>
      </c>
      <c r="E1220" s="15" t="s">
        <v>106</v>
      </c>
      <c r="F1220" s="15" t="s">
        <v>164</v>
      </c>
      <c r="G1220" s="15" t="s">
        <v>136</v>
      </c>
      <c r="H1220" s="15">
        <v>44005</v>
      </c>
    </row>
    <row r="1221" spans="1:8">
      <c r="A1221" s="15" t="s">
        <v>53</v>
      </c>
      <c r="B1221" s="15" t="s">
        <v>1610</v>
      </c>
      <c r="C1221" s="15" t="s">
        <v>52</v>
      </c>
      <c r="D1221" s="15">
        <v>2005</v>
      </c>
      <c r="E1221" s="15" t="s">
        <v>106</v>
      </c>
      <c r="F1221" s="15" t="s">
        <v>164</v>
      </c>
      <c r="G1221" s="15" t="s">
        <v>136</v>
      </c>
      <c r="H1221" s="15">
        <v>42664</v>
      </c>
    </row>
    <row r="1222" spans="1:8">
      <c r="A1222" s="15" t="s">
        <v>55</v>
      </c>
      <c r="B1222" s="15" t="s">
        <v>1611</v>
      </c>
      <c r="C1222" s="15" t="s">
        <v>54</v>
      </c>
      <c r="D1222" s="15">
        <v>2005</v>
      </c>
      <c r="E1222" s="15" t="s">
        <v>106</v>
      </c>
      <c r="F1222" s="15" t="s">
        <v>164</v>
      </c>
      <c r="G1222" s="15" t="s">
        <v>136</v>
      </c>
      <c r="H1222" s="15">
        <v>39334</v>
      </c>
    </row>
    <row r="1223" spans="1:8">
      <c r="A1223" s="15" t="s">
        <v>57</v>
      </c>
      <c r="B1223" s="15" t="s">
        <v>1612</v>
      </c>
      <c r="C1223" s="15" t="s">
        <v>56</v>
      </c>
      <c r="D1223" s="15">
        <v>2005</v>
      </c>
      <c r="E1223" s="15" t="s">
        <v>106</v>
      </c>
      <c r="F1223" s="15" t="s">
        <v>164</v>
      </c>
      <c r="G1223" s="15" t="s">
        <v>136</v>
      </c>
      <c r="H1223" s="15">
        <v>109183</v>
      </c>
    </row>
    <row r="1224" spans="1:8">
      <c r="A1224" s="15" t="s">
        <v>59</v>
      </c>
      <c r="B1224" s="15" t="s">
        <v>1613</v>
      </c>
      <c r="C1224" s="15" t="s">
        <v>58</v>
      </c>
      <c r="D1224" s="15">
        <v>2005</v>
      </c>
      <c r="E1224" s="15" t="s">
        <v>106</v>
      </c>
      <c r="F1224" s="15" t="s">
        <v>164</v>
      </c>
      <c r="G1224" s="15" t="s">
        <v>136</v>
      </c>
      <c r="H1224" s="15">
        <v>75662</v>
      </c>
    </row>
    <row r="1225" spans="1:8">
      <c r="A1225" s="15" t="s">
        <v>61</v>
      </c>
      <c r="B1225" s="15" t="s">
        <v>1614</v>
      </c>
      <c r="C1225" s="15" t="s">
        <v>60</v>
      </c>
      <c r="D1225" s="15">
        <v>2005</v>
      </c>
      <c r="E1225" s="15" t="s">
        <v>106</v>
      </c>
      <c r="F1225" s="15" t="s">
        <v>164</v>
      </c>
      <c r="G1225" s="15" t="s">
        <v>136</v>
      </c>
      <c r="H1225" s="15">
        <v>18093</v>
      </c>
    </row>
    <row r="1226" spans="1:8">
      <c r="A1226" s="15" t="s">
        <v>63</v>
      </c>
      <c r="B1226" s="15" t="s">
        <v>1615</v>
      </c>
      <c r="C1226" s="15" t="s">
        <v>62</v>
      </c>
      <c r="D1226" s="15">
        <v>2005</v>
      </c>
      <c r="E1226" s="15" t="s">
        <v>106</v>
      </c>
      <c r="F1226" s="15" t="s">
        <v>164</v>
      </c>
      <c r="G1226" s="15" t="s">
        <v>136</v>
      </c>
      <c r="H1226" s="15">
        <v>55788</v>
      </c>
    </row>
    <row r="1227" spans="1:8">
      <c r="A1227" s="15" t="s">
        <v>65</v>
      </c>
      <c r="B1227" s="15" t="s">
        <v>1616</v>
      </c>
      <c r="C1227" s="15" t="s">
        <v>64</v>
      </c>
      <c r="D1227" s="15">
        <v>2005</v>
      </c>
      <c r="E1227" s="15" t="s">
        <v>106</v>
      </c>
      <c r="F1227" s="15" t="s">
        <v>164</v>
      </c>
      <c r="G1227" s="15" t="s">
        <v>136</v>
      </c>
      <c r="H1227" s="15">
        <v>22016</v>
      </c>
    </row>
    <row r="1228" spans="1:8">
      <c r="A1228" s="15" t="s">
        <v>67</v>
      </c>
      <c r="B1228" s="15" t="s">
        <v>1617</v>
      </c>
      <c r="C1228" s="15" t="s">
        <v>66</v>
      </c>
      <c r="D1228" s="15">
        <v>2005</v>
      </c>
      <c r="E1228" s="15" t="s">
        <v>106</v>
      </c>
      <c r="F1228" s="15" t="s">
        <v>164</v>
      </c>
      <c r="G1228" s="15" t="s">
        <v>136</v>
      </c>
      <c r="H1228" s="15">
        <v>28727</v>
      </c>
    </row>
    <row r="1229" spans="1:8">
      <c r="A1229" s="15" t="s">
        <v>69</v>
      </c>
      <c r="B1229" s="15" t="s">
        <v>1618</v>
      </c>
      <c r="C1229" s="15" t="s">
        <v>68</v>
      </c>
      <c r="D1229" s="15">
        <v>2005</v>
      </c>
      <c r="E1229" s="15" t="s">
        <v>106</v>
      </c>
      <c r="F1229" s="15" t="s">
        <v>164</v>
      </c>
      <c r="G1229" s="15" t="s">
        <v>136</v>
      </c>
      <c r="H1229" s="15">
        <v>27601</v>
      </c>
    </row>
    <row r="1230" spans="1:8">
      <c r="A1230" s="15" t="s">
        <v>71</v>
      </c>
      <c r="B1230" s="15" t="s">
        <v>1619</v>
      </c>
      <c r="C1230" s="15" t="s">
        <v>70</v>
      </c>
      <c r="D1230" s="15">
        <v>2005</v>
      </c>
      <c r="E1230" s="15" t="s">
        <v>106</v>
      </c>
      <c r="F1230" s="15" t="s">
        <v>164</v>
      </c>
      <c r="G1230" s="15" t="s">
        <v>136</v>
      </c>
      <c r="H1230" s="15">
        <v>44259</v>
      </c>
    </row>
    <row r="1231" spans="1:8">
      <c r="A1231" s="15" t="s">
        <v>20</v>
      </c>
      <c r="B1231" s="15" t="s">
        <v>1620</v>
      </c>
      <c r="C1231" s="15" t="s">
        <v>182</v>
      </c>
      <c r="D1231" s="15">
        <v>2005</v>
      </c>
      <c r="E1231" s="15" t="s">
        <v>106</v>
      </c>
      <c r="F1231" s="15" t="s">
        <v>164</v>
      </c>
      <c r="G1231" s="15" t="s">
        <v>136</v>
      </c>
      <c r="H1231" s="15">
        <v>949164</v>
      </c>
    </row>
    <row r="1232" spans="1:8">
      <c r="A1232" s="15" t="s">
        <v>23</v>
      </c>
      <c r="B1232" s="15" t="s">
        <v>1621</v>
      </c>
      <c r="C1232" s="15" t="s">
        <v>175</v>
      </c>
      <c r="D1232" s="15">
        <v>2006</v>
      </c>
      <c r="E1232" s="15" t="s">
        <v>106</v>
      </c>
      <c r="F1232" s="15" t="s">
        <v>164</v>
      </c>
      <c r="G1232" s="15" t="s">
        <v>136</v>
      </c>
      <c r="H1232" s="15">
        <v>212920</v>
      </c>
    </row>
    <row r="1233" spans="1:8">
      <c r="A1233" s="15" t="s">
        <v>25</v>
      </c>
      <c r="B1233" s="15" t="s">
        <v>1622</v>
      </c>
      <c r="C1233" s="15" t="s">
        <v>176</v>
      </c>
      <c r="D1233" s="15">
        <v>2006</v>
      </c>
      <c r="E1233" s="15" t="s">
        <v>106</v>
      </c>
      <c r="F1233" s="15" t="s">
        <v>164</v>
      </c>
      <c r="G1233" s="15" t="s">
        <v>136</v>
      </c>
      <c r="H1233" s="15">
        <v>39861</v>
      </c>
    </row>
    <row r="1234" spans="1:8">
      <c r="A1234" s="15" t="s">
        <v>26</v>
      </c>
      <c r="B1234" s="15" t="s">
        <v>1623</v>
      </c>
      <c r="C1234" s="15" t="s">
        <v>177</v>
      </c>
      <c r="D1234" s="15">
        <v>2006</v>
      </c>
      <c r="E1234" s="15" t="s">
        <v>106</v>
      </c>
      <c r="F1234" s="15" t="s">
        <v>164</v>
      </c>
      <c r="G1234" s="15" t="s">
        <v>136</v>
      </c>
      <c r="H1234" s="15">
        <v>117806</v>
      </c>
    </row>
    <row r="1235" spans="1:8">
      <c r="A1235" s="15" t="s">
        <v>221</v>
      </c>
      <c r="B1235" s="15" t="s">
        <v>1624</v>
      </c>
      <c r="C1235" s="15" t="s">
        <v>178</v>
      </c>
      <c r="D1235" s="15">
        <v>2006</v>
      </c>
      <c r="E1235" s="15" t="s">
        <v>106</v>
      </c>
      <c r="F1235" s="15" t="s">
        <v>164</v>
      </c>
      <c r="G1235" s="15" t="s">
        <v>136</v>
      </c>
      <c r="H1235" s="15">
        <v>162394</v>
      </c>
    </row>
    <row r="1236" spans="1:8">
      <c r="A1236" s="15" t="s">
        <v>107</v>
      </c>
      <c r="B1236" s="15" t="s">
        <v>1625</v>
      </c>
      <c r="C1236" s="15" t="s">
        <v>179</v>
      </c>
      <c r="D1236" s="15">
        <v>2006</v>
      </c>
      <c r="E1236" s="15" t="s">
        <v>106</v>
      </c>
      <c r="F1236" s="15" t="s">
        <v>164</v>
      </c>
      <c r="G1236" s="15" t="s">
        <v>136</v>
      </c>
      <c r="H1236" s="15">
        <v>150399</v>
      </c>
    </row>
    <row r="1237" spans="1:8">
      <c r="A1237" s="15" t="s">
        <v>27</v>
      </c>
      <c r="B1237" s="15" t="s">
        <v>1626</v>
      </c>
      <c r="C1237" s="15" t="s">
        <v>180</v>
      </c>
      <c r="D1237" s="15">
        <v>2006</v>
      </c>
      <c r="E1237" s="15" t="s">
        <v>106</v>
      </c>
      <c r="F1237" s="15" t="s">
        <v>164</v>
      </c>
      <c r="G1237" s="15" t="s">
        <v>136</v>
      </c>
      <c r="H1237" s="15">
        <v>94427</v>
      </c>
    </row>
    <row r="1238" spans="1:8">
      <c r="A1238" s="15" t="s">
        <v>28</v>
      </c>
      <c r="B1238" s="15" t="s">
        <v>1627</v>
      </c>
      <c r="C1238" s="15" t="s">
        <v>181</v>
      </c>
      <c r="D1238" s="15">
        <v>2006</v>
      </c>
      <c r="E1238" s="15" t="s">
        <v>106</v>
      </c>
      <c r="F1238" s="15" t="s">
        <v>164</v>
      </c>
      <c r="G1238" s="15" t="s">
        <v>136</v>
      </c>
      <c r="H1238" s="15">
        <v>179999</v>
      </c>
    </row>
    <row r="1239" spans="1:8">
      <c r="A1239" s="15" t="s">
        <v>30</v>
      </c>
      <c r="B1239" s="15" t="s">
        <v>1628</v>
      </c>
      <c r="C1239" s="15" t="s">
        <v>29</v>
      </c>
      <c r="D1239" s="15">
        <v>2006</v>
      </c>
      <c r="E1239" s="15" t="s">
        <v>106</v>
      </c>
      <c r="F1239" s="15" t="s">
        <v>164</v>
      </c>
      <c r="G1239" s="15" t="s">
        <v>136</v>
      </c>
      <c r="H1239" s="15">
        <v>21512</v>
      </c>
    </row>
    <row r="1240" spans="1:8">
      <c r="A1240" s="15" t="s">
        <v>32</v>
      </c>
      <c r="B1240" s="15" t="s">
        <v>1629</v>
      </c>
      <c r="C1240" s="15" t="s">
        <v>31</v>
      </c>
      <c r="D1240" s="15">
        <v>2006</v>
      </c>
      <c r="E1240" s="15" t="s">
        <v>106</v>
      </c>
      <c r="F1240" s="15" t="s">
        <v>164</v>
      </c>
      <c r="G1240" s="15" t="s">
        <v>136</v>
      </c>
      <c r="H1240" s="15">
        <v>37621</v>
      </c>
    </row>
    <row r="1241" spans="1:8">
      <c r="A1241" s="15" t="s">
        <v>34</v>
      </c>
      <c r="B1241" s="15" t="s">
        <v>1630</v>
      </c>
      <c r="C1241" s="15" t="s">
        <v>33</v>
      </c>
      <c r="D1241" s="15">
        <v>2006</v>
      </c>
      <c r="E1241" s="15" t="s">
        <v>106</v>
      </c>
      <c r="F1241" s="15" t="s">
        <v>164</v>
      </c>
      <c r="G1241" s="15" t="s">
        <v>136</v>
      </c>
      <c r="H1241" s="15">
        <v>33921</v>
      </c>
    </row>
    <row r="1242" spans="1:8">
      <c r="A1242" s="15" t="s">
        <v>36</v>
      </c>
      <c r="B1242" s="15" t="s">
        <v>1631</v>
      </c>
      <c r="C1242" s="15" t="s">
        <v>35</v>
      </c>
      <c r="D1242" s="15">
        <v>2006</v>
      </c>
      <c r="E1242" s="15" t="s">
        <v>106</v>
      </c>
      <c r="F1242" s="15" t="s">
        <v>164</v>
      </c>
      <c r="G1242" s="15" t="s">
        <v>136</v>
      </c>
      <c r="H1242" s="15">
        <v>29072</v>
      </c>
    </row>
    <row r="1243" spans="1:8">
      <c r="A1243" s="15" t="s">
        <v>38</v>
      </c>
      <c r="B1243" s="15" t="s">
        <v>1632</v>
      </c>
      <c r="C1243" s="15" t="s">
        <v>37</v>
      </c>
      <c r="D1243" s="15">
        <v>2006</v>
      </c>
      <c r="E1243" s="15" t="s">
        <v>106</v>
      </c>
      <c r="F1243" s="15" t="s">
        <v>164</v>
      </c>
      <c r="G1243" s="15" t="s">
        <v>136</v>
      </c>
      <c r="H1243" s="15">
        <v>48619</v>
      </c>
    </row>
    <row r="1244" spans="1:8">
      <c r="A1244" s="15" t="s">
        <v>40</v>
      </c>
      <c r="B1244" s="15" t="s">
        <v>1633</v>
      </c>
      <c r="C1244" s="15" t="s">
        <v>39</v>
      </c>
      <c r="D1244" s="15">
        <v>2006</v>
      </c>
      <c r="E1244" s="15" t="s">
        <v>106</v>
      </c>
      <c r="F1244" s="15" t="s">
        <v>164</v>
      </c>
      <c r="G1244" s="15" t="s">
        <v>136</v>
      </c>
      <c r="H1244" s="15">
        <v>42175</v>
      </c>
    </row>
    <row r="1245" spans="1:8">
      <c r="A1245" s="15" t="s">
        <v>41</v>
      </c>
      <c r="B1245" s="15" t="s">
        <v>1634</v>
      </c>
      <c r="C1245" s="15" t="s">
        <v>24</v>
      </c>
      <c r="D1245" s="15">
        <v>2006</v>
      </c>
      <c r="E1245" s="15" t="s">
        <v>106</v>
      </c>
      <c r="F1245" s="15" t="s">
        <v>164</v>
      </c>
      <c r="G1245" s="15" t="s">
        <v>136</v>
      </c>
      <c r="H1245" s="15">
        <v>39861</v>
      </c>
    </row>
    <row r="1246" spans="1:8">
      <c r="A1246" s="15" t="s">
        <v>43</v>
      </c>
      <c r="B1246" s="15" t="s">
        <v>1635</v>
      </c>
      <c r="C1246" s="15" t="s">
        <v>42</v>
      </c>
      <c r="D1246" s="15">
        <v>2006</v>
      </c>
      <c r="E1246" s="15" t="s">
        <v>106</v>
      </c>
      <c r="F1246" s="15" t="s">
        <v>164</v>
      </c>
      <c r="G1246" s="15" t="s">
        <v>136</v>
      </c>
      <c r="H1246" s="15">
        <v>24375</v>
      </c>
    </row>
    <row r="1247" spans="1:8">
      <c r="A1247" s="15" t="s">
        <v>45</v>
      </c>
      <c r="B1247" s="15" t="s">
        <v>1636</v>
      </c>
      <c r="C1247" s="15" t="s">
        <v>44</v>
      </c>
      <c r="D1247" s="15">
        <v>2006</v>
      </c>
      <c r="E1247" s="15" t="s">
        <v>106</v>
      </c>
      <c r="F1247" s="15" t="s">
        <v>164</v>
      </c>
      <c r="G1247" s="15" t="s">
        <v>136</v>
      </c>
      <c r="H1247" s="15">
        <v>36707</v>
      </c>
    </row>
    <row r="1248" spans="1:8">
      <c r="A1248" s="15" t="s">
        <v>47</v>
      </c>
      <c r="B1248" s="15" t="s">
        <v>1637</v>
      </c>
      <c r="C1248" s="15" t="s">
        <v>46</v>
      </c>
      <c r="D1248" s="15">
        <v>2006</v>
      </c>
      <c r="E1248" s="15" t="s">
        <v>106</v>
      </c>
      <c r="F1248" s="15" t="s">
        <v>164</v>
      </c>
      <c r="G1248" s="15" t="s">
        <v>136</v>
      </c>
      <c r="H1248" s="15">
        <v>56724</v>
      </c>
    </row>
    <row r="1249" spans="1:8">
      <c r="A1249" s="15" t="s">
        <v>49</v>
      </c>
      <c r="B1249" s="15" t="s">
        <v>1638</v>
      </c>
      <c r="C1249" s="15" t="s">
        <v>48</v>
      </c>
      <c r="D1249" s="15">
        <v>2006</v>
      </c>
      <c r="E1249" s="15" t="s">
        <v>106</v>
      </c>
      <c r="F1249" s="15" t="s">
        <v>164</v>
      </c>
      <c r="G1249" s="15" t="s">
        <v>136</v>
      </c>
      <c r="H1249" s="15">
        <v>74858</v>
      </c>
    </row>
    <row r="1250" spans="1:8">
      <c r="A1250" s="15" t="s">
        <v>51</v>
      </c>
      <c r="B1250" s="15" t="s">
        <v>1639</v>
      </c>
      <c r="C1250" s="15" t="s">
        <v>50</v>
      </c>
      <c r="D1250" s="15">
        <v>2006</v>
      </c>
      <c r="E1250" s="15" t="s">
        <v>106</v>
      </c>
      <c r="F1250" s="15" t="s">
        <v>164</v>
      </c>
      <c r="G1250" s="15" t="s">
        <v>136</v>
      </c>
      <c r="H1250" s="15">
        <v>44328</v>
      </c>
    </row>
    <row r="1251" spans="1:8">
      <c r="A1251" s="15" t="s">
        <v>53</v>
      </c>
      <c r="B1251" s="15" t="s">
        <v>1640</v>
      </c>
      <c r="C1251" s="15" t="s">
        <v>52</v>
      </c>
      <c r="D1251" s="15">
        <v>2006</v>
      </c>
      <c r="E1251" s="15" t="s">
        <v>106</v>
      </c>
      <c r="F1251" s="15" t="s">
        <v>164</v>
      </c>
      <c r="G1251" s="15" t="s">
        <v>136</v>
      </c>
      <c r="H1251" s="15">
        <v>43208</v>
      </c>
    </row>
    <row r="1252" spans="1:8">
      <c r="A1252" s="15" t="s">
        <v>55</v>
      </c>
      <c r="B1252" s="15" t="s">
        <v>1641</v>
      </c>
      <c r="C1252" s="15" t="s">
        <v>54</v>
      </c>
      <c r="D1252" s="15">
        <v>2006</v>
      </c>
      <c r="E1252" s="15" t="s">
        <v>106</v>
      </c>
      <c r="F1252" s="15" t="s">
        <v>164</v>
      </c>
      <c r="G1252" s="15" t="s">
        <v>136</v>
      </c>
      <c r="H1252" s="15">
        <v>39737</v>
      </c>
    </row>
    <row r="1253" spans="1:8">
      <c r="A1253" s="15" t="s">
        <v>57</v>
      </c>
      <c r="B1253" s="15" t="s">
        <v>1642</v>
      </c>
      <c r="C1253" s="15" t="s">
        <v>56</v>
      </c>
      <c r="D1253" s="15">
        <v>2006</v>
      </c>
      <c r="E1253" s="15" t="s">
        <v>106</v>
      </c>
      <c r="F1253" s="15" t="s">
        <v>164</v>
      </c>
      <c r="G1253" s="15" t="s">
        <v>136</v>
      </c>
      <c r="H1253" s="15">
        <v>110662</v>
      </c>
    </row>
    <row r="1254" spans="1:8">
      <c r="A1254" s="15" t="s">
        <v>59</v>
      </c>
      <c r="B1254" s="15" t="s">
        <v>1643</v>
      </c>
      <c r="C1254" s="15" t="s">
        <v>58</v>
      </c>
      <c r="D1254" s="15">
        <v>2006</v>
      </c>
      <c r="E1254" s="15" t="s">
        <v>106</v>
      </c>
      <c r="F1254" s="15" t="s">
        <v>164</v>
      </c>
      <c r="G1254" s="15" t="s">
        <v>136</v>
      </c>
      <c r="H1254" s="15">
        <v>76067</v>
      </c>
    </row>
    <row r="1255" spans="1:8">
      <c r="A1255" s="15" t="s">
        <v>61</v>
      </c>
      <c r="B1255" s="15" t="s">
        <v>1644</v>
      </c>
      <c r="C1255" s="15" t="s">
        <v>60</v>
      </c>
      <c r="D1255" s="15">
        <v>2006</v>
      </c>
      <c r="E1255" s="15" t="s">
        <v>106</v>
      </c>
      <c r="F1255" s="15" t="s">
        <v>164</v>
      </c>
      <c r="G1255" s="15" t="s">
        <v>136</v>
      </c>
      <c r="H1255" s="15">
        <v>18360</v>
      </c>
    </row>
    <row r="1256" spans="1:8">
      <c r="A1256" s="15" t="s">
        <v>63</v>
      </c>
      <c r="B1256" s="15" t="s">
        <v>1645</v>
      </c>
      <c r="C1256" s="15" t="s">
        <v>62</v>
      </c>
      <c r="D1256" s="15">
        <v>2006</v>
      </c>
      <c r="E1256" s="15" t="s">
        <v>106</v>
      </c>
      <c r="F1256" s="15" t="s">
        <v>164</v>
      </c>
      <c r="G1256" s="15" t="s">
        <v>136</v>
      </c>
      <c r="H1256" s="15">
        <v>56268</v>
      </c>
    </row>
    <row r="1257" spans="1:8">
      <c r="A1257" s="15" t="s">
        <v>65</v>
      </c>
      <c r="B1257" s="15" t="s">
        <v>1646</v>
      </c>
      <c r="C1257" s="15" t="s">
        <v>64</v>
      </c>
      <c r="D1257" s="15">
        <v>2006</v>
      </c>
      <c r="E1257" s="15" t="s">
        <v>106</v>
      </c>
      <c r="F1257" s="15" t="s">
        <v>164</v>
      </c>
      <c r="G1257" s="15" t="s">
        <v>136</v>
      </c>
      <c r="H1257" s="15">
        <v>22261</v>
      </c>
    </row>
    <row r="1258" spans="1:8">
      <c r="A1258" s="15" t="s">
        <v>67</v>
      </c>
      <c r="B1258" s="15" t="s">
        <v>1647</v>
      </c>
      <c r="C1258" s="15" t="s">
        <v>66</v>
      </c>
      <c r="D1258" s="15">
        <v>2006</v>
      </c>
      <c r="E1258" s="15" t="s">
        <v>106</v>
      </c>
      <c r="F1258" s="15" t="s">
        <v>164</v>
      </c>
      <c r="G1258" s="15" t="s">
        <v>136</v>
      </c>
      <c r="H1258" s="15">
        <v>28861</v>
      </c>
    </row>
    <row r="1259" spans="1:8">
      <c r="A1259" s="15" t="s">
        <v>69</v>
      </c>
      <c r="B1259" s="15" t="s">
        <v>1648</v>
      </c>
      <c r="C1259" s="15" t="s">
        <v>68</v>
      </c>
      <c r="D1259" s="15">
        <v>2006</v>
      </c>
      <c r="E1259" s="15" t="s">
        <v>106</v>
      </c>
      <c r="F1259" s="15" t="s">
        <v>164</v>
      </c>
      <c r="G1259" s="15" t="s">
        <v>136</v>
      </c>
      <c r="H1259" s="15">
        <v>27751</v>
      </c>
    </row>
    <row r="1260" spans="1:8">
      <c r="A1260" s="15" t="s">
        <v>71</v>
      </c>
      <c r="B1260" s="15" t="s">
        <v>1649</v>
      </c>
      <c r="C1260" s="15" t="s">
        <v>70</v>
      </c>
      <c r="D1260" s="15">
        <v>2006</v>
      </c>
      <c r="E1260" s="15" t="s">
        <v>106</v>
      </c>
      <c r="F1260" s="15" t="s">
        <v>164</v>
      </c>
      <c r="G1260" s="15" t="s">
        <v>136</v>
      </c>
      <c r="H1260" s="15">
        <v>44858</v>
      </c>
    </row>
    <row r="1261" spans="1:8">
      <c r="A1261" s="15" t="s">
        <v>20</v>
      </c>
      <c r="B1261" s="15" t="s">
        <v>1650</v>
      </c>
      <c r="C1261" s="15" t="s">
        <v>182</v>
      </c>
      <c r="D1261" s="15">
        <v>2006</v>
      </c>
      <c r="E1261" s="15" t="s">
        <v>106</v>
      </c>
      <c r="F1261" s="15" t="s">
        <v>164</v>
      </c>
      <c r="G1261" s="15" t="s">
        <v>136</v>
      </c>
      <c r="H1261" s="15">
        <v>957806</v>
      </c>
    </row>
    <row r="1262" spans="1:8">
      <c r="A1262" s="15" t="s">
        <v>23</v>
      </c>
      <c r="B1262" s="15" t="s">
        <v>1651</v>
      </c>
      <c r="C1262" s="15" t="s">
        <v>175</v>
      </c>
      <c r="D1262" s="15">
        <v>2007</v>
      </c>
      <c r="E1262" s="15" t="s">
        <v>106</v>
      </c>
      <c r="F1262" s="15" t="s">
        <v>164</v>
      </c>
      <c r="G1262" s="15" t="s">
        <v>136</v>
      </c>
      <c r="H1262" s="15">
        <v>214284</v>
      </c>
    </row>
    <row r="1263" spans="1:8">
      <c r="A1263" s="15" t="s">
        <v>25</v>
      </c>
      <c r="B1263" s="15" t="s">
        <v>1652</v>
      </c>
      <c r="C1263" s="15" t="s">
        <v>176</v>
      </c>
      <c r="D1263" s="15">
        <v>2007</v>
      </c>
      <c r="E1263" s="15" t="s">
        <v>106</v>
      </c>
      <c r="F1263" s="15" t="s">
        <v>164</v>
      </c>
      <c r="G1263" s="15" t="s">
        <v>136</v>
      </c>
      <c r="H1263" s="15">
        <v>40183</v>
      </c>
    </row>
    <row r="1264" spans="1:8">
      <c r="A1264" s="15" t="s">
        <v>26</v>
      </c>
      <c r="B1264" s="15" t="s">
        <v>1653</v>
      </c>
      <c r="C1264" s="15" t="s">
        <v>177</v>
      </c>
      <c r="D1264" s="15">
        <v>2007</v>
      </c>
      <c r="E1264" s="15" t="s">
        <v>106</v>
      </c>
      <c r="F1264" s="15" t="s">
        <v>164</v>
      </c>
      <c r="G1264" s="15" t="s">
        <v>136</v>
      </c>
      <c r="H1264" s="15">
        <v>118694</v>
      </c>
    </row>
    <row r="1265" spans="1:8">
      <c r="A1265" s="15" t="s">
        <v>221</v>
      </c>
      <c r="B1265" s="15" t="s">
        <v>1654</v>
      </c>
      <c r="C1265" s="15" t="s">
        <v>178</v>
      </c>
      <c r="D1265" s="15">
        <v>2007</v>
      </c>
      <c r="E1265" s="15" t="s">
        <v>106</v>
      </c>
      <c r="F1265" s="15" t="s">
        <v>164</v>
      </c>
      <c r="G1265" s="15" t="s">
        <v>136</v>
      </c>
      <c r="H1265" s="15">
        <v>163761</v>
      </c>
    </row>
    <row r="1266" spans="1:8">
      <c r="A1266" s="15" t="s">
        <v>107</v>
      </c>
      <c r="B1266" s="15" t="s">
        <v>1655</v>
      </c>
      <c r="C1266" s="15" t="s">
        <v>179</v>
      </c>
      <c r="D1266" s="15">
        <v>2007</v>
      </c>
      <c r="E1266" s="15" t="s">
        <v>106</v>
      </c>
      <c r="F1266" s="15" t="s">
        <v>164</v>
      </c>
      <c r="G1266" s="15" t="s">
        <v>136</v>
      </c>
      <c r="H1266" s="15">
        <v>152520</v>
      </c>
    </row>
    <row r="1267" spans="1:8">
      <c r="A1267" s="15" t="s">
        <v>27</v>
      </c>
      <c r="B1267" s="15" t="s">
        <v>1656</v>
      </c>
      <c r="C1267" s="15" t="s">
        <v>180</v>
      </c>
      <c r="D1267" s="15">
        <v>2007</v>
      </c>
      <c r="E1267" s="15" t="s">
        <v>106</v>
      </c>
      <c r="F1267" s="15" t="s">
        <v>164</v>
      </c>
      <c r="G1267" s="15" t="s">
        <v>136</v>
      </c>
      <c r="H1267" s="15">
        <v>94863</v>
      </c>
    </row>
    <row r="1268" spans="1:8">
      <c r="A1268" s="15" t="s">
        <v>28</v>
      </c>
      <c r="B1268" s="15" t="s">
        <v>1657</v>
      </c>
      <c r="C1268" s="15" t="s">
        <v>181</v>
      </c>
      <c r="D1268" s="15">
        <v>2007</v>
      </c>
      <c r="E1268" s="15" t="s">
        <v>106</v>
      </c>
      <c r="F1268" s="15" t="s">
        <v>164</v>
      </c>
      <c r="G1268" s="15" t="s">
        <v>136</v>
      </c>
      <c r="H1268" s="15">
        <v>181184</v>
      </c>
    </row>
    <row r="1269" spans="1:8">
      <c r="A1269" s="15" t="s">
        <v>30</v>
      </c>
      <c r="B1269" s="15" t="s">
        <v>1658</v>
      </c>
      <c r="C1269" s="15" t="s">
        <v>29</v>
      </c>
      <c r="D1269" s="15">
        <v>2007</v>
      </c>
      <c r="E1269" s="15" t="s">
        <v>106</v>
      </c>
      <c r="F1269" s="15" t="s">
        <v>164</v>
      </c>
      <c r="G1269" s="15" t="s">
        <v>136</v>
      </c>
      <c r="H1269" s="15">
        <v>21610</v>
      </c>
    </row>
    <row r="1270" spans="1:8">
      <c r="A1270" s="15" t="s">
        <v>32</v>
      </c>
      <c r="B1270" s="15" t="s">
        <v>1659</v>
      </c>
      <c r="C1270" s="15" t="s">
        <v>31</v>
      </c>
      <c r="D1270" s="15">
        <v>2007</v>
      </c>
      <c r="E1270" s="15" t="s">
        <v>106</v>
      </c>
      <c r="F1270" s="15" t="s">
        <v>164</v>
      </c>
      <c r="G1270" s="15" t="s">
        <v>136</v>
      </c>
      <c r="H1270" s="15">
        <v>37641</v>
      </c>
    </row>
    <row r="1271" spans="1:8">
      <c r="A1271" s="15" t="s">
        <v>34</v>
      </c>
      <c r="B1271" s="15" t="s">
        <v>1660</v>
      </c>
      <c r="C1271" s="15" t="s">
        <v>33</v>
      </c>
      <c r="D1271" s="15">
        <v>2007</v>
      </c>
      <c r="E1271" s="15" t="s">
        <v>106</v>
      </c>
      <c r="F1271" s="15" t="s">
        <v>164</v>
      </c>
      <c r="G1271" s="15" t="s">
        <v>136</v>
      </c>
      <c r="H1271" s="15">
        <v>34224</v>
      </c>
    </row>
    <row r="1272" spans="1:8">
      <c r="A1272" s="15" t="s">
        <v>36</v>
      </c>
      <c r="B1272" s="15" t="s">
        <v>1661</v>
      </c>
      <c r="C1272" s="15" t="s">
        <v>35</v>
      </c>
      <c r="D1272" s="15">
        <v>2007</v>
      </c>
      <c r="E1272" s="15" t="s">
        <v>106</v>
      </c>
      <c r="F1272" s="15" t="s">
        <v>164</v>
      </c>
      <c r="G1272" s="15" t="s">
        <v>136</v>
      </c>
      <c r="H1272" s="15">
        <v>29406</v>
      </c>
    </row>
    <row r="1273" spans="1:8">
      <c r="A1273" s="15" t="s">
        <v>38</v>
      </c>
      <c r="B1273" s="15" t="s">
        <v>1662</v>
      </c>
      <c r="C1273" s="15" t="s">
        <v>37</v>
      </c>
      <c r="D1273" s="15">
        <v>2007</v>
      </c>
      <c r="E1273" s="15" t="s">
        <v>106</v>
      </c>
      <c r="F1273" s="15" t="s">
        <v>164</v>
      </c>
      <c r="G1273" s="15" t="s">
        <v>136</v>
      </c>
      <c r="H1273" s="15">
        <v>48922</v>
      </c>
    </row>
    <row r="1274" spans="1:8">
      <c r="A1274" s="15" t="s">
        <v>40</v>
      </c>
      <c r="B1274" s="15" t="s">
        <v>1663</v>
      </c>
      <c r="C1274" s="15" t="s">
        <v>39</v>
      </c>
      <c r="D1274" s="15">
        <v>2007</v>
      </c>
      <c r="E1274" s="15" t="s">
        <v>106</v>
      </c>
      <c r="F1274" s="15" t="s">
        <v>164</v>
      </c>
      <c r="G1274" s="15" t="s">
        <v>136</v>
      </c>
      <c r="H1274" s="15">
        <v>42481</v>
      </c>
    </row>
    <row r="1275" spans="1:8">
      <c r="A1275" s="15" t="s">
        <v>41</v>
      </c>
      <c r="B1275" s="15" t="s">
        <v>1664</v>
      </c>
      <c r="C1275" s="15" t="s">
        <v>24</v>
      </c>
      <c r="D1275" s="15">
        <v>2007</v>
      </c>
      <c r="E1275" s="15" t="s">
        <v>106</v>
      </c>
      <c r="F1275" s="15" t="s">
        <v>164</v>
      </c>
      <c r="G1275" s="15" t="s">
        <v>136</v>
      </c>
      <c r="H1275" s="15">
        <v>40183</v>
      </c>
    </row>
    <row r="1276" spans="1:8">
      <c r="A1276" s="15" t="s">
        <v>43</v>
      </c>
      <c r="B1276" s="15" t="s">
        <v>1665</v>
      </c>
      <c r="C1276" s="15" t="s">
        <v>42</v>
      </c>
      <c r="D1276" s="15">
        <v>2007</v>
      </c>
      <c r="E1276" s="15" t="s">
        <v>106</v>
      </c>
      <c r="F1276" s="15" t="s">
        <v>164</v>
      </c>
      <c r="G1276" s="15" t="s">
        <v>136</v>
      </c>
      <c r="H1276" s="15">
        <v>24293</v>
      </c>
    </row>
    <row r="1277" spans="1:8">
      <c r="A1277" s="15" t="s">
        <v>45</v>
      </c>
      <c r="B1277" s="15" t="s">
        <v>1666</v>
      </c>
      <c r="C1277" s="15" t="s">
        <v>44</v>
      </c>
      <c r="D1277" s="15">
        <v>2007</v>
      </c>
      <c r="E1277" s="15" t="s">
        <v>106</v>
      </c>
      <c r="F1277" s="15" t="s">
        <v>164</v>
      </c>
      <c r="G1277" s="15" t="s">
        <v>136</v>
      </c>
      <c r="H1277" s="15">
        <v>37100</v>
      </c>
    </row>
    <row r="1278" spans="1:8">
      <c r="A1278" s="15" t="s">
        <v>47</v>
      </c>
      <c r="B1278" s="15" t="s">
        <v>1667</v>
      </c>
      <c r="C1278" s="15" t="s">
        <v>46</v>
      </c>
      <c r="D1278" s="15">
        <v>2007</v>
      </c>
      <c r="E1278" s="15" t="s">
        <v>106</v>
      </c>
      <c r="F1278" s="15" t="s">
        <v>164</v>
      </c>
      <c r="G1278" s="15" t="s">
        <v>136</v>
      </c>
      <c r="H1278" s="15">
        <v>57301</v>
      </c>
    </row>
    <row r="1279" spans="1:8">
      <c r="A1279" s="15" t="s">
        <v>49</v>
      </c>
      <c r="B1279" s="15" t="s">
        <v>1668</v>
      </c>
      <c r="C1279" s="15" t="s">
        <v>48</v>
      </c>
      <c r="D1279" s="15">
        <v>2007</v>
      </c>
      <c r="E1279" s="15" t="s">
        <v>106</v>
      </c>
      <c r="F1279" s="15" t="s">
        <v>164</v>
      </c>
      <c r="G1279" s="15" t="s">
        <v>136</v>
      </c>
      <c r="H1279" s="15">
        <v>75417</v>
      </c>
    </row>
    <row r="1280" spans="1:8">
      <c r="A1280" s="15" t="s">
        <v>51</v>
      </c>
      <c r="B1280" s="15" t="s">
        <v>1669</v>
      </c>
      <c r="C1280" s="15" t="s">
        <v>50</v>
      </c>
      <c r="D1280" s="15">
        <v>2007</v>
      </c>
      <c r="E1280" s="15" t="s">
        <v>106</v>
      </c>
      <c r="F1280" s="15" t="s">
        <v>164</v>
      </c>
      <c r="G1280" s="15" t="s">
        <v>136</v>
      </c>
      <c r="H1280" s="15">
        <v>44566</v>
      </c>
    </row>
    <row r="1281" spans="1:8">
      <c r="A1281" s="15" t="s">
        <v>53</v>
      </c>
      <c r="B1281" s="15" t="s">
        <v>1670</v>
      </c>
      <c r="C1281" s="15" t="s">
        <v>52</v>
      </c>
      <c r="D1281" s="15">
        <v>2007</v>
      </c>
      <c r="E1281" s="15" t="s">
        <v>106</v>
      </c>
      <c r="F1281" s="15" t="s">
        <v>164</v>
      </c>
      <c r="G1281" s="15" t="s">
        <v>136</v>
      </c>
      <c r="H1281" s="15">
        <v>43778</v>
      </c>
    </row>
    <row r="1282" spans="1:8">
      <c r="A1282" s="15" t="s">
        <v>55</v>
      </c>
      <c r="B1282" s="15" t="s">
        <v>1671</v>
      </c>
      <c r="C1282" s="15" t="s">
        <v>54</v>
      </c>
      <c r="D1282" s="15">
        <v>2007</v>
      </c>
      <c r="E1282" s="15" t="s">
        <v>106</v>
      </c>
      <c r="F1282" s="15" t="s">
        <v>164</v>
      </c>
      <c r="G1282" s="15" t="s">
        <v>136</v>
      </c>
      <c r="H1282" s="15">
        <v>40078</v>
      </c>
    </row>
    <row r="1283" spans="1:8">
      <c r="A1283" s="15" t="s">
        <v>57</v>
      </c>
      <c r="B1283" s="15" t="s">
        <v>1672</v>
      </c>
      <c r="C1283" s="15" t="s">
        <v>56</v>
      </c>
      <c r="D1283" s="15">
        <v>2007</v>
      </c>
      <c r="E1283" s="15" t="s">
        <v>106</v>
      </c>
      <c r="F1283" s="15" t="s">
        <v>164</v>
      </c>
      <c r="G1283" s="15" t="s">
        <v>136</v>
      </c>
      <c r="H1283" s="15">
        <v>112442</v>
      </c>
    </row>
    <row r="1284" spans="1:8">
      <c r="A1284" s="15" t="s">
        <v>59</v>
      </c>
      <c r="B1284" s="15" t="s">
        <v>1673</v>
      </c>
      <c r="C1284" s="15" t="s">
        <v>58</v>
      </c>
      <c r="D1284" s="15">
        <v>2007</v>
      </c>
      <c r="E1284" s="15" t="s">
        <v>106</v>
      </c>
      <c r="F1284" s="15" t="s">
        <v>164</v>
      </c>
      <c r="G1284" s="15" t="s">
        <v>136</v>
      </c>
      <c r="H1284" s="15">
        <v>76246</v>
      </c>
    </row>
    <row r="1285" spans="1:8">
      <c r="A1285" s="15" t="s">
        <v>61</v>
      </c>
      <c r="B1285" s="15" t="s">
        <v>1674</v>
      </c>
      <c r="C1285" s="15" t="s">
        <v>60</v>
      </c>
      <c r="D1285" s="15">
        <v>2007</v>
      </c>
      <c r="E1285" s="15" t="s">
        <v>106</v>
      </c>
      <c r="F1285" s="15" t="s">
        <v>164</v>
      </c>
      <c r="G1285" s="15" t="s">
        <v>136</v>
      </c>
      <c r="H1285" s="15">
        <v>18617</v>
      </c>
    </row>
    <row r="1286" spans="1:8">
      <c r="A1286" s="15" t="s">
        <v>63</v>
      </c>
      <c r="B1286" s="15" t="s">
        <v>1675</v>
      </c>
      <c r="C1286" s="15" t="s">
        <v>62</v>
      </c>
      <c r="D1286" s="15">
        <v>2007</v>
      </c>
      <c r="E1286" s="15" t="s">
        <v>106</v>
      </c>
      <c r="F1286" s="15" t="s">
        <v>164</v>
      </c>
      <c r="G1286" s="15" t="s">
        <v>136</v>
      </c>
      <c r="H1286" s="15">
        <v>56714</v>
      </c>
    </row>
    <row r="1287" spans="1:8">
      <c r="A1287" s="15" t="s">
        <v>65</v>
      </c>
      <c r="B1287" s="15" t="s">
        <v>1676</v>
      </c>
      <c r="C1287" s="15" t="s">
        <v>64</v>
      </c>
      <c r="D1287" s="15">
        <v>2007</v>
      </c>
      <c r="E1287" s="15" t="s">
        <v>106</v>
      </c>
      <c r="F1287" s="15" t="s">
        <v>164</v>
      </c>
      <c r="G1287" s="15" t="s">
        <v>136</v>
      </c>
      <c r="H1287" s="15">
        <v>22359</v>
      </c>
    </row>
    <row r="1288" spans="1:8">
      <c r="A1288" s="15" t="s">
        <v>67</v>
      </c>
      <c r="B1288" s="15" t="s">
        <v>1677</v>
      </c>
      <c r="C1288" s="15" t="s">
        <v>66</v>
      </c>
      <c r="D1288" s="15">
        <v>2007</v>
      </c>
      <c r="E1288" s="15" t="s">
        <v>106</v>
      </c>
      <c r="F1288" s="15" t="s">
        <v>164</v>
      </c>
      <c r="G1288" s="15" t="s">
        <v>136</v>
      </c>
      <c r="H1288" s="15">
        <v>28931</v>
      </c>
    </row>
    <row r="1289" spans="1:8">
      <c r="A1289" s="15" t="s">
        <v>69</v>
      </c>
      <c r="B1289" s="15" t="s">
        <v>1678</v>
      </c>
      <c r="C1289" s="15" t="s">
        <v>68</v>
      </c>
      <c r="D1289" s="15">
        <v>2007</v>
      </c>
      <c r="E1289" s="15" t="s">
        <v>106</v>
      </c>
      <c r="F1289" s="15" t="s">
        <v>164</v>
      </c>
      <c r="G1289" s="15" t="s">
        <v>136</v>
      </c>
      <c r="H1289" s="15">
        <v>27902</v>
      </c>
    </row>
    <row r="1290" spans="1:8">
      <c r="A1290" s="15" t="s">
        <v>71</v>
      </c>
      <c r="B1290" s="15" t="s">
        <v>1679</v>
      </c>
      <c r="C1290" s="15" t="s">
        <v>70</v>
      </c>
      <c r="D1290" s="15">
        <v>2007</v>
      </c>
      <c r="E1290" s="15" t="s">
        <v>106</v>
      </c>
      <c r="F1290" s="15" t="s">
        <v>164</v>
      </c>
      <c r="G1290" s="15" t="s">
        <v>136</v>
      </c>
      <c r="H1290" s="15">
        <v>45278</v>
      </c>
    </row>
    <row r="1291" spans="1:8">
      <c r="A1291" s="15" t="s">
        <v>20</v>
      </c>
      <c r="B1291" s="15" t="s">
        <v>1680</v>
      </c>
      <c r="C1291" s="15" t="s">
        <v>182</v>
      </c>
      <c r="D1291" s="15">
        <v>2007</v>
      </c>
      <c r="E1291" s="15" t="s">
        <v>106</v>
      </c>
      <c r="F1291" s="15" t="s">
        <v>164</v>
      </c>
      <c r="G1291" s="15" t="s">
        <v>136</v>
      </c>
      <c r="H1291" s="15">
        <v>965489</v>
      </c>
    </row>
    <row r="1292" spans="1:8">
      <c r="A1292" s="15" t="s">
        <v>23</v>
      </c>
      <c r="B1292" s="15" t="s">
        <v>1681</v>
      </c>
      <c r="C1292" s="15" t="s">
        <v>175</v>
      </c>
      <c r="D1292" s="15">
        <v>2008</v>
      </c>
      <c r="E1292" s="15" t="s">
        <v>106</v>
      </c>
      <c r="F1292" s="15" t="s">
        <v>164</v>
      </c>
      <c r="G1292" s="15" t="s">
        <v>136</v>
      </c>
      <c r="H1292" s="15">
        <v>215135</v>
      </c>
    </row>
    <row r="1293" spans="1:8">
      <c r="A1293" s="15" t="s">
        <v>25</v>
      </c>
      <c r="B1293" s="15" t="s">
        <v>1682</v>
      </c>
      <c r="C1293" s="15" t="s">
        <v>176</v>
      </c>
      <c r="D1293" s="15">
        <v>2008</v>
      </c>
      <c r="E1293" s="15" t="s">
        <v>106</v>
      </c>
      <c r="F1293" s="15" t="s">
        <v>164</v>
      </c>
      <c r="G1293" s="15" t="s">
        <v>136</v>
      </c>
      <c r="H1293" s="15">
        <v>40377</v>
      </c>
    </row>
    <row r="1294" spans="1:8">
      <c r="A1294" s="15" t="s">
        <v>26</v>
      </c>
      <c r="B1294" s="15" t="s">
        <v>1683</v>
      </c>
      <c r="C1294" s="15" t="s">
        <v>177</v>
      </c>
      <c r="D1294" s="15">
        <v>2008</v>
      </c>
      <c r="E1294" s="15" t="s">
        <v>106</v>
      </c>
      <c r="F1294" s="15" t="s">
        <v>164</v>
      </c>
      <c r="G1294" s="15" t="s">
        <v>136</v>
      </c>
      <c r="H1294" s="15">
        <v>119354</v>
      </c>
    </row>
    <row r="1295" spans="1:8">
      <c r="A1295" s="15" t="s">
        <v>221</v>
      </c>
      <c r="B1295" s="15" t="s">
        <v>1684</v>
      </c>
      <c r="C1295" s="15" t="s">
        <v>178</v>
      </c>
      <c r="D1295" s="15">
        <v>2008</v>
      </c>
      <c r="E1295" s="15" t="s">
        <v>106</v>
      </c>
      <c r="F1295" s="15" t="s">
        <v>164</v>
      </c>
      <c r="G1295" s="15" t="s">
        <v>136</v>
      </c>
      <c r="H1295" s="15">
        <v>164804</v>
      </c>
    </row>
    <row r="1296" spans="1:8">
      <c r="A1296" s="15" t="s">
        <v>107</v>
      </c>
      <c r="B1296" s="15" t="s">
        <v>1685</v>
      </c>
      <c r="C1296" s="15" t="s">
        <v>179</v>
      </c>
      <c r="D1296" s="15">
        <v>2008</v>
      </c>
      <c r="E1296" s="15" t="s">
        <v>106</v>
      </c>
      <c r="F1296" s="15" t="s">
        <v>164</v>
      </c>
      <c r="G1296" s="15" t="s">
        <v>136</v>
      </c>
      <c r="H1296" s="15">
        <v>154809</v>
      </c>
    </row>
    <row r="1297" spans="1:8">
      <c r="A1297" s="15" t="s">
        <v>27</v>
      </c>
      <c r="B1297" s="15" t="s">
        <v>1686</v>
      </c>
      <c r="C1297" s="15" t="s">
        <v>180</v>
      </c>
      <c r="D1297" s="15">
        <v>2008</v>
      </c>
      <c r="E1297" s="15" t="s">
        <v>106</v>
      </c>
      <c r="F1297" s="15" t="s">
        <v>164</v>
      </c>
      <c r="G1297" s="15" t="s">
        <v>136</v>
      </c>
      <c r="H1297" s="15">
        <v>95181</v>
      </c>
    </row>
    <row r="1298" spans="1:8">
      <c r="A1298" s="15" t="s">
        <v>28</v>
      </c>
      <c r="B1298" s="15" t="s">
        <v>1687</v>
      </c>
      <c r="C1298" s="15" t="s">
        <v>181</v>
      </c>
      <c r="D1298" s="15">
        <v>2008</v>
      </c>
      <c r="E1298" s="15" t="s">
        <v>106</v>
      </c>
      <c r="F1298" s="15" t="s">
        <v>164</v>
      </c>
      <c r="G1298" s="15" t="s">
        <v>136</v>
      </c>
      <c r="H1298" s="15">
        <v>182658</v>
      </c>
    </row>
    <row r="1299" spans="1:8">
      <c r="A1299" s="15" t="s">
        <v>30</v>
      </c>
      <c r="B1299" s="15" t="s">
        <v>1688</v>
      </c>
      <c r="C1299" s="15" t="s">
        <v>29</v>
      </c>
      <c r="D1299" s="15">
        <v>2008</v>
      </c>
      <c r="E1299" s="15" t="s">
        <v>106</v>
      </c>
      <c r="F1299" s="15" t="s">
        <v>164</v>
      </c>
      <c r="G1299" s="15" t="s">
        <v>136</v>
      </c>
      <c r="H1299" s="15">
        <v>21671</v>
      </c>
    </row>
    <row r="1300" spans="1:8">
      <c r="A1300" s="15" t="s">
        <v>32</v>
      </c>
      <c r="B1300" s="15" t="s">
        <v>1689</v>
      </c>
      <c r="C1300" s="15" t="s">
        <v>31</v>
      </c>
      <c r="D1300" s="15">
        <v>2008</v>
      </c>
      <c r="E1300" s="15" t="s">
        <v>106</v>
      </c>
      <c r="F1300" s="15" t="s">
        <v>164</v>
      </c>
      <c r="G1300" s="15" t="s">
        <v>136</v>
      </c>
      <c r="H1300" s="15">
        <v>37589</v>
      </c>
    </row>
    <row r="1301" spans="1:8">
      <c r="A1301" s="15" t="s">
        <v>34</v>
      </c>
      <c r="B1301" s="15" t="s">
        <v>1690</v>
      </c>
      <c r="C1301" s="15" t="s">
        <v>33</v>
      </c>
      <c r="D1301" s="15">
        <v>2008</v>
      </c>
      <c r="E1301" s="15" t="s">
        <v>106</v>
      </c>
      <c r="F1301" s="15" t="s">
        <v>164</v>
      </c>
      <c r="G1301" s="15" t="s">
        <v>136</v>
      </c>
      <c r="H1301" s="15">
        <v>34452</v>
      </c>
    </row>
    <row r="1302" spans="1:8">
      <c r="A1302" s="15" t="s">
        <v>36</v>
      </c>
      <c r="B1302" s="15" t="s">
        <v>1691</v>
      </c>
      <c r="C1302" s="15" t="s">
        <v>35</v>
      </c>
      <c r="D1302" s="15">
        <v>2008</v>
      </c>
      <c r="E1302" s="15" t="s">
        <v>106</v>
      </c>
      <c r="F1302" s="15" t="s">
        <v>164</v>
      </c>
      <c r="G1302" s="15" t="s">
        <v>136</v>
      </c>
      <c r="H1302" s="15">
        <v>29422</v>
      </c>
    </row>
    <row r="1303" spans="1:8">
      <c r="A1303" s="15" t="s">
        <v>38</v>
      </c>
      <c r="B1303" s="15" t="s">
        <v>1692</v>
      </c>
      <c r="C1303" s="15" t="s">
        <v>37</v>
      </c>
      <c r="D1303" s="15">
        <v>2008</v>
      </c>
      <c r="E1303" s="15" t="s">
        <v>106</v>
      </c>
      <c r="F1303" s="15" t="s">
        <v>164</v>
      </c>
      <c r="G1303" s="15" t="s">
        <v>136</v>
      </c>
      <c r="H1303" s="15">
        <v>49114</v>
      </c>
    </row>
    <row r="1304" spans="1:8">
      <c r="A1304" s="15" t="s">
        <v>40</v>
      </c>
      <c r="B1304" s="15" t="s">
        <v>1693</v>
      </c>
      <c r="C1304" s="15" t="s">
        <v>39</v>
      </c>
      <c r="D1304" s="15">
        <v>2008</v>
      </c>
      <c r="E1304" s="15" t="s">
        <v>106</v>
      </c>
      <c r="F1304" s="15" t="s">
        <v>164</v>
      </c>
      <c r="G1304" s="15" t="s">
        <v>136</v>
      </c>
      <c r="H1304" s="15">
        <v>42887</v>
      </c>
    </row>
    <row r="1305" spans="1:8">
      <c r="A1305" s="15" t="s">
        <v>41</v>
      </c>
      <c r="B1305" s="15" t="s">
        <v>1694</v>
      </c>
      <c r="C1305" s="15" t="s">
        <v>24</v>
      </c>
      <c r="D1305" s="15">
        <v>2008</v>
      </c>
      <c r="E1305" s="15" t="s">
        <v>106</v>
      </c>
      <c r="F1305" s="15" t="s">
        <v>164</v>
      </c>
      <c r="G1305" s="15" t="s">
        <v>136</v>
      </c>
      <c r="H1305" s="15">
        <v>40377</v>
      </c>
    </row>
    <row r="1306" spans="1:8">
      <c r="A1306" s="15" t="s">
        <v>43</v>
      </c>
      <c r="B1306" s="15" t="s">
        <v>1695</v>
      </c>
      <c r="C1306" s="15" t="s">
        <v>42</v>
      </c>
      <c r="D1306" s="15">
        <v>2008</v>
      </c>
      <c r="E1306" s="15" t="s">
        <v>106</v>
      </c>
      <c r="F1306" s="15" t="s">
        <v>164</v>
      </c>
      <c r="G1306" s="15" t="s">
        <v>136</v>
      </c>
      <c r="H1306" s="15">
        <v>24228</v>
      </c>
    </row>
    <row r="1307" spans="1:8">
      <c r="A1307" s="15" t="s">
        <v>45</v>
      </c>
      <c r="B1307" s="15" t="s">
        <v>1696</v>
      </c>
      <c r="C1307" s="15" t="s">
        <v>44</v>
      </c>
      <c r="D1307" s="15">
        <v>2008</v>
      </c>
      <c r="E1307" s="15" t="s">
        <v>106</v>
      </c>
      <c r="F1307" s="15" t="s">
        <v>164</v>
      </c>
      <c r="G1307" s="15" t="s">
        <v>136</v>
      </c>
      <c r="H1307" s="15">
        <v>37562</v>
      </c>
    </row>
    <row r="1308" spans="1:8">
      <c r="A1308" s="15" t="s">
        <v>47</v>
      </c>
      <c r="B1308" s="15" t="s">
        <v>1697</v>
      </c>
      <c r="C1308" s="15" t="s">
        <v>46</v>
      </c>
      <c r="D1308" s="15">
        <v>2008</v>
      </c>
      <c r="E1308" s="15" t="s">
        <v>106</v>
      </c>
      <c r="F1308" s="15" t="s">
        <v>164</v>
      </c>
      <c r="G1308" s="15" t="s">
        <v>136</v>
      </c>
      <c r="H1308" s="15">
        <v>57564</v>
      </c>
    </row>
    <row r="1309" spans="1:8">
      <c r="A1309" s="15" t="s">
        <v>49</v>
      </c>
      <c r="B1309" s="15" t="s">
        <v>1698</v>
      </c>
      <c r="C1309" s="15" t="s">
        <v>48</v>
      </c>
      <c r="D1309" s="15">
        <v>2008</v>
      </c>
      <c r="E1309" s="15" t="s">
        <v>106</v>
      </c>
      <c r="F1309" s="15" t="s">
        <v>164</v>
      </c>
      <c r="G1309" s="15" t="s">
        <v>136</v>
      </c>
      <c r="H1309" s="15">
        <v>75939</v>
      </c>
    </row>
    <row r="1310" spans="1:8">
      <c r="A1310" s="15" t="s">
        <v>51</v>
      </c>
      <c r="B1310" s="15" t="s">
        <v>1699</v>
      </c>
      <c r="C1310" s="15" t="s">
        <v>50</v>
      </c>
      <c r="D1310" s="15">
        <v>2008</v>
      </c>
      <c r="E1310" s="15" t="s">
        <v>106</v>
      </c>
      <c r="F1310" s="15" t="s">
        <v>164</v>
      </c>
      <c r="G1310" s="15" t="s">
        <v>136</v>
      </c>
      <c r="H1310" s="15">
        <v>44743</v>
      </c>
    </row>
    <row r="1311" spans="1:8">
      <c r="A1311" s="15" t="s">
        <v>53</v>
      </c>
      <c r="B1311" s="15" t="s">
        <v>1700</v>
      </c>
      <c r="C1311" s="15" t="s">
        <v>52</v>
      </c>
      <c r="D1311" s="15">
        <v>2008</v>
      </c>
      <c r="E1311" s="15" t="s">
        <v>106</v>
      </c>
      <c r="F1311" s="15" t="s">
        <v>164</v>
      </c>
      <c r="G1311" s="15" t="s">
        <v>136</v>
      </c>
      <c r="H1311" s="15">
        <v>44122</v>
      </c>
    </row>
    <row r="1312" spans="1:8">
      <c r="A1312" s="15" t="s">
        <v>55</v>
      </c>
      <c r="B1312" s="15" t="s">
        <v>1701</v>
      </c>
      <c r="C1312" s="15" t="s">
        <v>54</v>
      </c>
      <c r="D1312" s="15">
        <v>2008</v>
      </c>
      <c r="E1312" s="15" t="s">
        <v>106</v>
      </c>
      <c r="F1312" s="15" t="s">
        <v>164</v>
      </c>
      <c r="G1312" s="15" t="s">
        <v>136</v>
      </c>
      <c r="H1312" s="15">
        <v>40357</v>
      </c>
    </row>
    <row r="1313" spans="1:8">
      <c r="A1313" s="15" t="s">
        <v>57</v>
      </c>
      <c r="B1313" s="15" t="s">
        <v>1702</v>
      </c>
      <c r="C1313" s="15" t="s">
        <v>56</v>
      </c>
      <c r="D1313" s="15">
        <v>2008</v>
      </c>
      <c r="E1313" s="15" t="s">
        <v>106</v>
      </c>
      <c r="F1313" s="15" t="s">
        <v>164</v>
      </c>
      <c r="G1313" s="15" t="s">
        <v>136</v>
      </c>
      <c r="H1313" s="15">
        <v>114452</v>
      </c>
    </row>
    <row r="1314" spans="1:8">
      <c r="A1314" s="15" t="s">
        <v>59</v>
      </c>
      <c r="B1314" s="15" t="s">
        <v>1703</v>
      </c>
      <c r="C1314" s="15" t="s">
        <v>58</v>
      </c>
      <c r="D1314" s="15">
        <v>2008</v>
      </c>
      <c r="E1314" s="15" t="s">
        <v>106</v>
      </c>
      <c r="F1314" s="15" t="s">
        <v>164</v>
      </c>
      <c r="G1314" s="15" t="s">
        <v>136</v>
      </c>
      <c r="H1314" s="15">
        <v>76296</v>
      </c>
    </row>
    <row r="1315" spans="1:8">
      <c r="A1315" s="15" t="s">
        <v>61</v>
      </c>
      <c r="B1315" s="15" t="s">
        <v>1704</v>
      </c>
      <c r="C1315" s="15" t="s">
        <v>60</v>
      </c>
      <c r="D1315" s="15">
        <v>2008</v>
      </c>
      <c r="E1315" s="15" t="s">
        <v>106</v>
      </c>
      <c r="F1315" s="15" t="s">
        <v>164</v>
      </c>
      <c r="G1315" s="15" t="s">
        <v>136</v>
      </c>
      <c r="H1315" s="15">
        <v>18885</v>
      </c>
    </row>
    <row r="1316" spans="1:8">
      <c r="A1316" s="15" t="s">
        <v>63</v>
      </c>
      <c r="B1316" s="15" t="s">
        <v>1705</v>
      </c>
      <c r="C1316" s="15" t="s">
        <v>62</v>
      </c>
      <c r="D1316" s="15">
        <v>2008</v>
      </c>
      <c r="E1316" s="15" t="s">
        <v>106</v>
      </c>
      <c r="F1316" s="15" t="s">
        <v>164</v>
      </c>
      <c r="G1316" s="15" t="s">
        <v>136</v>
      </c>
      <c r="H1316" s="15">
        <v>57264</v>
      </c>
    </row>
    <row r="1317" spans="1:8">
      <c r="A1317" s="15" t="s">
        <v>65</v>
      </c>
      <c r="B1317" s="15" t="s">
        <v>1706</v>
      </c>
      <c r="C1317" s="15" t="s">
        <v>64</v>
      </c>
      <c r="D1317" s="15">
        <v>2008</v>
      </c>
      <c r="E1317" s="15" t="s">
        <v>106</v>
      </c>
      <c r="F1317" s="15" t="s">
        <v>164</v>
      </c>
      <c r="G1317" s="15" t="s">
        <v>136</v>
      </c>
      <c r="H1317" s="15">
        <v>22496</v>
      </c>
    </row>
    <row r="1318" spans="1:8">
      <c r="A1318" s="15" t="s">
        <v>67</v>
      </c>
      <c r="B1318" s="15" t="s">
        <v>1707</v>
      </c>
      <c r="C1318" s="15" t="s">
        <v>66</v>
      </c>
      <c r="D1318" s="15">
        <v>2008</v>
      </c>
      <c r="E1318" s="15" t="s">
        <v>106</v>
      </c>
      <c r="F1318" s="15" t="s">
        <v>164</v>
      </c>
      <c r="G1318" s="15" t="s">
        <v>136</v>
      </c>
      <c r="H1318" s="15">
        <v>29051</v>
      </c>
    </row>
    <row r="1319" spans="1:8">
      <c r="A1319" s="15" t="s">
        <v>69</v>
      </c>
      <c r="B1319" s="15" t="s">
        <v>1708</v>
      </c>
      <c r="C1319" s="15" t="s">
        <v>68</v>
      </c>
      <c r="D1319" s="15">
        <v>2008</v>
      </c>
      <c r="E1319" s="15" t="s">
        <v>106</v>
      </c>
      <c r="F1319" s="15" t="s">
        <v>164</v>
      </c>
      <c r="G1319" s="15" t="s">
        <v>136</v>
      </c>
      <c r="H1319" s="15">
        <v>27985</v>
      </c>
    </row>
    <row r="1320" spans="1:8">
      <c r="A1320" s="15" t="s">
        <v>71</v>
      </c>
      <c r="B1320" s="15" t="s">
        <v>1709</v>
      </c>
      <c r="C1320" s="15" t="s">
        <v>70</v>
      </c>
      <c r="D1320" s="15">
        <v>2008</v>
      </c>
      <c r="E1320" s="15" t="s">
        <v>106</v>
      </c>
      <c r="F1320" s="15" t="s">
        <v>164</v>
      </c>
      <c r="G1320" s="15" t="s">
        <v>136</v>
      </c>
      <c r="H1320" s="15">
        <v>45862</v>
      </c>
    </row>
    <row r="1321" spans="1:8">
      <c r="A1321" s="15" t="s">
        <v>20</v>
      </c>
      <c r="B1321" s="15" t="s">
        <v>1710</v>
      </c>
      <c r="C1321" s="15" t="s">
        <v>182</v>
      </c>
      <c r="D1321" s="15">
        <v>2008</v>
      </c>
      <c r="E1321" s="15" t="s">
        <v>106</v>
      </c>
      <c r="F1321" s="15" t="s">
        <v>164</v>
      </c>
      <c r="G1321" s="15" t="s">
        <v>136</v>
      </c>
      <c r="H1321" s="15">
        <v>972318</v>
      </c>
    </row>
    <row r="1322" spans="1:8">
      <c r="A1322" s="15" t="s">
        <v>23</v>
      </c>
      <c r="B1322" s="15" t="s">
        <v>1711</v>
      </c>
      <c r="C1322" s="15" t="s">
        <v>175</v>
      </c>
      <c r="D1322" s="15">
        <v>2009</v>
      </c>
      <c r="E1322" s="15" t="s">
        <v>106</v>
      </c>
      <c r="F1322" s="15" t="s">
        <v>164</v>
      </c>
      <c r="G1322" s="15" t="s">
        <v>136</v>
      </c>
      <c r="H1322" s="15">
        <v>214821</v>
      </c>
    </row>
    <row r="1323" spans="1:8">
      <c r="A1323" s="15" t="s">
        <v>25</v>
      </c>
      <c r="B1323" s="15" t="s">
        <v>1712</v>
      </c>
      <c r="C1323" s="15" t="s">
        <v>176</v>
      </c>
      <c r="D1323" s="15">
        <v>2009</v>
      </c>
      <c r="E1323" s="15" t="s">
        <v>106</v>
      </c>
      <c r="F1323" s="15" t="s">
        <v>164</v>
      </c>
      <c r="G1323" s="15" t="s">
        <v>136</v>
      </c>
      <c r="H1323" s="15">
        <v>40282</v>
      </c>
    </row>
    <row r="1324" spans="1:8">
      <c r="A1324" s="15" t="s">
        <v>26</v>
      </c>
      <c r="B1324" s="15" t="s">
        <v>1713</v>
      </c>
      <c r="C1324" s="15" t="s">
        <v>177</v>
      </c>
      <c r="D1324" s="15">
        <v>2009</v>
      </c>
      <c r="E1324" s="15" t="s">
        <v>106</v>
      </c>
      <c r="F1324" s="15" t="s">
        <v>164</v>
      </c>
      <c r="G1324" s="15" t="s">
        <v>136</v>
      </c>
      <c r="H1324" s="15">
        <v>118981</v>
      </c>
    </row>
    <row r="1325" spans="1:8">
      <c r="A1325" s="15" t="s">
        <v>221</v>
      </c>
      <c r="B1325" s="15" t="s">
        <v>1714</v>
      </c>
      <c r="C1325" s="15" t="s">
        <v>178</v>
      </c>
      <c r="D1325" s="15">
        <v>2009</v>
      </c>
      <c r="E1325" s="15" t="s">
        <v>106</v>
      </c>
      <c r="F1325" s="15" t="s">
        <v>164</v>
      </c>
      <c r="G1325" s="15" t="s">
        <v>136</v>
      </c>
      <c r="H1325" s="15">
        <v>165111</v>
      </c>
    </row>
    <row r="1326" spans="1:8">
      <c r="A1326" s="15" t="s">
        <v>107</v>
      </c>
      <c r="B1326" s="15" t="s">
        <v>1715</v>
      </c>
      <c r="C1326" s="15" t="s">
        <v>179</v>
      </c>
      <c r="D1326" s="15">
        <v>2009</v>
      </c>
      <c r="E1326" s="15" t="s">
        <v>106</v>
      </c>
      <c r="F1326" s="15" t="s">
        <v>164</v>
      </c>
      <c r="G1326" s="15" t="s">
        <v>136</v>
      </c>
      <c r="H1326" s="15">
        <v>156714</v>
      </c>
    </row>
    <row r="1327" spans="1:8">
      <c r="A1327" s="15" t="s">
        <v>27</v>
      </c>
      <c r="B1327" s="15" t="s">
        <v>1716</v>
      </c>
      <c r="C1327" s="15" t="s">
        <v>180</v>
      </c>
      <c r="D1327" s="15">
        <v>2009</v>
      </c>
      <c r="E1327" s="15" t="s">
        <v>106</v>
      </c>
      <c r="F1327" s="15" t="s">
        <v>164</v>
      </c>
      <c r="G1327" s="15" t="s">
        <v>136</v>
      </c>
      <c r="H1327" s="15">
        <v>95185</v>
      </c>
    </row>
    <row r="1328" spans="1:8">
      <c r="A1328" s="15" t="s">
        <v>28</v>
      </c>
      <c r="B1328" s="15" t="s">
        <v>1717</v>
      </c>
      <c r="C1328" s="15" t="s">
        <v>181</v>
      </c>
      <c r="D1328" s="15">
        <v>2009</v>
      </c>
      <c r="E1328" s="15" t="s">
        <v>106</v>
      </c>
      <c r="F1328" s="15" t="s">
        <v>164</v>
      </c>
      <c r="G1328" s="15" t="s">
        <v>136</v>
      </c>
      <c r="H1328" s="15">
        <v>183504</v>
      </c>
    </row>
    <row r="1329" spans="1:8">
      <c r="A1329" s="15" t="s">
        <v>30</v>
      </c>
      <c r="B1329" s="15" t="s">
        <v>1718</v>
      </c>
      <c r="C1329" s="15" t="s">
        <v>29</v>
      </c>
      <c r="D1329" s="15">
        <v>2009</v>
      </c>
      <c r="E1329" s="15" t="s">
        <v>106</v>
      </c>
      <c r="F1329" s="15" t="s">
        <v>164</v>
      </c>
      <c r="G1329" s="15" t="s">
        <v>136</v>
      </c>
      <c r="H1329" s="15">
        <v>21490</v>
      </c>
    </row>
    <row r="1330" spans="1:8">
      <c r="A1330" s="15" t="s">
        <v>32</v>
      </c>
      <c r="B1330" s="15" t="s">
        <v>1719</v>
      </c>
      <c r="C1330" s="15" t="s">
        <v>31</v>
      </c>
      <c r="D1330" s="15">
        <v>2009</v>
      </c>
      <c r="E1330" s="15" t="s">
        <v>106</v>
      </c>
      <c r="F1330" s="15" t="s">
        <v>164</v>
      </c>
      <c r="G1330" s="15" t="s">
        <v>136</v>
      </c>
      <c r="H1330" s="15">
        <v>37599</v>
      </c>
    </row>
    <row r="1331" spans="1:8">
      <c r="A1331" s="15" t="s">
        <v>34</v>
      </c>
      <c r="B1331" s="15" t="s">
        <v>1720</v>
      </c>
      <c r="C1331" s="15" t="s">
        <v>33</v>
      </c>
      <c r="D1331" s="15">
        <v>2009</v>
      </c>
      <c r="E1331" s="15" t="s">
        <v>106</v>
      </c>
      <c r="F1331" s="15" t="s">
        <v>164</v>
      </c>
      <c r="G1331" s="15" t="s">
        <v>136</v>
      </c>
      <c r="H1331" s="15">
        <v>34388</v>
      </c>
    </row>
    <row r="1332" spans="1:8">
      <c r="A1332" s="15" t="s">
        <v>36</v>
      </c>
      <c r="B1332" s="15" t="s">
        <v>1721</v>
      </c>
      <c r="C1332" s="15" t="s">
        <v>35</v>
      </c>
      <c r="D1332" s="15">
        <v>2009</v>
      </c>
      <c r="E1332" s="15" t="s">
        <v>106</v>
      </c>
      <c r="F1332" s="15" t="s">
        <v>164</v>
      </c>
      <c r="G1332" s="15" t="s">
        <v>136</v>
      </c>
      <c r="H1332" s="15">
        <v>29310</v>
      </c>
    </row>
    <row r="1333" spans="1:8">
      <c r="A1333" s="15" t="s">
        <v>38</v>
      </c>
      <c r="B1333" s="15" t="s">
        <v>1722</v>
      </c>
      <c r="C1333" s="15" t="s">
        <v>37</v>
      </c>
      <c r="D1333" s="15">
        <v>2009</v>
      </c>
      <c r="E1333" s="15" t="s">
        <v>106</v>
      </c>
      <c r="F1333" s="15" t="s">
        <v>164</v>
      </c>
      <c r="G1333" s="15" t="s">
        <v>136</v>
      </c>
      <c r="H1333" s="15">
        <v>49062</v>
      </c>
    </row>
    <row r="1334" spans="1:8">
      <c r="A1334" s="15" t="s">
        <v>40</v>
      </c>
      <c r="B1334" s="15" t="s">
        <v>1723</v>
      </c>
      <c r="C1334" s="15" t="s">
        <v>39</v>
      </c>
      <c r="D1334" s="15">
        <v>2009</v>
      </c>
      <c r="E1334" s="15" t="s">
        <v>106</v>
      </c>
      <c r="F1334" s="15" t="s">
        <v>164</v>
      </c>
      <c r="G1334" s="15" t="s">
        <v>136</v>
      </c>
      <c r="H1334" s="15">
        <v>42972</v>
      </c>
    </row>
    <row r="1335" spans="1:8">
      <c r="A1335" s="15" t="s">
        <v>41</v>
      </c>
      <c r="B1335" s="15" t="s">
        <v>1724</v>
      </c>
      <c r="C1335" s="15" t="s">
        <v>24</v>
      </c>
      <c r="D1335" s="15">
        <v>2009</v>
      </c>
      <c r="E1335" s="15" t="s">
        <v>106</v>
      </c>
      <c r="F1335" s="15" t="s">
        <v>164</v>
      </c>
      <c r="G1335" s="15" t="s">
        <v>136</v>
      </c>
      <c r="H1335" s="15">
        <v>40282</v>
      </c>
    </row>
    <row r="1336" spans="1:8">
      <c r="A1336" s="15" t="s">
        <v>43</v>
      </c>
      <c r="B1336" s="15" t="s">
        <v>1725</v>
      </c>
      <c r="C1336" s="15" t="s">
        <v>42</v>
      </c>
      <c r="D1336" s="15">
        <v>2009</v>
      </c>
      <c r="E1336" s="15" t="s">
        <v>106</v>
      </c>
      <c r="F1336" s="15" t="s">
        <v>164</v>
      </c>
      <c r="G1336" s="15" t="s">
        <v>136</v>
      </c>
      <c r="H1336" s="15">
        <v>23943</v>
      </c>
    </row>
    <row r="1337" spans="1:8">
      <c r="A1337" s="15" t="s">
        <v>45</v>
      </c>
      <c r="B1337" s="15" t="s">
        <v>1726</v>
      </c>
      <c r="C1337" s="15" t="s">
        <v>44</v>
      </c>
      <c r="D1337" s="15">
        <v>2009</v>
      </c>
      <c r="E1337" s="15" t="s">
        <v>106</v>
      </c>
      <c r="F1337" s="15" t="s">
        <v>164</v>
      </c>
      <c r="G1337" s="15" t="s">
        <v>136</v>
      </c>
      <c r="H1337" s="15">
        <v>37565</v>
      </c>
    </row>
    <row r="1338" spans="1:8">
      <c r="A1338" s="15" t="s">
        <v>47</v>
      </c>
      <c r="B1338" s="15" t="s">
        <v>1727</v>
      </c>
      <c r="C1338" s="15" t="s">
        <v>46</v>
      </c>
      <c r="D1338" s="15">
        <v>2009</v>
      </c>
      <c r="E1338" s="15" t="s">
        <v>106</v>
      </c>
      <c r="F1338" s="15" t="s">
        <v>164</v>
      </c>
      <c r="G1338" s="15" t="s">
        <v>136</v>
      </c>
      <c r="H1338" s="15">
        <v>57473</v>
      </c>
    </row>
    <row r="1339" spans="1:8">
      <c r="A1339" s="15" t="s">
        <v>49</v>
      </c>
      <c r="B1339" s="15" t="s">
        <v>1728</v>
      </c>
      <c r="C1339" s="15" t="s">
        <v>48</v>
      </c>
      <c r="D1339" s="15">
        <v>2009</v>
      </c>
      <c r="E1339" s="15" t="s">
        <v>106</v>
      </c>
      <c r="F1339" s="15" t="s">
        <v>164</v>
      </c>
      <c r="G1339" s="15" t="s">
        <v>136</v>
      </c>
      <c r="H1339" s="15">
        <v>76241</v>
      </c>
    </row>
    <row r="1340" spans="1:8">
      <c r="A1340" s="15" t="s">
        <v>51</v>
      </c>
      <c r="B1340" s="15" t="s">
        <v>1729</v>
      </c>
      <c r="C1340" s="15" t="s">
        <v>50</v>
      </c>
      <c r="D1340" s="15">
        <v>2009</v>
      </c>
      <c r="E1340" s="15" t="s">
        <v>106</v>
      </c>
      <c r="F1340" s="15" t="s">
        <v>164</v>
      </c>
      <c r="G1340" s="15" t="s">
        <v>136</v>
      </c>
      <c r="H1340" s="15">
        <v>44683</v>
      </c>
    </row>
    <row r="1341" spans="1:8">
      <c r="A1341" s="15" t="s">
        <v>53</v>
      </c>
      <c r="B1341" s="15" t="s">
        <v>1730</v>
      </c>
      <c r="C1341" s="15" t="s">
        <v>52</v>
      </c>
      <c r="D1341" s="15">
        <v>2009</v>
      </c>
      <c r="E1341" s="15" t="s">
        <v>106</v>
      </c>
      <c r="F1341" s="15" t="s">
        <v>164</v>
      </c>
      <c r="G1341" s="15" t="s">
        <v>136</v>
      </c>
      <c r="H1341" s="15">
        <v>44187</v>
      </c>
    </row>
    <row r="1342" spans="1:8">
      <c r="A1342" s="15" t="s">
        <v>55</v>
      </c>
      <c r="B1342" s="15" t="s">
        <v>1731</v>
      </c>
      <c r="C1342" s="15" t="s">
        <v>54</v>
      </c>
      <c r="D1342" s="15">
        <v>2009</v>
      </c>
      <c r="E1342" s="15" t="s">
        <v>106</v>
      </c>
      <c r="F1342" s="15" t="s">
        <v>164</v>
      </c>
      <c r="G1342" s="15" t="s">
        <v>136</v>
      </c>
      <c r="H1342" s="15">
        <v>40471</v>
      </c>
    </row>
    <row r="1343" spans="1:8">
      <c r="A1343" s="15" t="s">
        <v>57</v>
      </c>
      <c r="B1343" s="15" t="s">
        <v>1732</v>
      </c>
      <c r="C1343" s="15" t="s">
        <v>56</v>
      </c>
      <c r="D1343" s="15">
        <v>2009</v>
      </c>
      <c r="E1343" s="15" t="s">
        <v>106</v>
      </c>
      <c r="F1343" s="15" t="s">
        <v>164</v>
      </c>
      <c r="G1343" s="15" t="s">
        <v>136</v>
      </c>
      <c r="H1343" s="15">
        <v>116243</v>
      </c>
    </row>
    <row r="1344" spans="1:8">
      <c r="A1344" s="15" t="s">
        <v>59</v>
      </c>
      <c r="B1344" s="15" t="s">
        <v>1733</v>
      </c>
      <c r="C1344" s="15" t="s">
        <v>58</v>
      </c>
      <c r="D1344" s="15">
        <v>2009</v>
      </c>
      <c r="E1344" s="15" t="s">
        <v>106</v>
      </c>
      <c r="F1344" s="15" t="s">
        <v>164</v>
      </c>
      <c r="G1344" s="15" t="s">
        <v>136</v>
      </c>
      <c r="H1344" s="15">
        <v>76126</v>
      </c>
    </row>
    <row r="1345" spans="1:8">
      <c r="A1345" s="15" t="s">
        <v>61</v>
      </c>
      <c r="B1345" s="15" t="s">
        <v>1734</v>
      </c>
      <c r="C1345" s="15" t="s">
        <v>60</v>
      </c>
      <c r="D1345" s="15">
        <v>2009</v>
      </c>
      <c r="E1345" s="15" t="s">
        <v>106</v>
      </c>
      <c r="F1345" s="15" t="s">
        <v>164</v>
      </c>
      <c r="G1345" s="15" t="s">
        <v>136</v>
      </c>
      <c r="H1345" s="15">
        <v>19059</v>
      </c>
    </row>
    <row r="1346" spans="1:8">
      <c r="A1346" s="15" t="s">
        <v>63</v>
      </c>
      <c r="B1346" s="15" t="s">
        <v>1735</v>
      </c>
      <c r="C1346" s="15" t="s">
        <v>62</v>
      </c>
      <c r="D1346" s="15">
        <v>2009</v>
      </c>
      <c r="E1346" s="15" t="s">
        <v>106</v>
      </c>
      <c r="F1346" s="15" t="s">
        <v>164</v>
      </c>
      <c r="G1346" s="15" t="s">
        <v>136</v>
      </c>
      <c r="H1346" s="15">
        <v>57543</v>
      </c>
    </row>
    <row r="1347" spans="1:8">
      <c r="A1347" s="15" t="s">
        <v>65</v>
      </c>
      <c r="B1347" s="15" t="s">
        <v>1736</v>
      </c>
      <c r="C1347" s="15" t="s">
        <v>64</v>
      </c>
      <c r="D1347" s="15">
        <v>2009</v>
      </c>
      <c r="E1347" s="15" t="s">
        <v>106</v>
      </c>
      <c r="F1347" s="15" t="s">
        <v>164</v>
      </c>
      <c r="G1347" s="15" t="s">
        <v>136</v>
      </c>
      <c r="H1347" s="15">
        <v>22540</v>
      </c>
    </row>
    <row r="1348" spans="1:8">
      <c r="A1348" s="15" t="s">
        <v>67</v>
      </c>
      <c r="B1348" s="15" t="s">
        <v>1737</v>
      </c>
      <c r="C1348" s="15" t="s">
        <v>66</v>
      </c>
      <c r="D1348" s="15">
        <v>2009</v>
      </c>
      <c r="E1348" s="15" t="s">
        <v>106</v>
      </c>
      <c r="F1348" s="15" t="s">
        <v>164</v>
      </c>
      <c r="G1348" s="15" t="s">
        <v>136</v>
      </c>
      <c r="H1348" s="15">
        <v>29132</v>
      </c>
    </row>
    <row r="1349" spans="1:8">
      <c r="A1349" s="15" t="s">
        <v>69</v>
      </c>
      <c r="B1349" s="15" t="s">
        <v>1738</v>
      </c>
      <c r="C1349" s="15" t="s">
        <v>68</v>
      </c>
      <c r="D1349" s="15">
        <v>2009</v>
      </c>
      <c r="E1349" s="15" t="s">
        <v>106</v>
      </c>
      <c r="F1349" s="15" t="s">
        <v>164</v>
      </c>
      <c r="G1349" s="15" t="s">
        <v>136</v>
      </c>
      <c r="H1349" s="15">
        <v>28079</v>
      </c>
    </row>
    <row r="1350" spans="1:8">
      <c r="A1350" s="15" t="s">
        <v>71</v>
      </c>
      <c r="B1350" s="15" t="s">
        <v>1739</v>
      </c>
      <c r="C1350" s="15" t="s">
        <v>70</v>
      </c>
      <c r="D1350" s="15">
        <v>2009</v>
      </c>
      <c r="E1350" s="15" t="s">
        <v>106</v>
      </c>
      <c r="F1350" s="15" t="s">
        <v>164</v>
      </c>
      <c r="G1350" s="15" t="s">
        <v>136</v>
      </c>
      <c r="H1350" s="15">
        <v>46210</v>
      </c>
    </row>
    <row r="1351" spans="1:8">
      <c r="A1351" s="15" t="s">
        <v>20</v>
      </c>
      <c r="B1351" s="15" t="s">
        <v>1740</v>
      </c>
      <c r="C1351" s="15" t="s">
        <v>182</v>
      </c>
      <c r="D1351" s="15">
        <v>2009</v>
      </c>
      <c r="E1351" s="15" t="s">
        <v>106</v>
      </c>
      <c r="F1351" s="15" t="s">
        <v>164</v>
      </c>
      <c r="G1351" s="15" t="s">
        <v>136</v>
      </c>
      <c r="H1351" s="15">
        <v>974598</v>
      </c>
    </row>
    <row r="1352" spans="1:8">
      <c r="A1352" s="15" t="s">
        <v>23</v>
      </c>
      <c r="B1352" s="15" t="s">
        <v>1741</v>
      </c>
      <c r="C1352" s="15" t="s">
        <v>175</v>
      </c>
      <c r="D1352" s="15">
        <v>2010</v>
      </c>
      <c r="E1352" s="15" t="s">
        <v>106</v>
      </c>
      <c r="F1352" s="15" t="s">
        <v>164</v>
      </c>
      <c r="G1352" s="15" t="s">
        <v>136</v>
      </c>
      <c r="H1352" s="15">
        <v>213926</v>
      </c>
    </row>
    <row r="1353" spans="1:8">
      <c r="A1353" s="15" t="s">
        <v>25</v>
      </c>
      <c r="B1353" s="15" t="s">
        <v>1742</v>
      </c>
      <c r="C1353" s="15" t="s">
        <v>176</v>
      </c>
      <c r="D1353" s="15">
        <v>2010</v>
      </c>
      <c r="E1353" s="15" t="s">
        <v>106</v>
      </c>
      <c r="F1353" s="15" t="s">
        <v>164</v>
      </c>
      <c r="G1353" s="15" t="s">
        <v>136</v>
      </c>
      <c r="H1353" s="15">
        <v>40072</v>
      </c>
    </row>
    <row r="1354" spans="1:8">
      <c r="A1354" s="15" t="s">
        <v>26</v>
      </c>
      <c r="B1354" s="15" t="s">
        <v>1743</v>
      </c>
      <c r="C1354" s="15" t="s">
        <v>177</v>
      </c>
      <c r="D1354" s="15">
        <v>2010</v>
      </c>
      <c r="E1354" s="15" t="s">
        <v>106</v>
      </c>
      <c r="F1354" s="15" t="s">
        <v>164</v>
      </c>
      <c r="G1354" s="15" t="s">
        <v>136</v>
      </c>
      <c r="H1354" s="15">
        <v>118849</v>
      </c>
    </row>
    <row r="1355" spans="1:8">
      <c r="A1355" s="15" t="s">
        <v>221</v>
      </c>
      <c r="B1355" s="15" t="s">
        <v>1744</v>
      </c>
      <c r="C1355" s="15" t="s">
        <v>178</v>
      </c>
      <c r="D1355" s="15">
        <v>2010</v>
      </c>
      <c r="E1355" s="15" t="s">
        <v>106</v>
      </c>
      <c r="F1355" s="15" t="s">
        <v>164</v>
      </c>
      <c r="G1355" s="15" t="s">
        <v>136</v>
      </c>
      <c r="H1355" s="15">
        <v>165450</v>
      </c>
    </row>
    <row r="1356" spans="1:8">
      <c r="A1356" s="15" t="s">
        <v>107</v>
      </c>
      <c r="B1356" s="15" t="s">
        <v>1745</v>
      </c>
      <c r="C1356" s="15" t="s">
        <v>179</v>
      </c>
      <c r="D1356" s="15">
        <v>2010</v>
      </c>
      <c r="E1356" s="15" t="s">
        <v>106</v>
      </c>
      <c r="F1356" s="15" t="s">
        <v>164</v>
      </c>
      <c r="G1356" s="15" t="s">
        <v>136</v>
      </c>
      <c r="H1356" s="15">
        <v>157723</v>
      </c>
    </row>
    <row r="1357" spans="1:8">
      <c r="A1357" s="15" t="s">
        <v>27</v>
      </c>
      <c r="B1357" s="15" t="s">
        <v>1746</v>
      </c>
      <c r="C1357" s="15" t="s">
        <v>180</v>
      </c>
      <c r="D1357" s="15">
        <v>2010</v>
      </c>
      <c r="E1357" s="15" t="s">
        <v>106</v>
      </c>
      <c r="F1357" s="15" t="s">
        <v>164</v>
      </c>
      <c r="G1357" s="15" t="s">
        <v>136</v>
      </c>
      <c r="H1357" s="15">
        <v>95131</v>
      </c>
    </row>
    <row r="1358" spans="1:8">
      <c r="A1358" s="15" t="s">
        <v>28</v>
      </c>
      <c r="B1358" s="15" t="s">
        <v>1747</v>
      </c>
      <c r="C1358" s="15" t="s">
        <v>181</v>
      </c>
      <c r="D1358" s="15">
        <v>2010</v>
      </c>
      <c r="E1358" s="15" t="s">
        <v>106</v>
      </c>
      <c r="F1358" s="15" t="s">
        <v>164</v>
      </c>
      <c r="G1358" s="15" t="s">
        <v>136</v>
      </c>
      <c r="H1358" s="15">
        <v>183973</v>
      </c>
    </row>
    <row r="1359" spans="1:8">
      <c r="A1359" s="15" t="s">
        <v>30</v>
      </c>
      <c r="B1359" s="15" t="s">
        <v>1748</v>
      </c>
      <c r="C1359" s="15" t="s">
        <v>29</v>
      </c>
      <c r="D1359" s="15">
        <v>2010</v>
      </c>
      <c r="E1359" s="15" t="s">
        <v>106</v>
      </c>
      <c r="F1359" s="15" t="s">
        <v>164</v>
      </c>
      <c r="G1359" s="15" t="s">
        <v>136</v>
      </c>
      <c r="H1359" s="15">
        <v>21220</v>
      </c>
    </row>
    <row r="1360" spans="1:8">
      <c r="A1360" s="15" t="s">
        <v>32</v>
      </c>
      <c r="B1360" s="15" t="s">
        <v>1749</v>
      </c>
      <c r="C1360" s="15" t="s">
        <v>31</v>
      </c>
      <c r="D1360" s="15">
        <v>2010</v>
      </c>
      <c r="E1360" s="15" t="s">
        <v>106</v>
      </c>
      <c r="F1360" s="15" t="s">
        <v>164</v>
      </c>
      <c r="G1360" s="15" t="s">
        <v>136</v>
      </c>
      <c r="H1360" s="15">
        <v>37677</v>
      </c>
    </row>
    <row r="1361" spans="1:8">
      <c r="A1361" s="15" t="s">
        <v>34</v>
      </c>
      <c r="B1361" s="15" t="s">
        <v>1750</v>
      </c>
      <c r="C1361" s="15" t="s">
        <v>33</v>
      </c>
      <c r="D1361" s="15">
        <v>2010</v>
      </c>
      <c r="E1361" s="15" t="s">
        <v>106</v>
      </c>
      <c r="F1361" s="15" t="s">
        <v>164</v>
      </c>
      <c r="G1361" s="15" t="s">
        <v>136</v>
      </c>
      <c r="H1361" s="15">
        <v>34242</v>
      </c>
    </row>
    <row r="1362" spans="1:8">
      <c r="A1362" s="15" t="s">
        <v>36</v>
      </c>
      <c r="B1362" s="15" t="s">
        <v>1751</v>
      </c>
      <c r="C1362" s="15" t="s">
        <v>35</v>
      </c>
      <c r="D1362" s="15">
        <v>2010</v>
      </c>
      <c r="E1362" s="15" t="s">
        <v>106</v>
      </c>
      <c r="F1362" s="15" t="s">
        <v>164</v>
      </c>
      <c r="G1362" s="15" t="s">
        <v>136</v>
      </c>
      <c r="H1362" s="15">
        <v>29119</v>
      </c>
    </row>
    <row r="1363" spans="1:8">
      <c r="A1363" s="15" t="s">
        <v>38</v>
      </c>
      <c r="B1363" s="15" t="s">
        <v>1752</v>
      </c>
      <c r="C1363" s="15" t="s">
        <v>37</v>
      </c>
      <c r="D1363" s="15">
        <v>2010</v>
      </c>
      <c r="E1363" s="15" t="s">
        <v>106</v>
      </c>
      <c r="F1363" s="15" t="s">
        <v>164</v>
      </c>
      <c r="G1363" s="15" t="s">
        <v>136</v>
      </c>
      <c r="H1363" s="15">
        <v>48703</v>
      </c>
    </row>
    <row r="1364" spans="1:8">
      <c r="A1364" s="15" t="s">
        <v>40</v>
      </c>
      <c r="B1364" s="15" t="s">
        <v>1753</v>
      </c>
      <c r="C1364" s="15" t="s">
        <v>39</v>
      </c>
      <c r="D1364" s="15">
        <v>2010</v>
      </c>
      <c r="E1364" s="15" t="s">
        <v>106</v>
      </c>
      <c r="F1364" s="15" t="s">
        <v>164</v>
      </c>
      <c r="G1364" s="15" t="s">
        <v>136</v>
      </c>
      <c r="H1364" s="15">
        <v>42965</v>
      </c>
    </row>
    <row r="1365" spans="1:8">
      <c r="A1365" s="15" t="s">
        <v>41</v>
      </c>
      <c r="B1365" s="15" t="s">
        <v>1754</v>
      </c>
      <c r="C1365" s="15" t="s">
        <v>24</v>
      </c>
      <c r="D1365" s="15">
        <v>2010</v>
      </c>
      <c r="E1365" s="15" t="s">
        <v>106</v>
      </c>
      <c r="F1365" s="15" t="s">
        <v>164</v>
      </c>
      <c r="G1365" s="15" t="s">
        <v>136</v>
      </c>
      <c r="H1365" s="15">
        <v>40072</v>
      </c>
    </row>
    <row r="1366" spans="1:8">
      <c r="A1366" s="15" t="s">
        <v>43</v>
      </c>
      <c r="B1366" s="15" t="s">
        <v>1755</v>
      </c>
      <c r="C1366" s="15" t="s">
        <v>42</v>
      </c>
      <c r="D1366" s="15">
        <v>2010</v>
      </c>
      <c r="E1366" s="15" t="s">
        <v>106</v>
      </c>
      <c r="F1366" s="15" t="s">
        <v>164</v>
      </c>
      <c r="G1366" s="15" t="s">
        <v>136</v>
      </c>
      <c r="H1366" s="15">
        <v>23959</v>
      </c>
    </row>
    <row r="1367" spans="1:8">
      <c r="A1367" s="15" t="s">
        <v>45</v>
      </c>
      <c r="B1367" s="15" t="s">
        <v>1756</v>
      </c>
      <c r="C1367" s="15" t="s">
        <v>44</v>
      </c>
      <c r="D1367" s="15">
        <v>2010</v>
      </c>
      <c r="E1367" s="15" t="s">
        <v>106</v>
      </c>
      <c r="F1367" s="15" t="s">
        <v>164</v>
      </c>
      <c r="G1367" s="15" t="s">
        <v>136</v>
      </c>
      <c r="H1367" s="15">
        <v>37574</v>
      </c>
    </row>
    <row r="1368" spans="1:8">
      <c r="A1368" s="15" t="s">
        <v>47</v>
      </c>
      <c r="B1368" s="15" t="s">
        <v>1757</v>
      </c>
      <c r="C1368" s="15" t="s">
        <v>46</v>
      </c>
      <c r="D1368" s="15">
        <v>2010</v>
      </c>
      <c r="E1368" s="15" t="s">
        <v>106</v>
      </c>
      <c r="F1368" s="15" t="s">
        <v>164</v>
      </c>
      <c r="G1368" s="15" t="s">
        <v>136</v>
      </c>
      <c r="H1368" s="15">
        <v>57316</v>
      </c>
    </row>
    <row r="1369" spans="1:8">
      <c r="A1369" s="15" t="s">
        <v>49</v>
      </c>
      <c r="B1369" s="15" t="s">
        <v>1758</v>
      </c>
      <c r="C1369" s="15" t="s">
        <v>48</v>
      </c>
      <c r="D1369" s="15">
        <v>2010</v>
      </c>
      <c r="E1369" s="15" t="s">
        <v>106</v>
      </c>
      <c r="F1369" s="15" t="s">
        <v>164</v>
      </c>
      <c r="G1369" s="15" t="s">
        <v>136</v>
      </c>
      <c r="H1369" s="15">
        <v>76474</v>
      </c>
    </row>
    <row r="1370" spans="1:8">
      <c r="A1370" s="15" t="s">
        <v>51</v>
      </c>
      <c r="B1370" s="15" t="s">
        <v>1759</v>
      </c>
      <c r="C1370" s="15" t="s">
        <v>50</v>
      </c>
      <c r="D1370" s="15">
        <v>2010</v>
      </c>
      <c r="E1370" s="15" t="s">
        <v>106</v>
      </c>
      <c r="F1370" s="15" t="s">
        <v>164</v>
      </c>
      <c r="G1370" s="15" t="s">
        <v>136</v>
      </c>
      <c r="H1370" s="15">
        <v>44707</v>
      </c>
    </row>
    <row r="1371" spans="1:8">
      <c r="A1371" s="15" t="s">
        <v>53</v>
      </c>
      <c r="B1371" s="15" t="s">
        <v>1760</v>
      </c>
      <c r="C1371" s="15" t="s">
        <v>52</v>
      </c>
      <c r="D1371" s="15">
        <v>2010</v>
      </c>
      <c r="E1371" s="15" t="s">
        <v>106</v>
      </c>
      <c r="F1371" s="15" t="s">
        <v>164</v>
      </c>
      <c r="G1371" s="15" t="s">
        <v>136</v>
      </c>
      <c r="H1371" s="15">
        <v>44269</v>
      </c>
    </row>
    <row r="1372" spans="1:8">
      <c r="A1372" s="15" t="s">
        <v>55</v>
      </c>
      <c r="B1372" s="15" t="s">
        <v>1761</v>
      </c>
      <c r="C1372" s="15" t="s">
        <v>54</v>
      </c>
      <c r="D1372" s="15">
        <v>2010</v>
      </c>
      <c r="E1372" s="15" t="s">
        <v>106</v>
      </c>
      <c r="F1372" s="15" t="s">
        <v>164</v>
      </c>
      <c r="G1372" s="15" t="s">
        <v>136</v>
      </c>
      <c r="H1372" s="15">
        <v>40313</v>
      </c>
    </row>
    <row r="1373" spans="1:8">
      <c r="A1373" s="15" t="s">
        <v>57</v>
      </c>
      <c r="B1373" s="15" t="s">
        <v>1762</v>
      </c>
      <c r="C1373" s="15" t="s">
        <v>56</v>
      </c>
      <c r="D1373" s="15">
        <v>2010</v>
      </c>
      <c r="E1373" s="15" t="s">
        <v>106</v>
      </c>
      <c r="F1373" s="15" t="s">
        <v>164</v>
      </c>
      <c r="G1373" s="15" t="s">
        <v>136</v>
      </c>
      <c r="H1373" s="15">
        <v>117410</v>
      </c>
    </row>
    <row r="1374" spans="1:8">
      <c r="A1374" s="15" t="s">
        <v>59</v>
      </c>
      <c r="B1374" s="15" t="s">
        <v>1763</v>
      </c>
      <c r="C1374" s="15" t="s">
        <v>58</v>
      </c>
      <c r="D1374" s="15">
        <v>2010</v>
      </c>
      <c r="E1374" s="15" t="s">
        <v>106</v>
      </c>
      <c r="F1374" s="15" t="s">
        <v>164</v>
      </c>
      <c r="G1374" s="15" t="s">
        <v>136</v>
      </c>
      <c r="H1374" s="15">
        <v>75944</v>
      </c>
    </row>
    <row r="1375" spans="1:8">
      <c r="A1375" s="15" t="s">
        <v>61</v>
      </c>
      <c r="B1375" s="15" t="s">
        <v>1764</v>
      </c>
      <c r="C1375" s="15" t="s">
        <v>60</v>
      </c>
      <c r="D1375" s="15">
        <v>2010</v>
      </c>
      <c r="E1375" s="15" t="s">
        <v>106</v>
      </c>
      <c r="F1375" s="15" t="s">
        <v>164</v>
      </c>
      <c r="G1375" s="15" t="s">
        <v>136</v>
      </c>
      <c r="H1375" s="15">
        <v>19187</v>
      </c>
    </row>
    <row r="1376" spans="1:8">
      <c r="A1376" s="15" t="s">
        <v>63</v>
      </c>
      <c r="B1376" s="15" t="s">
        <v>1765</v>
      </c>
      <c r="C1376" s="15" t="s">
        <v>62</v>
      </c>
      <c r="D1376" s="15">
        <v>2010</v>
      </c>
      <c r="E1376" s="15" t="s">
        <v>106</v>
      </c>
      <c r="F1376" s="15" t="s">
        <v>164</v>
      </c>
      <c r="G1376" s="15" t="s">
        <v>136</v>
      </c>
      <c r="H1376" s="15">
        <v>57699</v>
      </c>
    </row>
    <row r="1377" spans="1:8">
      <c r="A1377" s="15" t="s">
        <v>65</v>
      </c>
      <c r="B1377" s="15" t="s">
        <v>1766</v>
      </c>
      <c r="C1377" s="15" t="s">
        <v>64</v>
      </c>
      <c r="D1377" s="15">
        <v>2010</v>
      </c>
      <c r="E1377" s="15" t="s">
        <v>106</v>
      </c>
      <c r="F1377" s="15" t="s">
        <v>164</v>
      </c>
      <c r="G1377" s="15" t="s">
        <v>136</v>
      </c>
      <c r="H1377" s="15">
        <v>22518</v>
      </c>
    </row>
    <row r="1378" spans="1:8">
      <c r="A1378" s="15" t="s">
        <v>67</v>
      </c>
      <c r="B1378" s="15" t="s">
        <v>1767</v>
      </c>
      <c r="C1378" s="15" t="s">
        <v>66</v>
      </c>
      <c r="D1378" s="15">
        <v>2010</v>
      </c>
      <c r="E1378" s="15" t="s">
        <v>106</v>
      </c>
      <c r="F1378" s="15" t="s">
        <v>164</v>
      </c>
      <c r="G1378" s="15" t="s">
        <v>136</v>
      </c>
      <c r="H1378" s="15">
        <v>29100</v>
      </c>
    </row>
    <row r="1379" spans="1:8">
      <c r="A1379" s="15" t="s">
        <v>69</v>
      </c>
      <c r="B1379" s="15" t="s">
        <v>1768</v>
      </c>
      <c r="C1379" s="15" t="s">
        <v>68</v>
      </c>
      <c r="D1379" s="15">
        <v>2010</v>
      </c>
      <c r="E1379" s="15" t="s">
        <v>106</v>
      </c>
      <c r="F1379" s="15" t="s">
        <v>164</v>
      </c>
      <c r="G1379" s="15" t="s">
        <v>136</v>
      </c>
      <c r="H1379" s="15">
        <v>28166</v>
      </c>
    </row>
    <row r="1380" spans="1:8">
      <c r="A1380" s="15" t="s">
        <v>71</v>
      </c>
      <c r="B1380" s="15" t="s">
        <v>1769</v>
      </c>
      <c r="C1380" s="15" t="s">
        <v>70</v>
      </c>
      <c r="D1380" s="15">
        <v>2010</v>
      </c>
      <c r="E1380" s="15" t="s">
        <v>106</v>
      </c>
      <c r="F1380" s="15" t="s">
        <v>164</v>
      </c>
      <c r="G1380" s="15" t="s">
        <v>136</v>
      </c>
      <c r="H1380" s="15">
        <v>46490</v>
      </c>
    </row>
    <row r="1381" spans="1:8">
      <c r="A1381" s="15" t="s">
        <v>20</v>
      </c>
      <c r="B1381" s="15" t="s">
        <v>1770</v>
      </c>
      <c r="C1381" s="15" t="s">
        <v>182</v>
      </c>
      <c r="D1381" s="15">
        <v>2010</v>
      </c>
      <c r="E1381" s="15" t="s">
        <v>106</v>
      </c>
      <c r="F1381" s="15" t="s">
        <v>164</v>
      </c>
      <c r="G1381" s="15" t="s">
        <v>136</v>
      </c>
      <c r="H1381" s="15">
        <v>975124</v>
      </c>
    </row>
    <row r="1382" spans="1:8">
      <c r="A1382" s="15" t="s">
        <v>23</v>
      </c>
      <c r="B1382" s="15" t="s">
        <v>1771</v>
      </c>
      <c r="C1382" s="15" t="s">
        <v>175</v>
      </c>
      <c r="D1382" s="15">
        <v>2011</v>
      </c>
      <c r="E1382" s="15" t="s">
        <v>106</v>
      </c>
      <c r="F1382" s="15" t="s">
        <v>164</v>
      </c>
      <c r="G1382" s="15" t="s">
        <v>136</v>
      </c>
      <c r="H1382" s="15">
        <v>213565</v>
      </c>
    </row>
    <row r="1383" spans="1:8">
      <c r="A1383" s="15" t="s">
        <v>25</v>
      </c>
      <c r="B1383" s="15" t="s">
        <v>1772</v>
      </c>
      <c r="C1383" s="15" t="s">
        <v>176</v>
      </c>
      <c r="D1383" s="15">
        <v>2011</v>
      </c>
      <c r="E1383" s="15" t="s">
        <v>106</v>
      </c>
      <c r="F1383" s="15" t="s">
        <v>164</v>
      </c>
      <c r="G1383" s="15" t="s">
        <v>136</v>
      </c>
      <c r="H1383" s="15">
        <v>39915</v>
      </c>
    </row>
    <row r="1384" spans="1:8">
      <c r="A1384" s="15" t="s">
        <v>26</v>
      </c>
      <c r="B1384" s="15" t="s">
        <v>1773</v>
      </c>
      <c r="C1384" s="15" t="s">
        <v>177</v>
      </c>
      <c r="D1384" s="15">
        <v>2011</v>
      </c>
      <c r="E1384" s="15" t="s">
        <v>106</v>
      </c>
      <c r="F1384" s="15" t="s">
        <v>164</v>
      </c>
      <c r="G1384" s="15" t="s">
        <v>136</v>
      </c>
      <c r="H1384" s="15">
        <v>118594</v>
      </c>
    </row>
    <row r="1385" spans="1:8">
      <c r="A1385" s="15" t="s">
        <v>221</v>
      </c>
      <c r="B1385" s="15" t="s">
        <v>1774</v>
      </c>
      <c r="C1385" s="15" t="s">
        <v>178</v>
      </c>
      <c r="D1385" s="15">
        <v>2011</v>
      </c>
      <c r="E1385" s="15" t="s">
        <v>106</v>
      </c>
      <c r="F1385" s="15" t="s">
        <v>164</v>
      </c>
      <c r="G1385" s="15" t="s">
        <v>136</v>
      </c>
      <c r="H1385" s="15">
        <v>165662</v>
      </c>
    </row>
    <row r="1386" spans="1:8">
      <c r="A1386" s="15" t="s">
        <v>107</v>
      </c>
      <c r="B1386" s="15" t="s">
        <v>1775</v>
      </c>
      <c r="C1386" s="15" t="s">
        <v>179</v>
      </c>
      <c r="D1386" s="15">
        <v>2011</v>
      </c>
      <c r="E1386" s="15" t="s">
        <v>106</v>
      </c>
      <c r="F1386" s="15" t="s">
        <v>164</v>
      </c>
      <c r="G1386" s="15" t="s">
        <v>136</v>
      </c>
      <c r="H1386" s="15">
        <v>158739</v>
      </c>
    </row>
    <row r="1387" spans="1:8">
      <c r="A1387" s="15" t="s">
        <v>27</v>
      </c>
      <c r="B1387" s="15" t="s">
        <v>1776</v>
      </c>
      <c r="C1387" s="15" t="s">
        <v>180</v>
      </c>
      <c r="D1387" s="15">
        <v>2011</v>
      </c>
      <c r="E1387" s="15" t="s">
        <v>106</v>
      </c>
      <c r="F1387" s="15" t="s">
        <v>164</v>
      </c>
      <c r="G1387" s="15" t="s">
        <v>136</v>
      </c>
      <c r="H1387" s="15">
        <v>94947</v>
      </c>
    </row>
    <row r="1388" spans="1:8">
      <c r="A1388" s="15" t="s">
        <v>28</v>
      </c>
      <c r="B1388" s="15" t="s">
        <v>1777</v>
      </c>
      <c r="C1388" s="15" t="s">
        <v>181</v>
      </c>
      <c r="D1388" s="15">
        <v>2011</v>
      </c>
      <c r="E1388" s="15" t="s">
        <v>106</v>
      </c>
      <c r="F1388" s="15" t="s">
        <v>164</v>
      </c>
      <c r="G1388" s="15" t="s">
        <v>136</v>
      </c>
      <c r="H1388" s="15">
        <v>184442</v>
      </c>
    </row>
    <row r="1389" spans="1:8">
      <c r="A1389" s="15" t="s">
        <v>30</v>
      </c>
      <c r="B1389" s="15" t="s">
        <v>1778</v>
      </c>
      <c r="C1389" s="15" t="s">
        <v>29</v>
      </c>
      <c r="D1389" s="15">
        <v>2011</v>
      </c>
      <c r="E1389" s="15" t="s">
        <v>106</v>
      </c>
      <c r="F1389" s="15" t="s">
        <v>164</v>
      </c>
      <c r="G1389" s="15" t="s">
        <v>136</v>
      </c>
      <c r="H1389" s="15">
        <v>21107</v>
      </c>
    </row>
    <row r="1390" spans="1:8">
      <c r="A1390" s="15" t="s">
        <v>32</v>
      </c>
      <c r="B1390" s="15" t="s">
        <v>1779</v>
      </c>
      <c r="C1390" s="15" t="s">
        <v>31</v>
      </c>
      <c r="D1390" s="15">
        <v>2011</v>
      </c>
      <c r="E1390" s="15" t="s">
        <v>106</v>
      </c>
      <c r="F1390" s="15" t="s">
        <v>164</v>
      </c>
      <c r="G1390" s="15" t="s">
        <v>136</v>
      </c>
      <c r="H1390" s="15">
        <v>37528</v>
      </c>
    </row>
    <row r="1391" spans="1:8">
      <c r="A1391" s="15" t="s">
        <v>34</v>
      </c>
      <c r="B1391" s="15" t="s">
        <v>1780</v>
      </c>
      <c r="C1391" s="15" t="s">
        <v>33</v>
      </c>
      <c r="D1391" s="15">
        <v>2011</v>
      </c>
      <c r="E1391" s="15" t="s">
        <v>106</v>
      </c>
      <c r="F1391" s="15" t="s">
        <v>164</v>
      </c>
      <c r="G1391" s="15" t="s">
        <v>136</v>
      </c>
      <c r="H1391" s="15">
        <v>34413</v>
      </c>
    </row>
    <row r="1392" spans="1:8">
      <c r="A1392" s="15" t="s">
        <v>36</v>
      </c>
      <c r="B1392" s="15" t="s">
        <v>1781</v>
      </c>
      <c r="C1392" s="15" t="s">
        <v>35</v>
      </c>
      <c r="D1392" s="15">
        <v>2011</v>
      </c>
      <c r="E1392" s="15" t="s">
        <v>106</v>
      </c>
      <c r="F1392" s="15" t="s">
        <v>164</v>
      </c>
      <c r="G1392" s="15" t="s">
        <v>136</v>
      </c>
      <c r="H1392" s="15">
        <v>28879</v>
      </c>
    </row>
    <row r="1393" spans="1:8">
      <c r="A1393" s="15" t="s">
        <v>38</v>
      </c>
      <c r="B1393" s="15" t="s">
        <v>1782</v>
      </c>
      <c r="C1393" s="15" t="s">
        <v>37</v>
      </c>
      <c r="D1393" s="15">
        <v>2011</v>
      </c>
      <c r="E1393" s="15" t="s">
        <v>106</v>
      </c>
      <c r="F1393" s="15" t="s">
        <v>164</v>
      </c>
      <c r="G1393" s="15" t="s">
        <v>136</v>
      </c>
      <c r="H1393" s="15">
        <v>48708</v>
      </c>
    </row>
    <row r="1394" spans="1:8">
      <c r="A1394" s="15" t="s">
        <v>40</v>
      </c>
      <c r="B1394" s="15" t="s">
        <v>1783</v>
      </c>
      <c r="C1394" s="15" t="s">
        <v>39</v>
      </c>
      <c r="D1394" s="15">
        <v>2011</v>
      </c>
      <c r="E1394" s="15" t="s">
        <v>106</v>
      </c>
      <c r="F1394" s="15" t="s">
        <v>164</v>
      </c>
      <c r="G1394" s="15" t="s">
        <v>136</v>
      </c>
      <c r="H1394" s="15">
        <v>42930</v>
      </c>
    </row>
    <row r="1395" spans="1:8">
      <c r="A1395" s="15" t="s">
        <v>41</v>
      </c>
      <c r="B1395" s="15" t="s">
        <v>1784</v>
      </c>
      <c r="C1395" s="15" t="s">
        <v>24</v>
      </c>
      <c r="D1395" s="15">
        <v>2011</v>
      </c>
      <c r="E1395" s="15" t="s">
        <v>106</v>
      </c>
      <c r="F1395" s="15" t="s">
        <v>164</v>
      </c>
      <c r="G1395" s="15" t="s">
        <v>136</v>
      </c>
      <c r="H1395" s="15">
        <v>39915</v>
      </c>
    </row>
    <row r="1396" spans="1:8">
      <c r="A1396" s="15" t="s">
        <v>43</v>
      </c>
      <c r="B1396" s="15" t="s">
        <v>1785</v>
      </c>
      <c r="C1396" s="15" t="s">
        <v>42</v>
      </c>
      <c r="D1396" s="15">
        <v>2011</v>
      </c>
      <c r="E1396" s="15" t="s">
        <v>106</v>
      </c>
      <c r="F1396" s="15" t="s">
        <v>164</v>
      </c>
      <c r="G1396" s="15" t="s">
        <v>136</v>
      </c>
      <c r="H1396" s="15">
        <v>23886</v>
      </c>
    </row>
    <row r="1397" spans="1:8">
      <c r="A1397" s="15" t="s">
        <v>45</v>
      </c>
      <c r="B1397" s="15" t="s">
        <v>1786</v>
      </c>
      <c r="C1397" s="15" t="s">
        <v>44</v>
      </c>
      <c r="D1397" s="15">
        <v>2011</v>
      </c>
      <c r="E1397" s="15" t="s">
        <v>106</v>
      </c>
      <c r="F1397" s="15" t="s">
        <v>164</v>
      </c>
      <c r="G1397" s="15" t="s">
        <v>136</v>
      </c>
      <c r="H1397" s="15">
        <v>37411</v>
      </c>
    </row>
    <row r="1398" spans="1:8">
      <c r="A1398" s="15" t="s">
        <v>47</v>
      </c>
      <c r="B1398" s="15" t="s">
        <v>1787</v>
      </c>
      <c r="C1398" s="15" t="s">
        <v>46</v>
      </c>
      <c r="D1398" s="15">
        <v>2011</v>
      </c>
      <c r="E1398" s="15" t="s">
        <v>106</v>
      </c>
      <c r="F1398" s="15" t="s">
        <v>164</v>
      </c>
      <c r="G1398" s="15" t="s">
        <v>136</v>
      </c>
      <c r="H1398" s="15">
        <v>57297</v>
      </c>
    </row>
    <row r="1399" spans="1:8">
      <c r="A1399" s="15" t="s">
        <v>49</v>
      </c>
      <c r="B1399" s="15" t="s">
        <v>1788</v>
      </c>
      <c r="C1399" s="15" t="s">
        <v>48</v>
      </c>
      <c r="D1399" s="15">
        <v>2011</v>
      </c>
      <c r="E1399" s="15" t="s">
        <v>106</v>
      </c>
      <c r="F1399" s="15" t="s">
        <v>164</v>
      </c>
      <c r="G1399" s="15" t="s">
        <v>136</v>
      </c>
      <c r="H1399" s="15">
        <v>76547</v>
      </c>
    </row>
    <row r="1400" spans="1:8">
      <c r="A1400" s="15" t="s">
        <v>51</v>
      </c>
      <c r="B1400" s="15" t="s">
        <v>1789</v>
      </c>
      <c r="C1400" s="15" t="s">
        <v>50</v>
      </c>
      <c r="D1400" s="15">
        <v>2011</v>
      </c>
      <c r="E1400" s="15" t="s">
        <v>106</v>
      </c>
      <c r="F1400" s="15" t="s">
        <v>164</v>
      </c>
      <c r="G1400" s="15" t="s">
        <v>136</v>
      </c>
      <c r="H1400" s="15">
        <v>44723</v>
      </c>
    </row>
    <row r="1401" spans="1:8">
      <c r="A1401" s="15" t="s">
        <v>53</v>
      </c>
      <c r="B1401" s="15" t="s">
        <v>1790</v>
      </c>
      <c r="C1401" s="15" t="s">
        <v>52</v>
      </c>
      <c r="D1401" s="15">
        <v>2011</v>
      </c>
      <c r="E1401" s="15" t="s">
        <v>106</v>
      </c>
      <c r="F1401" s="15" t="s">
        <v>164</v>
      </c>
      <c r="G1401" s="15" t="s">
        <v>136</v>
      </c>
      <c r="H1401" s="15">
        <v>44392</v>
      </c>
    </row>
    <row r="1402" spans="1:8">
      <c r="A1402" s="15" t="s">
        <v>55</v>
      </c>
      <c r="B1402" s="15" t="s">
        <v>1791</v>
      </c>
      <c r="C1402" s="15" t="s">
        <v>54</v>
      </c>
      <c r="D1402" s="15">
        <v>2011</v>
      </c>
      <c r="E1402" s="15" t="s">
        <v>106</v>
      </c>
      <c r="F1402" s="15" t="s">
        <v>164</v>
      </c>
      <c r="G1402" s="15" t="s">
        <v>136</v>
      </c>
      <c r="H1402" s="15">
        <v>40242</v>
      </c>
    </row>
    <row r="1403" spans="1:8">
      <c r="A1403" s="15" t="s">
        <v>57</v>
      </c>
      <c r="B1403" s="15" t="s">
        <v>1792</v>
      </c>
      <c r="C1403" s="15" t="s">
        <v>56</v>
      </c>
      <c r="D1403" s="15">
        <v>2011</v>
      </c>
      <c r="E1403" s="15" t="s">
        <v>106</v>
      </c>
      <c r="F1403" s="15" t="s">
        <v>164</v>
      </c>
      <c r="G1403" s="15" t="s">
        <v>136</v>
      </c>
      <c r="H1403" s="15">
        <v>118497</v>
      </c>
    </row>
    <row r="1404" spans="1:8">
      <c r="A1404" s="15" t="s">
        <v>59</v>
      </c>
      <c r="B1404" s="15" t="s">
        <v>1793</v>
      </c>
      <c r="C1404" s="15" t="s">
        <v>58</v>
      </c>
      <c r="D1404" s="15">
        <v>2011</v>
      </c>
      <c r="E1404" s="15" t="s">
        <v>106</v>
      </c>
      <c r="F1404" s="15" t="s">
        <v>164</v>
      </c>
      <c r="G1404" s="15" t="s">
        <v>136</v>
      </c>
      <c r="H1404" s="15">
        <v>75633</v>
      </c>
    </row>
    <row r="1405" spans="1:8">
      <c r="A1405" s="15" t="s">
        <v>61</v>
      </c>
      <c r="B1405" s="15" t="s">
        <v>1794</v>
      </c>
      <c r="C1405" s="15" t="s">
        <v>60</v>
      </c>
      <c r="D1405" s="15">
        <v>2011</v>
      </c>
      <c r="E1405" s="15" t="s">
        <v>106</v>
      </c>
      <c r="F1405" s="15" t="s">
        <v>164</v>
      </c>
      <c r="G1405" s="15" t="s">
        <v>136</v>
      </c>
      <c r="H1405" s="15">
        <v>19314</v>
      </c>
    </row>
    <row r="1406" spans="1:8">
      <c r="A1406" s="15" t="s">
        <v>63</v>
      </c>
      <c r="B1406" s="15" t="s">
        <v>1795</v>
      </c>
      <c r="C1406" s="15" t="s">
        <v>62</v>
      </c>
      <c r="D1406" s="15">
        <v>2011</v>
      </c>
      <c r="E1406" s="15" t="s">
        <v>106</v>
      </c>
      <c r="F1406" s="15" t="s">
        <v>164</v>
      </c>
      <c r="G1406" s="15" t="s">
        <v>136</v>
      </c>
      <c r="H1406" s="15">
        <v>57805</v>
      </c>
    </row>
    <row r="1407" spans="1:8">
      <c r="A1407" s="15" t="s">
        <v>65</v>
      </c>
      <c r="B1407" s="15" t="s">
        <v>1796</v>
      </c>
      <c r="C1407" s="15" t="s">
        <v>64</v>
      </c>
      <c r="D1407" s="15">
        <v>2011</v>
      </c>
      <c r="E1407" s="15" t="s">
        <v>106</v>
      </c>
      <c r="F1407" s="15" t="s">
        <v>164</v>
      </c>
      <c r="G1407" s="15" t="s">
        <v>136</v>
      </c>
      <c r="H1407" s="15">
        <v>22518</v>
      </c>
    </row>
    <row r="1408" spans="1:8">
      <c r="A1408" s="15" t="s">
        <v>67</v>
      </c>
      <c r="B1408" s="15" t="s">
        <v>1797</v>
      </c>
      <c r="C1408" s="15" t="s">
        <v>66</v>
      </c>
      <c r="D1408" s="15">
        <v>2011</v>
      </c>
      <c r="E1408" s="15" t="s">
        <v>106</v>
      </c>
      <c r="F1408" s="15" t="s">
        <v>164</v>
      </c>
      <c r="G1408" s="15" t="s">
        <v>136</v>
      </c>
      <c r="H1408" s="15">
        <v>29177</v>
      </c>
    </row>
    <row r="1409" spans="1:8">
      <c r="A1409" s="15" t="s">
        <v>69</v>
      </c>
      <c r="B1409" s="15" t="s">
        <v>1798</v>
      </c>
      <c r="C1409" s="15" t="s">
        <v>68</v>
      </c>
      <c r="D1409" s="15">
        <v>2011</v>
      </c>
      <c r="E1409" s="15" t="s">
        <v>106</v>
      </c>
      <c r="F1409" s="15" t="s">
        <v>164</v>
      </c>
      <c r="G1409" s="15" t="s">
        <v>136</v>
      </c>
      <c r="H1409" s="15">
        <v>28142</v>
      </c>
    </row>
    <row r="1410" spans="1:8">
      <c r="A1410" s="15" t="s">
        <v>71</v>
      </c>
      <c r="B1410" s="15" t="s">
        <v>1799</v>
      </c>
      <c r="C1410" s="15" t="s">
        <v>70</v>
      </c>
      <c r="D1410" s="15">
        <v>2011</v>
      </c>
      <c r="E1410" s="15" t="s">
        <v>106</v>
      </c>
      <c r="F1410" s="15" t="s">
        <v>164</v>
      </c>
      <c r="G1410" s="15" t="s">
        <v>136</v>
      </c>
      <c r="H1410" s="15">
        <v>46800</v>
      </c>
    </row>
    <row r="1411" spans="1:8">
      <c r="A1411" s="15" t="s">
        <v>20</v>
      </c>
      <c r="B1411" s="15" t="s">
        <v>1800</v>
      </c>
      <c r="C1411" s="15" t="s">
        <v>182</v>
      </c>
      <c r="D1411" s="15">
        <v>2011</v>
      </c>
      <c r="E1411" s="15" t="s">
        <v>106</v>
      </c>
      <c r="F1411" s="15" t="s">
        <v>164</v>
      </c>
      <c r="G1411" s="15" t="s">
        <v>136</v>
      </c>
      <c r="H1411" s="15">
        <v>975864</v>
      </c>
    </row>
    <row r="1412" spans="1:8">
      <c r="A1412" s="15" t="s">
        <v>23</v>
      </c>
      <c r="B1412" s="15" t="s">
        <v>1801</v>
      </c>
      <c r="C1412" s="15" t="s">
        <v>175</v>
      </c>
      <c r="D1412" s="15">
        <v>2012</v>
      </c>
      <c r="E1412" s="15" t="s">
        <v>106</v>
      </c>
      <c r="F1412" s="15" t="s">
        <v>164</v>
      </c>
      <c r="G1412" s="15" t="s">
        <v>136</v>
      </c>
      <c r="H1412" s="15">
        <v>211692</v>
      </c>
    </row>
    <row r="1413" spans="1:8">
      <c r="A1413" s="15" t="s">
        <v>25</v>
      </c>
      <c r="B1413" s="15" t="s">
        <v>1802</v>
      </c>
      <c r="C1413" s="15" t="s">
        <v>176</v>
      </c>
      <c r="D1413" s="15">
        <v>2012</v>
      </c>
      <c r="E1413" s="15" t="s">
        <v>106</v>
      </c>
      <c r="F1413" s="15" t="s">
        <v>164</v>
      </c>
      <c r="G1413" s="15" t="s">
        <v>136</v>
      </c>
      <c r="H1413" s="15">
        <v>39376</v>
      </c>
    </row>
    <row r="1414" spans="1:8">
      <c r="A1414" s="15" t="s">
        <v>26</v>
      </c>
      <c r="B1414" s="15" t="s">
        <v>1803</v>
      </c>
      <c r="C1414" s="15" t="s">
        <v>177</v>
      </c>
      <c r="D1414" s="15">
        <v>2012</v>
      </c>
      <c r="E1414" s="15" t="s">
        <v>106</v>
      </c>
      <c r="F1414" s="15" t="s">
        <v>164</v>
      </c>
      <c r="G1414" s="15" t="s">
        <v>136</v>
      </c>
      <c r="H1414" s="15">
        <v>117920</v>
      </c>
    </row>
    <row r="1415" spans="1:8">
      <c r="A1415" s="15" t="s">
        <v>221</v>
      </c>
      <c r="B1415" s="15" t="s">
        <v>1804</v>
      </c>
      <c r="C1415" s="15" t="s">
        <v>178</v>
      </c>
      <c r="D1415" s="15">
        <v>2012</v>
      </c>
      <c r="E1415" s="15" t="s">
        <v>106</v>
      </c>
      <c r="F1415" s="15" t="s">
        <v>164</v>
      </c>
      <c r="G1415" s="15" t="s">
        <v>136</v>
      </c>
      <c r="H1415" s="15">
        <v>164731</v>
      </c>
    </row>
    <row r="1416" spans="1:8">
      <c r="A1416" s="15" t="s">
        <v>107</v>
      </c>
      <c r="B1416" s="15" t="s">
        <v>1805</v>
      </c>
      <c r="C1416" s="15" t="s">
        <v>179</v>
      </c>
      <c r="D1416" s="15">
        <v>2012</v>
      </c>
      <c r="E1416" s="15" t="s">
        <v>106</v>
      </c>
      <c r="F1416" s="15" t="s">
        <v>164</v>
      </c>
      <c r="G1416" s="15" t="s">
        <v>136</v>
      </c>
      <c r="H1416" s="15">
        <v>159060</v>
      </c>
    </row>
    <row r="1417" spans="1:8">
      <c r="A1417" s="15" t="s">
        <v>27</v>
      </c>
      <c r="B1417" s="15" t="s">
        <v>1806</v>
      </c>
      <c r="C1417" s="15" t="s">
        <v>180</v>
      </c>
      <c r="D1417" s="15">
        <v>2012</v>
      </c>
      <c r="E1417" s="15" t="s">
        <v>106</v>
      </c>
      <c r="F1417" s="15" t="s">
        <v>164</v>
      </c>
      <c r="G1417" s="15" t="s">
        <v>136</v>
      </c>
      <c r="H1417" s="15">
        <v>94664</v>
      </c>
    </row>
    <row r="1418" spans="1:8">
      <c r="A1418" s="15" t="s">
        <v>28</v>
      </c>
      <c r="B1418" s="15" t="s">
        <v>1807</v>
      </c>
      <c r="C1418" s="15" t="s">
        <v>181</v>
      </c>
      <c r="D1418" s="15">
        <v>2012</v>
      </c>
      <c r="E1418" s="15" t="s">
        <v>106</v>
      </c>
      <c r="F1418" s="15" t="s">
        <v>164</v>
      </c>
      <c r="G1418" s="15" t="s">
        <v>136</v>
      </c>
      <c r="H1418" s="15">
        <v>183423</v>
      </c>
    </row>
    <row r="1419" spans="1:8">
      <c r="A1419" s="15" t="s">
        <v>30</v>
      </c>
      <c r="B1419" s="15" t="s">
        <v>1808</v>
      </c>
      <c r="C1419" s="15" t="s">
        <v>29</v>
      </c>
      <c r="D1419" s="15">
        <v>2012</v>
      </c>
      <c r="E1419" s="15" t="s">
        <v>106</v>
      </c>
      <c r="F1419" s="15" t="s">
        <v>164</v>
      </c>
      <c r="G1419" s="15" t="s">
        <v>136</v>
      </c>
      <c r="H1419" s="15">
        <v>20830</v>
      </c>
    </row>
    <row r="1420" spans="1:8">
      <c r="A1420" s="15" t="s">
        <v>32</v>
      </c>
      <c r="B1420" s="15" t="s">
        <v>1809</v>
      </c>
      <c r="C1420" s="15" t="s">
        <v>31</v>
      </c>
      <c r="D1420" s="15">
        <v>2012</v>
      </c>
      <c r="E1420" s="15" t="s">
        <v>106</v>
      </c>
      <c r="F1420" s="15" t="s">
        <v>164</v>
      </c>
      <c r="G1420" s="15" t="s">
        <v>136</v>
      </c>
      <c r="H1420" s="15">
        <v>37250</v>
      </c>
    </row>
    <row r="1421" spans="1:8">
      <c r="A1421" s="15" t="s">
        <v>34</v>
      </c>
      <c r="B1421" s="15" t="s">
        <v>1810</v>
      </c>
      <c r="C1421" s="15" t="s">
        <v>33</v>
      </c>
      <c r="D1421" s="15">
        <v>2012</v>
      </c>
      <c r="E1421" s="15" t="s">
        <v>106</v>
      </c>
      <c r="F1421" s="15" t="s">
        <v>164</v>
      </c>
      <c r="G1421" s="15" t="s">
        <v>136</v>
      </c>
      <c r="H1421" s="15">
        <v>34178</v>
      </c>
    </row>
    <row r="1422" spans="1:8">
      <c r="A1422" s="15" t="s">
        <v>36</v>
      </c>
      <c r="B1422" s="15" t="s">
        <v>1811</v>
      </c>
      <c r="C1422" s="15" t="s">
        <v>35</v>
      </c>
      <c r="D1422" s="15">
        <v>2012</v>
      </c>
      <c r="E1422" s="15" t="s">
        <v>106</v>
      </c>
      <c r="F1422" s="15" t="s">
        <v>164</v>
      </c>
      <c r="G1422" s="15" t="s">
        <v>136</v>
      </c>
      <c r="H1422" s="15">
        <v>28603</v>
      </c>
    </row>
    <row r="1423" spans="1:8">
      <c r="A1423" s="15" t="s">
        <v>38</v>
      </c>
      <c r="B1423" s="15" t="s">
        <v>1812</v>
      </c>
      <c r="C1423" s="15" t="s">
        <v>37</v>
      </c>
      <c r="D1423" s="15">
        <v>2012</v>
      </c>
      <c r="E1423" s="15" t="s">
        <v>106</v>
      </c>
      <c r="F1423" s="15" t="s">
        <v>164</v>
      </c>
      <c r="G1423" s="15" t="s">
        <v>136</v>
      </c>
      <c r="H1423" s="15">
        <v>48190</v>
      </c>
    </row>
    <row r="1424" spans="1:8">
      <c r="A1424" s="15" t="s">
        <v>40</v>
      </c>
      <c r="B1424" s="15" t="s">
        <v>1813</v>
      </c>
      <c r="C1424" s="15" t="s">
        <v>39</v>
      </c>
      <c r="D1424" s="15">
        <v>2012</v>
      </c>
      <c r="E1424" s="15" t="s">
        <v>106</v>
      </c>
      <c r="F1424" s="15" t="s">
        <v>164</v>
      </c>
      <c r="G1424" s="15" t="s">
        <v>136</v>
      </c>
      <c r="H1424" s="15">
        <v>42641</v>
      </c>
    </row>
    <row r="1425" spans="1:8">
      <c r="A1425" s="15" t="s">
        <v>41</v>
      </c>
      <c r="B1425" s="15" t="s">
        <v>1814</v>
      </c>
      <c r="C1425" s="15" t="s">
        <v>24</v>
      </c>
      <c r="D1425" s="15">
        <v>2012</v>
      </c>
      <c r="E1425" s="15" t="s">
        <v>106</v>
      </c>
      <c r="F1425" s="15" t="s">
        <v>164</v>
      </c>
      <c r="G1425" s="15" t="s">
        <v>136</v>
      </c>
      <c r="H1425" s="15">
        <v>39376</v>
      </c>
    </row>
    <row r="1426" spans="1:8">
      <c r="A1426" s="15" t="s">
        <v>43</v>
      </c>
      <c r="B1426" s="15" t="s">
        <v>1815</v>
      </c>
      <c r="C1426" s="15" t="s">
        <v>42</v>
      </c>
      <c r="D1426" s="15">
        <v>2012</v>
      </c>
      <c r="E1426" s="15" t="s">
        <v>106</v>
      </c>
      <c r="F1426" s="15" t="s">
        <v>164</v>
      </c>
      <c r="G1426" s="15" t="s">
        <v>136</v>
      </c>
      <c r="H1426" s="15">
        <v>23871</v>
      </c>
    </row>
    <row r="1427" spans="1:8">
      <c r="A1427" s="15" t="s">
        <v>45</v>
      </c>
      <c r="B1427" s="15" t="s">
        <v>1816</v>
      </c>
      <c r="C1427" s="15" t="s">
        <v>44</v>
      </c>
      <c r="D1427" s="15">
        <v>2012</v>
      </c>
      <c r="E1427" s="15" t="s">
        <v>106</v>
      </c>
      <c r="F1427" s="15" t="s">
        <v>164</v>
      </c>
      <c r="G1427" s="15" t="s">
        <v>136</v>
      </c>
      <c r="H1427" s="15">
        <v>37073</v>
      </c>
    </row>
    <row r="1428" spans="1:8">
      <c r="A1428" s="15" t="s">
        <v>47</v>
      </c>
      <c r="B1428" s="15" t="s">
        <v>1817</v>
      </c>
      <c r="C1428" s="15" t="s">
        <v>46</v>
      </c>
      <c r="D1428" s="15">
        <v>2012</v>
      </c>
      <c r="E1428" s="15" t="s">
        <v>106</v>
      </c>
      <c r="F1428" s="15" t="s">
        <v>164</v>
      </c>
      <c r="G1428" s="15" t="s">
        <v>136</v>
      </c>
      <c r="H1428" s="15">
        <v>56976</v>
      </c>
    </row>
    <row r="1429" spans="1:8">
      <c r="A1429" s="15" t="s">
        <v>49</v>
      </c>
      <c r="B1429" s="15" t="s">
        <v>1818</v>
      </c>
      <c r="C1429" s="15" t="s">
        <v>48</v>
      </c>
      <c r="D1429" s="15">
        <v>2012</v>
      </c>
      <c r="E1429" s="15" t="s">
        <v>106</v>
      </c>
      <c r="F1429" s="15" t="s">
        <v>164</v>
      </c>
      <c r="G1429" s="15" t="s">
        <v>136</v>
      </c>
      <c r="H1429" s="15">
        <v>76174</v>
      </c>
    </row>
    <row r="1430" spans="1:8">
      <c r="A1430" s="15" t="s">
        <v>51</v>
      </c>
      <c r="B1430" s="15" t="s">
        <v>1819</v>
      </c>
      <c r="C1430" s="15" t="s">
        <v>50</v>
      </c>
      <c r="D1430" s="15">
        <v>2012</v>
      </c>
      <c r="E1430" s="15" t="s">
        <v>106</v>
      </c>
      <c r="F1430" s="15" t="s">
        <v>164</v>
      </c>
      <c r="G1430" s="15" t="s">
        <v>136</v>
      </c>
      <c r="H1430" s="15">
        <v>44469</v>
      </c>
    </row>
    <row r="1431" spans="1:8">
      <c r="A1431" s="15" t="s">
        <v>53</v>
      </c>
      <c r="B1431" s="15" t="s">
        <v>1820</v>
      </c>
      <c r="C1431" s="15" t="s">
        <v>52</v>
      </c>
      <c r="D1431" s="15">
        <v>2012</v>
      </c>
      <c r="E1431" s="15" t="s">
        <v>106</v>
      </c>
      <c r="F1431" s="15" t="s">
        <v>164</v>
      </c>
      <c r="G1431" s="15" t="s">
        <v>136</v>
      </c>
      <c r="H1431" s="15">
        <v>44088</v>
      </c>
    </row>
    <row r="1432" spans="1:8">
      <c r="A1432" s="15" t="s">
        <v>55</v>
      </c>
      <c r="B1432" s="15" t="s">
        <v>1821</v>
      </c>
      <c r="C1432" s="15" t="s">
        <v>54</v>
      </c>
      <c r="D1432" s="15">
        <v>2012</v>
      </c>
      <c r="E1432" s="15" t="s">
        <v>106</v>
      </c>
      <c r="F1432" s="15" t="s">
        <v>164</v>
      </c>
      <c r="G1432" s="15" t="s">
        <v>136</v>
      </c>
      <c r="H1432" s="15">
        <v>39874</v>
      </c>
    </row>
    <row r="1433" spans="1:8">
      <c r="A1433" s="15" t="s">
        <v>57</v>
      </c>
      <c r="B1433" s="15" t="s">
        <v>1822</v>
      </c>
      <c r="C1433" s="15" t="s">
        <v>56</v>
      </c>
      <c r="D1433" s="15">
        <v>2012</v>
      </c>
      <c r="E1433" s="15" t="s">
        <v>106</v>
      </c>
      <c r="F1433" s="15" t="s">
        <v>164</v>
      </c>
      <c r="G1433" s="15" t="s">
        <v>136</v>
      </c>
      <c r="H1433" s="15">
        <v>119186</v>
      </c>
    </row>
    <row r="1434" spans="1:8">
      <c r="A1434" s="15" t="s">
        <v>59</v>
      </c>
      <c r="B1434" s="15" t="s">
        <v>1823</v>
      </c>
      <c r="C1434" s="15" t="s">
        <v>58</v>
      </c>
      <c r="D1434" s="15">
        <v>2012</v>
      </c>
      <c r="E1434" s="15" t="s">
        <v>106</v>
      </c>
      <c r="F1434" s="15" t="s">
        <v>164</v>
      </c>
      <c r="G1434" s="15" t="s">
        <v>136</v>
      </c>
      <c r="H1434" s="15">
        <v>75480</v>
      </c>
    </row>
    <row r="1435" spans="1:8">
      <c r="A1435" s="15" t="s">
        <v>61</v>
      </c>
      <c r="B1435" s="15" t="s">
        <v>1824</v>
      </c>
      <c r="C1435" s="15" t="s">
        <v>60</v>
      </c>
      <c r="D1435" s="15">
        <v>2012</v>
      </c>
      <c r="E1435" s="15" t="s">
        <v>106</v>
      </c>
      <c r="F1435" s="15" t="s">
        <v>164</v>
      </c>
      <c r="G1435" s="15" t="s">
        <v>136</v>
      </c>
      <c r="H1435" s="15">
        <v>19184</v>
      </c>
    </row>
    <row r="1436" spans="1:8">
      <c r="A1436" s="15" t="s">
        <v>63</v>
      </c>
      <c r="B1436" s="15" t="s">
        <v>1825</v>
      </c>
      <c r="C1436" s="15" t="s">
        <v>62</v>
      </c>
      <c r="D1436" s="15">
        <v>2012</v>
      </c>
      <c r="E1436" s="15" t="s">
        <v>106</v>
      </c>
      <c r="F1436" s="15" t="s">
        <v>164</v>
      </c>
      <c r="G1436" s="15" t="s">
        <v>136</v>
      </c>
      <c r="H1436" s="15">
        <v>57529</v>
      </c>
    </row>
    <row r="1437" spans="1:8">
      <c r="A1437" s="15" t="s">
        <v>65</v>
      </c>
      <c r="B1437" s="15" t="s">
        <v>1826</v>
      </c>
      <c r="C1437" s="15" t="s">
        <v>64</v>
      </c>
      <c r="D1437" s="15">
        <v>2012</v>
      </c>
      <c r="E1437" s="15" t="s">
        <v>106</v>
      </c>
      <c r="F1437" s="15" t="s">
        <v>164</v>
      </c>
      <c r="G1437" s="15" t="s">
        <v>136</v>
      </c>
      <c r="H1437" s="15">
        <v>22409</v>
      </c>
    </row>
    <row r="1438" spans="1:8">
      <c r="A1438" s="15" t="s">
        <v>67</v>
      </c>
      <c r="B1438" s="15" t="s">
        <v>1827</v>
      </c>
      <c r="C1438" s="15" t="s">
        <v>66</v>
      </c>
      <c r="D1438" s="15">
        <v>2012</v>
      </c>
      <c r="E1438" s="15" t="s">
        <v>106</v>
      </c>
      <c r="F1438" s="15" t="s">
        <v>164</v>
      </c>
      <c r="G1438" s="15" t="s">
        <v>136</v>
      </c>
      <c r="H1438" s="15">
        <v>29042</v>
      </c>
    </row>
    <row r="1439" spans="1:8">
      <c r="A1439" s="15" t="s">
        <v>69</v>
      </c>
      <c r="B1439" s="15" t="s">
        <v>1828</v>
      </c>
      <c r="C1439" s="15" t="s">
        <v>68</v>
      </c>
      <c r="D1439" s="15">
        <v>2012</v>
      </c>
      <c r="E1439" s="15" t="s">
        <v>106</v>
      </c>
      <c r="F1439" s="15" t="s">
        <v>164</v>
      </c>
      <c r="G1439" s="15" t="s">
        <v>136</v>
      </c>
      <c r="H1439" s="15">
        <v>27903</v>
      </c>
    </row>
    <row r="1440" spans="1:8">
      <c r="A1440" s="15" t="s">
        <v>71</v>
      </c>
      <c r="B1440" s="15" t="s">
        <v>1829</v>
      </c>
      <c r="C1440" s="15" t="s">
        <v>70</v>
      </c>
      <c r="D1440" s="15">
        <v>2012</v>
      </c>
      <c r="E1440" s="15" t="s">
        <v>106</v>
      </c>
      <c r="F1440" s="15" t="s">
        <v>164</v>
      </c>
      <c r="G1440" s="15" t="s">
        <v>136</v>
      </c>
      <c r="H1440" s="15">
        <v>46540</v>
      </c>
    </row>
    <row r="1441" spans="1:8">
      <c r="A1441" s="15" t="s">
        <v>20</v>
      </c>
      <c r="B1441" s="15" t="s">
        <v>1830</v>
      </c>
      <c r="C1441" s="15" t="s">
        <v>182</v>
      </c>
      <c r="D1441" s="15">
        <v>2012</v>
      </c>
      <c r="E1441" s="15" t="s">
        <v>106</v>
      </c>
      <c r="F1441" s="15" t="s">
        <v>164</v>
      </c>
      <c r="G1441" s="15" t="s">
        <v>136</v>
      </c>
      <c r="H1441" s="15">
        <v>970866</v>
      </c>
    </row>
    <row r="1442" spans="1:8">
      <c r="A1442" s="15" t="s">
        <v>23</v>
      </c>
      <c r="B1442" s="15" t="s">
        <v>1831</v>
      </c>
      <c r="C1442" s="15" t="s">
        <v>175</v>
      </c>
      <c r="D1442" s="15">
        <v>2013</v>
      </c>
      <c r="E1442" s="15" t="s">
        <v>106</v>
      </c>
      <c r="F1442" s="15" t="s">
        <v>164</v>
      </c>
      <c r="G1442" s="15" t="s">
        <v>136</v>
      </c>
      <c r="H1442" s="15">
        <v>210489</v>
      </c>
    </row>
    <row r="1443" spans="1:8">
      <c r="A1443" s="15" t="s">
        <v>25</v>
      </c>
      <c r="B1443" s="15" t="s">
        <v>1832</v>
      </c>
      <c r="C1443" s="15" t="s">
        <v>176</v>
      </c>
      <c r="D1443" s="15">
        <v>2013</v>
      </c>
      <c r="E1443" s="15" t="s">
        <v>106</v>
      </c>
      <c r="F1443" s="15" t="s">
        <v>164</v>
      </c>
      <c r="G1443" s="15" t="s">
        <v>136</v>
      </c>
      <c r="H1443" s="15">
        <v>38923</v>
      </c>
    </row>
    <row r="1444" spans="1:8">
      <c r="A1444" s="15" t="s">
        <v>26</v>
      </c>
      <c r="B1444" s="15" t="s">
        <v>1833</v>
      </c>
      <c r="C1444" s="15" t="s">
        <v>177</v>
      </c>
      <c r="D1444" s="15">
        <v>2013</v>
      </c>
      <c r="E1444" s="15" t="s">
        <v>106</v>
      </c>
      <c r="F1444" s="15" t="s">
        <v>164</v>
      </c>
      <c r="G1444" s="15" t="s">
        <v>136</v>
      </c>
      <c r="H1444" s="15">
        <v>117020</v>
      </c>
    </row>
    <row r="1445" spans="1:8">
      <c r="A1445" s="15" t="s">
        <v>221</v>
      </c>
      <c r="B1445" s="15" t="s">
        <v>1834</v>
      </c>
      <c r="C1445" s="15" t="s">
        <v>178</v>
      </c>
      <c r="D1445" s="15">
        <v>2013</v>
      </c>
      <c r="E1445" s="15" t="s">
        <v>106</v>
      </c>
      <c r="F1445" s="15" t="s">
        <v>164</v>
      </c>
      <c r="G1445" s="15" t="s">
        <v>136</v>
      </c>
      <c r="H1445" s="15">
        <v>164092</v>
      </c>
    </row>
    <row r="1446" spans="1:8">
      <c r="A1446" s="15" t="s">
        <v>107</v>
      </c>
      <c r="B1446" s="15" t="s">
        <v>1835</v>
      </c>
      <c r="C1446" s="15" t="s">
        <v>179</v>
      </c>
      <c r="D1446" s="15">
        <v>2013</v>
      </c>
      <c r="E1446" s="15" t="s">
        <v>106</v>
      </c>
      <c r="F1446" s="15" t="s">
        <v>164</v>
      </c>
      <c r="G1446" s="15" t="s">
        <v>136</v>
      </c>
      <c r="H1446" s="15">
        <v>159828</v>
      </c>
    </row>
    <row r="1447" spans="1:8">
      <c r="A1447" s="15" t="s">
        <v>27</v>
      </c>
      <c r="B1447" s="15" t="s">
        <v>1836</v>
      </c>
      <c r="C1447" s="15" t="s">
        <v>180</v>
      </c>
      <c r="D1447" s="15">
        <v>2013</v>
      </c>
      <c r="E1447" s="15" t="s">
        <v>106</v>
      </c>
      <c r="F1447" s="15" t="s">
        <v>164</v>
      </c>
      <c r="G1447" s="15" t="s">
        <v>136</v>
      </c>
      <c r="H1447" s="15">
        <v>94472</v>
      </c>
    </row>
    <row r="1448" spans="1:8">
      <c r="A1448" s="15" t="s">
        <v>28</v>
      </c>
      <c r="B1448" s="15" t="s">
        <v>1837</v>
      </c>
      <c r="C1448" s="15" t="s">
        <v>181</v>
      </c>
      <c r="D1448" s="15">
        <v>2013</v>
      </c>
      <c r="E1448" s="15" t="s">
        <v>106</v>
      </c>
      <c r="F1448" s="15" t="s">
        <v>164</v>
      </c>
      <c r="G1448" s="15" t="s">
        <v>136</v>
      </c>
      <c r="H1448" s="15">
        <v>183111</v>
      </c>
    </row>
    <row r="1449" spans="1:8">
      <c r="A1449" s="15" t="s">
        <v>30</v>
      </c>
      <c r="B1449" s="15" t="s">
        <v>1838</v>
      </c>
      <c r="C1449" s="15" t="s">
        <v>29</v>
      </c>
      <c r="D1449" s="15">
        <v>2013</v>
      </c>
      <c r="E1449" s="15" t="s">
        <v>106</v>
      </c>
      <c r="F1449" s="15" t="s">
        <v>164</v>
      </c>
      <c r="G1449" s="15" t="s">
        <v>136</v>
      </c>
      <c r="H1449" s="15">
        <v>20708</v>
      </c>
    </row>
    <row r="1450" spans="1:8">
      <c r="A1450" s="15" t="s">
        <v>32</v>
      </c>
      <c r="B1450" s="15" t="s">
        <v>1839</v>
      </c>
      <c r="C1450" s="15" t="s">
        <v>31</v>
      </c>
      <c r="D1450" s="15">
        <v>2013</v>
      </c>
      <c r="E1450" s="15" t="s">
        <v>106</v>
      </c>
      <c r="F1450" s="15" t="s">
        <v>164</v>
      </c>
      <c r="G1450" s="15" t="s">
        <v>136</v>
      </c>
      <c r="H1450" s="15">
        <v>36911</v>
      </c>
    </row>
    <row r="1451" spans="1:8">
      <c r="A1451" s="15" t="s">
        <v>34</v>
      </c>
      <c r="B1451" s="15" t="s">
        <v>1840</v>
      </c>
      <c r="C1451" s="15" t="s">
        <v>33</v>
      </c>
      <c r="D1451" s="15">
        <v>2013</v>
      </c>
      <c r="E1451" s="15" t="s">
        <v>106</v>
      </c>
      <c r="F1451" s="15" t="s">
        <v>164</v>
      </c>
      <c r="G1451" s="15" t="s">
        <v>136</v>
      </c>
      <c r="H1451" s="15">
        <v>33970</v>
      </c>
    </row>
    <row r="1452" spans="1:8">
      <c r="A1452" s="15" t="s">
        <v>36</v>
      </c>
      <c r="B1452" s="15" t="s">
        <v>1841</v>
      </c>
      <c r="C1452" s="15" t="s">
        <v>35</v>
      </c>
      <c r="D1452" s="15">
        <v>2013</v>
      </c>
      <c r="E1452" s="15" t="s">
        <v>106</v>
      </c>
      <c r="F1452" s="15" t="s">
        <v>164</v>
      </c>
      <c r="G1452" s="15" t="s">
        <v>136</v>
      </c>
      <c r="H1452" s="15">
        <v>28478</v>
      </c>
    </row>
    <row r="1453" spans="1:8">
      <c r="A1453" s="15" t="s">
        <v>38</v>
      </c>
      <c r="B1453" s="15" t="s">
        <v>1842</v>
      </c>
      <c r="C1453" s="15" t="s">
        <v>37</v>
      </c>
      <c r="D1453" s="15">
        <v>2013</v>
      </c>
      <c r="E1453" s="15" t="s">
        <v>106</v>
      </c>
      <c r="F1453" s="15" t="s">
        <v>164</v>
      </c>
      <c r="G1453" s="15" t="s">
        <v>136</v>
      </c>
      <c r="H1453" s="15">
        <v>48083</v>
      </c>
    </row>
    <row r="1454" spans="1:8">
      <c r="A1454" s="15" t="s">
        <v>40</v>
      </c>
      <c r="B1454" s="15" t="s">
        <v>1843</v>
      </c>
      <c r="C1454" s="15" t="s">
        <v>39</v>
      </c>
      <c r="D1454" s="15">
        <v>2013</v>
      </c>
      <c r="E1454" s="15" t="s">
        <v>106</v>
      </c>
      <c r="F1454" s="15" t="s">
        <v>164</v>
      </c>
      <c r="G1454" s="15" t="s">
        <v>136</v>
      </c>
      <c r="H1454" s="15">
        <v>42339</v>
      </c>
    </row>
    <row r="1455" spans="1:8">
      <c r="A1455" s="15" t="s">
        <v>41</v>
      </c>
      <c r="B1455" s="15" t="s">
        <v>1844</v>
      </c>
      <c r="C1455" s="15" t="s">
        <v>24</v>
      </c>
      <c r="D1455" s="15">
        <v>2013</v>
      </c>
      <c r="E1455" s="15" t="s">
        <v>106</v>
      </c>
      <c r="F1455" s="15" t="s">
        <v>164</v>
      </c>
      <c r="G1455" s="15" t="s">
        <v>136</v>
      </c>
      <c r="H1455" s="15">
        <v>38923</v>
      </c>
    </row>
    <row r="1456" spans="1:8">
      <c r="A1456" s="15" t="s">
        <v>43</v>
      </c>
      <c r="B1456" s="15" t="s">
        <v>1845</v>
      </c>
      <c r="C1456" s="15" t="s">
        <v>42</v>
      </c>
      <c r="D1456" s="15">
        <v>2013</v>
      </c>
      <c r="E1456" s="15" t="s">
        <v>106</v>
      </c>
      <c r="F1456" s="15" t="s">
        <v>164</v>
      </c>
      <c r="G1456" s="15" t="s">
        <v>136</v>
      </c>
      <c r="H1456" s="15">
        <v>23573</v>
      </c>
    </row>
    <row r="1457" spans="1:8">
      <c r="A1457" s="15" t="s">
        <v>45</v>
      </c>
      <c r="B1457" s="15" t="s">
        <v>1846</v>
      </c>
      <c r="C1457" s="15" t="s">
        <v>44</v>
      </c>
      <c r="D1457" s="15">
        <v>2013</v>
      </c>
      <c r="E1457" s="15" t="s">
        <v>106</v>
      </c>
      <c r="F1457" s="15" t="s">
        <v>164</v>
      </c>
      <c r="G1457" s="15" t="s">
        <v>136</v>
      </c>
      <c r="H1457" s="15">
        <v>36773</v>
      </c>
    </row>
    <row r="1458" spans="1:8">
      <c r="A1458" s="15" t="s">
        <v>47</v>
      </c>
      <c r="B1458" s="15" t="s">
        <v>1847</v>
      </c>
      <c r="C1458" s="15" t="s">
        <v>46</v>
      </c>
      <c r="D1458" s="15">
        <v>2013</v>
      </c>
      <c r="E1458" s="15" t="s">
        <v>106</v>
      </c>
      <c r="F1458" s="15" t="s">
        <v>164</v>
      </c>
      <c r="G1458" s="15" t="s">
        <v>136</v>
      </c>
      <c r="H1458" s="15">
        <v>56674</v>
      </c>
    </row>
    <row r="1459" spans="1:8">
      <c r="A1459" s="15" t="s">
        <v>49</v>
      </c>
      <c r="B1459" s="15" t="s">
        <v>1848</v>
      </c>
      <c r="C1459" s="15" t="s">
        <v>48</v>
      </c>
      <c r="D1459" s="15">
        <v>2013</v>
      </c>
      <c r="E1459" s="15" t="s">
        <v>106</v>
      </c>
      <c r="F1459" s="15" t="s">
        <v>164</v>
      </c>
      <c r="G1459" s="15" t="s">
        <v>136</v>
      </c>
      <c r="H1459" s="15">
        <v>75751</v>
      </c>
    </row>
    <row r="1460" spans="1:8">
      <c r="A1460" s="15" t="s">
        <v>51</v>
      </c>
      <c r="B1460" s="15" t="s">
        <v>1849</v>
      </c>
      <c r="C1460" s="15" t="s">
        <v>50</v>
      </c>
      <c r="D1460" s="15">
        <v>2013</v>
      </c>
      <c r="E1460" s="15" t="s">
        <v>106</v>
      </c>
      <c r="F1460" s="15" t="s">
        <v>164</v>
      </c>
      <c r="G1460" s="15" t="s">
        <v>136</v>
      </c>
      <c r="H1460" s="15">
        <v>44267</v>
      </c>
    </row>
    <row r="1461" spans="1:8">
      <c r="A1461" s="15" t="s">
        <v>53</v>
      </c>
      <c r="B1461" s="15" t="s">
        <v>1850</v>
      </c>
      <c r="C1461" s="15" t="s">
        <v>52</v>
      </c>
      <c r="D1461" s="15">
        <v>2013</v>
      </c>
      <c r="E1461" s="15" t="s">
        <v>106</v>
      </c>
      <c r="F1461" s="15" t="s">
        <v>164</v>
      </c>
      <c r="G1461" s="15" t="s">
        <v>136</v>
      </c>
      <c r="H1461" s="15">
        <v>44074</v>
      </c>
    </row>
    <row r="1462" spans="1:8">
      <c r="A1462" s="15" t="s">
        <v>55</v>
      </c>
      <c r="B1462" s="15" t="s">
        <v>1851</v>
      </c>
      <c r="C1462" s="15" t="s">
        <v>54</v>
      </c>
      <c r="D1462" s="15">
        <v>2013</v>
      </c>
      <c r="E1462" s="15" t="s">
        <v>106</v>
      </c>
      <c r="F1462" s="15" t="s">
        <v>164</v>
      </c>
      <c r="G1462" s="15" t="s">
        <v>136</v>
      </c>
      <c r="H1462" s="15">
        <v>39716</v>
      </c>
    </row>
    <row r="1463" spans="1:8">
      <c r="A1463" s="15" t="s">
        <v>57</v>
      </c>
      <c r="B1463" s="15" t="s">
        <v>1852</v>
      </c>
      <c r="C1463" s="15" t="s">
        <v>56</v>
      </c>
      <c r="D1463" s="15">
        <v>2013</v>
      </c>
      <c r="E1463" s="15" t="s">
        <v>106</v>
      </c>
      <c r="F1463" s="15" t="s">
        <v>164</v>
      </c>
      <c r="G1463" s="15" t="s">
        <v>136</v>
      </c>
      <c r="H1463" s="15">
        <v>120112</v>
      </c>
    </row>
    <row r="1464" spans="1:8">
      <c r="A1464" s="15" t="s">
        <v>59</v>
      </c>
      <c r="B1464" s="15" t="s">
        <v>1853</v>
      </c>
      <c r="C1464" s="15" t="s">
        <v>58</v>
      </c>
      <c r="D1464" s="15">
        <v>2013</v>
      </c>
      <c r="E1464" s="15" t="s">
        <v>106</v>
      </c>
      <c r="F1464" s="15" t="s">
        <v>164</v>
      </c>
      <c r="G1464" s="15" t="s">
        <v>136</v>
      </c>
      <c r="H1464" s="15">
        <v>75304</v>
      </c>
    </row>
    <row r="1465" spans="1:8">
      <c r="A1465" s="15" t="s">
        <v>61</v>
      </c>
      <c r="B1465" s="15" t="s">
        <v>1854</v>
      </c>
      <c r="C1465" s="15" t="s">
        <v>60</v>
      </c>
      <c r="D1465" s="15">
        <v>2013</v>
      </c>
      <c r="E1465" s="15" t="s">
        <v>106</v>
      </c>
      <c r="F1465" s="15" t="s">
        <v>164</v>
      </c>
      <c r="G1465" s="15" t="s">
        <v>136</v>
      </c>
      <c r="H1465" s="15">
        <v>19168</v>
      </c>
    </row>
    <row r="1466" spans="1:8">
      <c r="A1466" s="15" t="s">
        <v>63</v>
      </c>
      <c r="B1466" s="15" t="s">
        <v>1855</v>
      </c>
      <c r="C1466" s="15" t="s">
        <v>62</v>
      </c>
      <c r="D1466" s="15">
        <v>2013</v>
      </c>
      <c r="E1466" s="15" t="s">
        <v>106</v>
      </c>
      <c r="F1466" s="15" t="s">
        <v>164</v>
      </c>
      <c r="G1466" s="15" t="s">
        <v>136</v>
      </c>
      <c r="H1466" s="15">
        <v>57401</v>
      </c>
    </row>
    <row r="1467" spans="1:8">
      <c r="A1467" s="15" t="s">
        <v>65</v>
      </c>
      <c r="B1467" s="15" t="s">
        <v>1856</v>
      </c>
      <c r="C1467" s="15" t="s">
        <v>64</v>
      </c>
      <c r="D1467" s="15">
        <v>2013</v>
      </c>
      <c r="E1467" s="15" t="s">
        <v>106</v>
      </c>
      <c r="F1467" s="15" t="s">
        <v>164</v>
      </c>
      <c r="G1467" s="15" t="s">
        <v>136</v>
      </c>
      <c r="H1467" s="15">
        <v>22318</v>
      </c>
    </row>
    <row r="1468" spans="1:8">
      <c r="A1468" s="15" t="s">
        <v>67</v>
      </c>
      <c r="B1468" s="15" t="s">
        <v>1857</v>
      </c>
      <c r="C1468" s="15" t="s">
        <v>66</v>
      </c>
      <c r="D1468" s="15">
        <v>2013</v>
      </c>
      <c r="E1468" s="15" t="s">
        <v>106</v>
      </c>
      <c r="F1468" s="15" t="s">
        <v>164</v>
      </c>
      <c r="G1468" s="15" t="s">
        <v>136</v>
      </c>
      <c r="H1468" s="15">
        <v>28972</v>
      </c>
    </row>
    <row r="1469" spans="1:8">
      <c r="A1469" s="15" t="s">
        <v>69</v>
      </c>
      <c r="B1469" s="15" t="s">
        <v>1858</v>
      </c>
      <c r="C1469" s="15" t="s">
        <v>68</v>
      </c>
      <c r="D1469" s="15">
        <v>2013</v>
      </c>
      <c r="E1469" s="15" t="s">
        <v>106</v>
      </c>
      <c r="F1469" s="15" t="s">
        <v>164</v>
      </c>
      <c r="G1469" s="15" t="s">
        <v>136</v>
      </c>
      <c r="H1469" s="15">
        <v>27907</v>
      </c>
    </row>
    <row r="1470" spans="1:8">
      <c r="A1470" s="15" t="s">
        <v>71</v>
      </c>
      <c r="B1470" s="15" t="s">
        <v>1859</v>
      </c>
      <c r="C1470" s="15" t="s">
        <v>70</v>
      </c>
      <c r="D1470" s="15">
        <v>2013</v>
      </c>
      <c r="E1470" s="15" t="s">
        <v>106</v>
      </c>
      <c r="F1470" s="15" t="s">
        <v>164</v>
      </c>
      <c r="G1470" s="15" t="s">
        <v>136</v>
      </c>
      <c r="H1470" s="15">
        <v>46513</v>
      </c>
    </row>
    <row r="1471" spans="1:8">
      <c r="A1471" s="15" t="s">
        <v>20</v>
      </c>
      <c r="B1471" s="15" t="s">
        <v>1860</v>
      </c>
      <c r="C1471" s="15" t="s">
        <v>182</v>
      </c>
      <c r="D1471" s="15">
        <v>2013</v>
      </c>
      <c r="E1471" s="15" t="s">
        <v>106</v>
      </c>
      <c r="F1471" s="15" t="s">
        <v>164</v>
      </c>
      <c r="G1471" s="15" t="s">
        <v>136</v>
      </c>
      <c r="H1471" s="15">
        <v>967935</v>
      </c>
    </row>
    <row r="1472" spans="1:8">
      <c r="A1472" s="15" t="s">
        <v>23</v>
      </c>
      <c r="B1472" s="15" t="s">
        <v>1861</v>
      </c>
      <c r="C1472" s="15" t="s">
        <v>175</v>
      </c>
      <c r="D1472" s="15">
        <v>2014</v>
      </c>
      <c r="E1472" s="15" t="s">
        <v>106</v>
      </c>
      <c r="F1472" s="15" t="s">
        <v>164</v>
      </c>
      <c r="G1472" s="15" t="s">
        <v>136</v>
      </c>
      <c r="H1472" s="15">
        <v>209542</v>
      </c>
    </row>
    <row r="1473" spans="1:8">
      <c r="A1473" s="15" t="s">
        <v>25</v>
      </c>
      <c r="B1473" s="15" t="s">
        <v>1862</v>
      </c>
      <c r="C1473" s="15" t="s">
        <v>176</v>
      </c>
      <c r="D1473" s="15">
        <v>2014</v>
      </c>
      <c r="E1473" s="15" t="s">
        <v>106</v>
      </c>
      <c r="F1473" s="15" t="s">
        <v>164</v>
      </c>
      <c r="G1473" s="15" t="s">
        <v>136</v>
      </c>
      <c r="H1473" s="15">
        <v>38560</v>
      </c>
    </row>
    <row r="1474" spans="1:8">
      <c r="A1474" s="15" t="s">
        <v>26</v>
      </c>
      <c r="B1474" s="15" t="s">
        <v>1863</v>
      </c>
      <c r="C1474" s="15" t="s">
        <v>177</v>
      </c>
      <c r="D1474" s="15">
        <v>2014</v>
      </c>
      <c r="E1474" s="15" t="s">
        <v>106</v>
      </c>
      <c r="F1474" s="15" t="s">
        <v>164</v>
      </c>
      <c r="G1474" s="15" t="s">
        <v>136</v>
      </c>
      <c r="H1474" s="15">
        <v>116047</v>
      </c>
    </row>
    <row r="1475" spans="1:8">
      <c r="A1475" s="15" t="s">
        <v>221</v>
      </c>
      <c r="B1475" s="15" t="s">
        <v>1864</v>
      </c>
      <c r="C1475" s="15" t="s">
        <v>178</v>
      </c>
      <c r="D1475" s="15">
        <v>2014</v>
      </c>
      <c r="E1475" s="15" t="s">
        <v>106</v>
      </c>
      <c r="F1475" s="15" t="s">
        <v>164</v>
      </c>
      <c r="G1475" s="15" t="s">
        <v>136</v>
      </c>
      <c r="H1475" s="15">
        <v>163811</v>
      </c>
    </row>
    <row r="1476" spans="1:8">
      <c r="A1476" s="15" t="s">
        <v>107</v>
      </c>
      <c r="B1476" s="15" t="s">
        <v>1865</v>
      </c>
      <c r="C1476" s="15" t="s">
        <v>179</v>
      </c>
      <c r="D1476" s="15">
        <v>2014</v>
      </c>
      <c r="E1476" s="15" t="s">
        <v>106</v>
      </c>
      <c r="F1476" s="15" t="s">
        <v>164</v>
      </c>
      <c r="G1476" s="15" t="s">
        <v>136</v>
      </c>
      <c r="H1476" s="15">
        <v>160289</v>
      </c>
    </row>
    <row r="1477" spans="1:8">
      <c r="A1477" s="15" t="s">
        <v>27</v>
      </c>
      <c r="B1477" s="15" t="s">
        <v>1866</v>
      </c>
      <c r="C1477" s="15" t="s">
        <v>180</v>
      </c>
      <c r="D1477" s="15">
        <v>2014</v>
      </c>
      <c r="E1477" s="15" t="s">
        <v>106</v>
      </c>
      <c r="F1477" s="15" t="s">
        <v>164</v>
      </c>
      <c r="G1477" s="15" t="s">
        <v>136</v>
      </c>
      <c r="H1477" s="15">
        <v>94251</v>
      </c>
    </row>
    <row r="1478" spans="1:8">
      <c r="A1478" s="15" t="s">
        <v>28</v>
      </c>
      <c r="B1478" s="15" t="s">
        <v>1867</v>
      </c>
      <c r="C1478" s="15" t="s">
        <v>181</v>
      </c>
      <c r="D1478" s="15">
        <v>2014</v>
      </c>
      <c r="E1478" s="15" t="s">
        <v>106</v>
      </c>
      <c r="F1478" s="15" t="s">
        <v>164</v>
      </c>
      <c r="G1478" s="15" t="s">
        <v>136</v>
      </c>
      <c r="H1478" s="15">
        <v>182755</v>
      </c>
    </row>
    <row r="1479" spans="1:8">
      <c r="A1479" s="15" t="s">
        <v>30</v>
      </c>
      <c r="B1479" s="15" t="s">
        <v>1868</v>
      </c>
      <c r="C1479" s="15" t="s">
        <v>29</v>
      </c>
      <c r="D1479" s="15">
        <v>2014</v>
      </c>
      <c r="E1479" s="15" t="s">
        <v>106</v>
      </c>
      <c r="F1479" s="15" t="s">
        <v>164</v>
      </c>
      <c r="G1479" s="15" t="s">
        <v>136</v>
      </c>
      <c r="H1479" s="15">
        <v>20534</v>
      </c>
    </row>
    <row r="1480" spans="1:8">
      <c r="A1480" s="15" t="s">
        <v>32</v>
      </c>
      <c r="B1480" s="15" t="s">
        <v>1869</v>
      </c>
      <c r="C1480" s="15" t="s">
        <v>31</v>
      </c>
      <c r="D1480" s="15">
        <v>2014</v>
      </c>
      <c r="E1480" s="15" t="s">
        <v>106</v>
      </c>
      <c r="F1480" s="15" t="s">
        <v>164</v>
      </c>
      <c r="G1480" s="15" t="s">
        <v>136</v>
      </c>
      <c r="H1480" s="15">
        <v>36754</v>
      </c>
    </row>
    <row r="1481" spans="1:8">
      <c r="A1481" s="15" t="s">
        <v>34</v>
      </c>
      <c r="B1481" s="15" t="s">
        <v>1870</v>
      </c>
      <c r="C1481" s="15" t="s">
        <v>33</v>
      </c>
      <c r="D1481" s="15">
        <v>2014</v>
      </c>
      <c r="E1481" s="15" t="s">
        <v>106</v>
      </c>
      <c r="F1481" s="15" t="s">
        <v>164</v>
      </c>
      <c r="G1481" s="15" t="s">
        <v>136</v>
      </c>
      <c r="H1481" s="15">
        <v>33905</v>
      </c>
    </row>
    <row r="1482" spans="1:8">
      <c r="A1482" s="15" t="s">
        <v>36</v>
      </c>
      <c r="B1482" s="15" t="s">
        <v>1871</v>
      </c>
      <c r="C1482" s="15" t="s">
        <v>35</v>
      </c>
      <c r="D1482" s="15">
        <v>2014</v>
      </c>
      <c r="E1482" s="15" t="s">
        <v>106</v>
      </c>
      <c r="F1482" s="15" t="s">
        <v>164</v>
      </c>
      <c r="G1482" s="15" t="s">
        <v>136</v>
      </c>
      <c r="H1482" s="15">
        <v>28268</v>
      </c>
    </row>
    <row r="1483" spans="1:8">
      <c r="A1483" s="15" t="s">
        <v>38</v>
      </c>
      <c r="B1483" s="15" t="s">
        <v>1872</v>
      </c>
      <c r="C1483" s="15" t="s">
        <v>37</v>
      </c>
      <c r="D1483" s="15">
        <v>2014</v>
      </c>
      <c r="E1483" s="15" t="s">
        <v>106</v>
      </c>
      <c r="F1483" s="15" t="s">
        <v>164</v>
      </c>
      <c r="G1483" s="15" t="s">
        <v>136</v>
      </c>
      <c r="H1483" s="15">
        <v>47864</v>
      </c>
    </row>
    <row r="1484" spans="1:8">
      <c r="A1484" s="15" t="s">
        <v>40</v>
      </c>
      <c r="B1484" s="15" t="s">
        <v>1873</v>
      </c>
      <c r="C1484" s="15" t="s">
        <v>39</v>
      </c>
      <c r="D1484" s="15">
        <v>2014</v>
      </c>
      <c r="E1484" s="15" t="s">
        <v>106</v>
      </c>
      <c r="F1484" s="15" t="s">
        <v>164</v>
      </c>
      <c r="G1484" s="15" t="s">
        <v>136</v>
      </c>
      <c r="H1484" s="15">
        <v>42217</v>
      </c>
    </row>
    <row r="1485" spans="1:8">
      <c r="A1485" s="15" t="s">
        <v>41</v>
      </c>
      <c r="B1485" s="15" t="s">
        <v>1874</v>
      </c>
      <c r="C1485" s="15" t="s">
        <v>24</v>
      </c>
      <c r="D1485" s="15">
        <v>2014</v>
      </c>
      <c r="E1485" s="15" t="s">
        <v>106</v>
      </c>
      <c r="F1485" s="15" t="s">
        <v>164</v>
      </c>
      <c r="G1485" s="15" t="s">
        <v>136</v>
      </c>
      <c r="H1485" s="15">
        <v>38560</v>
      </c>
    </row>
    <row r="1486" spans="1:8">
      <c r="A1486" s="15" t="s">
        <v>43</v>
      </c>
      <c r="B1486" s="15" t="s">
        <v>1875</v>
      </c>
      <c r="C1486" s="15" t="s">
        <v>42</v>
      </c>
      <c r="D1486" s="15">
        <v>2014</v>
      </c>
      <c r="E1486" s="15" t="s">
        <v>106</v>
      </c>
      <c r="F1486" s="15" t="s">
        <v>164</v>
      </c>
      <c r="G1486" s="15" t="s">
        <v>136</v>
      </c>
      <c r="H1486" s="15">
        <v>23103</v>
      </c>
    </row>
    <row r="1487" spans="1:8">
      <c r="A1487" s="15" t="s">
        <v>45</v>
      </c>
      <c r="B1487" s="15" t="s">
        <v>1876</v>
      </c>
      <c r="C1487" s="15" t="s">
        <v>44</v>
      </c>
      <c r="D1487" s="15">
        <v>2014</v>
      </c>
      <c r="E1487" s="15" t="s">
        <v>106</v>
      </c>
      <c r="F1487" s="15" t="s">
        <v>164</v>
      </c>
      <c r="G1487" s="15" t="s">
        <v>136</v>
      </c>
      <c r="H1487" s="15">
        <v>36597</v>
      </c>
    </row>
    <row r="1488" spans="1:8">
      <c r="A1488" s="15" t="s">
        <v>47</v>
      </c>
      <c r="B1488" s="15" t="s">
        <v>1877</v>
      </c>
      <c r="C1488" s="15" t="s">
        <v>46</v>
      </c>
      <c r="D1488" s="15">
        <v>2014</v>
      </c>
      <c r="E1488" s="15" t="s">
        <v>106</v>
      </c>
      <c r="F1488" s="15" t="s">
        <v>164</v>
      </c>
      <c r="G1488" s="15" t="s">
        <v>136</v>
      </c>
      <c r="H1488" s="15">
        <v>56347</v>
      </c>
    </row>
    <row r="1489" spans="1:8">
      <c r="A1489" s="15" t="s">
        <v>49</v>
      </c>
      <c r="B1489" s="15" t="s">
        <v>1878</v>
      </c>
      <c r="C1489" s="15" t="s">
        <v>48</v>
      </c>
      <c r="D1489" s="15">
        <v>2014</v>
      </c>
      <c r="E1489" s="15" t="s">
        <v>106</v>
      </c>
      <c r="F1489" s="15" t="s">
        <v>164</v>
      </c>
      <c r="G1489" s="15" t="s">
        <v>136</v>
      </c>
      <c r="H1489" s="15">
        <v>75548</v>
      </c>
    </row>
    <row r="1490" spans="1:8">
      <c r="A1490" s="15" t="s">
        <v>51</v>
      </c>
      <c r="B1490" s="15" t="s">
        <v>1879</v>
      </c>
      <c r="C1490" s="15" t="s">
        <v>50</v>
      </c>
      <c r="D1490" s="15">
        <v>2014</v>
      </c>
      <c r="E1490" s="15" t="s">
        <v>106</v>
      </c>
      <c r="F1490" s="15" t="s">
        <v>164</v>
      </c>
      <c r="G1490" s="15" t="s">
        <v>136</v>
      </c>
      <c r="H1490" s="15">
        <v>44177</v>
      </c>
    </row>
    <row r="1491" spans="1:8">
      <c r="A1491" s="15" t="s">
        <v>53</v>
      </c>
      <c r="B1491" s="15" t="s">
        <v>1880</v>
      </c>
      <c r="C1491" s="15" t="s">
        <v>52</v>
      </c>
      <c r="D1491" s="15">
        <v>2014</v>
      </c>
      <c r="E1491" s="15" t="s">
        <v>106</v>
      </c>
      <c r="F1491" s="15" t="s">
        <v>164</v>
      </c>
      <c r="G1491" s="15" t="s">
        <v>136</v>
      </c>
      <c r="H1491" s="15">
        <v>44086</v>
      </c>
    </row>
    <row r="1492" spans="1:8">
      <c r="A1492" s="15" t="s">
        <v>55</v>
      </c>
      <c r="B1492" s="15" t="s">
        <v>1881</v>
      </c>
      <c r="C1492" s="15" t="s">
        <v>54</v>
      </c>
      <c r="D1492" s="15">
        <v>2014</v>
      </c>
      <c r="E1492" s="15" t="s">
        <v>106</v>
      </c>
      <c r="F1492" s="15" t="s">
        <v>164</v>
      </c>
      <c r="G1492" s="15" t="s">
        <v>136</v>
      </c>
      <c r="H1492" s="15">
        <v>39811</v>
      </c>
    </row>
    <row r="1493" spans="1:8">
      <c r="A1493" s="15" t="s">
        <v>57</v>
      </c>
      <c r="B1493" s="15" t="s">
        <v>1882</v>
      </c>
      <c r="C1493" s="15" t="s">
        <v>56</v>
      </c>
      <c r="D1493" s="15">
        <v>2014</v>
      </c>
      <c r="E1493" s="15" t="s">
        <v>106</v>
      </c>
      <c r="F1493" s="15" t="s">
        <v>164</v>
      </c>
      <c r="G1493" s="15" t="s">
        <v>136</v>
      </c>
      <c r="H1493" s="15">
        <v>120478</v>
      </c>
    </row>
    <row r="1494" spans="1:8">
      <c r="A1494" s="15" t="s">
        <v>59</v>
      </c>
      <c r="B1494" s="15" t="s">
        <v>1883</v>
      </c>
      <c r="C1494" s="15" t="s">
        <v>58</v>
      </c>
      <c r="D1494" s="15">
        <v>2014</v>
      </c>
      <c r="E1494" s="15" t="s">
        <v>106</v>
      </c>
      <c r="F1494" s="15" t="s">
        <v>164</v>
      </c>
      <c r="G1494" s="15" t="s">
        <v>136</v>
      </c>
      <c r="H1494" s="15">
        <v>75182</v>
      </c>
    </row>
    <row r="1495" spans="1:8">
      <c r="A1495" s="15" t="s">
        <v>61</v>
      </c>
      <c r="B1495" s="15" t="s">
        <v>1884</v>
      </c>
      <c r="C1495" s="15" t="s">
        <v>60</v>
      </c>
      <c r="D1495" s="15">
        <v>2014</v>
      </c>
      <c r="E1495" s="15" t="s">
        <v>106</v>
      </c>
      <c r="F1495" s="15" t="s">
        <v>164</v>
      </c>
      <c r="G1495" s="15" t="s">
        <v>136</v>
      </c>
      <c r="H1495" s="15">
        <v>19069</v>
      </c>
    </row>
    <row r="1496" spans="1:8">
      <c r="A1496" s="15" t="s">
        <v>63</v>
      </c>
      <c r="B1496" s="15" t="s">
        <v>1885</v>
      </c>
      <c r="C1496" s="15" t="s">
        <v>62</v>
      </c>
      <c r="D1496" s="15">
        <v>2014</v>
      </c>
      <c r="E1496" s="15" t="s">
        <v>106</v>
      </c>
      <c r="F1496" s="15" t="s">
        <v>164</v>
      </c>
      <c r="G1496" s="15" t="s">
        <v>136</v>
      </c>
      <c r="H1496" s="15">
        <v>57381</v>
      </c>
    </row>
    <row r="1497" spans="1:8">
      <c r="A1497" s="15" t="s">
        <v>65</v>
      </c>
      <c r="B1497" s="15" t="s">
        <v>1886</v>
      </c>
      <c r="C1497" s="15" t="s">
        <v>64</v>
      </c>
      <c r="D1497" s="15">
        <v>2014</v>
      </c>
      <c r="E1497" s="15" t="s">
        <v>106</v>
      </c>
      <c r="F1497" s="15" t="s">
        <v>164</v>
      </c>
      <c r="G1497" s="15" t="s">
        <v>136</v>
      </c>
      <c r="H1497" s="15">
        <v>22208</v>
      </c>
    </row>
    <row r="1498" spans="1:8">
      <c r="A1498" s="15" t="s">
        <v>67</v>
      </c>
      <c r="B1498" s="15" t="s">
        <v>1887</v>
      </c>
      <c r="C1498" s="15" t="s">
        <v>66</v>
      </c>
      <c r="D1498" s="15">
        <v>2014</v>
      </c>
      <c r="E1498" s="15" t="s">
        <v>106</v>
      </c>
      <c r="F1498" s="15" t="s">
        <v>164</v>
      </c>
      <c r="G1498" s="15" t="s">
        <v>136</v>
      </c>
      <c r="H1498" s="15">
        <v>28905</v>
      </c>
    </row>
    <row r="1499" spans="1:8">
      <c r="A1499" s="15" t="s">
        <v>69</v>
      </c>
      <c r="B1499" s="15" t="s">
        <v>1888</v>
      </c>
      <c r="C1499" s="15" t="s">
        <v>68</v>
      </c>
      <c r="D1499" s="15">
        <v>2014</v>
      </c>
      <c r="E1499" s="15" t="s">
        <v>106</v>
      </c>
      <c r="F1499" s="15" t="s">
        <v>164</v>
      </c>
      <c r="G1499" s="15" t="s">
        <v>136</v>
      </c>
      <c r="H1499" s="15">
        <v>27835</v>
      </c>
    </row>
    <row r="1500" spans="1:8">
      <c r="A1500" s="15" t="s">
        <v>71</v>
      </c>
      <c r="B1500" s="15" t="s">
        <v>1889</v>
      </c>
      <c r="C1500" s="15" t="s">
        <v>70</v>
      </c>
      <c r="D1500" s="15">
        <v>2014</v>
      </c>
      <c r="E1500" s="15" t="s">
        <v>106</v>
      </c>
      <c r="F1500" s="15" t="s">
        <v>164</v>
      </c>
      <c r="G1500" s="15" t="s">
        <v>136</v>
      </c>
      <c r="H1500" s="15">
        <v>46426</v>
      </c>
    </row>
    <row r="1501" spans="1:8">
      <c r="A1501" s="15" t="s">
        <v>20</v>
      </c>
      <c r="B1501" s="15" t="s">
        <v>1890</v>
      </c>
      <c r="C1501" s="15" t="s">
        <v>182</v>
      </c>
      <c r="D1501" s="15">
        <v>2014</v>
      </c>
      <c r="E1501" s="15" t="s">
        <v>106</v>
      </c>
      <c r="F1501" s="15" t="s">
        <v>164</v>
      </c>
      <c r="G1501" s="15" t="s">
        <v>136</v>
      </c>
      <c r="H1501" s="15">
        <v>965255</v>
      </c>
    </row>
    <row r="1502" spans="1:8">
      <c r="A1502" s="15" t="s">
        <v>23</v>
      </c>
      <c r="B1502" s="15" t="s">
        <v>1891</v>
      </c>
      <c r="C1502" s="15" t="s">
        <v>175</v>
      </c>
      <c r="D1502" s="15">
        <v>2005</v>
      </c>
      <c r="E1502" s="15" t="s">
        <v>104</v>
      </c>
      <c r="F1502" s="15" t="s">
        <v>164</v>
      </c>
      <c r="G1502" s="15" t="s">
        <v>136</v>
      </c>
      <c r="H1502" s="15">
        <v>420346</v>
      </c>
    </row>
    <row r="1503" spans="1:8">
      <c r="A1503" s="15" t="s">
        <v>25</v>
      </c>
      <c r="B1503" s="15" t="s">
        <v>1892</v>
      </c>
      <c r="C1503" s="15" t="s">
        <v>176</v>
      </c>
      <c r="D1503" s="15">
        <v>2005</v>
      </c>
      <c r="E1503" s="15" t="s">
        <v>104</v>
      </c>
      <c r="F1503" s="15" t="s">
        <v>164</v>
      </c>
      <c r="G1503" s="15" t="s">
        <v>136</v>
      </c>
      <c r="H1503" s="15">
        <v>79242</v>
      </c>
    </row>
    <row r="1504" spans="1:8">
      <c r="A1504" s="15" t="s">
        <v>26</v>
      </c>
      <c r="B1504" s="15" t="s">
        <v>1893</v>
      </c>
      <c r="C1504" s="15" t="s">
        <v>177</v>
      </c>
      <c r="D1504" s="15">
        <v>2005</v>
      </c>
      <c r="E1504" s="15" t="s">
        <v>104</v>
      </c>
      <c r="F1504" s="15" t="s">
        <v>164</v>
      </c>
      <c r="G1504" s="15" t="s">
        <v>136</v>
      </c>
      <c r="H1504" s="15">
        <v>229750</v>
      </c>
    </row>
    <row r="1505" spans="1:8">
      <c r="A1505" s="15" t="s">
        <v>221</v>
      </c>
      <c r="B1505" s="15" t="s">
        <v>1894</v>
      </c>
      <c r="C1505" s="15" t="s">
        <v>178</v>
      </c>
      <c r="D1505" s="15">
        <v>2005</v>
      </c>
      <c r="E1505" s="15" t="s">
        <v>104</v>
      </c>
      <c r="F1505" s="15" t="s">
        <v>164</v>
      </c>
      <c r="G1505" s="15" t="s">
        <v>136</v>
      </c>
      <c r="H1505" s="15">
        <v>318579</v>
      </c>
    </row>
    <row r="1506" spans="1:8">
      <c r="A1506" s="15" t="s">
        <v>107</v>
      </c>
      <c r="B1506" s="15" t="s">
        <v>1895</v>
      </c>
      <c r="C1506" s="15" t="s">
        <v>179</v>
      </c>
      <c r="D1506" s="15">
        <v>2005</v>
      </c>
      <c r="E1506" s="15" t="s">
        <v>104</v>
      </c>
      <c r="F1506" s="15" t="s">
        <v>164</v>
      </c>
      <c r="G1506" s="15" t="s">
        <v>136</v>
      </c>
      <c r="H1506" s="15">
        <v>294046</v>
      </c>
    </row>
    <row r="1507" spans="1:8">
      <c r="A1507" s="15" t="s">
        <v>27</v>
      </c>
      <c r="B1507" s="15" t="s">
        <v>1896</v>
      </c>
      <c r="C1507" s="15" t="s">
        <v>180</v>
      </c>
      <c r="D1507" s="15">
        <v>2005</v>
      </c>
      <c r="E1507" s="15" t="s">
        <v>104</v>
      </c>
      <c r="F1507" s="15" t="s">
        <v>164</v>
      </c>
      <c r="G1507" s="15" t="s">
        <v>136</v>
      </c>
      <c r="H1507" s="15">
        <v>186013</v>
      </c>
    </row>
    <row r="1508" spans="1:8">
      <c r="A1508" s="15" t="s">
        <v>28</v>
      </c>
      <c r="B1508" s="15" t="s">
        <v>1897</v>
      </c>
      <c r="C1508" s="15" t="s">
        <v>181</v>
      </c>
      <c r="D1508" s="15">
        <v>2005</v>
      </c>
      <c r="E1508" s="15" t="s">
        <v>104</v>
      </c>
      <c r="F1508" s="15" t="s">
        <v>164</v>
      </c>
      <c r="G1508" s="15" t="s">
        <v>136</v>
      </c>
      <c r="H1508" s="15">
        <v>353465</v>
      </c>
    </row>
    <row r="1509" spans="1:8">
      <c r="A1509" s="15" t="s">
        <v>30</v>
      </c>
      <c r="B1509" s="15" t="s">
        <v>1898</v>
      </c>
      <c r="C1509" s="15" t="s">
        <v>29</v>
      </c>
      <c r="D1509" s="15">
        <v>2005</v>
      </c>
      <c r="E1509" s="15" t="s">
        <v>104</v>
      </c>
      <c r="F1509" s="15" t="s">
        <v>164</v>
      </c>
      <c r="G1509" s="15" t="s">
        <v>136</v>
      </c>
      <c r="H1509" s="15">
        <v>42666</v>
      </c>
    </row>
    <row r="1510" spans="1:8">
      <c r="A1510" s="15" t="s">
        <v>32</v>
      </c>
      <c r="B1510" s="15" t="s">
        <v>1899</v>
      </c>
      <c r="C1510" s="15" t="s">
        <v>31</v>
      </c>
      <c r="D1510" s="15">
        <v>2005</v>
      </c>
      <c r="E1510" s="15" t="s">
        <v>104</v>
      </c>
      <c r="F1510" s="15" t="s">
        <v>164</v>
      </c>
      <c r="G1510" s="15" t="s">
        <v>136</v>
      </c>
      <c r="H1510" s="15">
        <v>74241</v>
      </c>
    </row>
    <row r="1511" spans="1:8">
      <c r="A1511" s="15" t="s">
        <v>34</v>
      </c>
      <c r="B1511" s="15" t="s">
        <v>1900</v>
      </c>
      <c r="C1511" s="15" t="s">
        <v>33</v>
      </c>
      <c r="D1511" s="15">
        <v>2005</v>
      </c>
      <c r="E1511" s="15" t="s">
        <v>104</v>
      </c>
      <c r="F1511" s="15" t="s">
        <v>164</v>
      </c>
      <c r="G1511" s="15" t="s">
        <v>136</v>
      </c>
      <c r="H1511" s="15">
        <v>66339</v>
      </c>
    </row>
    <row r="1512" spans="1:8">
      <c r="A1512" s="15" t="s">
        <v>36</v>
      </c>
      <c r="B1512" s="15" t="s">
        <v>1901</v>
      </c>
      <c r="C1512" s="15" t="s">
        <v>35</v>
      </c>
      <c r="D1512" s="15">
        <v>2005</v>
      </c>
      <c r="E1512" s="15" t="s">
        <v>104</v>
      </c>
      <c r="F1512" s="15" t="s">
        <v>164</v>
      </c>
      <c r="G1512" s="15" t="s">
        <v>136</v>
      </c>
      <c r="H1512" s="15">
        <v>57112</v>
      </c>
    </row>
    <row r="1513" spans="1:8">
      <c r="A1513" s="15" t="s">
        <v>38</v>
      </c>
      <c r="B1513" s="15" t="s">
        <v>1902</v>
      </c>
      <c r="C1513" s="15" t="s">
        <v>37</v>
      </c>
      <c r="D1513" s="15">
        <v>2005</v>
      </c>
      <c r="E1513" s="15" t="s">
        <v>104</v>
      </c>
      <c r="F1513" s="15" t="s">
        <v>164</v>
      </c>
      <c r="G1513" s="15" t="s">
        <v>136</v>
      </c>
      <c r="H1513" s="15">
        <v>96536</v>
      </c>
    </row>
    <row r="1514" spans="1:8">
      <c r="A1514" s="15" t="s">
        <v>40</v>
      </c>
      <c r="B1514" s="15" t="s">
        <v>1903</v>
      </c>
      <c r="C1514" s="15" t="s">
        <v>39</v>
      </c>
      <c r="D1514" s="15">
        <v>2005</v>
      </c>
      <c r="E1514" s="15" t="s">
        <v>104</v>
      </c>
      <c r="F1514" s="15" t="s">
        <v>164</v>
      </c>
      <c r="G1514" s="15" t="s">
        <v>136</v>
      </c>
      <c r="H1514" s="15">
        <v>83452</v>
      </c>
    </row>
    <row r="1515" spans="1:8">
      <c r="A1515" s="15" t="s">
        <v>41</v>
      </c>
      <c r="B1515" s="15" t="s">
        <v>1904</v>
      </c>
      <c r="C1515" s="15" t="s">
        <v>24</v>
      </c>
      <c r="D1515" s="15">
        <v>2005</v>
      </c>
      <c r="E1515" s="15" t="s">
        <v>104</v>
      </c>
      <c r="F1515" s="15" t="s">
        <v>164</v>
      </c>
      <c r="G1515" s="15" t="s">
        <v>136</v>
      </c>
      <c r="H1515" s="15">
        <v>79242</v>
      </c>
    </row>
    <row r="1516" spans="1:8">
      <c r="A1516" s="15" t="s">
        <v>43</v>
      </c>
      <c r="B1516" s="15" t="s">
        <v>1905</v>
      </c>
      <c r="C1516" s="15" t="s">
        <v>42</v>
      </c>
      <c r="D1516" s="15">
        <v>2005</v>
      </c>
      <c r="E1516" s="15" t="s">
        <v>104</v>
      </c>
      <c r="F1516" s="15" t="s">
        <v>164</v>
      </c>
      <c r="G1516" s="15" t="s">
        <v>136</v>
      </c>
      <c r="H1516" s="15">
        <v>48937</v>
      </c>
    </row>
    <row r="1517" spans="1:8">
      <c r="A1517" s="15" t="s">
        <v>45</v>
      </c>
      <c r="B1517" s="15" t="s">
        <v>1906</v>
      </c>
      <c r="C1517" s="15" t="s">
        <v>44</v>
      </c>
      <c r="D1517" s="15">
        <v>2005</v>
      </c>
      <c r="E1517" s="15" t="s">
        <v>104</v>
      </c>
      <c r="F1517" s="15" t="s">
        <v>164</v>
      </c>
      <c r="G1517" s="15" t="s">
        <v>136</v>
      </c>
      <c r="H1517" s="15">
        <v>70825</v>
      </c>
    </row>
    <row r="1518" spans="1:8">
      <c r="A1518" s="15" t="s">
        <v>47</v>
      </c>
      <c r="B1518" s="15" t="s">
        <v>1907</v>
      </c>
      <c r="C1518" s="15" t="s">
        <v>46</v>
      </c>
      <c r="D1518" s="15">
        <v>2005</v>
      </c>
      <c r="E1518" s="15" t="s">
        <v>104</v>
      </c>
      <c r="F1518" s="15" t="s">
        <v>164</v>
      </c>
      <c r="G1518" s="15" t="s">
        <v>136</v>
      </c>
      <c r="H1518" s="15">
        <v>109988</v>
      </c>
    </row>
    <row r="1519" spans="1:8">
      <c r="A1519" s="15" t="s">
        <v>49</v>
      </c>
      <c r="B1519" s="15" t="s">
        <v>1908</v>
      </c>
      <c r="C1519" s="15" t="s">
        <v>48</v>
      </c>
      <c r="D1519" s="15">
        <v>2005</v>
      </c>
      <c r="E1519" s="15" t="s">
        <v>104</v>
      </c>
      <c r="F1519" s="15" t="s">
        <v>164</v>
      </c>
      <c r="G1519" s="15" t="s">
        <v>136</v>
      </c>
      <c r="H1519" s="15">
        <v>147019</v>
      </c>
    </row>
    <row r="1520" spans="1:8">
      <c r="A1520" s="15" t="s">
        <v>51</v>
      </c>
      <c r="B1520" s="15" t="s">
        <v>1909</v>
      </c>
      <c r="C1520" s="15" t="s">
        <v>50</v>
      </c>
      <c r="D1520" s="15">
        <v>2005</v>
      </c>
      <c r="E1520" s="15" t="s">
        <v>104</v>
      </c>
      <c r="F1520" s="15" t="s">
        <v>164</v>
      </c>
      <c r="G1520" s="15" t="s">
        <v>136</v>
      </c>
      <c r="H1520" s="15">
        <v>86897</v>
      </c>
    </row>
    <row r="1521" spans="1:8">
      <c r="A1521" s="15" t="s">
        <v>53</v>
      </c>
      <c r="B1521" s="15" t="s">
        <v>1910</v>
      </c>
      <c r="C1521" s="15" t="s">
        <v>52</v>
      </c>
      <c r="D1521" s="15">
        <v>2005</v>
      </c>
      <c r="E1521" s="15" t="s">
        <v>104</v>
      </c>
      <c r="F1521" s="15" t="s">
        <v>164</v>
      </c>
      <c r="G1521" s="15" t="s">
        <v>136</v>
      </c>
      <c r="H1521" s="15">
        <v>84663</v>
      </c>
    </row>
    <row r="1522" spans="1:8">
      <c r="A1522" s="15" t="s">
        <v>55</v>
      </c>
      <c r="B1522" s="15" t="s">
        <v>1911</v>
      </c>
      <c r="C1522" s="15" t="s">
        <v>54</v>
      </c>
      <c r="D1522" s="15">
        <v>2005</v>
      </c>
      <c r="E1522" s="15" t="s">
        <v>104</v>
      </c>
      <c r="F1522" s="15" t="s">
        <v>164</v>
      </c>
      <c r="G1522" s="15" t="s">
        <v>136</v>
      </c>
      <c r="H1522" s="15">
        <v>77060</v>
      </c>
    </row>
    <row r="1523" spans="1:8">
      <c r="A1523" s="15" t="s">
        <v>57</v>
      </c>
      <c r="B1523" s="15" t="s">
        <v>1912</v>
      </c>
      <c r="C1523" s="15" t="s">
        <v>56</v>
      </c>
      <c r="D1523" s="15">
        <v>2005</v>
      </c>
      <c r="E1523" s="15" t="s">
        <v>104</v>
      </c>
      <c r="F1523" s="15" t="s">
        <v>164</v>
      </c>
      <c r="G1523" s="15" t="s">
        <v>136</v>
      </c>
      <c r="H1523" s="15">
        <v>216986</v>
      </c>
    </row>
    <row r="1524" spans="1:8">
      <c r="A1524" s="15" t="s">
        <v>59</v>
      </c>
      <c r="B1524" s="15" t="s">
        <v>1913</v>
      </c>
      <c r="C1524" s="15" t="s">
        <v>58</v>
      </c>
      <c r="D1524" s="15">
        <v>2005</v>
      </c>
      <c r="E1524" s="15" t="s">
        <v>104</v>
      </c>
      <c r="F1524" s="15" t="s">
        <v>164</v>
      </c>
      <c r="G1524" s="15" t="s">
        <v>136</v>
      </c>
      <c r="H1524" s="15">
        <v>150326</v>
      </c>
    </row>
    <row r="1525" spans="1:8">
      <c r="A1525" s="15" t="s">
        <v>61</v>
      </c>
      <c r="B1525" s="15" t="s">
        <v>1914</v>
      </c>
      <c r="C1525" s="15" t="s">
        <v>60</v>
      </c>
      <c r="D1525" s="15">
        <v>2005</v>
      </c>
      <c r="E1525" s="15" t="s">
        <v>104</v>
      </c>
      <c r="F1525" s="15" t="s">
        <v>164</v>
      </c>
      <c r="G1525" s="15" t="s">
        <v>136</v>
      </c>
      <c r="H1525" s="15">
        <v>35687</v>
      </c>
    </row>
    <row r="1526" spans="1:8">
      <c r="A1526" s="15" t="s">
        <v>63</v>
      </c>
      <c r="B1526" s="15" t="s">
        <v>1915</v>
      </c>
      <c r="C1526" s="15" t="s">
        <v>62</v>
      </c>
      <c r="D1526" s="15">
        <v>2005</v>
      </c>
      <c r="E1526" s="15" t="s">
        <v>104</v>
      </c>
      <c r="F1526" s="15" t="s">
        <v>164</v>
      </c>
      <c r="G1526" s="15" t="s">
        <v>136</v>
      </c>
      <c r="H1526" s="15">
        <v>110542</v>
      </c>
    </row>
    <row r="1527" spans="1:8">
      <c r="A1527" s="15" t="s">
        <v>65</v>
      </c>
      <c r="B1527" s="15" t="s">
        <v>1916</v>
      </c>
      <c r="C1527" s="15" t="s">
        <v>64</v>
      </c>
      <c r="D1527" s="15">
        <v>2005</v>
      </c>
      <c r="E1527" s="15" t="s">
        <v>104</v>
      </c>
      <c r="F1527" s="15" t="s">
        <v>164</v>
      </c>
      <c r="G1527" s="15" t="s">
        <v>136</v>
      </c>
      <c r="H1527" s="15">
        <v>43712</v>
      </c>
    </row>
    <row r="1528" spans="1:8">
      <c r="A1528" s="15" t="s">
        <v>67</v>
      </c>
      <c r="B1528" s="15" t="s">
        <v>1917</v>
      </c>
      <c r="C1528" s="15" t="s">
        <v>66</v>
      </c>
      <c r="D1528" s="15">
        <v>2005</v>
      </c>
      <c r="E1528" s="15" t="s">
        <v>104</v>
      </c>
      <c r="F1528" s="15" t="s">
        <v>164</v>
      </c>
      <c r="G1528" s="15" t="s">
        <v>136</v>
      </c>
      <c r="H1528" s="15">
        <v>56859</v>
      </c>
    </row>
    <row r="1529" spans="1:8">
      <c r="A1529" s="15" t="s">
        <v>69</v>
      </c>
      <c r="B1529" s="15" t="s">
        <v>1918</v>
      </c>
      <c r="C1529" s="15" t="s">
        <v>68</v>
      </c>
      <c r="D1529" s="15">
        <v>2005</v>
      </c>
      <c r="E1529" s="15" t="s">
        <v>104</v>
      </c>
      <c r="F1529" s="15" t="s">
        <v>164</v>
      </c>
      <c r="G1529" s="15" t="s">
        <v>136</v>
      </c>
      <c r="H1529" s="15">
        <v>54906</v>
      </c>
    </row>
    <row r="1530" spans="1:8">
      <c r="A1530" s="15" t="s">
        <v>71</v>
      </c>
      <c r="B1530" s="15" t="s">
        <v>1919</v>
      </c>
      <c r="C1530" s="15" t="s">
        <v>70</v>
      </c>
      <c r="D1530" s="15">
        <v>2005</v>
      </c>
      <c r="E1530" s="15" t="s">
        <v>104</v>
      </c>
      <c r="F1530" s="15" t="s">
        <v>164</v>
      </c>
      <c r="G1530" s="15" t="s">
        <v>136</v>
      </c>
      <c r="H1530" s="15">
        <v>87446</v>
      </c>
    </row>
    <row r="1531" spans="1:8">
      <c r="A1531" s="15" t="s">
        <v>20</v>
      </c>
      <c r="B1531" s="15" t="s">
        <v>1920</v>
      </c>
      <c r="C1531" s="15" t="s">
        <v>182</v>
      </c>
      <c r="D1531" s="15">
        <v>2005</v>
      </c>
      <c r="E1531" s="15" t="s">
        <v>104</v>
      </c>
      <c r="F1531" s="15" t="s">
        <v>164</v>
      </c>
      <c r="G1531" s="15" t="s">
        <v>136</v>
      </c>
      <c r="H1531" s="15">
        <v>1881441</v>
      </c>
    </row>
    <row r="1532" spans="1:8">
      <c r="A1532" s="15" t="s">
        <v>23</v>
      </c>
      <c r="B1532" s="15" t="s">
        <v>1921</v>
      </c>
      <c r="C1532" s="15" t="s">
        <v>175</v>
      </c>
      <c r="D1532" s="15">
        <v>2006</v>
      </c>
      <c r="E1532" s="15" t="s">
        <v>104</v>
      </c>
      <c r="F1532" s="15" t="s">
        <v>164</v>
      </c>
      <c r="G1532" s="15" t="s">
        <v>136</v>
      </c>
      <c r="H1532" s="15">
        <v>422766</v>
      </c>
    </row>
    <row r="1533" spans="1:8">
      <c r="A1533" s="15" t="s">
        <v>25</v>
      </c>
      <c r="B1533" s="15" t="s">
        <v>1922</v>
      </c>
      <c r="C1533" s="15" t="s">
        <v>176</v>
      </c>
      <c r="D1533" s="15">
        <v>2006</v>
      </c>
      <c r="E1533" s="15" t="s">
        <v>104</v>
      </c>
      <c r="F1533" s="15" t="s">
        <v>164</v>
      </c>
      <c r="G1533" s="15" t="s">
        <v>136</v>
      </c>
      <c r="H1533" s="15">
        <v>79766</v>
      </c>
    </row>
    <row r="1534" spans="1:8">
      <c r="A1534" s="15" t="s">
        <v>26</v>
      </c>
      <c r="B1534" s="15" t="s">
        <v>1923</v>
      </c>
      <c r="C1534" s="15" t="s">
        <v>177</v>
      </c>
      <c r="D1534" s="15">
        <v>2006</v>
      </c>
      <c r="E1534" s="15" t="s">
        <v>104</v>
      </c>
      <c r="F1534" s="15" t="s">
        <v>164</v>
      </c>
      <c r="G1534" s="15" t="s">
        <v>136</v>
      </c>
      <c r="H1534" s="15">
        <v>231544</v>
      </c>
    </row>
    <row r="1535" spans="1:8">
      <c r="A1535" s="15" t="s">
        <v>221</v>
      </c>
      <c r="B1535" s="15" t="s">
        <v>1924</v>
      </c>
      <c r="C1535" s="15" t="s">
        <v>178</v>
      </c>
      <c r="D1535" s="15">
        <v>2006</v>
      </c>
      <c r="E1535" s="15" t="s">
        <v>104</v>
      </c>
      <c r="F1535" s="15" t="s">
        <v>164</v>
      </c>
      <c r="G1535" s="15" t="s">
        <v>136</v>
      </c>
      <c r="H1535" s="15">
        <v>321898</v>
      </c>
    </row>
    <row r="1536" spans="1:8">
      <c r="A1536" s="15" t="s">
        <v>107</v>
      </c>
      <c r="B1536" s="15" t="s">
        <v>1925</v>
      </c>
      <c r="C1536" s="15" t="s">
        <v>179</v>
      </c>
      <c r="D1536" s="15">
        <v>2006</v>
      </c>
      <c r="E1536" s="15" t="s">
        <v>104</v>
      </c>
      <c r="F1536" s="15" t="s">
        <v>164</v>
      </c>
      <c r="G1536" s="15" t="s">
        <v>136</v>
      </c>
      <c r="H1536" s="15">
        <v>297464</v>
      </c>
    </row>
    <row r="1537" spans="1:8">
      <c r="A1537" s="15" t="s">
        <v>27</v>
      </c>
      <c r="B1537" s="15" t="s">
        <v>1926</v>
      </c>
      <c r="C1537" s="15" t="s">
        <v>180</v>
      </c>
      <c r="D1537" s="15">
        <v>2006</v>
      </c>
      <c r="E1537" s="15" t="s">
        <v>104</v>
      </c>
      <c r="F1537" s="15" t="s">
        <v>164</v>
      </c>
      <c r="G1537" s="15" t="s">
        <v>136</v>
      </c>
      <c r="H1537" s="15">
        <v>187236</v>
      </c>
    </row>
    <row r="1538" spans="1:8">
      <c r="A1538" s="15" t="s">
        <v>28</v>
      </c>
      <c r="B1538" s="15" t="s">
        <v>1927</v>
      </c>
      <c r="C1538" s="15" t="s">
        <v>181</v>
      </c>
      <c r="D1538" s="15">
        <v>2006</v>
      </c>
      <c r="E1538" s="15" t="s">
        <v>104</v>
      </c>
      <c r="F1538" s="15" t="s">
        <v>164</v>
      </c>
      <c r="G1538" s="15" t="s">
        <v>136</v>
      </c>
      <c r="H1538" s="15">
        <v>356419</v>
      </c>
    </row>
    <row r="1539" spans="1:8">
      <c r="A1539" s="15" t="s">
        <v>30</v>
      </c>
      <c r="B1539" s="15" t="s">
        <v>1928</v>
      </c>
      <c r="C1539" s="15" t="s">
        <v>29</v>
      </c>
      <c r="D1539" s="15">
        <v>2006</v>
      </c>
      <c r="E1539" s="15" t="s">
        <v>104</v>
      </c>
      <c r="F1539" s="15" t="s">
        <v>164</v>
      </c>
      <c r="G1539" s="15" t="s">
        <v>136</v>
      </c>
      <c r="H1539" s="15">
        <v>42926</v>
      </c>
    </row>
    <row r="1540" spans="1:8">
      <c r="A1540" s="15" t="s">
        <v>32</v>
      </c>
      <c r="B1540" s="15" t="s">
        <v>1929</v>
      </c>
      <c r="C1540" s="15" t="s">
        <v>31</v>
      </c>
      <c r="D1540" s="15">
        <v>2006</v>
      </c>
      <c r="E1540" s="15" t="s">
        <v>104</v>
      </c>
      <c r="F1540" s="15" t="s">
        <v>164</v>
      </c>
      <c r="G1540" s="15" t="s">
        <v>136</v>
      </c>
      <c r="H1540" s="15">
        <v>74510</v>
      </c>
    </row>
    <row r="1541" spans="1:8">
      <c r="A1541" s="15" t="s">
        <v>34</v>
      </c>
      <c r="B1541" s="15" t="s">
        <v>1930</v>
      </c>
      <c r="C1541" s="15" t="s">
        <v>33</v>
      </c>
      <c r="D1541" s="15">
        <v>2006</v>
      </c>
      <c r="E1541" s="15" t="s">
        <v>104</v>
      </c>
      <c r="F1541" s="15" t="s">
        <v>164</v>
      </c>
      <c r="G1541" s="15" t="s">
        <v>136</v>
      </c>
      <c r="H1541" s="15">
        <v>66896</v>
      </c>
    </row>
    <row r="1542" spans="1:8">
      <c r="A1542" s="15" t="s">
        <v>36</v>
      </c>
      <c r="B1542" s="15" t="s">
        <v>1931</v>
      </c>
      <c r="C1542" s="15" t="s">
        <v>35</v>
      </c>
      <c r="D1542" s="15">
        <v>2006</v>
      </c>
      <c r="E1542" s="15" t="s">
        <v>104</v>
      </c>
      <c r="F1542" s="15" t="s">
        <v>164</v>
      </c>
      <c r="G1542" s="15" t="s">
        <v>136</v>
      </c>
      <c r="H1542" s="15">
        <v>57245</v>
      </c>
    </row>
    <row r="1543" spans="1:8">
      <c r="A1543" s="15" t="s">
        <v>38</v>
      </c>
      <c r="B1543" s="15" t="s">
        <v>1932</v>
      </c>
      <c r="C1543" s="15" t="s">
        <v>37</v>
      </c>
      <c r="D1543" s="15">
        <v>2006</v>
      </c>
      <c r="E1543" s="15" t="s">
        <v>104</v>
      </c>
      <c r="F1543" s="15" t="s">
        <v>164</v>
      </c>
      <c r="G1543" s="15" t="s">
        <v>136</v>
      </c>
      <c r="H1543" s="15">
        <v>96829</v>
      </c>
    </row>
    <row r="1544" spans="1:8">
      <c r="A1544" s="15" t="s">
        <v>40</v>
      </c>
      <c r="B1544" s="15" t="s">
        <v>1933</v>
      </c>
      <c r="C1544" s="15" t="s">
        <v>39</v>
      </c>
      <c r="D1544" s="15">
        <v>2006</v>
      </c>
      <c r="E1544" s="15" t="s">
        <v>104</v>
      </c>
      <c r="F1544" s="15" t="s">
        <v>164</v>
      </c>
      <c r="G1544" s="15" t="s">
        <v>136</v>
      </c>
      <c r="H1544" s="15">
        <v>84360</v>
      </c>
    </row>
    <row r="1545" spans="1:8">
      <c r="A1545" s="15" t="s">
        <v>41</v>
      </c>
      <c r="B1545" s="15" t="s">
        <v>1934</v>
      </c>
      <c r="C1545" s="15" t="s">
        <v>24</v>
      </c>
      <c r="D1545" s="15">
        <v>2006</v>
      </c>
      <c r="E1545" s="15" t="s">
        <v>104</v>
      </c>
      <c r="F1545" s="15" t="s">
        <v>164</v>
      </c>
      <c r="G1545" s="15" t="s">
        <v>136</v>
      </c>
      <c r="H1545" s="15">
        <v>79766</v>
      </c>
    </row>
    <row r="1546" spans="1:8">
      <c r="A1546" s="15" t="s">
        <v>43</v>
      </c>
      <c r="B1546" s="15" t="s">
        <v>1935</v>
      </c>
      <c r="C1546" s="15" t="s">
        <v>42</v>
      </c>
      <c r="D1546" s="15">
        <v>2006</v>
      </c>
      <c r="E1546" s="15" t="s">
        <v>104</v>
      </c>
      <c r="F1546" s="15" t="s">
        <v>164</v>
      </c>
      <c r="G1546" s="15" t="s">
        <v>136</v>
      </c>
      <c r="H1546" s="15">
        <v>48887</v>
      </c>
    </row>
    <row r="1547" spans="1:8">
      <c r="A1547" s="15" t="s">
        <v>45</v>
      </c>
      <c r="B1547" s="15" t="s">
        <v>1936</v>
      </c>
      <c r="C1547" s="15" t="s">
        <v>44</v>
      </c>
      <c r="D1547" s="15">
        <v>2006</v>
      </c>
      <c r="E1547" s="15" t="s">
        <v>104</v>
      </c>
      <c r="F1547" s="15" t="s">
        <v>164</v>
      </c>
      <c r="G1547" s="15" t="s">
        <v>136</v>
      </c>
      <c r="H1547" s="15">
        <v>71610</v>
      </c>
    </row>
    <row r="1548" spans="1:8">
      <c r="A1548" s="15" t="s">
        <v>47</v>
      </c>
      <c r="B1548" s="15" t="s">
        <v>1937</v>
      </c>
      <c r="C1548" s="15" t="s">
        <v>46</v>
      </c>
      <c r="D1548" s="15">
        <v>2006</v>
      </c>
      <c r="E1548" s="15" t="s">
        <v>104</v>
      </c>
      <c r="F1548" s="15" t="s">
        <v>164</v>
      </c>
      <c r="G1548" s="15" t="s">
        <v>136</v>
      </c>
      <c r="H1548" s="15">
        <v>111047</v>
      </c>
    </row>
    <row r="1549" spans="1:8">
      <c r="A1549" s="15" t="s">
        <v>49</v>
      </c>
      <c r="B1549" s="15" t="s">
        <v>1938</v>
      </c>
      <c r="C1549" s="15" t="s">
        <v>48</v>
      </c>
      <c r="D1549" s="15">
        <v>2006</v>
      </c>
      <c r="E1549" s="15" t="s">
        <v>104</v>
      </c>
      <c r="F1549" s="15" t="s">
        <v>164</v>
      </c>
      <c r="G1549" s="15" t="s">
        <v>136</v>
      </c>
      <c r="H1549" s="15">
        <v>148501</v>
      </c>
    </row>
    <row r="1550" spans="1:8">
      <c r="A1550" s="15" t="s">
        <v>51</v>
      </c>
      <c r="B1550" s="15" t="s">
        <v>1939</v>
      </c>
      <c r="C1550" s="15" t="s">
        <v>50</v>
      </c>
      <c r="D1550" s="15">
        <v>2006</v>
      </c>
      <c r="E1550" s="15" t="s">
        <v>104</v>
      </c>
      <c r="F1550" s="15" t="s">
        <v>164</v>
      </c>
      <c r="G1550" s="15" t="s">
        <v>136</v>
      </c>
      <c r="H1550" s="15">
        <v>87725</v>
      </c>
    </row>
    <row r="1551" spans="1:8">
      <c r="A1551" s="15" t="s">
        <v>53</v>
      </c>
      <c r="B1551" s="15" t="s">
        <v>1940</v>
      </c>
      <c r="C1551" s="15" t="s">
        <v>52</v>
      </c>
      <c r="D1551" s="15">
        <v>2006</v>
      </c>
      <c r="E1551" s="15" t="s">
        <v>104</v>
      </c>
      <c r="F1551" s="15" t="s">
        <v>164</v>
      </c>
      <c r="G1551" s="15" t="s">
        <v>136</v>
      </c>
      <c r="H1551" s="15">
        <v>85672</v>
      </c>
    </row>
    <row r="1552" spans="1:8">
      <c r="A1552" s="15" t="s">
        <v>55</v>
      </c>
      <c r="B1552" s="15" t="s">
        <v>1941</v>
      </c>
      <c r="C1552" s="15" t="s">
        <v>54</v>
      </c>
      <c r="D1552" s="15">
        <v>2006</v>
      </c>
      <c r="E1552" s="15" t="s">
        <v>104</v>
      </c>
      <c r="F1552" s="15" t="s">
        <v>164</v>
      </c>
      <c r="G1552" s="15" t="s">
        <v>136</v>
      </c>
      <c r="H1552" s="15">
        <v>77875</v>
      </c>
    </row>
    <row r="1553" spans="1:8">
      <c r="A1553" s="15" t="s">
        <v>57</v>
      </c>
      <c r="B1553" s="15" t="s">
        <v>1942</v>
      </c>
      <c r="C1553" s="15" t="s">
        <v>56</v>
      </c>
      <c r="D1553" s="15">
        <v>2006</v>
      </c>
      <c r="E1553" s="15" t="s">
        <v>104</v>
      </c>
      <c r="F1553" s="15" t="s">
        <v>164</v>
      </c>
      <c r="G1553" s="15" t="s">
        <v>136</v>
      </c>
      <c r="H1553" s="15">
        <v>219589</v>
      </c>
    </row>
    <row r="1554" spans="1:8">
      <c r="A1554" s="15" t="s">
        <v>59</v>
      </c>
      <c r="B1554" s="15" t="s">
        <v>1943</v>
      </c>
      <c r="C1554" s="15" t="s">
        <v>58</v>
      </c>
      <c r="D1554" s="15">
        <v>2006</v>
      </c>
      <c r="E1554" s="15" t="s">
        <v>104</v>
      </c>
      <c r="F1554" s="15" t="s">
        <v>164</v>
      </c>
      <c r="G1554" s="15" t="s">
        <v>136</v>
      </c>
      <c r="H1554" s="15">
        <v>151060</v>
      </c>
    </row>
    <row r="1555" spans="1:8">
      <c r="A1555" s="15" t="s">
        <v>61</v>
      </c>
      <c r="B1555" s="15" t="s">
        <v>1944</v>
      </c>
      <c r="C1555" s="15" t="s">
        <v>60</v>
      </c>
      <c r="D1555" s="15">
        <v>2006</v>
      </c>
      <c r="E1555" s="15" t="s">
        <v>104</v>
      </c>
      <c r="F1555" s="15" t="s">
        <v>164</v>
      </c>
      <c r="G1555" s="15" t="s">
        <v>136</v>
      </c>
      <c r="H1555" s="15">
        <v>36176</v>
      </c>
    </row>
    <row r="1556" spans="1:8">
      <c r="A1556" s="15" t="s">
        <v>63</v>
      </c>
      <c r="B1556" s="15" t="s">
        <v>1945</v>
      </c>
      <c r="C1556" s="15" t="s">
        <v>62</v>
      </c>
      <c r="D1556" s="15">
        <v>2006</v>
      </c>
      <c r="E1556" s="15" t="s">
        <v>104</v>
      </c>
      <c r="F1556" s="15" t="s">
        <v>164</v>
      </c>
      <c r="G1556" s="15" t="s">
        <v>136</v>
      </c>
      <c r="H1556" s="15">
        <v>111407</v>
      </c>
    </row>
    <row r="1557" spans="1:8">
      <c r="A1557" s="15" t="s">
        <v>65</v>
      </c>
      <c r="B1557" s="15" t="s">
        <v>1946</v>
      </c>
      <c r="C1557" s="15" t="s">
        <v>64</v>
      </c>
      <c r="D1557" s="15">
        <v>2006</v>
      </c>
      <c r="E1557" s="15" t="s">
        <v>104</v>
      </c>
      <c r="F1557" s="15" t="s">
        <v>164</v>
      </c>
      <c r="G1557" s="15" t="s">
        <v>136</v>
      </c>
      <c r="H1557" s="15">
        <v>44227</v>
      </c>
    </row>
    <row r="1558" spans="1:8">
      <c r="A1558" s="15" t="s">
        <v>67</v>
      </c>
      <c r="B1558" s="15" t="s">
        <v>1947</v>
      </c>
      <c r="C1558" s="15" t="s">
        <v>66</v>
      </c>
      <c r="D1558" s="15">
        <v>2006</v>
      </c>
      <c r="E1558" s="15" t="s">
        <v>104</v>
      </c>
      <c r="F1558" s="15" t="s">
        <v>164</v>
      </c>
      <c r="G1558" s="15" t="s">
        <v>136</v>
      </c>
      <c r="H1558" s="15">
        <v>57049</v>
      </c>
    </row>
    <row r="1559" spans="1:8">
      <c r="A1559" s="15" t="s">
        <v>69</v>
      </c>
      <c r="B1559" s="15" t="s">
        <v>1948</v>
      </c>
      <c r="C1559" s="15" t="s">
        <v>68</v>
      </c>
      <c r="D1559" s="15">
        <v>2006</v>
      </c>
      <c r="E1559" s="15" t="s">
        <v>104</v>
      </c>
      <c r="F1559" s="15" t="s">
        <v>164</v>
      </c>
      <c r="G1559" s="15" t="s">
        <v>136</v>
      </c>
      <c r="H1559" s="15">
        <v>55235</v>
      </c>
    </row>
    <row r="1560" spans="1:8">
      <c r="A1560" s="15" t="s">
        <v>71</v>
      </c>
      <c r="B1560" s="15" t="s">
        <v>1949</v>
      </c>
      <c r="C1560" s="15" t="s">
        <v>70</v>
      </c>
      <c r="D1560" s="15">
        <v>2006</v>
      </c>
      <c r="E1560" s="15" t="s">
        <v>104</v>
      </c>
      <c r="F1560" s="15" t="s">
        <v>164</v>
      </c>
      <c r="G1560" s="15" t="s">
        <v>136</v>
      </c>
      <c r="H1560" s="15">
        <v>88501</v>
      </c>
    </row>
    <row r="1561" spans="1:8">
      <c r="A1561" s="15" t="s">
        <v>20</v>
      </c>
      <c r="B1561" s="15" t="s">
        <v>1950</v>
      </c>
      <c r="C1561" s="15" t="s">
        <v>182</v>
      </c>
      <c r="D1561" s="15">
        <v>2006</v>
      </c>
      <c r="E1561" s="15" t="s">
        <v>104</v>
      </c>
      <c r="F1561" s="15" t="s">
        <v>164</v>
      </c>
      <c r="G1561" s="15" t="s">
        <v>136</v>
      </c>
      <c r="H1561" s="15">
        <v>1897093</v>
      </c>
    </row>
    <row r="1562" spans="1:8">
      <c r="A1562" s="15" t="s">
        <v>23</v>
      </c>
      <c r="B1562" s="15" t="s">
        <v>1951</v>
      </c>
      <c r="C1562" s="15" t="s">
        <v>175</v>
      </c>
      <c r="D1562" s="15">
        <v>2007</v>
      </c>
      <c r="E1562" s="15" t="s">
        <v>104</v>
      </c>
      <c r="F1562" s="15" t="s">
        <v>164</v>
      </c>
      <c r="G1562" s="15" t="s">
        <v>136</v>
      </c>
      <c r="H1562" s="15">
        <v>425672</v>
      </c>
    </row>
    <row r="1563" spans="1:8">
      <c r="A1563" s="15" t="s">
        <v>25</v>
      </c>
      <c r="B1563" s="15" t="s">
        <v>1952</v>
      </c>
      <c r="C1563" s="15" t="s">
        <v>176</v>
      </c>
      <c r="D1563" s="15">
        <v>2007</v>
      </c>
      <c r="E1563" s="15" t="s">
        <v>104</v>
      </c>
      <c r="F1563" s="15" t="s">
        <v>164</v>
      </c>
      <c r="G1563" s="15" t="s">
        <v>136</v>
      </c>
      <c r="H1563" s="15">
        <v>80449</v>
      </c>
    </row>
    <row r="1564" spans="1:8">
      <c r="A1564" s="15" t="s">
        <v>26</v>
      </c>
      <c r="B1564" s="15" t="s">
        <v>1953</v>
      </c>
      <c r="C1564" s="15" t="s">
        <v>177</v>
      </c>
      <c r="D1564" s="15">
        <v>2007</v>
      </c>
      <c r="E1564" s="15" t="s">
        <v>104</v>
      </c>
      <c r="F1564" s="15" t="s">
        <v>164</v>
      </c>
      <c r="G1564" s="15" t="s">
        <v>136</v>
      </c>
      <c r="H1564" s="15">
        <v>233863</v>
      </c>
    </row>
    <row r="1565" spans="1:8">
      <c r="A1565" s="15" t="s">
        <v>221</v>
      </c>
      <c r="B1565" s="15" t="s">
        <v>1954</v>
      </c>
      <c r="C1565" s="15" t="s">
        <v>178</v>
      </c>
      <c r="D1565" s="15">
        <v>2007</v>
      </c>
      <c r="E1565" s="15" t="s">
        <v>104</v>
      </c>
      <c r="F1565" s="15" t="s">
        <v>164</v>
      </c>
      <c r="G1565" s="15" t="s">
        <v>136</v>
      </c>
      <c r="H1565" s="15">
        <v>325483</v>
      </c>
    </row>
    <row r="1566" spans="1:8">
      <c r="A1566" s="15" t="s">
        <v>107</v>
      </c>
      <c r="B1566" s="15" t="s">
        <v>1955</v>
      </c>
      <c r="C1566" s="15" t="s">
        <v>179</v>
      </c>
      <c r="D1566" s="15">
        <v>2007</v>
      </c>
      <c r="E1566" s="15" t="s">
        <v>104</v>
      </c>
      <c r="F1566" s="15" t="s">
        <v>164</v>
      </c>
      <c r="G1566" s="15" t="s">
        <v>136</v>
      </c>
      <c r="H1566" s="15">
        <v>302321</v>
      </c>
    </row>
    <row r="1567" spans="1:8">
      <c r="A1567" s="15" t="s">
        <v>27</v>
      </c>
      <c r="B1567" s="15" t="s">
        <v>1956</v>
      </c>
      <c r="C1567" s="15" t="s">
        <v>180</v>
      </c>
      <c r="D1567" s="15">
        <v>2007</v>
      </c>
      <c r="E1567" s="15" t="s">
        <v>104</v>
      </c>
      <c r="F1567" s="15" t="s">
        <v>164</v>
      </c>
      <c r="G1567" s="15" t="s">
        <v>136</v>
      </c>
      <c r="H1567" s="15">
        <v>188306</v>
      </c>
    </row>
    <row r="1568" spans="1:8">
      <c r="A1568" s="15" t="s">
        <v>28</v>
      </c>
      <c r="B1568" s="15" t="s">
        <v>1957</v>
      </c>
      <c r="C1568" s="15" t="s">
        <v>181</v>
      </c>
      <c r="D1568" s="15">
        <v>2007</v>
      </c>
      <c r="E1568" s="15" t="s">
        <v>104</v>
      </c>
      <c r="F1568" s="15" t="s">
        <v>164</v>
      </c>
      <c r="G1568" s="15" t="s">
        <v>136</v>
      </c>
      <c r="H1568" s="15">
        <v>359276</v>
      </c>
    </row>
    <row r="1569" spans="1:8">
      <c r="A1569" s="15" t="s">
        <v>30</v>
      </c>
      <c r="B1569" s="15" t="s">
        <v>1958</v>
      </c>
      <c r="C1569" s="15" t="s">
        <v>29</v>
      </c>
      <c r="D1569" s="15">
        <v>2007</v>
      </c>
      <c r="E1569" s="15" t="s">
        <v>104</v>
      </c>
      <c r="F1569" s="15" t="s">
        <v>164</v>
      </c>
      <c r="G1569" s="15" t="s">
        <v>136</v>
      </c>
      <c r="H1569" s="15">
        <v>43161</v>
      </c>
    </row>
    <row r="1570" spans="1:8">
      <c r="A1570" s="15" t="s">
        <v>32</v>
      </c>
      <c r="B1570" s="15" t="s">
        <v>1959</v>
      </c>
      <c r="C1570" s="15" t="s">
        <v>31</v>
      </c>
      <c r="D1570" s="15">
        <v>2007</v>
      </c>
      <c r="E1570" s="15" t="s">
        <v>104</v>
      </c>
      <c r="F1570" s="15" t="s">
        <v>164</v>
      </c>
      <c r="G1570" s="15" t="s">
        <v>136</v>
      </c>
      <c r="H1570" s="15">
        <v>74624</v>
      </c>
    </row>
    <row r="1571" spans="1:8">
      <c r="A1571" s="15" t="s">
        <v>34</v>
      </c>
      <c r="B1571" s="15" t="s">
        <v>1960</v>
      </c>
      <c r="C1571" s="15" t="s">
        <v>33</v>
      </c>
      <c r="D1571" s="15">
        <v>2007</v>
      </c>
      <c r="E1571" s="15" t="s">
        <v>104</v>
      </c>
      <c r="F1571" s="15" t="s">
        <v>164</v>
      </c>
      <c r="G1571" s="15" t="s">
        <v>136</v>
      </c>
      <c r="H1571" s="15">
        <v>67668</v>
      </c>
    </row>
    <row r="1572" spans="1:8">
      <c r="A1572" s="15" t="s">
        <v>36</v>
      </c>
      <c r="B1572" s="15" t="s">
        <v>1961</v>
      </c>
      <c r="C1572" s="15" t="s">
        <v>35</v>
      </c>
      <c r="D1572" s="15">
        <v>2007</v>
      </c>
      <c r="E1572" s="15" t="s">
        <v>104</v>
      </c>
      <c r="F1572" s="15" t="s">
        <v>164</v>
      </c>
      <c r="G1572" s="15" t="s">
        <v>136</v>
      </c>
      <c r="H1572" s="15">
        <v>57801</v>
      </c>
    </row>
    <row r="1573" spans="1:8">
      <c r="A1573" s="15" t="s">
        <v>38</v>
      </c>
      <c r="B1573" s="15" t="s">
        <v>1962</v>
      </c>
      <c r="C1573" s="15" t="s">
        <v>37</v>
      </c>
      <c r="D1573" s="15">
        <v>2007</v>
      </c>
      <c r="E1573" s="15" t="s">
        <v>104</v>
      </c>
      <c r="F1573" s="15" t="s">
        <v>164</v>
      </c>
      <c r="G1573" s="15" t="s">
        <v>136</v>
      </c>
      <c r="H1573" s="15">
        <v>97358</v>
      </c>
    </row>
    <row r="1574" spans="1:8">
      <c r="A1574" s="15" t="s">
        <v>40</v>
      </c>
      <c r="B1574" s="15" t="s">
        <v>1963</v>
      </c>
      <c r="C1574" s="15" t="s">
        <v>39</v>
      </c>
      <c r="D1574" s="15">
        <v>2007</v>
      </c>
      <c r="E1574" s="15" t="s">
        <v>104</v>
      </c>
      <c r="F1574" s="15" t="s">
        <v>164</v>
      </c>
      <c r="G1574" s="15" t="s">
        <v>136</v>
      </c>
      <c r="H1574" s="15">
        <v>85060</v>
      </c>
    </row>
    <row r="1575" spans="1:8">
      <c r="A1575" s="15" t="s">
        <v>41</v>
      </c>
      <c r="B1575" s="15" t="s">
        <v>1964</v>
      </c>
      <c r="C1575" s="15" t="s">
        <v>24</v>
      </c>
      <c r="D1575" s="15">
        <v>2007</v>
      </c>
      <c r="E1575" s="15" t="s">
        <v>104</v>
      </c>
      <c r="F1575" s="15" t="s">
        <v>164</v>
      </c>
      <c r="G1575" s="15" t="s">
        <v>136</v>
      </c>
      <c r="H1575" s="15">
        <v>80449</v>
      </c>
    </row>
    <row r="1576" spans="1:8">
      <c r="A1576" s="15" t="s">
        <v>43</v>
      </c>
      <c r="B1576" s="15" t="s">
        <v>1965</v>
      </c>
      <c r="C1576" s="15" t="s">
        <v>42</v>
      </c>
      <c r="D1576" s="15">
        <v>2007</v>
      </c>
      <c r="E1576" s="15" t="s">
        <v>104</v>
      </c>
      <c r="F1576" s="15" t="s">
        <v>164</v>
      </c>
      <c r="G1576" s="15" t="s">
        <v>136</v>
      </c>
      <c r="H1576" s="15">
        <v>48825</v>
      </c>
    </row>
    <row r="1577" spans="1:8">
      <c r="A1577" s="15" t="s">
        <v>45</v>
      </c>
      <c r="B1577" s="15" t="s">
        <v>1966</v>
      </c>
      <c r="C1577" s="15" t="s">
        <v>44</v>
      </c>
      <c r="D1577" s="15">
        <v>2007</v>
      </c>
      <c r="E1577" s="15" t="s">
        <v>104</v>
      </c>
      <c r="F1577" s="15" t="s">
        <v>164</v>
      </c>
      <c r="G1577" s="15" t="s">
        <v>136</v>
      </c>
      <c r="H1577" s="15">
        <v>72744</v>
      </c>
    </row>
    <row r="1578" spans="1:8">
      <c r="A1578" s="15" t="s">
        <v>47</v>
      </c>
      <c r="B1578" s="15" t="s">
        <v>1967</v>
      </c>
      <c r="C1578" s="15" t="s">
        <v>46</v>
      </c>
      <c r="D1578" s="15">
        <v>2007</v>
      </c>
      <c r="E1578" s="15" t="s">
        <v>104</v>
      </c>
      <c r="F1578" s="15" t="s">
        <v>164</v>
      </c>
      <c r="G1578" s="15" t="s">
        <v>136</v>
      </c>
      <c r="H1578" s="15">
        <v>112294</v>
      </c>
    </row>
    <row r="1579" spans="1:8">
      <c r="A1579" s="15" t="s">
        <v>49</v>
      </c>
      <c r="B1579" s="15" t="s">
        <v>1968</v>
      </c>
      <c r="C1579" s="15" t="s">
        <v>48</v>
      </c>
      <c r="D1579" s="15">
        <v>2007</v>
      </c>
      <c r="E1579" s="15" t="s">
        <v>104</v>
      </c>
      <c r="F1579" s="15" t="s">
        <v>164</v>
      </c>
      <c r="G1579" s="15" t="s">
        <v>136</v>
      </c>
      <c r="H1579" s="15">
        <v>150072</v>
      </c>
    </row>
    <row r="1580" spans="1:8">
      <c r="A1580" s="15" t="s">
        <v>51</v>
      </c>
      <c r="B1580" s="15" t="s">
        <v>1969</v>
      </c>
      <c r="C1580" s="15" t="s">
        <v>50</v>
      </c>
      <c r="D1580" s="15">
        <v>2007</v>
      </c>
      <c r="E1580" s="15" t="s">
        <v>104</v>
      </c>
      <c r="F1580" s="15" t="s">
        <v>164</v>
      </c>
      <c r="G1580" s="15" t="s">
        <v>136</v>
      </c>
      <c r="H1580" s="15">
        <v>88369</v>
      </c>
    </row>
    <row r="1581" spans="1:8">
      <c r="A1581" s="15" t="s">
        <v>53</v>
      </c>
      <c r="B1581" s="15" t="s">
        <v>1970</v>
      </c>
      <c r="C1581" s="15" t="s">
        <v>52</v>
      </c>
      <c r="D1581" s="15">
        <v>2007</v>
      </c>
      <c r="E1581" s="15" t="s">
        <v>104</v>
      </c>
      <c r="F1581" s="15" t="s">
        <v>164</v>
      </c>
      <c r="G1581" s="15" t="s">
        <v>136</v>
      </c>
      <c r="H1581" s="15">
        <v>87042</v>
      </c>
    </row>
    <row r="1582" spans="1:8">
      <c r="A1582" s="15" t="s">
        <v>55</v>
      </c>
      <c r="B1582" s="15" t="s">
        <v>1971</v>
      </c>
      <c r="C1582" s="15" t="s">
        <v>54</v>
      </c>
      <c r="D1582" s="15">
        <v>2007</v>
      </c>
      <c r="E1582" s="15" t="s">
        <v>104</v>
      </c>
      <c r="F1582" s="15" t="s">
        <v>164</v>
      </c>
      <c r="G1582" s="15" t="s">
        <v>136</v>
      </c>
      <c r="H1582" s="15">
        <v>78744</v>
      </c>
    </row>
    <row r="1583" spans="1:8">
      <c r="A1583" s="15" t="s">
        <v>57</v>
      </c>
      <c r="B1583" s="15" t="s">
        <v>1972</v>
      </c>
      <c r="C1583" s="15" t="s">
        <v>56</v>
      </c>
      <c r="D1583" s="15">
        <v>2007</v>
      </c>
      <c r="E1583" s="15" t="s">
        <v>104</v>
      </c>
      <c r="F1583" s="15" t="s">
        <v>164</v>
      </c>
      <c r="G1583" s="15" t="s">
        <v>136</v>
      </c>
      <c r="H1583" s="15">
        <v>223577</v>
      </c>
    </row>
    <row r="1584" spans="1:8">
      <c r="A1584" s="15" t="s">
        <v>59</v>
      </c>
      <c r="B1584" s="15" t="s">
        <v>1973</v>
      </c>
      <c r="C1584" s="15" t="s">
        <v>58</v>
      </c>
      <c r="D1584" s="15">
        <v>2007</v>
      </c>
      <c r="E1584" s="15" t="s">
        <v>104</v>
      </c>
      <c r="F1584" s="15" t="s">
        <v>164</v>
      </c>
      <c r="G1584" s="15" t="s">
        <v>136</v>
      </c>
      <c r="H1584" s="15">
        <v>151607</v>
      </c>
    </row>
    <row r="1585" spans="1:8">
      <c r="A1585" s="15" t="s">
        <v>61</v>
      </c>
      <c r="B1585" s="15" t="s">
        <v>1974</v>
      </c>
      <c r="C1585" s="15" t="s">
        <v>60</v>
      </c>
      <c r="D1585" s="15">
        <v>2007</v>
      </c>
      <c r="E1585" s="15" t="s">
        <v>104</v>
      </c>
      <c r="F1585" s="15" t="s">
        <v>164</v>
      </c>
      <c r="G1585" s="15" t="s">
        <v>136</v>
      </c>
      <c r="H1585" s="15">
        <v>36699</v>
      </c>
    </row>
    <row r="1586" spans="1:8">
      <c r="A1586" s="15" t="s">
        <v>63</v>
      </c>
      <c r="B1586" s="15" t="s">
        <v>1975</v>
      </c>
      <c r="C1586" s="15" t="s">
        <v>62</v>
      </c>
      <c r="D1586" s="15">
        <v>2007</v>
      </c>
      <c r="E1586" s="15" t="s">
        <v>104</v>
      </c>
      <c r="F1586" s="15" t="s">
        <v>164</v>
      </c>
      <c r="G1586" s="15" t="s">
        <v>136</v>
      </c>
      <c r="H1586" s="15">
        <v>112348</v>
      </c>
    </row>
    <row r="1587" spans="1:8">
      <c r="A1587" s="15" t="s">
        <v>65</v>
      </c>
      <c r="B1587" s="15" t="s">
        <v>1976</v>
      </c>
      <c r="C1587" s="15" t="s">
        <v>64</v>
      </c>
      <c r="D1587" s="15">
        <v>2007</v>
      </c>
      <c r="E1587" s="15" t="s">
        <v>104</v>
      </c>
      <c r="F1587" s="15" t="s">
        <v>164</v>
      </c>
      <c r="G1587" s="15" t="s">
        <v>136</v>
      </c>
      <c r="H1587" s="15">
        <v>44492</v>
      </c>
    </row>
    <row r="1588" spans="1:8">
      <c r="A1588" s="15" t="s">
        <v>67</v>
      </c>
      <c r="B1588" s="15" t="s">
        <v>1977</v>
      </c>
      <c r="C1588" s="15" t="s">
        <v>66</v>
      </c>
      <c r="D1588" s="15">
        <v>2007</v>
      </c>
      <c r="E1588" s="15" t="s">
        <v>104</v>
      </c>
      <c r="F1588" s="15" t="s">
        <v>164</v>
      </c>
      <c r="G1588" s="15" t="s">
        <v>136</v>
      </c>
      <c r="H1588" s="15">
        <v>57356</v>
      </c>
    </row>
    <row r="1589" spans="1:8">
      <c r="A1589" s="15" t="s">
        <v>69</v>
      </c>
      <c r="B1589" s="15" t="s">
        <v>1978</v>
      </c>
      <c r="C1589" s="15" t="s">
        <v>68</v>
      </c>
      <c r="D1589" s="15">
        <v>2007</v>
      </c>
      <c r="E1589" s="15" t="s">
        <v>104</v>
      </c>
      <c r="F1589" s="15" t="s">
        <v>164</v>
      </c>
      <c r="G1589" s="15" t="s">
        <v>136</v>
      </c>
      <c r="H1589" s="15">
        <v>55571</v>
      </c>
    </row>
    <row r="1590" spans="1:8">
      <c r="A1590" s="15" t="s">
        <v>71</v>
      </c>
      <c r="B1590" s="15" t="s">
        <v>1979</v>
      </c>
      <c r="C1590" s="15" t="s">
        <v>70</v>
      </c>
      <c r="D1590" s="15">
        <v>2007</v>
      </c>
      <c r="E1590" s="15" t="s">
        <v>104</v>
      </c>
      <c r="F1590" s="15" t="s">
        <v>164</v>
      </c>
      <c r="G1590" s="15" t="s">
        <v>136</v>
      </c>
      <c r="H1590" s="15">
        <v>89509</v>
      </c>
    </row>
    <row r="1591" spans="1:8">
      <c r="A1591" s="15" t="s">
        <v>20</v>
      </c>
      <c r="B1591" s="15" t="s">
        <v>1980</v>
      </c>
      <c r="C1591" s="15" t="s">
        <v>182</v>
      </c>
      <c r="D1591" s="15">
        <v>2007</v>
      </c>
      <c r="E1591" s="15" t="s">
        <v>104</v>
      </c>
      <c r="F1591" s="15" t="s">
        <v>164</v>
      </c>
      <c r="G1591" s="15" t="s">
        <v>136</v>
      </c>
      <c r="H1591" s="15">
        <v>1915370</v>
      </c>
    </row>
    <row r="1592" spans="1:8">
      <c r="A1592" s="15" t="s">
        <v>23</v>
      </c>
      <c r="B1592" s="15" t="s">
        <v>1981</v>
      </c>
      <c r="C1592" s="15" t="s">
        <v>175</v>
      </c>
      <c r="D1592" s="15">
        <v>2008</v>
      </c>
      <c r="E1592" s="15" t="s">
        <v>104</v>
      </c>
      <c r="F1592" s="15" t="s">
        <v>164</v>
      </c>
      <c r="G1592" s="15" t="s">
        <v>136</v>
      </c>
      <c r="H1592" s="15">
        <v>426992</v>
      </c>
    </row>
    <row r="1593" spans="1:8">
      <c r="A1593" s="15" t="s">
        <v>25</v>
      </c>
      <c r="B1593" s="15" t="s">
        <v>1982</v>
      </c>
      <c r="C1593" s="15" t="s">
        <v>176</v>
      </c>
      <c r="D1593" s="15">
        <v>2008</v>
      </c>
      <c r="E1593" s="15" t="s">
        <v>104</v>
      </c>
      <c r="F1593" s="15" t="s">
        <v>164</v>
      </c>
      <c r="G1593" s="15" t="s">
        <v>136</v>
      </c>
      <c r="H1593" s="15">
        <v>80769</v>
      </c>
    </row>
    <row r="1594" spans="1:8">
      <c r="A1594" s="15" t="s">
        <v>26</v>
      </c>
      <c r="B1594" s="15" t="s">
        <v>1983</v>
      </c>
      <c r="C1594" s="15" t="s">
        <v>177</v>
      </c>
      <c r="D1594" s="15">
        <v>2008</v>
      </c>
      <c r="E1594" s="15" t="s">
        <v>104</v>
      </c>
      <c r="F1594" s="15" t="s">
        <v>164</v>
      </c>
      <c r="G1594" s="15" t="s">
        <v>136</v>
      </c>
      <c r="H1594" s="15">
        <v>235132</v>
      </c>
    </row>
    <row r="1595" spans="1:8">
      <c r="A1595" s="15" t="s">
        <v>221</v>
      </c>
      <c r="B1595" s="15" t="s">
        <v>1984</v>
      </c>
      <c r="C1595" s="15" t="s">
        <v>178</v>
      </c>
      <c r="D1595" s="15">
        <v>2008</v>
      </c>
      <c r="E1595" s="15" t="s">
        <v>104</v>
      </c>
      <c r="F1595" s="15" t="s">
        <v>164</v>
      </c>
      <c r="G1595" s="15" t="s">
        <v>136</v>
      </c>
      <c r="H1595" s="15">
        <v>328063</v>
      </c>
    </row>
    <row r="1596" spans="1:8">
      <c r="A1596" s="15" t="s">
        <v>107</v>
      </c>
      <c r="B1596" s="15" t="s">
        <v>1985</v>
      </c>
      <c r="C1596" s="15" t="s">
        <v>179</v>
      </c>
      <c r="D1596" s="15">
        <v>2008</v>
      </c>
      <c r="E1596" s="15" t="s">
        <v>104</v>
      </c>
      <c r="F1596" s="15" t="s">
        <v>164</v>
      </c>
      <c r="G1596" s="15" t="s">
        <v>136</v>
      </c>
      <c r="H1596" s="15">
        <v>306928</v>
      </c>
    </row>
    <row r="1597" spans="1:8">
      <c r="A1597" s="15" t="s">
        <v>27</v>
      </c>
      <c r="B1597" s="15" t="s">
        <v>1986</v>
      </c>
      <c r="C1597" s="15" t="s">
        <v>180</v>
      </c>
      <c r="D1597" s="15">
        <v>2008</v>
      </c>
      <c r="E1597" s="15" t="s">
        <v>104</v>
      </c>
      <c r="F1597" s="15" t="s">
        <v>164</v>
      </c>
      <c r="G1597" s="15" t="s">
        <v>136</v>
      </c>
      <c r="H1597" s="15">
        <v>188750</v>
      </c>
    </row>
    <row r="1598" spans="1:8">
      <c r="A1598" s="15" t="s">
        <v>28</v>
      </c>
      <c r="B1598" s="15" t="s">
        <v>1987</v>
      </c>
      <c r="C1598" s="15" t="s">
        <v>181</v>
      </c>
      <c r="D1598" s="15">
        <v>2008</v>
      </c>
      <c r="E1598" s="15" t="s">
        <v>104</v>
      </c>
      <c r="F1598" s="15" t="s">
        <v>164</v>
      </c>
      <c r="G1598" s="15" t="s">
        <v>136</v>
      </c>
      <c r="H1598" s="15">
        <v>361921</v>
      </c>
    </row>
    <row r="1599" spans="1:8">
      <c r="A1599" s="15" t="s">
        <v>30</v>
      </c>
      <c r="B1599" s="15" t="s">
        <v>1988</v>
      </c>
      <c r="C1599" s="15" t="s">
        <v>29</v>
      </c>
      <c r="D1599" s="15">
        <v>2008</v>
      </c>
      <c r="E1599" s="15" t="s">
        <v>104</v>
      </c>
      <c r="F1599" s="15" t="s">
        <v>164</v>
      </c>
      <c r="G1599" s="15" t="s">
        <v>136</v>
      </c>
      <c r="H1599" s="15">
        <v>43117</v>
      </c>
    </row>
    <row r="1600" spans="1:8">
      <c r="A1600" s="15" t="s">
        <v>32</v>
      </c>
      <c r="B1600" s="15" t="s">
        <v>1989</v>
      </c>
      <c r="C1600" s="15" t="s">
        <v>31</v>
      </c>
      <c r="D1600" s="15">
        <v>2008</v>
      </c>
      <c r="E1600" s="15" t="s">
        <v>104</v>
      </c>
      <c r="F1600" s="15" t="s">
        <v>164</v>
      </c>
      <c r="G1600" s="15" t="s">
        <v>136</v>
      </c>
      <c r="H1600" s="15">
        <v>74727</v>
      </c>
    </row>
    <row r="1601" spans="1:8">
      <c r="A1601" s="15" t="s">
        <v>34</v>
      </c>
      <c r="B1601" s="15" t="s">
        <v>1990</v>
      </c>
      <c r="C1601" s="15" t="s">
        <v>33</v>
      </c>
      <c r="D1601" s="15">
        <v>2008</v>
      </c>
      <c r="E1601" s="15" t="s">
        <v>104</v>
      </c>
      <c r="F1601" s="15" t="s">
        <v>164</v>
      </c>
      <c r="G1601" s="15" t="s">
        <v>136</v>
      </c>
      <c r="H1601" s="15">
        <v>67948</v>
      </c>
    </row>
    <row r="1602" spans="1:8">
      <c r="A1602" s="15" t="s">
        <v>36</v>
      </c>
      <c r="B1602" s="15" t="s">
        <v>1991</v>
      </c>
      <c r="C1602" s="15" t="s">
        <v>35</v>
      </c>
      <c r="D1602" s="15">
        <v>2008</v>
      </c>
      <c r="E1602" s="15" t="s">
        <v>104</v>
      </c>
      <c r="F1602" s="15" t="s">
        <v>164</v>
      </c>
      <c r="G1602" s="15" t="s">
        <v>136</v>
      </c>
      <c r="H1602" s="15">
        <v>57937</v>
      </c>
    </row>
    <row r="1603" spans="1:8">
      <c r="A1603" s="15" t="s">
        <v>38</v>
      </c>
      <c r="B1603" s="15" t="s">
        <v>1992</v>
      </c>
      <c r="C1603" s="15" t="s">
        <v>37</v>
      </c>
      <c r="D1603" s="15">
        <v>2008</v>
      </c>
      <c r="E1603" s="15" t="s">
        <v>104</v>
      </c>
      <c r="F1603" s="15" t="s">
        <v>164</v>
      </c>
      <c r="G1603" s="15" t="s">
        <v>136</v>
      </c>
      <c r="H1603" s="15">
        <v>97672</v>
      </c>
    </row>
    <row r="1604" spans="1:8">
      <c r="A1604" s="15" t="s">
        <v>40</v>
      </c>
      <c r="B1604" s="15" t="s">
        <v>1993</v>
      </c>
      <c r="C1604" s="15" t="s">
        <v>39</v>
      </c>
      <c r="D1604" s="15">
        <v>2008</v>
      </c>
      <c r="E1604" s="15" t="s">
        <v>104</v>
      </c>
      <c r="F1604" s="15" t="s">
        <v>164</v>
      </c>
      <c r="G1604" s="15" t="s">
        <v>136</v>
      </c>
      <c r="H1604" s="15">
        <v>85591</v>
      </c>
    </row>
    <row r="1605" spans="1:8">
      <c r="A1605" s="15" t="s">
        <v>41</v>
      </c>
      <c r="B1605" s="15" t="s">
        <v>1994</v>
      </c>
      <c r="C1605" s="15" t="s">
        <v>24</v>
      </c>
      <c r="D1605" s="15">
        <v>2008</v>
      </c>
      <c r="E1605" s="15" t="s">
        <v>104</v>
      </c>
      <c r="F1605" s="15" t="s">
        <v>164</v>
      </c>
      <c r="G1605" s="15" t="s">
        <v>136</v>
      </c>
      <c r="H1605" s="15">
        <v>80769</v>
      </c>
    </row>
    <row r="1606" spans="1:8">
      <c r="A1606" s="15" t="s">
        <v>43</v>
      </c>
      <c r="B1606" s="15" t="s">
        <v>1995</v>
      </c>
      <c r="C1606" s="15" t="s">
        <v>42</v>
      </c>
      <c r="D1606" s="15">
        <v>2008</v>
      </c>
      <c r="E1606" s="15" t="s">
        <v>104</v>
      </c>
      <c r="F1606" s="15" t="s">
        <v>164</v>
      </c>
      <c r="G1606" s="15" t="s">
        <v>136</v>
      </c>
      <c r="H1606" s="15">
        <v>48486</v>
      </c>
    </row>
    <row r="1607" spans="1:8">
      <c r="A1607" s="15" t="s">
        <v>45</v>
      </c>
      <c r="B1607" s="15" t="s">
        <v>1996</v>
      </c>
      <c r="C1607" s="15" t="s">
        <v>44</v>
      </c>
      <c r="D1607" s="15">
        <v>2008</v>
      </c>
      <c r="E1607" s="15" t="s">
        <v>104</v>
      </c>
      <c r="F1607" s="15" t="s">
        <v>164</v>
      </c>
      <c r="G1607" s="15" t="s">
        <v>136</v>
      </c>
      <c r="H1607" s="15">
        <v>73790</v>
      </c>
    </row>
    <row r="1608" spans="1:8">
      <c r="A1608" s="15" t="s">
        <v>47</v>
      </c>
      <c r="B1608" s="15" t="s">
        <v>1997</v>
      </c>
      <c r="C1608" s="15" t="s">
        <v>46</v>
      </c>
      <c r="D1608" s="15">
        <v>2008</v>
      </c>
      <c r="E1608" s="15" t="s">
        <v>104</v>
      </c>
      <c r="F1608" s="15" t="s">
        <v>164</v>
      </c>
      <c r="G1608" s="15" t="s">
        <v>136</v>
      </c>
      <c r="H1608" s="15">
        <v>112856</v>
      </c>
    </row>
    <row r="1609" spans="1:8">
      <c r="A1609" s="15" t="s">
        <v>49</v>
      </c>
      <c r="B1609" s="15" t="s">
        <v>1998</v>
      </c>
      <c r="C1609" s="15" t="s">
        <v>48</v>
      </c>
      <c r="D1609" s="15">
        <v>2008</v>
      </c>
      <c r="E1609" s="15" t="s">
        <v>104</v>
      </c>
      <c r="F1609" s="15" t="s">
        <v>164</v>
      </c>
      <c r="G1609" s="15" t="s">
        <v>136</v>
      </c>
      <c r="H1609" s="15">
        <v>151347</v>
      </c>
    </row>
    <row r="1610" spans="1:8">
      <c r="A1610" s="15" t="s">
        <v>51</v>
      </c>
      <c r="B1610" s="15" t="s">
        <v>1999</v>
      </c>
      <c r="C1610" s="15" t="s">
        <v>50</v>
      </c>
      <c r="D1610" s="15">
        <v>2008</v>
      </c>
      <c r="E1610" s="15" t="s">
        <v>104</v>
      </c>
      <c r="F1610" s="15" t="s">
        <v>164</v>
      </c>
      <c r="G1610" s="15" t="s">
        <v>136</v>
      </c>
      <c r="H1610" s="15">
        <v>88804</v>
      </c>
    </row>
    <row r="1611" spans="1:8">
      <c r="A1611" s="15" t="s">
        <v>53</v>
      </c>
      <c r="B1611" s="15" t="s">
        <v>2000</v>
      </c>
      <c r="C1611" s="15" t="s">
        <v>52</v>
      </c>
      <c r="D1611" s="15">
        <v>2008</v>
      </c>
      <c r="E1611" s="15" t="s">
        <v>104</v>
      </c>
      <c r="F1611" s="15" t="s">
        <v>164</v>
      </c>
      <c r="G1611" s="15" t="s">
        <v>136</v>
      </c>
      <c r="H1611" s="15">
        <v>87912</v>
      </c>
    </row>
    <row r="1612" spans="1:8">
      <c r="A1612" s="15" t="s">
        <v>55</v>
      </c>
      <c r="B1612" s="15" t="s">
        <v>2001</v>
      </c>
      <c r="C1612" s="15" t="s">
        <v>54</v>
      </c>
      <c r="D1612" s="15">
        <v>2008</v>
      </c>
      <c r="E1612" s="15" t="s">
        <v>104</v>
      </c>
      <c r="F1612" s="15" t="s">
        <v>164</v>
      </c>
      <c r="G1612" s="15" t="s">
        <v>136</v>
      </c>
      <c r="H1612" s="15">
        <v>79329</v>
      </c>
    </row>
    <row r="1613" spans="1:8">
      <c r="A1613" s="15" t="s">
        <v>57</v>
      </c>
      <c r="B1613" s="15" t="s">
        <v>2002</v>
      </c>
      <c r="C1613" s="15" t="s">
        <v>56</v>
      </c>
      <c r="D1613" s="15">
        <v>2008</v>
      </c>
      <c r="E1613" s="15" t="s">
        <v>104</v>
      </c>
      <c r="F1613" s="15" t="s">
        <v>164</v>
      </c>
      <c r="G1613" s="15" t="s">
        <v>136</v>
      </c>
      <c r="H1613" s="15">
        <v>227599</v>
      </c>
    </row>
    <row r="1614" spans="1:8">
      <c r="A1614" s="15" t="s">
        <v>59</v>
      </c>
      <c r="B1614" s="15" t="s">
        <v>2003</v>
      </c>
      <c r="C1614" s="15" t="s">
        <v>58</v>
      </c>
      <c r="D1614" s="15">
        <v>2008</v>
      </c>
      <c r="E1614" s="15" t="s">
        <v>104</v>
      </c>
      <c r="F1614" s="15" t="s">
        <v>164</v>
      </c>
      <c r="G1614" s="15" t="s">
        <v>136</v>
      </c>
      <c r="H1614" s="15">
        <v>151605</v>
      </c>
    </row>
    <row r="1615" spans="1:8">
      <c r="A1615" s="15" t="s">
        <v>61</v>
      </c>
      <c r="B1615" s="15" t="s">
        <v>2004</v>
      </c>
      <c r="C1615" s="15" t="s">
        <v>60</v>
      </c>
      <c r="D1615" s="15">
        <v>2008</v>
      </c>
      <c r="E1615" s="15" t="s">
        <v>104</v>
      </c>
      <c r="F1615" s="15" t="s">
        <v>164</v>
      </c>
      <c r="G1615" s="15" t="s">
        <v>136</v>
      </c>
      <c r="H1615" s="15">
        <v>37145</v>
      </c>
    </row>
    <row r="1616" spans="1:8">
      <c r="A1616" s="15" t="s">
        <v>63</v>
      </c>
      <c r="B1616" s="15" t="s">
        <v>2005</v>
      </c>
      <c r="C1616" s="15" t="s">
        <v>62</v>
      </c>
      <c r="D1616" s="15">
        <v>2008</v>
      </c>
      <c r="E1616" s="15" t="s">
        <v>104</v>
      </c>
      <c r="F1616" s="15" t="s">
        <v>164</v>
      </c>
      <c r="G1616" s="15" t="s">
        <v>136</v>
      </c>
      <c r="H1616" s="15">
        <v>113352</v>
      </c>
    </row>
    <row r="1617" spans="1:8">
      <c r="A1617" s="15" t="s">
        <v>65</v>
      </c>
      <c r="B1617" s="15" t="s">
        <v>2006</v>
      </c>
      <c r="C1617" s="15" t="s">
        <v>64</v>
      </c>
      <c r="D1617" s="15">
        <v>2008</v>
      </c>
      <c r="E1617" s="15" t="s">
        <v>104</v>
      </c>
      <c r="F1617" s="15" t="s">
        <v>164</v>
      </c>
      <c r="G1617" s="15" t="s">
        <v>136</v>
      </c>
      <c r="H1617" s="15">
        <v>44669</v>
      </c>
    </row>
    <row r="1618" spans="1:8">
      <c r="A1618" s="15" t="s">
        <v>67</v>
      </c>
      <c r="B1618" s="15" t="s">
        <v>2007</v>
      </c>
      <c r="C1618" s="15" t="s">
        <v>66</v>
      </c>
      <c r="D1618" s="15">
        <v>2008</v>
      </c>
      <c r="E1618" s="15" t="s">
        <v>104</v>
      </c>
      <c r="F1618" s="15" t="s">
        <v>164</v>
      </c>
      <c r="G1618" s="15" t="s">
        <v>136</v>
      </c>
      <c r="H1618" s="15">
        <v>57521</v>
      </c>
    </row>
    <row r="1619" spans="1:8">
      <c r="A1619" s="15" t="s">
        <v>69</v>
      </c>
      <c r="B1619" s="15" t="s">
        <v>2008</v>
      </c>
      <c r="C1619" s="15" t="s">
        <v>68</v>
      </c>
      <c r="D1619" s="15">
        <v>2008</v>
      </c>
      <c r="E1619" s="15" t="s">
        <v>104</v>
      </c>
      <c r="F1619" s="15" t="s">
        <v>164</v>
      </c>
      <c r="G1619" s="15" t="s">
        <v>136</v>
      </c>
      <c r="H1619" s="15">
        <v>55736</v>
      </c>
    </row>
    <row r="1620" spans="1:8">
      <c r="A1620" s="15" t="s">
        <v>71</v>
      </c>
      <c r="B1620" s="15" t="s">
        <v>2009</v>
      </c>
      <c r="C1620" s="15" t="s">
        <v>70</v>
      </c>
      <c r="D1620" s="15">
        <v>2008</v>
      </c>
      <c r="E1620" s="15" t="s">
        <v>104</v>
      </c>
      <c r="F1620" s="15" t="s">
        <v>164</v>
      </c>
      <c r="G1620" s="15" t="s">
        <v>136</v>
      </c>
      <c r="H1620" s="15">
        <v>90643</v>
      </c>
    </row>
    <row r="1621" spans="1:8">
      <c r="A1621" s="15" t="s">
        <v>20</v>
      </c>
      <c r="B1621" s="15" t="s">
        <v>2010</v>
      </c>
      <c r="C1621" s="15" t="s">
        <v>182</v>
      </c>
      <c r="D1621" s="15">
        <v>2008</v>
      </c>
      <c r="E1621" s="15" t="s">
        <v>104</v>
      </c>
      <c r="F1621" s="15" t="s">
        <v>164</v>
      </c>
      <c r="G1621" s="15" t="s">
        <v>136</v>
      </c>
      <c r="H1621" s="15">
        <v>1928555</v>
      </c>
    </row>
    <row r="1622" spans="1:8">
      <c r="A1622" s="15" t="s">
        <v>23</v>
      </c>
      <c r="B1622" s="15" t="s">
        <v>2011</v>
      </c>
      <c r="C1622" s="15" t="s">
        <v>175</v>
      </c>
      <c r="D1622" s="15">
        <v>2009</v>
      </c>
      <c r="E1622" s="15" t="s">
        <v>104</v>
      </c>
      <c r="F1622" s="15" t="s">
        <v>164</v>
      </c>
      <c r="G1622" s="15" t="s">
        <v>136</v>
      </c>
      <c r="H1622" s="15">
        <v>426676</v>
      </c>
    </row>
    <row r="1623" spans="1:8">
      <c r="A1623" s="15" t="s">
        <v>25</v>
      </c>
      <c r="B1623" s="15" t="s">
        <v>2012</v>
      </c>
      <c r="C1623" s="15" t="s">
        <v>176</v>
      </c>
      <c r="D1623" s="15">
        <v>2009</v>
      </c>
      <c r="E1623" s="15" t="s">
        <v>104</v>
      </c>
      <c r="F1623" s="15" t="s">
        <v>164</v>
      </c>
      <c r="G1623" s="15" t="s">
        <v>136</v>
      </c>
      <c r="H1623" s="15">
        <v>80510</v>
      </c>
    </row>
    <row r="1624" spans="1:8">
      <c r="A1624" s="15" t="s">
        <v>26</v>
      </c>
      <c r="B1624" s="15" t="s">
        <v>2013</v>
      </c>
      <c r="C1624" s="15" t="s">
        <v>177</v>
      </c>
      <c r="D1624" s="15">
        <v>2009</v>
      </c>
      <c r="E1624" s="15" t="s">
        <v>104</v>
      </c>
      <c r="F1624" s="15" t="s">
        <v>164</v>
      </c>
      <c r="G1624" s="15" t="s">
        <v>136</v>
      </c>
      <c r="H1624" s="15">
        <v>234620</v>
      </c>
    </row>
    <row r="1625" spans="1:8">
      <c r="A1625" s="15" t="s">
        <v>221</v>
      </c>
      <c r="B1625" s="15" t="s">
        <v>2014</v>
      </c>
      <c r="C1625" s="15" t="s">
        <v>178</v>
      </c>
      <c r="D1625" s="15">
        <v>2009</v>
      </c>
      <c r="E1625" s="15" t="s">
        <v>104</v>
      </c>
      <c r="F1625" s="15" t="s">
        <v>164</v>
      </c>
      <c r="G1625" s="15" t="s">
        <v>136</v>
      </c>
      <c r="H1625" s="15">
        <v>329263</v>
      </c>
    </row>
    <row r="1626" spans="1:8">
      <c r="A1626" s="15" t="s">
        <v>107</v>
      </c>
      <c r="B1626" s="15" t="s">
        <v>2015</v>
      </c>
      <c r="C1626" s="15" t="s">
        <v>179</v>
      </c>
      <c r="D1626" s="15">
        <v>2009</v>
      </c>
      <c r="E1626" s="15" t="s">
        <v>104</v>
      </c>
      <c r="F1626" s="15" t="s">
        <v>164</v>
      </c>
      <c r="G1626" s="15" t="s">
        <v>136</v>
      </c>
      <c r="H1626" s="15">
        <v>311138</v>
      </c>
    </row>
    <row r="1627" spans="1:8">
      <c r="A1627" s="15" t="s">
        <v>27</v>
      </c>
      <c r="B1627" s="15" t="s">
        <v>2016</v>
      </c>
      <c r="C1627" s="15" t="s">
        <v>180</v>
      </c>
      <c r="D1627" s="15">
        <v>2009</v>
      </c>
      <c r="E1627" s="15" t="s">
        <v>104</v>
      </c>
      <c r="F1627" s="15" t="s">
        <v>164</v>
      </c>
      <c r="G1627" s="15" t="s">
        <v>136</v>
      </c>
      <c r="H1627" s="15">
        <v>188721</v>
      </c>
    </row>
    <row r="1628" spans="1:8">
      <c r="A1628" s="15" t="s">
        <v>28</v>
      </c>
      <c r="B1628" s="15" t="s">
        <v>2017</v>
      </c>
      <c r="C1628" s="15" t="s">
        <v>181</v>
      </c>
      <c r="D1628" s="15">
        <v>2009</v>
      </c>
      <c r="E1628" s="15" t="s">
        <v>104</v>
      </c>
      <c r="F1628" s="15" t="s">
        <v>164</v>
      </c>
      <c r="G1628" s="15" t="s">
        <v>136</v>
      </c>
      <c r="H1628" s="15">
        <v>363382</v>
      </c>
    </row>
    <row r="1629" spans="1:8">
      <c r="A1629" s="15" t="s">
        <v>30</v>
      </c>
      <c r="B1629" s="15" t="s">
        <v>2018</v>
      </c>
      <c r="C1629" s="15" t="s">
        <v>29</v>
      </c>
      <c r="D1629" s="15">
        <v>2009</v>
      </c>
      <c r="E1629" s="15" t="s">
        <v>104</v>
      </c>
      <c r="F1629" s="15" t="s">
        <v>164</v>
      </c>
      <c r="G1629" s="15" t="s">
        <v>136</v>
      </c>
      <c r="H1629" s="15">
        <v>42794</v>
      </c>
    </row>
    <row r="1630" spans="1:8">
      <c r="A1630" s="15" t="s">
        <v>32</v>
      </c>
      <c r="B1630" s="15" t="s">
        <v>2019</v>
      </c>
      <c r="C1630" s="15" t="s">
        <v>31</v>
      </c>
      <c r="D1630" s="15">
        <v>2009</v>
      </c>
      <c r="E1630" s="15" t="s">
        <v>104</v>
      </c>
      <c r="F1630" s="15" t="s">
        <v>164</v>
      </c>
      <c r="G1630" s="15" t="s">
        <v>136</v>
      </c>
      <c r="H1630" s="15">
        <v>74891</v>
      </c>
    </row>
    <row r="1631" spans="1:8">
      <c r="A1631" s="15" t="s">
        <v>34</v>
      </c>
      <c r="B1631" s="15" t="s">
        <v>2020</v>
      </c>
      <c r="C1631" s="15" t="s">
        <v>33</v>
      </c>
      <c r="D1631" s="15">
        <v>2009</v>
      </c>
      <c r="E1631" s="15" t="s">
        <v>104</v>
      </c>
      <c r="F1631" s="15" t="s">
        <v>164</v>
      </c>
      <c r="G1631" s="15" t="s">
        <v>136</v>
      </c>
      <c r="H1631" s="15">
        <v>67897</v>
      </c>
    </row>
    <row r="1632" spans="1:8">
      <c r="A1632" s="15" t="s">
        <v>36</v>
      </c>
      <c r="B1632" s="15" t="s">
        <v>2021</v>
      </c>
      <c r="C1632" s="15" t="s">
        <v>35</v>
      </c>
      <c r="D1632" s="15">
        <v>2009</v>
      </c>
      <c r="E1632" s="15" t="s">
        <v>104</v>
      </c>
      <c r="F1632" s="15" t="s">
        <v>164</v>
      </c>
      <c r="G1632" s="15" t="s">
        <v>136</v>
      </c>
      <c r="H1632" s="15">
        <v>57724</v>
      </c>
    </row>
    <row r="1633" spans="1:8">
      <c r="A1633" s="15" t="s">
        <v>38</v>
      </c>
      <c r="B1633" s="15" t="s">
        <v>2022</v>
      </c>
      <c r="C1633" s="15" t="s">
        <v>37</v>
      </c>
      <c r="D1633" s="15">
        <v>2009</v>
      </c>
      <c r="E1633" s="15" t="s">
        <v>104</v>
      </c>
      <c r="F1633" s="15" t="s">
        <v>164</v>
      </c>
      <c r="G1633" s="15" t="s">
        <v>136</v>
      </c>
      <c r="H1633" s="15">
        <v>97464</v>
      </c>
    </row>
    <row r="1634" spans="1:8">
      <c r="A1634" s="15" t="s">
        <v>40</v>
      </c>
      <c r="B1634" s="15" t="s">
        <v>2023</v>
      </c>
      <c r="C1634" s="15" t="s">
        <v>39</v>
      </c>
      <c r="D1634" s="15">
        <v>2009</v>
      </c>
      <c r="E1634" s="15" t="s">
        <v>104</v>
      </c>
      <c r="F1634" s="15" t="s">
        <v>164</v>
      </c>
      <c r="G1634" s="15" t="s">
        <v>136</v>
      </c>
      <c r="H1634" s="15">
        <v>85906</v>
      </c>
    </row>
    <row r="1635" spans="1:8">
      <c r="A1635" s="15" t="s">
        <v>41</v>
      </c>
      <c r="B1635" s="15" t="s">
        <v>2024</v>
      </c>
      <c r="C1635" s="15" t="s">
        <v>24</v>
      </c>
      <c r="D1635" s="15">
        <v>2009</v>
      </c>
      <c r="E1635" s="15" t="s">
        <v>104</v>
      </c>
      <c r="F1635" s="15" t="s">
        <v>164</v>
      </c>
      <c r="G1635" s="15" t="s">
        <v>136</v>
      </c>
      <c r="H1635" s="15">
        <v>80510</v>
      </c>
    </row>
    <row r="1636" spans="1:8">
      <c r="A1636" s="15" t="s">
        <v>43</v>
      </c>
      <c r="B1636" s="15" t="s">
        <v>2025</v>
      </c>
      <c r="C1636" s="15" t="s">
        <v>42</v>
      </c>
      <c r="D1636" s="15">
        <v>2009</v>
      </c>
      <c r="E1636" s="15" t="s">
        <v>104</v>
      </c>
      <c r="F1636" s="15" t="s">
        <v>164</v>
      </c>
      <c r="G1636" s="15" t="s">
        <v>136</v>
      </c>
      <c r="H1636" s="15">
        <v>48013</v>
      </c>
    </row>
    <row r="1637" spans="1:8">
      <c r="A1637" s="15" t="s">
        <v>45</v>
      </c>
      <c r="B1637" s="15" t="s">
        <v>2026</v>
      </c>
      <c r="C1637" s="15" t="s">
        <v>44</v>
      </c>
      <c r="D1637" s="15">
        <v>2009</v>
      </c>
      <c r="E1637" s="15" t="s">
        <v>104</v>
      </c>
      <c r="F1637" s="15" t="s">
        <v>164</v>
      </c>
      <c r="G1637" s="15" t="s">
        <v>136</v>
      </c>
      <c r="H1637" s="15">
        <v>73823</v>
      </c>
    </row>
    <row r="1638" spans="1:8">
      <c r="A1638" s="15" t="s">
        <v>47</v>
      </c>
      <c r="B1638" s="15" t="s">
        <v>2027</v>
      </c>
      <c r="C1638" s="15" t="s">
        <v>46</v>
      </c>
      <c r="D1638" s="15">
        <v>2009</v>
      </c>
      <c r="E1638" s="15" t="s">
        <v>104</v>
      </c>
      <c r="F1638" s="15" t="s">
        <v>164</v>
      </c>
      <c r="G1638" s="15" t="s">
        <v>136</v>
      </c>
      <c r="H1638" s="15">
        <v>112784</v>
      </c>
    </row>
    <row r="1639" spans="1:8">
      <c r="A1639" s="15" t="s">
        <v>49</v>
      </c>
      <c r="B1639" s="15" t="s">
        <v>2028</v>
      </c>
      <c r="C1639" s="15" t="s">
        <v>48</v>
      </c>
      <c r="D1639" s="15">
        <v>2009</v>
      </c>
      <c r="E1639" s="15" t="s">
        <v>104</v>
      </c>
      <c r="F1639" s="15" t="s">
        <v>164</v>
      </c>
      <c r="G1639" s="15" t="s">
        <v>136</v>
      </c>
      <c r="H1639" s="15">
        <v>152302</v>
      </c>
    </row>
    <row r="1640" spans="1:8">
      <c r="A1640" s="15" t="s">
        <v>51</v>
      </c>
      <c r="B1640" s="15" t="s">
        <v>2029</v>
      </c>
      <c r="C1640" s="15" t="s">
        <v>50</v>
      </c>
      <c r="D1640" s="15">
        <v>2009</v>
      </c>
      <c r="E1640" s="15" t="s">
        <v>104</v>
      </c>
      <c r="F1640" s="15" t="s">
        <v>164</v>
      </c>
      <c r="G1640" s="15" t="s">
        <v>136</v>
      </c>
      <c r="H1640" s="15">
        <v>88828</v>
      </c>
    </row>
    <row r="1641" spans="1:8">
      <c r="A1641" s="15" t="s">
        <v>53</v>
      </c>
      <c r="B1641" s="15" t="s">
        <v>2030</v>
      </c>
      <c r="C1641" s="15" t="s">
        <v>52</v>
      </c>
      <c r="D1641" s="15">
        <v>2009</v>
      </c>
      <c r="E1641" s="15" t="s">
        <v>104</v>
      </c>
      <c r="F1641" s="15" t="s">
        <v>164</v>
      </c>
      <c r="G1641" s="15" t="s">
        <v>136</v>
      </c>
      <c r="H1641" s="15">
        <v>88133</v>
      </c>
    </row>
    <row r="1642" spans="1:8">
      <c r="A1642" s="15" t="s">
        <v>55</v>
      </c>
      <c r="B1642" s="15" t="s">
        <v>2031</v>
      </c>
      <c r="C1642" s="15" t="s">
        <v>54</v>
      </c>
      <c r="D1642" s="15">
        <v>2009</v>
      </c>
      <c r="E1642" s="15" t="s">
        <v>104</v>
      </c>
      <c r="F1642" s="15" t="s">
        <v>164</v>
      </c>
      <c r="G1642" s="15" t="s">
        <v>136</v>
      </c>
      <c r="H1642" s="15">
        <v>79620</v>
      </c>
    </row>
    <row r="1643" spans="1:8">
      <c r="A1643" s="15" t="s">
        <v>57</v>
      </c>
      <c r="B1643" s="15" t="s">
        <v>2032</v>
      </c>
      <c r="C1643" s="15" t="s">
        <v>56</v>
      </c>
      <c r="D1643" s="15">
        <v>2009</v>
      </c>
      <c r="E1643" s="15" t="s">
        <v>104</v>
      </c>
      <c r="F1643" s="15" t="s">
        <v>164</v>
      </c>
      <c r="G1643" s="15" t="s">
        <v>136</v>
      </c>
      <c r="H1643" s="15">
        <v>231518</v>
      </c>
    </row>
    <row r="1644" spans="1:8">
      <c r="A1644" s="15" t="s">
        <v>59</v>
      </c>
      <c r="B1644" s="15" t="s">
        <v>2033</v>
      </c>
      <c r="C1644" s="15" t="s">
        <v>58</v>
      </c>
      <c r="D1644" s="15">
        <v>2009</v>
      </c>
      <c r="E1644" s="15" t="s">
        <v>104</v>
      </c>
      <c r="F1644" s="15" t="s">
        <v>164</v>
      </c>
      <c r="G1644" s="15" t="s">
        <v>136</v>
      </c>
      <c r="H1644" s="15">
        <v>151228</v>
      </c>
    </row>
    <row r="1645" spans="1:8">
      <c r="A1645" s="15" t="s">
        <v>61</v>
      </c>
      <c r="B1645" s="15" t="s">
        <v>2034</v>
      </c>
      <c r="C1645" s="15" t="s">
        <v>60</v>
      </c>
      <c r="D1645" s="15">
        <v>2009</v>
      </c>
      <c r="E1645" s="15" t="s">
        <v>104</v>
      </c>
      <c r="F1645" s="15" t="s">
        <v>164</v>
      </c>
      <c r="G1645" s="15" t="s">
        <v>136</v>
      </c>
      <c r="H1645" s="15">
        <v>37493</v>
      </c>
    </row>
    <row r="1646" spans="1:8">
      <c r="A1646" s="15" t="s">
        <v>63</v>
      </c>
      <c r="B1646" s="15" t="s">
        <v>2035</v>
      </c>
      <c r="C1646" s="15" t="s">
        <v>62</v>
      </c>
      <c r="D1646" s="15">
        <v>2009</v>
      </c>
      <c r="E1646" s="15" t="s">
        <v>104</v>
      </c>
      <c r="F1646" s="15" t="s">
        <v>164</v>
      </c>
      <c r="G1646" s="15" t="s">
        <v>136</v>
      </c>
      <c r="H1646" s="15">
        <v>113781</v>
      </c>
    </row>
    <row r="1647" spans="1:8">
      <c r="A1647" s="15" t="s">
        <v>65</v>
      </c>
      <c r="B1647" s="15" t="s">
        <v>2036</v>
      </c>
      <c r="C1647" s="15" t="s">
        <v>64</v>
      </c>
      <c r="D1647" s="15">
        <v>2009</v>
      </c>
      <c r="E1647" s="15" t="s">
        <v>104</v>
      </c>
      <c r="F1647" s="15" t="s">
        <v>164</v>
      </c>
      <c r="G1647" s="15" t="s">
        <v>136</v>
      </c>
      <c r="H1647" s="15">
        <v>44826</v>
      </c>
    </row>
    <row r="1648" spans="1:8">
      <c r="A1648" s="15" t="s">
        <v>67</v>
      </c>
      <c r="B1648" s="15" t="s">
        <v>2037</v>
      </c>
      <c r="C1648" s="15" t="s">
        <v>66</v>
      </c>
      <c r="D1648" s="15">
        <v>2009</v>
      </c>
      <c r="E1648" s="15" t="s">
        <v>104</v>
      </c>
      <c r="F1648" s="15" t="s">
        <v>164</v>
      </c>
      <c r="G1648" s="15" t="s">
        <v>136</v>
      </c>
      <c r="H1648" s="15">
        <v>57606</v>
      </c>
    </row>
    <row r="1649" spans="1:8">
      <c r="A1649" s="15" t="s">
        <v>69</v>
      </c>
      <c r="B1649" s="15" t="s">
        <v>2038</v>
      </c>
      <c r="C1649" s="15" t="s">
        <v>68</v>
      </c>
      <c r="D1649" s="15">
        <v>2009</v>
      </c>
      <c r="E1649" s="15" t="s">
        <v>104</v>
      </c>
      <c r="F1649" s="15" t="s">
        <v>164</v>
      </c>
      <c r="G1649" s="15" t="s">
        <v>136</v>
      </c>
      <c r="H1649" s="15">
        <v>55822</v>
      </c>
    </row>
    <row r="1650" spans="1:8">
      <c r="A1650" s="15" t="s">
        <v>71</v>
      </c>
      <c r="B1650" s="15" t="s">
        <v>2039</v>
      </c>
      <c r="C1650" s="15" t="s">
        <v>70</v>
      </c>
      <c r="D1650" s="15">
        <v>2009</v>
      </c>
      <c r="E1650" s="15" t="s">
        <v>104</v>
      </c>
      <c r="F1650" s="15" t="s">
        <v>164</v>
      </c>
      <c r="G1650" s="15" t="s">
        <v>136</v>
      </c>
      <c r="H1650" s="15">
        <v>91347</v>
      </c>
    </row>
    <row r="1651" spans="1:8">
      <c r="A1651" s="15" t="s">
        <v>20</v>
      </c>
      <c r="B1651" s="15" t="s">
        <v>2040</v>
      </c>
      <c r="C1651" s="15" t="s">
        <v>182</v>
      </c>
      <c r="D1651" s="15">
        <v>2009</v>
      </c>
      <c r="E1651" s="15" t="s">
        <v>104</v>
      </c>
      <c r="F1651" s="15" t="s">
        <v>164</v>
      </c>
      <c r="G1651" s="15" t="s">
        <v>136</v>
      </c>
      <c r="H1651" s="15">
        <v>1934310</v>
      </c>
    </row>
    <row r="1652" spans="1:8">
      <c r="A1652" s="15" t="s">
        <v>23</v>
      </c>
      <c r="B1652" s="15" t="s">
        <v>2041</v>
      </c>
      <c r="C1652" s="15" t="s">
        <v>175</v>
      </c>
      <c r="D1652" s="15">
        <v>2010</v>
      </c>
      <c r="E1652" s="15" t="s">
        <v>104</v>
      </c>
      <c r="F1652" s="15" t="s">
        <v>164</v>
      </c>
      <c r="G1652" s="15" t="s">
        <v>136</v>
      </c>
      <c r="H1652" s="15">
        <v>425968</v>
      </c>
    </row>
    <row r="1653" spans="1:8">
      <c r="A1653" s="15" t="s">
        <v>25</v>
      </c>
      <c r="B1653" s="15" t="s">
        <v>2042</v>
      </c>
      <c r="C1653" s="15" t="s">
        <v>176</v>
      </c>
      <c r="D1653" s="15">
        <v>2010</v>
      </c>
      <c r="E1653" s="15" t="s">
        <v>104</v>
      </c>
      <c r="F1653" s="15" t="s">
        <v>164</v>
      </c>
      <c r="G1653" s="15" t="s">
        <v>136</v>
      </c>
      <c r="H1653" s="15">
        <v>80012</v>
      </c>
    </row>
    <row r="1654" spans="1:8">
      <c r="A1654" s="15" t="s">
        <v>26</v>
      </c>
      <c r="B1654" s="15" t="s">
        <v>2043</v>
      </c>
      <c r="C1654" s="15" t="s">
        <v>177</v>
      </c>
      <c r="D1654" s="15">
        <v>2010</v>
      </c>
      <c r="E1654" s="15" t="s">
        <v>104</v>
      </c>
      <c r="F1654" s="15" t="s">
        <v>164</v>
      </c>
      <c r="G1654" s="15" t="s">
        <v>136</v>
      </c>
      <c r="H1654" s="15">
        <v>234665</v>
      </c>
    </row>
    <row r="1655" spans="1:8">
      <c r="A1655" s="15" t="s">
        <v>221</v>
      </c>
      <c r="B1655" s="15" t="s">
        <v>2044</v>
      </c>
      <c r="C1655" s="15" t="s">
        <v>178</v>
      </c>
      <c r="D1655" s="15">
        <v>2010</v>
      </c>
      <c r="E1655" s="15" t="s">
        <v>104</v>
      </c>
      <c r="F1655" s="15" t="s">
        <v>164</v>
      </c>
      <c r="G1655" s="15" t="s">
        <v>136</v>
      </c>
      <c r="H1655" s="15">
        <v>330953</v>
      </c>
    </row>
    <row r="1656" spans="1:8">
      <c r="A1656" s="15" t="s">
        <v>107</v>
      </c>
      <c r="B1656" s="15" t="s">
        <v>2045</v>
      </c>
      <c r="C1656" s="15" t="s">
        <v>179</v>
      </c>
      <c r="D1656" s="15">
        <v>2010</v>
      </c>
      <c r="E1656" s="15" t="s">
        <v>104</v>
      </c>
      <c r="F1656" s="15" t="s">
        <v>164</v>
      </c>
      <c r="G1656" s="15" t="s">
        <v>136</v>
      </c>
      <c r="H1656" s="15">
        <v>313649</v>
      </c>
    </row>
    <row r="1657" spans="1:8">
      <c r="A1657" s="15" t="s">
        <v>27</v>
      </c>
      <c r="B1657" s="15" t="s">
        <v>2046</v>
      </c>
      <c r="C1657" s="15" t="s">
        <v>180</v>
      </c>
      <c r="D1657" s="15">
        <v>2010</v>
      </c>
      <c r="E1657" s="15" t="s">
        <v>104</v>
      </c>
      <c r="F1657" s="15" t="s">
        <v>164</v>
      </c>
      <c r="G1657" s="15" t="s">
        <v>136</v>
      </c>
      <c r="H1657" s="15">
        <v>188318</v>
      </c>
    </row>
    <row r="1658" spans="1:8">
      <c r="A1658" s="15" t="s">
        <v>28</v>
      </c>
      <c r="B1658" s="15" t="s">
        <v>2047</v>
      </c>
      <c r="C1658" s="15" t="s">
        <v>181</v>
      </c>
      <c r="D1658" s="15">
        <v>2010</v>
      </c>
      <c r="E1658" s="15" t="s">
        <v>104</v>
      </c>
      <c r="F1658" s="15" t="s">
        <v>164</v>
      </c>
      <c r="G1658" s="15" t="s">
        <v>136</v>
      </c>
      <c r="H1658" s="15">
        <v>364160</v>
      </c>
    </row>
    <row r="1659" spans="1:8">
      <c r="A1659" s="15" t="s">
        <v>30</v>
      </c>
      <c r="B1659" s="15" t="s">
        <v>2048</v>
      </c>
      <c r="C1659" s="15" t="s">
        <v>29</v>
      </c>
      <c r="D1659" s="15">
        <v>2010</v>
      </c>
      <c r="E1659" s="15" t="s">
        <v>104</v>
      </c>
      <c r="F1659" s="15" t="s">
        <v>164</v>
      </c>
      <c r="G1659" s="15" t="s">
        <v>136</v>
      </c>
      <c r="H1659" s="15">
        <v>42450</v>
      </c>
    </row>
    <row r="1660" spans="1:8">
      <c r="A1660" s="15" t="s">
        <v>32</v>
      </c>
      <c r="B1660" s="15" t="s">
        <v>2049</v>
      </c>
      <c r="C1660" s="15" t="s">
        <v>31</v>
      </c>
      <c r="D1660" s="15">
        <v>2010</v>
      </c>
      <c r="E1660" s="15" t="s">
        <v>104</v>
      </c>
      <c r="F1660" s="15" t="s">
        <v>164</v>
      </c>
      <c r="G1660" s="15" t="s">
        <v>136</v>
      </c>
      <c r="H1660" s="15">
        <v>75409</v>
      </c>
    </row>
    <row r="1661" spans="1:8">
      <c r="A1661" s="15" t="s">
        <v>34</v>
      </c>
      <c r="B1661" s="15" t="s">
        <v>2050</v>
      </c>
      <c r="C1661" s="15" t="s">
        <v>33</v>
      </c>
      <c r="D1661" s="15">
        <v>2010</v>
      </c>
      <c r="E1661" s="15" t="s">
        <v>104</v>
      </c>
      <c r="F1661" s="15" t="s">
        <v>164</v>
      </c>
      <c r="G1661" s="15" t="s">
        <v>136</v>
      </c>
      <c r="H1661" s="15">
        <v>67621</v>
      </c>
    </row>
    <row r="1662" spans="1:8">
      <c r="A1662" s="15" t="s">
        <v>36</v>
      </c>
      <c r="B1662" s="15" t="s">
        <v>2051</v>
      </c>
      <c r="C1662" s="15" t="s">
        <v>35</v>
      </c>
      <c r="D1662" s="15">
        <v>2010</v>
      </c>
      <c r="E1662" s="15" t="s">
        <v>104</v>
      </c>
      <c r="F1662" s="15" t="s">
        <v>164</v>
      </c>
      <c r="G1662" s="15" t="s">
        <v>136</v>
      </c>
      <c r="H1662" s="15">
        <v>57437</v>
      </c>
    </row>
    <row r="1663" spans="1:8">
      <c r="A1663" s="15" t="s">
        <v>38</v>
      </c>
      <c r="B1663" s="15" t="s">
        <v>2052</v>
      </c>
      <c r="C1663" s="15" t="s">
        <v>37</v>
      </c>
      <c r="D1663" s="15">
        <v>2010</v>
      </c>
      <c r="E1663" s="15" t="s">
        <v>104</v>
      </c>
      <c r="F1663" s="15" t="s">
        <v>164</v>
      </c>
      <c r="G1663" s="15" t="s">
        <v>136</v>
      </c>
      <c r="H1663" s="15">
        <v>97004</v>
      </c>
    </row>
    <row r="1664" spans="1:8">
      <c r="A1664" s="15" t="s">
        <v>40</v>
      </c>
      <c r="B1664" s="15" t="s">
        <v>2053</v>
      </c>
      <c r="C1664" s="15" t="s">
        <v>39</v>
      </c>
      <c r="D1664" s="15">
        <v>2010</v>
      </c>
      <c r="E1664" s="15" t="s">
        <v>104</v>
      </c>
      <c r="F1664" s="15" t="s">
        <v>164</v>
      </c>
      <c r="G1664" s="15" t="s">
        <v>136</v>
      </c>
      <c r="H1664" s="15">
        <v>86047</v>
      </c>
    </row>
    <row r="1665" spans="1:8">
      <c r="A1665" s="15" t="s">
        <v>41</v>
      </c>
      <c r="B1665" s="15" t="s">
        <v>2054</v>
      </c>
      <c r="C1665" s="15" t="s">
        <v>24</v>
      </c>
      <c r="D1665" s="15">
        <v>2010</v>
      </c>
      <c r="E1665" s="15" t="s">
        <v>104</v>
      </c>
      <c r="F1665" s="15" t="s">
        <v>164</v>
      </c>
      <c r="G1665" s="15" t="s">
        <v>136</v>
      </c>
      <c r="H1665" s="15">
        <v>80012</v>
      </c>
    </row>
    <row r="1666" spans="1:8">
      <c r="A1666" s="15" t="s">
        <v>43</v>
      </c>
      <c r="B1666" s="15" t="s">
        <v>2055</v>
      </c>
      <c r="C1666" s="15" t="s">
        <v>42</v>
      </c>
      <c r="D1666" s="15">
        <v>2010</v>
      </c>
      <c r="E1666" s="15" t="s">
        <v>104</v>
      </c>
      <c r="F1666" s="15" t="s">
        <v>164</v>
      </c>
      <c r="G1666" s="15" t="s">
        <v>136</v>
      </c>
      <c r="H1666" s="15">
        <v>48342</v>
      </c>
    </row>
    <row r="1667" spans="1:8">
      <c r="A1667" s="15" t="s">
        <v>45</v>
      </c>
      <c r="B1667" s="15" t="s">
        <v>2056</v>
      </c>
      <c r="C1667" s="15" t="s">
        <v>44</v>
      </c>
      <c r="D1667" s="15">
        <v>2010</v>
      </c>
      <c r="E1667" s="15" t="s">
        <v>104</v>
      </c>
      <c r="F1667" s="15" t="s">
        <v>164</v>
      </c>
      <c r="G1667" s="15" t="s">
        <v>136</v>
      </c>
      <c r="H1667" s="15">
        <v>73761</v>
      </c>
    </row>
    <row r="1668" spans="1:8">
      <c r="A1668" s="15" t="s">
        <v>47</v>
      </c>
      <c r="B1668" s="15" t="s">
        <v>2057</v>
      </c>
      <c r="C1668" s="15" t="s">
        <v>46</v>
      </c>
      <c r="D1668" s="15">
        <v>2010</v>
      </c>
      <c r="E1668" s="15" t="s">
        <v>104</v>
      </c>
      <c r="F1668" s="15" t="s">
        <v>164</v>
      </c>
      <c r="G1668" s="15" t="s">
        <v>136</v>
      </c>
      <c r="H1668" s="15">
        <v>112562</v>
      </c>
    </row>
    <row r="1669" spans="1:8">
      <c r="A1669" s="15" t="s">
        <v>49</v>
      </c>
      <c r="B1669" s="15" t="s">
        <v>2058</v>
      </c>
      <c r="C1669" s="15" t="s">
        <v>48</v>
      </c>
      <c r="D1669" s="15">
        <v>2010</v>
      </c>
      <c r="E1669" s="15" t="s">
        <v>104</v>
      </c>
      <c r="F1669" s="15" t="s">
        <v>164</v>
      </c>
      <c r="G1669" s="15" t="s">
        <v>136</v>
      </c>
      <c r="H1669" s="15">
        <v>153590</v>
      </c>
    </row>
    <row r="1670" spans="1:8">
      <c r="A1670" s="15" t="s">
        <v>51</v>
      </c>
      <c r="B1670" s="15" t="s">
        <v>2059</v>
      </c>
      <c r="C1670" s="15" t="s">
        <v>50</v>
      </c>
      <c r="D1670" s="15">
        <v>2010</v>
      </c>
      <c r="E1670" s="15" t="s">
        <v>104</v>
      </c>
      <c r="F1670" s="15" t="s">
        <v>164</v>
      </c>
      <c r="G1670" s="15" t="s">
        <v>136</v>
      </c>
      <c r="H1670" s="15">
        <v>88861</v>
      </c>
    </row>
    <row r="1671" spans="1:8">
      <c r="A1671" s="15" t="s">
        <v>53</v>
      </c>
      <c r="B1671" s="15" t="s">
        <v>2060</v>
      </c>
      <c r="C1671" s="15" t="s">
        <v>52</v>
      </c>
      <c r="D1671" s="15">
        <v>2010</v>
      </c>
      <c r="E1671" s="15" t="s">
        <v>104</v>
      </c>
      <c r="F1671" s="15" t="s">
        <v>164</v>
      </c>
      <c r="G1671" s="15" t="s">
        <v>136</v>
      </c>
      <c r="H1671" s="15">
        <v>88502</v>
      </c>
    </row>
    <row r="1672" spans="1:8">
      <c r="A1672" s="15" t="s">
        <v>55</v>
      </c>
      <c r="B1672" s="15" t="s">
        <v>2061</v>
      </c>
      <c r="C1672" s="15" t="s">
        <v>54</v>
      </c>
      <c r="D1672" s="15">
        <v>2010</v>
      </c>
      <c r="E1672" s="15" t="s">
        <v>104</v>
      </c>
      <c r="F1672" s="15" t="s">
        <v>164</v>
      </c>
      <c r="G1672" s="15" t="s">
        <v>136</v>
      </c>
      <c r="H1672" s="15">
        <v>79629</v>
      </c>
    </row>
    <row r="1673" spans="1:8">
      <c r="A1673" s="15" t="s">
        <v>57</v>
      </c>
      <c r="B1673" s="15" t="s">
        <v>2062</v>
      </c>
      <c r="C1673" s="15" t="s">
        <v>56</v>
      </c>
      <c r="D1673" s="15">
        <v>2010</v>
      </c>
      <c r="E1673" s="15" t="s">
        <v>104</v>
      </c>
      <c r="F1673" s="15" t="s">
        <v>164</v>
      </c>
      <c r="G1673" s="15" t="s">
        <v>136</v>
      </c>
      <c r="H1673" s="15">
        <v>234020</v>
      </c>
    </row>
    <row r="1674" spans="1:8">
      <c r="A1674" s="15" t="s">
        <v>59</v>
      </c>
      <c r="B1674" s="15" t="s">
        <v>2063</v>
      </c>
      <c r="C1674" s="15" t="s">
        <v>58</v>
      </c>
      <c r="D1674" s="15">
        <v>2010</v>
      </c>
      <c r="E1674" s="15" t="s">
        <v>104</v>
      </c>
      <c r="F1674" s="15" t="s">
        <v>164</v>
      </c>
      <c r="G1674" s="15" t="s">
        <v>136</v>
      </c>
      <c r="H1674" s="15">
        <v>150541</v>
      </c>
    </row>
    <row r="1675" spans="1:8">
      <c r="A1675" s="15" t="s">
        <v>61</v>
      </c>
      <c r="B1675" s="15" t="s">
        <v>2064</v>
      </c>
      <c r="C1675" s="15" t="s">
        <v>60</v>
      </c>
      <c r="D1675" s="15">
        <v>2010</v>
      </c>
      <c r="E1675" s="15" t="s">
        <v>104</v>
      </c>
      <c r="F1675" s="15" t="s">
        <v>164</v>
      </c>
      <c r="G1675" s="15" t="s">
        <v>136</v>
      </c>
      <c r="H1675" s="15">
        <v>37777</v>
      </c>
    </row>
    <row r="1676" spans="1:8">
      <c r="A1676" s="15" t="s">
        <v>63</v>
      </c>
      <c r="B1676" s="15" t="s">
        <v>2065</v>
      </c>
      <c r="C1676" s="15" t="s">
        <v>62</v>
      </c>
      <c r="D1676" s="15">
        <v>2010</v>
      </c>
      <c r="E1676" s="15" t="s">
        <v>104</v>
      </c>
      <c r="F1676" s="15" t="s">
        <v>164</v>
      </c>
      <c r="G1676" s="15" t="s">
        <v>136</v>
      </c>
      <c r="H1676" s="15">
        <v>113997</v>
      </c>
    </row>
    <row r="1677" spans="1:8">
      <c r="A1677" s="15" t="s">
        <v>65</v>
      </c>
      <c r="B1677" s="15" t="s">
        <v>2066</v>
      </c>
      <c r="C1677" s="15" t="s">
        <v>64</v>
      </c>
      <c r="D1677" s="15">
        <v>2010</v>
      </c>
      <c r="E1677" s="15" t="s">
        <v>104</v>
      </c>
      <c r="F1677" s="15" t="s">
        <v>164</v>
      </c>
      <c r="G1677" s="15" t="s">
        <v>136</v>
      </c>
      <c r="H1677" s="15">
        <v>44792</v>
      </c>
    </row>
    <row r="1678" spans="1:8">
      <c r="A1678" s="15" t="s">
        <v>67</v>
      </c>
      <c r="B1678" s="15" t="s">
        <v>2067</v>
      </c>
      <c r="C1678" s="15" t="s">
        <v>66</v>
      </c>
      <c r="D1678" s="15">
        <v>2010</v>
      </c>
      <c r="E1678" s="15" t="s">
        <v>104</v>
      </c>
      <c r="F1678" s="15" t="s">
        <v>164</v>
      </c>
      <c r="G1678" s="15" t="s">
        <v>136</v>
      </c>
      <c r="H1678" s="15">
        <v>57425</v>
      </c>
    </row>
    <row r="1679" spans="1:8">
      <c r="A1679" s="15" t="s">
        <v>69</v>
      </c>
      <c r="B1679" s="15" t="s">
        <v>2068</v>
      </c>
      <c r="C1679" s="15" t="s">
        <v>68</v>
      </c>
      <c r="D1679" s="15">
        <v>2010</v>
      </c>
      <c r="E1679" s="15" t="s">
        <v>104</v>
      </c>
      <c r="F1679" s="15" t="s">
        <v>164</v>
      </c>
      <c r="G1679" s="15" t="s">
        <v>136</v>
      </c>
      <c r="H1679" s="15">
        <v>55980</v>
      </c>
    </row>
    <row r="1680" spans="1:8">
      <c r="A1680" s="15" t="s">
        <v>71</v>
      </c>
      <c r="B1680" s="15" t="s">
        <v>2069</v>
      </c>
      <c r="C1680" s="15" t="s">
        <v>70</v>
      </c>
      <c r="D1680" s="15">
        <v>2010</v>
      </c>
      <c r="E1680" s="15" t="s">
        <v>104</v>
      </c>
      <c r="F1680" s="15" t="s">
        <v>164</v>
      </c>
      <c r="G1680" s="15" t="s">
        <v>136</v>
      </c>
      <c r="H1680" s="15">
        <v>91966</v>
      </c>
    </row>
    <row r="1681" spans="1:8">
      <c r="A1681" s="15" t="s">
        <v>20</v>
      </c>
      <c r="B1681" s="15" t="s">
        <v>2070</v>
      </c>
      <c r="C1681" s="15" t="s">
        <v>182</v>
      </c>
      <c r="D1681" s="15">
        <v>2010</v>
      </c>
      <c r="E1681" s="15" t="s">
        <v>104</v>
      </c>
      <c r="F1681" s="15" t="s">
        <v>164</v>
      </c>
      <c r="G1681" s="15" t="s">
        <v>136</v>
      </c>
      <c r="H1681" s="15">
        <v>1937725</v>
      </c>
    </row>
    <row r="1682" spans="1:8">
      <c r="A1682" s="15" t="s">
        <v>23</v>
      </c>
      <c r="B1682" s="15" t="s">
        <v>2071</v>
      </c>
      <c r="C1682" s="15" t="s">
        <v>175</v>
      </c>
      <c r="D1682" s="15">
        <v>2011</v>
      </c>
      <c r="E1682" s="15" t="s">
        <v>104</v>
      </c>
      <c r="F1682" s="15" t="s">
        <v>164</v>
      </c>
      <c r="G1682" s="15" t="s">
        <v>136</v>
      </c>
      <c r="H1682" s="15">
        <v>425710</v>
      </c>
    </row>
    <row r="1683" spans="1:8">
      <c r="A1683" s="15" t="s">
        <v>25</v>
      </c>
      <c r="B1683" s="15" t="s">
        <v>2072</v>
      </c>
      <c r="C1683" s="15" t="s">
        <v>176</v>
      </c>
      <c r="D1683" s="15">
        <v>2011</v>
      </c>
      <c r="E1683" s="15" t="s">
        <v>104</v>
      </c>
      <c r="F1683" s="15" t="s">
        <v>164</v>
      </c>
      <c r="G1683" s="15" t="s">
        <v>136</v>
      </c>
      <c r="H1683" s="15">
        <v>79783</v>
      </c>
    </row>
    <row r="1684" spans="1:8">
      <c r="A1684" s="15" t="s">
        <v>26</v>
      </c>
      <c r="B1684" s="15" t="s">
        <v>2073</v>
      </c>
      <c r="C1684" s="15" t="s">
        <v>177</v>
      </c>
      <c r="D1684" s="15">
        <v>2011</v>
      </c>
      <c r="E1684" s="15" t="s">
        <v>104</v>
      </c>
      <c r="F1684" s="15" t="s">
        <v>164</v>
      </c>
      <c r="G1684" s="15" t="s">
        <v>136</v>
      </c>
      <c r="H1684" s="15">
        <v>234538</v>
      </c>
    </row>
    <row r="1685" spans="1:8">
      <c r="A1685" s="15" t="s">
        <v>221</v>
      </c>
      <c r="B1685" s="15" t="s">
        <v>2074</v>
      </c>
      <c r="C1685" s="15" t="s">
        <v>178</v>
      </c>
      <c r="D1685" s="15">
        <v>2011</v>
      </c>
      <c r="E1685" s="15" t="s">
        <v>104</v>
      </c>
      <c r="F1685" s="15" t="s">
        <v>164</v>
      </c>
      <c r="G1685" s="15" t="s">
        <v>136</v>
      </c>
      <c r="H1685" s="15">
        <v>332362</v>
      </c>
    </row>
    <row r="1686" spans="1:8">
      <c r="A1686" s="15" t="s">
        <v>107</v>
      </c>
      <c r="B1686" s="15" t="s">
        <v>2075</v>
      </c>
      <c r="C1686" s="15" t="s">
        <v>179</v>
      </c>
      <c r="D1686" s="15">
        <v>2011</v>
      </c>
      <c r="E1686" s="15" t="s">
        <v>104</v>
      </c>
      <c r="F1686" s="15" t="s">
        <v>164</v>
      </c>
      <c r="G1686" s="15" t="s">
        <v>136</v>
      </c>
      <c r="H1686" s="15">
        <v>316304</v>
      </c>
    </row>
    <row r="1687" spans="1:8">
      <c r="A1687" s="15" t="s">
        <v>27</v>
      </c>
      <c r="B1687" s="15" t="s">
        <v>2076</v>
      </c>
      <c r="C1687" s="15" t="s">
        <v>180</v>
      </c>
      <c r="D1687" s="15">
        <v>2011</v>
      </c>
      <c r="E1687" s="15" t="s">
        <v>104</v>
      </c>
      <c r="F1687" s="15" t="s">
        <v>164</v>
      </c>
      <c r="G1687" s="15" t="s">
        <v>136</v>
      </c>
      <c r="H1687" s="15">
        <v>187760</v>
      </c>
    </row>
    <row r="1688" spans="1:8">
      <c r="A1688" s="15" t="s">
        <v>28</v>
      </c>
      <c r="B1688" s="15" t="s">
        <v>2077</v>
      </c>
      <c r="C1688" s="15" t="s">
        <v>181</v>
      </c>
      <c r="D1688" s="15">
        <v>2011</v>
      </c>
      <c r="E1688" s="15" t="s">
        <v>104</v>
      </c>
      <c r="F1688" s="15" t="s">
        <v>164</v>
      </c>
      <c r="G1688" s="15" t="s">
        <v>136</v>
      </c>
      <c r="H1688" s="15">
        <v>365067</v>
      </c>
    </row>
    <row r="1689" spans="1:8">
      <c r="A1689" s="15" t="s">
        <v>30</v>
      </c>
      <c r="B1689" s="15" t="s">
        <v>2078</v>
      </c>
      <c r="C1689" s="15" t="s">
        <v>29</v>
      </c>
      <c r="D1689" s="15">
        <v>2011</v>
      </c>
      <c r="E1689" s="15" t="s">
        <v>104</v>
      </c>
      <c r="F1689" s="15" t="s">
        <v>164</v>
      </c>
      <c r="G1689" s="15" t="s">
        <v>136</v>
      </c>
      <c r="H1689" s="15">
        <v>42294</v>
      </c>
    </row>
    <row r="1690" spans="1:8">
      <c r="A1690" s="15" t="s">
        <v>32</v>
      </c>
      <c r="B1690" s="15" t="s">
        <v>2079</v>
      </c>
      <c r="C1690" s="15" t="s">
        <v>31</v>
      </c>
      <c r="D1690" s="15">
        <v>2011</v>
      </c>
      <c r="E1690" s="15" t="s">
        <v>104</v>
      </c>
      <c r="F1690" s="15" t="s">
        <v>164</v>
      </c>
      <c r="G1690" s="15" t="s">
        <v>136</v>
      </c>
      <c r="H1690" s="15">
        <v>75336</v>
      </c>
    </row>
    <row r="1691" spans="1:8">
      <c r="A1691" s="15" t="s">
        <v>34</v>
      </c>
      <c r="B1691" s="15" t="s">
        <v>2080</v>
      </c>
      <c r="C1691" s="15" t="s">
        <v>33</v>
      </c>
      <c r="D1691" s="15">
        <v>2011</v>
      </c>
      <c r="E1691" s="15" t="s">
        <v>104</v>
      </c>
      <c r="F1691" s="15" t="s">
        <v>164</v>
      </c>
      <c r="G1691" s="15" t="s">
        <v>136</v>
      </c>
      <c r="H1691" s="15">
        <v>67881</v>
      </c>
    </row>
    <row r="1692" spans="1:8">
      <c r="A1692" s="15" t="s">
        <v>36</v>
      </c>
      <c r="B1692" s="15" t="s">
        <v>2081</v>
      </c>
      <c r="C1692" s="15" t="s">
        <v>35</v>
      </c>
      <c r="D1692" s="15">
        <v>2011</v>
      </c>
      <c r="E1692" s="15" t="s">
        <v>104</v>
      </c>
      <c r="F1692" s="15" t="s">
        <v>164</v>
      </c>
      <c r="G1692" s="15" t="s">
        <v>136</v>
      </c>
      <c r="H1692" s="15">
        <v>57044</v>
      </c>
    </row>
    <row r="1693" spans="1:8">
      <c r="A1693" s="15" t="s">
        <v>38</v>
      </c>
      <c r="B1693" s="15" t="s">
        <v>2082</v>
      </c>
      <c r="C1693" s="15" t="s">
        <v>37</v>
      </c>
      <c r="D1693" s="15">
        <v>2011</v>
      </c>
      <c r="E1693" s="15" t="s">
        <v>104</v>
      </c>
      <c r="F1693" s="15" t="s">
        <v>164</v>
      </c>
      <c r="G1693" s="15" t="s">
        <v>136</v>
      </c>
      <c r="H1693" s="15">
        <v>96973</v>
      </c>
    </row>
    <row r="1694" spans="1:8">
      <c r="A1694" s="15" t="s">
        <v>40</v>
      </c>
      <c r="B1694" s="15" t="s">
        <v>2083</v>
      </c>
      <c r="C1694" s="15" t="s">
        <v>39</v>
      </c>
      <c r="D1694" s="15">
        <v>2011</v>
      </c>
      <c r="E1694" s="15" t="s">
        <v>104</v>
      </c>
      <c r="F1694" s="15" t="s">
        <v>164</v>
      </c>
      <c r="G1694" s="15" t="s">
        <v>136</v>
      </c>
      <c r="H1694" s="15">
        <v>86182</v>
      </c>
    </row>
    <row r="1695" spans="1:8">
      <c r="A1695" s="15" t="s">
        <v>41</v>
      </c>
      <c r="B1695" s="15" t="s">
        <v>2084</v>
      </c>
      <c r="C1695" s="15" t="s">
        <v>24</v>
      </c>
      <c r="D1695" s="15">
        <v>2011</v>
      </c>
      <c r="E1695" s="15" t="s">
        <v>104</v>
      </c>
      <c r="F1695" s="15" t="s">
        <v>164</v>
      </c>
      <c r="G1695" s="15" t="s">
        <v>136</v>
      </c>
      <c r="H1695" s="15">
        <v>79783</v>
      </c>
    </row>
    <row r="1696" spans="1:8">
      <c r="A1696" s="15" t="s">
        <v>43</v>
      </c>
      <c r="B1696" s="15" t="s">
        <v>2085</v>
      </c>
      <c r="C1696" s="15" t="s">
        <v>42</v>
      </c>
      <c r="D1696" s="15">
        <v>2011</v>
      </c>
      <c r="E1696" s="15" t="s">
        <v>104</v>
      </c>
      <c r="F1696" s="15" t="s">
        <v>164</v>
      </c>
      <c r="G1696" s="15" t="s">
        <v>136</v>
      </c>
      <c r="H1696" s="15">
        <v>48353</v>
      </c>
    </row>
    <row r="1697" spans="1:8">
      <c r="A1697" s="15" t="s">
        <v>45</v>
      </c>
      <c r="B1697" s="15" t="s">
        <v>2086</v>
      </c>
      <c r="C1697" s="15" t="s">
        <v>44</v>
      </c>
      <c r="D1697" s="15">
        <v>2011</v>
      </c>
      <c r="E1697" s="15" t="s">
        <v>104</v>
      </c>
      <c r="F1697" s="15" t="s">
        <v>164</v>
      </c>
      <c r="G1697" s="15" t="s">
        <v>136</v>
      </c>
      <c r="H1697" s="15">
        <v>73697</v>
      </c>
    </row>
    <row r="1698" spans="1:8">
      <c r="A1698" s="15" t="s">
        <v>47</v>
      </c>
      <c r="B1698" s="15" t="s">
        <v>2087</v>
      </c>
      <c r="C1698" s="15" t="s">
        <v>46</v>
      </c>
      <c r="D1698" s="15">
        <v>2011</v>
      </c>
      <c r="E1698" s="15" t="s">
        <v>104</v>
      </c>
      <c r="F1698" s="15" t="s">
        <v>164</v>
      </c>
      <c r="G1698" s="15" t="s">
        <v>136</v>
      </c>
      <c r="H1698" s="15">
        <v>112488</v>
      </c>
    </row>
    <row r="1699" spans="1:8">
      <c r="A1699" s="15" t="s">
        <v>49</v>
      </c>
      <c r="B1699" s="15" t="s">
        <v>2088</v>
      </c>
      <c r="C1699" s="15" t="s">
        <v>48</v>
      </c>
      <c r="D1699" s="15">
        <v>2011</v>
      </c>
      <c r="E1699" s="15" t="s">
        <v>104</v>
      </c>
      <c r="F1699" s="15" t="s">
        <v>164</v>
      </c>
      <c r="G1699" s="15" t="s">
        <v>136</v>
      </c>
      <c r="H1699" s="15">
        <v>154336</v>
      </c>
    </row>
    <row r="1700" spans="1:8">
      <c r="A1700" s="15" t="s">
        <v>51</v>
      </c>
      <c r="B1700" s="15" t="s">
        <v>2089</v>
      </c>
      <c r="C1700" s="15" t="s">
        <v>50</v>
      </c>
      <c r="D1700" s="15">
        <v>2011</v>
      </c>
      <c r="E1700" s="15" t="s">
        <v>104</v>
      </c>
      <c r="F1700" s="15" t="s">
        <v>164</v>
      </c>
      <c r="G1700" s="15" t="s">
        <v>136</v>
      </c>
      <c r="H1700" s="15">
        <v>89002</v>
      </c>
    </row>
    <row r="1701" spans="1:8">
      <c r="A1701" s="15" t="s">
        <v>53</v>
      </c>
      <c r="B1701" s="15" t="s">
        <v>2090</v>
      </c>
      <c r="C1701" s="15" t="s">
        <v>52</v>
      </c>
      <c r="D1701" s="15">
        <v>2011</v>
      </c>
      <c r="E1701" s="15" t="s">
        <v>104</v>
      </c>
      <c r="F1701" s="15" t="s">
        <v>164</v>
      </c>
      <c r="G1701" s="15" t="s">
        <v>136</v>
      </c>
      <c r="H1701" s="15">
        <v>89024</v>
      </c>
    </row>
    <row r="1702" spans="1:8">
      <c r="A1702" s="15" t="s">
        <v>55</v>
      </c>
      <c r="B1702" s="15" t="s">
        <v>2091</v>
      </c>
      <c r="C1702" s="15" t="s">
        <v>54</v>
      </c>
      <c r="D1702" s="15">
        <v>2011</v>
      </c>
      <c r="E1702" s="15" t="s">
        <v>104</v>
      </c>
      <c r="F1702" s="15" t="s">
        <v>164</v>
      </c>
      <c r="G1702" s="15" t="s">
        <v>136</v>
      </c>
      <c r="H1702" s="15">
        <v>79677</v>
      </c>
    </row>
    <row r="1703" spans="1:8">
      <c r="A1703" s="15" t="s">
        <v>57</v>
      </c>
      <c r="B1703" s="15" t="s">
        <v>2092</v>
      </c>
      <c r="C1703" s="15" t="s">
        <v>56</v>
      </c>
      <c r="D1703" s="15">
        <v>2011</v>
      </c>
      <c r="E1703" s="15" t="s">
        <v>104</v>
      </c>
      <c r="F1703" s="15" t="s">
        <v>164</v>
      </c>
      <c r="G1703" s="15" t="s">
        <v>136</v>
      </c>
      <c r="H1703" s="15">
        <v>236627</v>
      </c>
    </row>
    <row r="1704" spans="1:8">
      <c r="A1704" s="15" t="s">
        <v>59</v>
      </c>
      <c r="B1704" s="15" t="s">
        <v>2093</v>
      </c>
      <c r="C1704" s="15" t="s">
        <v>58</v>
      </c>
      <c r="D1704" s="15">
        <v>2011</v>
      </c>
      <c r="E1704" s="15" t="s">
        <v>104</v>
      </c>
      <c r="F1704" s="15" t="s">
        <v>164</v>
      </c>
      <c r="G1704" s="15" t="s">
        <v>136</v>
      </c>
      <c r="H1704" s="15">
        <v>149734</v>
      </c>
    </row>
    <row r="1705" spans="1:8">
      <c r="A1705" s="15" t="s">
        <v>61</v>
      </c>
      <c r="B1705" s="15" t="s">
        <v>2094</v>
      </c>
      <c r="C1705" s="15" t="s">
        <v>60</v>
      </c>
      <c r="D1705" s="15">
        <v>2011</v>
      </c>
      <c r="E1705" s="15" t="s">
        <v>104</v>
      </c>
      <c r="F1705" s="15" t="s">
        <v>164</v>
      </c>
      <c r="G1705" s="15" t="s">
        <v>136</v>
      </c>
      <c r="H1705" s="15">
        <v>38026</v>
      </c>
    </row>
    <row r="1706" spans="1:8">
      <c r="A1706" s="15" t="s">
        <v>63</v>
      </c>
      <c r="B1706" s="15" t="s">
        <v>2095</v>
      </c>
      <c r="C1706" s="15" t="s">
        <v>62</v>
      </c>
      <c r="D1706" s="15">
        <v>2011</v>
      </c>
      <c r="E1706" s="15" t="s">
        <v>104</v>
      </c>
      <c r="F1706" s="15" t="s">
        <v>164</v>
      </c>
      <c r="G1706" s="15" t="s">
        <v>136</v>
      </c>
      <c r="H1706" s="15">
        <v>114124</v>
      </c>
    </row>
    <row r="1707" spans="1:8">
      <c r="A1707" s="15" t="s">
        <v>65</v>
      </c>
      <c r="B1707" s="15" t="s">
        <v>2096</v>
      </c>
      <c r="C1707" s="15" t="s">
        <v>64</v>
      </c>
      <c r="D1707" s="15">
        <v>2011</v>
      </c>
      <c r="E1707" s="15" t="s">
        <v>104</v>
      </c>
      <c r="F1707" s="15" t="s">
        <v>164</v>
      </c>
      <c r="G1707" s="15" t="s">
        <v>136</v>
      </c>
      <c r="H1707" s="15">
        <v>44821</v>
      </c>
    </row>
    <row r="1708" spans="1:8">
      <c r="A1708" s="15" t="s">
        <v>67</v>
      </c>
      <c r="B1708" s="15" t="s">
        <v>2097</v>
      </c>
      <c r="C1708" s="15" t="s">
        <v>66</v>
      </c>
      <c r="D1708" s="15">
        <v>2011</v>
      </c>
      <c r="E1708" s="15" t="s">
        <v>104</v>
      </c>
      <c r="F1708" s="15" t="s">
        <v>164</v>
      </c>
      <c r="G1708" s="15" t="s">
        <v>136</v>
      </c>
      <c r="H1708" s="15">
        <v>57509</v>
      </c>
    </row>
    <row r="1709" spans="1:8">
      <c r="A1709" s="15" t="s">
        <v>69</v>
      </c>
      <c r="B1709" s="15" t="s">
        <v>2098</v>
      </c>
      <c r="C1709" s="15" t="s">
        <v>68</v>
      </c>
      <c r="D1709" s="15">
        <v>2011</v>
      </c>
      <c r="E1709" s="15" t="s">
        <v>104</v>
      </c>
      <c r="F1709" s="15" t="s">
        <v>164</v>
      </c>
      <c r="G1709" s="15" t="s">
        <v>136</v>
      </c>
      <c r="H1709" s="15">
        <v>56067</v>
      </c>
    </row>
    <row r="1710" spans="1:8">
      <c r="A1710" s="15" t="s">
        <v>71</v>
      </c>
      <c r="B1710" s="15" t="s">
        <v>2099</v>
      </c>
      <c r="C1710" s="15" t="s">
        <v>70</v>
      </c>
      <c r="D1710" s="15">
        <v>2011</v>
      </c>
      <c r="E1710" s="15" t="s">
        <v>104</v>
      </c>
      <c r="F1710" s="15" t="s">
        <v>164</v>
      </c>
      <c r="G1710" s="15" t="s">
        <v>136</v>
      </c>
      <c r="H1710" s="15">
        <v>92546</v>
      </c>
    </row>
    <row r="1711" spans="1:8">
      <c r="A1711" s="15" t="s">
        <v>20</v>
      </c>
      <c r="B1711" s="15" t="s">
        <v>2100</v>
      </c>
      <c r="C1711" s="15" t="s">
        <v>182</v>
      </c>
      <c r="D1711" s="15">
        <v>2011</v>
      </c>
      <c r="E1711" s="15" t="s">
        <v>104</v>
      </c>
      <c r="F1711" s="15" t="s">
        <v>164</v>
      </c>
      <c r="G1711" s="15" t="s">
        <v>136</v>
      </c>
      <c r="H1711" s="15">
        <v>1941524</v>
      </c>
    </row>
    <row r="1712" spans="1:8">
      <c r="A1712" s="15" t="s">
        <v>23</v>
      </c>
      <c r="B1712" s="15" t="s">
        <v>2101</v>
      </c>
      <c r="C1712" s="15" t="s">
        <v>175</v>
      </c>
      <c r="D1712" s="15">
        <v>2012</v>
      </c>
      <c r="E1712" s="15" t="s">
        <v>104</v>
      </c>
      <c r="F1712" s="15" t="s">
        <v>164</v>
      </c>
      <c r="G1712" s="15" t="s">
        <v>136</v>
      </c>
      <c r="H1712" s="15">
        <v>422177</v>
      </c>
    </row>
    <row r="1713" spans="1:8">
      <c r="A1713" s="15" t="s">
        <v>25</v>
      </c>
      <c r="B1713" s="15" t="s">
        <v>2102</v>
      </c>
      <c r="C1713" s="15" t="s">
        <v>176</v>
      </c>
      <c r="D1713" s="15">
        <v>2012</v>
      </c>
      <c r="E1713" s="15" t="s">
        <v>104</v>
      </c>
      <c r="F1713" s="15" t="s">
        <v>164</v>
      </c>
      <c r="G1713" s="15" t="s">
        <v>136</v>
      </c>
      <c r="H1713" s="15">
        <v>78806</v>
      </c>
    </row>
    <row r="1714" spans="1:8">
      <c r="A1714" s="15" t="s">
        <v>26</v>
      </c>
      <c r="B1714" s="15" t="s">
        <v>2103</v>
      </c>
      <c r="C1714" s="15" t="s">
        <v>177</v>
      </c>
      <c r="D1714" s="15">
        <v>2012</v>
      </c>
      <c r="E1714" s="15" t="s">
        <v>104</v>
      </c>
      <c r="F1714" s="15" t="s">
        <v>164</v>
      </c>
      <c r="G1714" s="15" t="s">
        <v>136</v>
      </c>
      <c r="H1714" s="15">
        <v>233487</v>
      </c>
    </row>
    <row r="1715" spans="1:8">
      <c r="A1715" s="15" t="s">
        <v>221</v>
      </c>
      <c r="B1715" s="15" t="s">
        <v>2104</v>
      </c>
      <c r="C1715" s="15" t="s">
        <v>178</v>
      </c>
      <c r="D1715" s="15">
        <v>2012</v>
      </c>
      <c r="E1715" s="15" t="s">
        <v>104</v>
      </c>
      <c r="F1715" s="15" t="s">
        <v>164</v>
      </c>
      <c r="G1715" s="15" t="s">
        <v>136</v>
      </c>
      <c r="H1715" s="15">
        <v>330628</v>
      </c>
    </row>
    <row r="1716" spans="1:8">
      <c r="A1716" s="15" t="s">
        <v>107</v>
      </c>
      <c r="B1716" s="15" t="s">
        <v>2105</v>
      </c>
      <c r="C1716" s="15" t="s">
        <v>179</v>
      </c>
      <c r="D1716" s="15">
        <v>2012</v>
      </c>
      <c r="E1716" s="15" t="s">
        <v>104</v>
      </c>
      <c r="F1716" s="15" t="s">
        <v>164</v>
      </c>
      <c r="G1716" s="15" t="s">
        <v>136</v>
      </c>
      <c r="H1716" s="15">
        <v>316411</v>
      </c>
    </row>
    <row r="1717" spans="1:8">
      <c r="A1717" s="15" t="s">
        <v>27</v>
      </c>
      <c r="B1717" s="15" t="s">
        <v>2106</v>
      </c>
      <c r="C1717" s="15" t="s">
        <v>180</v>
      </c>
      <c r="D1717" s="15">
        <v>2012</v>
      </c>
      <c r="E1717" s="15" t="s">
        <v>104</v>
      </c>
      <c r="F1717" s="15" t="s">
        <v>164</v>
      </c>
      <c r="G1717" s="15" t="s">
        <v>136</v>
      </c>
      <c r="H1717" s="15">
        <v>187266</v>
      </c>
    </row>
    <row r="1718" spans="1:8">
      <c r="A1718" s="15" t="s">
        <v>28</v>
      </c>
      <c r="B1718" s="15" t="s">
        <v>2107</v>
      </c>
      <c r="C1718" s="15" t="s">
        <v>181</v>
      </c>
      <c r="D1718" s="15">
        <v>2012</v>
      </c>
      <c r="E1718" s="15" t="s">
        <v>104</v>
      </c>
      <c r="F1718" s="15" t="s">
        <v>164</v>
      </c>
      <c r="G1718" s="15" t="s">
        <v>136</v>
      </c>
      <c r="H1718" s="15">
        <v>362862</v>
      </c>
    </row>
    <row r="1719" spans="1:8">
      <c r="A1719" s="15" t="s">
        <v>30</v>
      </c>
      <c r="B1719" s="15" t="s">
        <v>2108</v>
      </c>
      <c r="C1719" s="15" t="s">
        <v>29</v>
      </c>
      <c r="D1719" s="15">
        <v>2012</v>
      </c>
      <c r="E1719" s="15" t="s">
        <v>104</v>
      </c>
      <c r="F1719" s="15" t="s">
        <v>164</v>
      </c>
      <c r="G1719" s="15" t="s">
        <v>136</v>
      </c>
      <c r="H1719" s="15">
        <v>41789</v>
      </c>
    </row>
    <row r="1720" spans="1:8">
      <c r="A1720" s="15" t="s">
        <v>32</v>
      </c>
      <c r="B1720" s="15" t="s">
        <v>2109</v>
      </c>
      <c r="C1720" s="15" t="s">
        <v>31</v>
      </c>
      <c r="D1720" s="15">
        <v>2012</v>
      </c>
      <c r="E1720" s="15" t="s">
        <v>104</v>
      </c>
      <c r="F1720" s="15" t="s">
        <v>164</v>
      </c>
      <c r="G1720" s="15" t="s">
        <v>136</v>
      </c>
      <c r="H1720" s="15">
        <v>74921</v>
      </c>
    </row>
    <row r="1721" spans="1:8">
      <c r="A1721" s="15" t="s">
        <v>34</v>
      </c>
      <c r="B1721" s="15" t="s">
        <v>2110</v>
      </c>
      <c r="C1721" s="15" t="s">
        <v>33</v>
      </c>
      <c r="D1721" s="15">
        <v>2012</v>
      </c>
      <c r="E1721" s="15" t="s">
        <v>104</v>
      </c>
      <c r="F1721" s="15" t="s">
        <v>164</v>
      </c>
      <c r="G1721" s="15" t="s">
        <v>136</v>
      </c>
      <c r="H1721" s="15">
        <v>67285</v>
      </c>
    </row>
    <row r="1722" spans="1:8">
      <c r="A1722" s="15" t="s">
        <v>36</v>
      </c>
      <c r="B1722" s="15" t="s">
        <v>2111</v>
      </c>
      <c r="C1722" s="15" t="s">
        <v>35</v>
      </c>
      <c r="D1722" s="15">
        <v>2012</v>
      </c>
      <c r="E1722" s="15" t="s">
        <v>104</v>
      </c>
      <c r="F1722" s="15" t="s">
        <v>164</v>
      </c>
      <c r="G1722" s="15" t="s">
        <v>136</v>
      </c>
      <c r="H1722" s="15">
        <v>56558</v>
      </c>
    </row>
    <row r="1723" spans="1:8">
      <c r="A1723" s="15" t="s">
        <v>38</v>
      </c>
      <c r="B1723" s="15" t="s">
        <v>2112</v>
      </c>
      <c r="C1723" s="15" t="s">
        <v>37</v>
      </c>
      <c r="D1723" s="15">
        <v>2012</v>
      </c>
      <c r="E1723" s="15" t="s">
        <v>104</v>
      </c>
      <c r="F1723" s="15" t="s">
        <v>164</v>
      </c>
      <c r="G1723" s="15" t="s">
        <v>136</v>
      </c>
      <c r="H1723" s="15">
        <v>95863</v>
      </c>
    </row>
    <row r="1724" spans="1:8">
      <c r="A1724" s="15" t="s">
        <v>40</v>
      </c>
      <c r="B1724" s="15" t="s">
        <v>2113</v>
      </c>
      <c r="C1724" s="15" t="s">
        <v>39</v>
      </c>
      <c r="D1724" s="15">
        <v>2012</v>
      </c>
      <c r="E1724" s="15" t="s">
        <v>104</v>
      </c>
      <c r="F1724" s="15" t="s">
        <v>164</v>
      </c>
      <c r="G1724" s="15" t="s">
        <v>136</v>
      </c>
      <c r="H1724" s="15">
        <v>85761</v>
      </c>
    </row>
    <row r="1725" spans="1:8">
      <c r="A1725" s="15" t="s">
        <v>41</v>
      </c>
      <c r="B1725" s="15" t="s">
        <v>2114</v>
      </c>
      <c r="C1725" s="15" t="s">
        <v>24</v>
      </c>
      <c r="D1725" s="15">
        <v>2012</v>
      </c>
      <c r="E1725" s="15" t="s">
        <v>104</v>
      </c>
      <c r="F1725" s="15" t="s">
        <v>164</v>
      </c>
      <c r="G1725" s="15" t="s">
        <v>136</v>
      </c>
      <c r="H1725" s="15">
        <v>78806</v>
      </c>
    </row>
    <row r="1726" spans="1:8">
      <c r="A1726" s="15" t="s">
        <v>43</v>
      </c>
      <c r="B1726" s="15" t="s">
        <v>2115</v>
      </c>
      <c r="C1726" s="15" t="s">
        <v>42</v>
      </c>
      <c r="D1726" s="15">
        <v>2012</v>
      </c>
      <c r="E1726" s="15" t="s">
        <v>104</v>
      </c>
      <c r="F1726" s="15" t="s">
        <v>164</v>
      </c>
      <c r="G1726" s="15" t="s">
        <v>136</v>
      </c>
      <c r="H1726" s="15">
        <v>48558</v>
      </c>
    </row>
    <row r="1727" spans="1:8">
      <c r="A1727" s="15" t="s">
        <v>45</v>
      </c>
      <c r="B1727" s="15" t="s">
        <v>2116</v>
      </c>
      <c r="C1727" s="15" t="s">
        <v>44</v>
      </c>
      <c r="D1727" s="15">
        <v>2012</v>
      </c>
      <c r="E1727" s="15" t="s">
        <v>104</v>
      </c>
      <c r="F1727" s="15" t="s">
        <v>164</v>
      </c>
      <c r="G1727" s="15" t="s">
        <v>136</v>
      </c>
      <c r="H1727" s="15">
        <v>73146</v>
      </c>
    </row>
    <row r="1728" spans="1:8">
      <c r="A1728" s="15" t="s">
        <v>47</v>
      </c>
      <c r="B1728" s="15" t="s">
        <v>2117</v>
      </c>
      <c r="C1728" s="15" t="s">
        <v>46</v>
      </c>
      <c r="D1728" s="15">
        <v>2012</v>
      </c>
      <c r="E1728" s="15" t="s">
        <v>104</v>
      </c>
      <c r="F1728" s="15" t="s">
        <v>164</v>
      </c>
      <c r="G1728" s="15" t="s">
        <v>136</v>
      </c>
      <c r="H1728" s="15">
        <v>111783</v>
      </c>
    </row>
    <row r="1729" spans="1:8">
      <c r="A1729" s="15" t="s">
        <v>49</v>
      </c>
      <c r="B1729" s="15" t="s">
        <v>2118</v>
      </c>
      <c r="C1729" s="15" t="s">
        <v>48</v>
      </c>
      <c r="D1729" s="15">
        <v>2012</v>
      </c>
      <c r="E1729" s="15" t="s">
        <v>104</v>
      </c>
      <c r="F1729" s="15" t="s">
        <v>164</v>
      </c>
      <c r="G1729" s="15" t="s">
        <v>136</v>
      </c>
      <c r="H1729" s="15">
        <v>153784</v>
      </c>
    </row>
    <row r="1730" spans="1:8">
      <c r="A1730" s="15" t="s">
        <v>51</v>
      </c>
      <c r="B1730" s="15" t="s">
        <v>2119</v>
      </c>
      <c r="C1730" s="15" t="s">
        <v>50</v>
      </c>
      <c r="D1730" s="15">
        <v>2012</v>
      </c>
      <c r="E1730" s="15" t="s">
        <v>104</v>
      </c>
      <c r="F1730" s="15" t="s">
        <v>164</v>
      </c>
      <c r="G1730" s="15" t="s">
        <v>136</v>
      </c>
      <c r="H1730" s="15">
        <v>88490</v>
      </c>
    </row>
    <row r="1731" spans="1:8">
      <c r="A1731" s="15" t="s">
        <v>53</v>
      </c>
      <c r="B1731" s="15" t="s">
        <v>2120</v>
      </c>
      <c r="C1731" s="15" t="s">
        <v>52</v>
      </c>
      <c r="D1731" s="15">
        <v>2012</v>
      </c>
      <c r="E1731" s="15" t="s">
        <v>104</v>
      </c>
      <c r="F1731" s="15" t="s">
        <v>164</v>
      </c>
      <c r="G1731" s="15" t="s">
        <v>136</v>
      </c>
      <c r="H1731" s="15">
        <v>88354</v>
      </c>
    </row>
    <row r="1732" spans="1:8">
      <c r="A1732" s="15" t="s">
        <v>55</v>
      </c>
      <c r="B1732" s="15" t="s">
        <v>2121</v>
      </c>
      <c r="C1732" s="15" t="s">
        <v>54</v>
      </c>
      <c r="D1732" s="15">
        <v>2012</v>
      </c>
      <c r="E1732" s="15" t="s">
        <v>104</v>
      </c>
      <c r="F1732" s="15" t="s">
        <v>164</v>
      </c>
      <c r="G1732" s="15" t="s">
        <v>136</v>
      </c>
      <c r="H1732" s="15">
        <v>78800</v>
      </c>
    </row>
    <row r="1733" spans="1:8">
      <c r="A1733" s="15" t="s">
        <v>57</v>
      </c>
      <c r="B1733" s="15" t="s">
        <v>2122</v>
      </c>
      <c r="C1733" s="15" t="s">
        <v>56</v>
      </c>
      <c r="D1733" s="15">
        <v>2012</v>
      </c>
      <c r="E1733" s="15" t="s">
        <v>104</v>
      </c>
      <c r="F1733" s="15" t="s">
        <v>164</v>
      </c>
      <c r="G1733" s="15" t="s">
        <v>136</v>
      </c>
      <c r="H1733" s="15">
        <v>237611</v>
      </c>
    </row>
    <row r="1734" spans="1:8">
      <c r="A1734" s="15" t="s">
        <v>59</v>
      </c>
      <c r="B1734" s="15" t="s">
        <v>2123</v>
      </c>
      <c r="C1734" s="15" t="s">
        <v>58</v>
      </c>
      <c r="D1734" s="15">
        <v>2012</v>
      </c>
      <c r="E1734" s="15" t="s">
        <v>104</v>
      </c>
      <c r="F1734" s="15" t="s">
        <v>164</v>
      </c>
      <c r="G1734" s="15" t="s">
        <v>136</v>
      </c>
      <c r="H1734" s="15">
        <v>149517</v>
      </c>
    </row>
    <row r="1735" spans="1:8">
      <c r="A1735" s="15" t="s">
        <v>61</v>
      </c>
      <c r="B1735" s="15" t="s">
        <v>2124</v>
      </c>
      <c r="C1735" s="15" t="s">
        <v>60</v>
      </c>
      <c r="D1735" s="15">
        <v>2012</v>
      </c>
      <c r="E1735" s="15" t="s">
        <v>104</v>
      </c>
      <c r="F1735" s="15" t="s">
        <v>164</v>
      </c>
      <c r="G1735" s="15" t="s">
        <v>136</v>
      </c>
      <c r="H1735" s="15">
        <v>37749</v>
      </c>
    </row>
    <row r="1736" spans="1:8">
      <c r="A1736" s="15" t="s">
        <v>63</v>
      </c>
      <c r="B1736" s="15" t="s">
        <v>2125</v>
      </c>
      <c r="C1736" s="15" t="s">
        <v>62</v>
      </c>
      <c r="D1736" s="15">
        <v>2012</v>
      </c>
      <c r="E1736" s="15" t="s">
        <v>104</v>
      </c>
      <c r="F1736" s="15" t="s">
        <v>164</v>
      </c>
      <c r="G1736" s="15" t="s">
        <v>136</v>
      </c>
      <c r="H1736" s="15">
        <v>113448</v>
      </c>
    </row>
    <row r="1737" spans="1:8">
      <c r="A1737" s="15" t="s">
        <v>65</v>
      </c>
      <c r="B1737" s="15" t="s">
        <v>2126</v>
      </c>
      <c r="C1737" s="15" t="s">
        <v>64</v>
      </c>
      <c r="D1737" s="15">
        <v>2012</v>
      </c>
      <c r="E1737" s="15" t="s">
        <v>104</v>
      </c>
      <c r="F1737" s="15" t="s">
        <v>164</v>
      </c>
      <c r="G1737" s="15" t="s">
        <v>136</v>
      </c>
      <c r="H1737" s="15">
        <v>44511</v>
      </c>
    </row>
    <row r="1738" spans="1:8">
      <c r="A1738" s="15" t="s">
        <v>67</v>
      </c>
      <c r="B1738" s="15" t="s">
        <v>2127</v>
      </c>
      <c r="C1738" s="15" t="s">
        <v>66</v>
      </c>
      <c r="D1738" s="15">
        <v>2012</v>
      </c>
      <c r="E1738" s="15" t="s">
        <v>104</v>
      </c>
      <c r="F1738" s="15" t="s">
        <v>164</v>
      </c>
      <c r="G1738" s="15" t="s">
        <v>136</v>
      </c>
      <c r="H1738" s="15">
        <v>57233</v>
      </c>
    </row>
    <row r="1739" spans="1:8">
      <c r="A1739" s="15" t="s">
        <v>69</v>
      </c>
      <c r="B1739" s="15" t="s">
        <v>2128</v>
      </c>
      <c r="C1739" s="15" t="s">
        <v>68</v>
      </c>
      <c r="D1739" s="15">
        <v>2012</v>
      </c>
      <c r="E1739" s="15" t="s">
        <v>104</v>
      </c>
      <c r="F1739" s="15" t="s">
        <v>164</v>
      </c>
      <c r="G1739" s="15" t="s">
        <v>136</v>
      </c>
      <c r="H1739" s="15">
        <v>55566</v>
      </c>
    </row>
    <row r="1740" spans="1:8">
      <c r="A1740" s="15" t="s">
        <v>71</v>
      </c>
      <c r="B1740" s="15" t="s">
        <v>2129</v>
      </c>
      <c r="C1740" s="15" t="s">
        <v>70</v>
      </c>
      <c r="D1740" s="15">
        <v>2012</v>
      </c>
      <c r="E1740" s="15" t="s">
        <v>104</v>
      </c>
      <c r="F1740" s="15" t="s">
        <v>164</v>
      </c>
      <c r="G1740" s="15" t="s">
        <v>136</v>
      </c>
      <c r="H1740" s="15">
        <v>92104</v>
      </c>
    </row>
    <row r="1741" spans="1:8">
      <c r="A1741" s="15" t="s">
        <v>20</v>
      </c>
      <c r="B1741" s="15" t="s">
        <v>2130</v>
      </c>
      <c r="C1741" s="15" t="s">
        <v>182</v>
      </c>
      <c r="D1741" s="15">
        <v>2012</v>
      </c>
      <c r="E1741" s="15" t="s">
        <v>104</v>
      </c>
      <c r="F1741" s="15" t="s">
        <v>164</v>
      </c>
      <c r="G1741" s="15" t="s">
        <v>136</v>
      </c>
      <c r="H1741" s="15">
        <v>1931637</v>
      </c>
    </row>
    <row r="1742" spans="1:8">
      <c r="A1742" s="15" t="s">
        <v>23</v>
      </c>
      <c r="B1742" s="15" t="s">
        <v>2131</v>
      </c>
      <c r="C1742" s="15" t="s">
        <v>175</v>
      </c>
      <c r="D1742" s="15">
        <v>2013</v>
      </c>
      <c r="E1742" s="15" t="s">
        <v>104</v>
      </c>
      <c r="F1742" s="15" t="s">
        <v>164</v>
      </c>
      <c r="G1742" s="15" t="s">
        <v>136</v>
      </c>
      <c r="H1742" s="15">
        <v>420033</v>
      </c>
    </row>
    <row r="1743" spans="1:8">
      <c r="A1743" s="15" t="s">
        <v>25</v>
      </c>
      <c r="B1743" s="15" t="s">
        <v>2132</v>
      </c>
      <c r="C1743" s="15" t="s">
        <v>176</v>
      </c>
      <c r="D1743" s="15">
        <v>2013</v>
      </c>
      <c r="E1743" s="15" t="s">
        <v>104</v>
      </c>
      <c r="F1743" s="15" t="s">
        <v>164</v>
      </c>
      <c r="G1743" s="15" t="s">
        <v>136</v>
      </c>
      <c r="H1743" s="15">
        <v>77885</v>
      </c>
    </row>
    <row r="1744" spans="1:8">
      <c r="A1744" s="15" t="s">
        <v>26</v>
      </c>
      <c r="B1744" s="15" t="s">
        <v>2133</v>
      </c>
      <c r="C1744" s="15" t="s">
        <v>177</v>
      </c>
      <c r="D1744" s="15">
        <v>2013</v>
      </c>
      <c r="E1744" s="15" t="s">
        <v>104</v>
      </c>
      <c r="F1744" s="15" t="s">
        <v>164</v>
      </c>
      <c r="G1744" s="15" t="s">
        <v>136</v>
      </c>
      <c r="H1744" s="15">
        <v>232260</v>
      </c>
    </row>
    <row r="1745" spans="1:8">
      <c r="A1745" s="15" t="s">
        <v>221</v>
      </c>
      <c r="B1745" s="15" t="s">
        <v>2134</v>
      </c>
      <c r="C1745" s="15" t="s">
        <v>178</v>
      </c>
      <c r="D1745" s="15">
        <v>2013</v>
      </c>
      <c r="E1745" s="15" t="s">
        <v>104</v>
      </c>
      <c r="F1745" s="15" t="s">
        <v>164</v>
      </c>
      <c r="G1745" s="15" t="s">
        <v>136</v>
      </c>
      <c r="H1745" s="15">
        <v>329748</v>
      </c>
    </row>
    <row r="1746" spans="1:8">
      <c r="A1746" s="15" t="s">
        <v>107</v>
      </c>
      <c r="B1746" s="15" t="s">
        <v>2135</v>
      </c>
      <c r="C1746" s="15" t="s">
        <v>179</v>
      </c>
      <c r="D1746" s="15">
        <v>2013</v>
      </c>
      <c r="E1746" s="15" t="s">
        <v>104</v>
      </c>
      <c r="F1746" s="15" t="s">
        <v>164</v>
      </c>
      <c r="G1746" s="15" t="s">
        <v>136</v>
      </c>
      <c r="H1746" s="15">
        <v>317681</v>
      </c>
    </row>
    <row r="1747" spans="1:8">
      <c r="A1747" s="15" t="s">
        <v>27</v>
      </c>
      <c r="B1747" s="15" t="s">
        <v>2136</v>
      </c>
      <c r="C1747" s="15" t="s">
        <v>180</v>
      </c>
      <c r="D1747" s="15">
        <v>2013</v>
      </c>
      <c r="E1747" s="15" t="s">
        <v>104</v>
      </c>
      <c r="F1747" s="15" t="s">
        <v>164</v>
      </c>
      <c r="G1747" s="15" t="s">
        <v>136</v>
      </c>
      <c r="H1747" s="15">
        <v>186757</v>
      </c>
    </row>
    <row r="1748" spans="1:8">
      <c r="A1748" s="15" t="s">
        <v>28</v>
      </c>
      <c r="B1748" s="15" t="s">
        <v>2137</v>
      </c>
      <c r="C1748" s="15" t="s">
        <v>181</v>
      </c>
      <c r="D1748" s="15">
        <v>2013</v>
      </c>
      <c r="E1748" s="15" t="s">
        <v>104</v>
      </c>
      <c r="F1748" s="15" t="s">
        <v>164</v>
      </c>
      <c r="G1748" s="15" t="s">
        <v>136</v>
      </c>
      <c r="H1748" s="15">
        <v>362253</v>
      </c>
    </row>
    <row r="1749" spans="1:8">
      <c r="A1749" s="15" t="s">
        <v>30</v>
      </c>
      <c r="B1749" s="15" t="s">
        <v>2138</v>
      </c>
      <c r="C1749" s="15" t="s">
        <v>29</v>
      </c>
      <c r="D1749" s="15">
        <v>2013</v>
      </c>
      <c r="E1749" s="15" t="s">
        <v>104</v>
      </c>
      <c r="F1749" s="15" t="s">
        <v>164</v>
      </c>
      <c r="G1749" s="15" t="s">
        <v>136</v>
      </c>
      <c r="H1749" s="15">
        <v>41459</v>
      </c>
    </row>
    <row r="1750" spans="1:8">
      <c r="A1750" s="15" t="s">
        <v>32</v>
      </c>
      <c r="B1750" s="15" t="s">
        <v>2139</v>
      </c>
      <c r="C1750" s="15" t="s">
        <v>31</v>
      </c>
      <c r="D1750" s="15">
        <v>2013</v>
      </c>
      <c r="E1750" s="15" t="s">
        <v>104</v>
      </c>
      <c r="F1750" s="15" t="s">
        <v>164</v>
      </c>
      <c r="G1750" s="15" t="s">
        <v>136</v>
      </c>
      <c r="H1750" s="15">
        <v>74299</v>
      </c>
    </row>
    <row r="1751" spans="1:8">
      <c r="A1751" s="15" t="s">
        <v>34</v>
      </c>
      <c r="B1751" s="15" t="s">
        <v>2140</v>
      </c>
      <c r="C1751" s="15" t="s">
        <v>33</v>
      </c>
      <c r="D1751" s="15">
        <v>2013</v>
      </c>
      <c r="E1751" s="15" t="s">
        <v>104</v>
      </c>
      <c r="F1751" s="15" t="s">
        <v>164</v>
      </c>
      <c r="G1751" s="15" t="s">
        <v>136</v>
      </c>
      <c r="H1751" s="15">
        <v>67122</v>
      </c>
    </row>
    <row r="1752" spans="1:8">
      <c r="A1752" s="15" t="s">
        <v>36</v>
      </c>
      <c r="B1752" s="15" t="s">
        <v>2141</v>
      </c>
      <c r="C1752" s="15" t="s">
        <v>35</v>
      </c>
      <c r="D1752" s="15">
        <v>2013</v>
      </c>
      <c r="E1752" s="15" t="s">
        <v>104</v>
      </c>
      <c r="F1752" s="15" t="s">
        <v>164</v>
      </c>
      <c r="G1752" s="15" t="s">
        <v>136</v>
      </c>
      <c r="H1752" s="15">
        <v>56322</v>
      </c>
    </row>
    <row r="1753" spans="1:8">
      <c r="A1753" s="15" t="s">
        <v>38</v>
      </c>
      <c r="B1753" s="15" t="s">
        <v>2142</v>
      </c>
      <c r="C1753" s="15" t="s">
        <v>37</v>
      </c>
      <c r="D1753" s="15">
        <v>2013</v>
      </c>
      <c r="E1753" s="15" t="s">
        <v>104</v>
      </c>
      <c r="F1753" s="15" t="s">
        <v>164</v>
      </c>
      <c r="G1753" s="15" t="s">
        <v>136</v>
      </c>
      <c r="H1753" s="15">
        <v>95489</v>
      </c>
    </row>
    <row r="1754" spans="1:8">
      <c r="A1754" s="15" t="s">
        <v>40</v>
      </c>
      <c r="B1754" s="15" t="s">
        <v>2143</v>
      </c>
      <c r="C1754" s="15" t="s">
        <v>39</v>
      </c>
      <c r="D1754" s="15">
        <v>2013</v>
      </c>
      <c r="E1754" s="15" t="s">
        <v>104</v>
      </c>
      <c r="F1754" s="15" t="s">
        <v>164</v>
      </c>
      <c r="G1754" s="15" t="s">
        <v>136</v>
      </c>
      <c r="H1754" s="15">
        <v>85342</v>
      </c>
    </row>
    <row r="1755" spans="1:8">
      <c r="A1755" s="15" t="s">
        <v>41</v>
      </c>
      <c r="B1755" s="15" t="s">
        <v>2144</v>
      </c>
      <c r="C1755" s="15" t="s">
        <v>24</v>
      </c>
      <c r="D1755" s="15">
        <v>2013</v>
      </c>
      <c r="E1755" s="15" t="s">
        <v>104</v>
      </c>
      <c r="F1755" s="15" t="s">
        <v>164</v>
      </c>
      <c r="G1755" s="15" t="s">
        <v>136</v>
      </c>
      <c r="H1755" s="15">
        <v>77885</v>
      </c>
    </row>
    <row r="1756" spans="1:8">
      <c r="A1756" s="15" t="s">
        <v>43</v>
      </c>
      <c r="B1756" s="15" t="s">
        <v>2145</v>
      </c>
      <c r="C1756" s="15" t="s">
        <v>42</v>
      </c>
      <c r="D1756" s="15">
        <v>2013</v>
      </c>
      <c r="E1756" s="15" t="s">
        <v>104</v>
      </c>
      <c r="F1756" s="15" t="s">
        <v>164</v>
      </c>
      <c r="G1756" s="15" t="s">
        <v>136</v>
      </c>
      <c r="H1756" s="15">
        <v>48173</v>
      </c>
    </row>
    <row r="1757" spans="1:8">
      <c r="A1757" s="15" t="s">
        <v>45</v>
      </c>
      <c r="B1757" s="15" t="s">
        <v>2146</v>
      </c>
      <c r="C1757" s="15" t="s">
        <v>44</v>
      </c>
      <c r="D1757" s="15">
        <v>2013</v>
      </c>
      <c r="E1757" s="15" t="s">
        <v>104</v>
      </c>
      <c r="F1757" s="15" t="s">
        <v>164</v>
      </c>
      <c r="G1757" s="15" t="s">
        <v>136</v>
      </c>
      <c r="H1757" s="15">
        <v>72728</v>
      </c>
    </row>
    <row r="1758" spans="1:8">
      <c r="A1758" s="15" t="s">
        <v>47</v>
      </c>
      <c r="B1758" s="15" t="s">
        <v>2147</v>
      </c>
      <c r="C1758" s="15" t="s">
        <v>46</v>
      </c>
      <c r="D1758" s="15">
        <v>2013</v>
      </c>
      <c r="E1758" s="15" t="s">
        <v>104</v>
      </c>
      <c r="F1758" s="15" t="s">
        <v>164</v>
      </c>
      <c r="G1758" s="15" t="s">
        <v>136</v>
      </c>
      <c r="H1758" s="15">
        <v>111359</v>
      </c>
    </row>
    <row r="1759" spans="1:8">
      <c r="A1759" s="15" t="s">
        <v>49</v>
      </c>
      <c r="B1759" s="15" t="s">
        <v>2148</v>
      </c>
      <c r="C1759" s="15" t="s">
        <v>48</v>
      </c>
      <c r="D1759" s="15">
        <v>2013</v>
      </c>
      <c r="E1759" s="15" t="s">
        <v>104</v>
      </c>
      <c r="F1759" s="15" t="s">
        <v>164</v>
      </c>
      <c r="G1759" s="15" t="s">
        <v>136</v>
      </c>
      <c r="H1759" s="15">
        <v>153440</v>
      </c>
    </row>
    <row r="1760" spans="1:8">
      <c r="A1760" s="15" t="s">
        <v>51</v>
      </c>
      <c r="B1760" s="15" t="s">
        <v>2149</v>
      </c>
      <c r="C1760" s="15" t="s">
        <v>50</v>
      </c>
      <c r="D1760" s="15">
        <v>2013</v>
      </c>
      <c r="E1760" s="15" t="s">
        <v>104</v>
      </c>
      <c r="F1760" s="15" t="s">
        <v>164</v>
      </c>
      <c r="G1760" s="15" t="s">
        <v>136</v>
      </c>
      <c r="H1760" s="15">
        <v>87955</v>
      </c>
    </row>
    <row r="1761" spans="1:8">
      <c r="A1761" s="15" t="s">
        <v>53</v>
      </c>
      <c r="B1761" s="15" t="s">
        <v>2150</v>
      </c>
      <c r="C1761" s="15" t="s">
        <v>52</v>
      </c>
      <c r="D1761" s="15">
        <v>2013</v>
      </c>
      <c r="E1761" s="15" t="s">
        <v>104</v>
      </c>
      <c r="F1761" s="15" t="s">
        <v>164</v>
      </c>
      <c r="G1761" s="15" t="s">
        <v>136</v>
      </c>
      <c r="H1761" s="15">
        <v>88353</v>
      </c>
    </row>
    <row r="1762" spans="1:8">
      <c r="A1762" s="15" t="s">
        <v>55</v>
      </c>
      <c r="B1762" s="15" t="s">
        <v>2151</v>
      </c>
      <c r="C1762" s="15" t="s">
        <v>54</v>
      </c>
      <c r="D1762" s="15">
        <v>2013</v>
      </c>
      <c r="E1762" s="15" t="s">
        <v>104</v>
      </c>
      <c r="F1762" s="15" t="s">
        <v>164</v>
      </c>
      <c r="G1762" s="15" t="s">
        <v>136</v>
      </c>
      <c r="H1762" s="15">
        <v>78442</v>
      </c>
    </row>
    <row r="1763" spans="1:8">
      <c r="A1763" s="15" t="s">
        <v>57</v>
      </c>
      <c r="B1763" s="15" t="s">
        <v>2152</v>
      </c>
      <c r="C1763" s="15" t="s">
        <v>56</v>
      </c>
      <c r="D1763" s="15">
        <v>2013</v>
      </c>
      <c r="E1763" s="15" t="s">
        <v>104</v>
      </c>
      <c r="F1763" s="15" t="s">
        <v>164</v>
      </c>
      <c r="G1763" s="15" t="s">
        <v>136</v>
      </c>
      <c r="H1763" s="15">
        <v>239239</v>
      </c>
    </row>
    <row r="1764" spans="1:8">
      <c r="A1764" s="15" t="s">
        <v>59</v>
      </c>
      <c r="B1764" s="15" t="s">
        <v>2153</v>
      </c>
      <c r="C1764" s="15" t="s">
        <v>58</v>
      </c>
      <c r="D1764" s="15">
        <v>2013</v>
      </c>
      <c r="E1764" s="15" t="s">
        <v>104</v>
      </c>
      <c r="F1764" s="15" t="s">
        <v>164</v>
      </c>
      <c r="G1764" s="15" t="s">
        <v>136</v>
      </c>
      <c r="H1764" s="15">
        <v>149070</v>
      </c>
    </row>
    <row r="1765" spans="1:8">
      <c r="A1765" s="15" t="s">
        <v>61</v>
      </c>
      <c r="B1765" s="15" t="s">
        <v>2154</v>
      </c>
      <c r="C1765" s="15" t="s">
        <v>60</v>
      </c>
      <c r="D1765" s="15">
        <v>2013</v>
      </c>
      <c r="E1765" s="15" t="s">
        <v>104</v>
      </c>
      <c r="F1765" s="15" t="s">
        <v>164</v>
      </c>
      <c r="G1765" s="15" t="s">
        <v>136</v>
      </c>
      <c r="H1765" s="15">
        <v>37687</v>
      </c>
    </row>
    <row r="1766" spans="1:8">
      <c r="A1766" s="15" t="s">
        <v>63</v>
      </c>
      <c r="B1766" s="15" t="s">
        <v>2155</v>
      </c>
      <c r="C1766" s="15" t="s">
        <v>62</v>
      </c>
      <c r="D1766" s="15">
        <v>2013</v>
      </c>
      <c r="E1766" s="15" t="s">
        <v>104</v>
      </c>
      <c r="F1766" s="15" t="s">
        <v>164</v>
      </c>
      <c r="G1766" s="15" t="s">
        <v>136</v>
      </c>
      <c r="H1766" s="15">
        <v>113144</v>
      </c>
    </row>
    <row r="1767" spans="1:8">
      <c r="A1767" s="15" t="s">
        <v>65</v>
      </c>
      <c r="B1767" s="15" t="s">
        <v>2156</v>
      </c>
      <c r="C1767" s="15" t="s">
        <v>64</v>
      </c>
      <c r="D1767" s="15">
        <v>2013</v>
      </c>
      <c r="E1767" s="15" t="s">
        <v>104</v>
      </c>
      <c r="F1767" s="15" t="s">
        <v>164</v>
      </c>
      <c r="G1767" s="15" t="s">
        <v>136</v>
      </c>
      <c r="H1767" s="15">
        <v>44332</v>
      </c>
    </row>
    <row r="1768" spans="1:8">
      <c r="A1768" s="15" t="s">
        <v>67</v>
      </c>
      <c r="B1768" s="15" t="s">
        <v>2157</v>
      </c>
      <c r="C1768" s="15" t="s">
        <v>66</v>
      </c>
      <c r="D1768" s="15">
        <v>2013</v>
      </c>
      <c r="E1768" s="15" t="s">
        <v>104</v>
      </c>
      <c r="F1768" s="15" t="s">
        <v>164</v>
      </c>
      <c r="G1768" s="15" t="s">
        <v>136</v>
      </c>
      <c r="H1768" s="15">
        <v>57084</v>
      </c>
    </row>
    <row r="1769" spans="1:8">
      <c r="A1769" s="15" t="s">
        <v>69</v>
      </c>
      <c r="B1769" s="15" t="s">
        <v>2158</v>
      </c>
      <c r="C1769" s="15" t="s">
        <v>68</v>
      </c>
      <c r="D1769" s="15">
        <v>2013</v>
      </c>
      <c r="E1769" s="15" t="s">
        <v>104</v>
      </c>
      <c r="F1769" s="15" t="s">
        <v>164</v>
      </c>
      <c r="G1769" s="15" t="s">
        <v>136</v>
      </c>
      <c r="H1769" s="15">
        <v>55595</v>
      </c>
    </row>
    <row r="1770" spans="1:8">
      <c r="A1770" s="15" t="s">
        <v>71</v>
      </c>
      <c r="B1770" s="15" t="s">
        <v>2159</v>
      </c>
      <c r="C1770" s="15" t="s">
        <v>70</v>
      </c>
      <c r="D1770" s="15">
        <v>2013</v>
      </c>
      <c r="E1770" s="15" t="s">
        <v>104</v>
      </c>
      <c r="F1770" s="15" t="s">
        <v>164</v>
      </c>
      <c r="G1770" s="15" t="s">
        <v>136</v>
      </c>
      <c r="H1770" s="15">
        <v>92098</v>
      </c>
    </row>
    <row r="1771" spans="1:8">
      <c r="A1771" s="15" t="s">
        <v>20</v>
      </c>
      <c r="B1771" s="15" t="s">
        <v>2160</v>
      </c>
      <c r="C1771" s="15" t="s">
        <v>182</v>
      </c>
      <c r="D1771" s="15">
        <v>2013</v>
      </c>
      <c r="E1771" s="15" t="s">
        <v>104</v>
      </c>
      <c r="F1771" s="15" t="s">
        <v>164</v>
      </c>
      <c r="G1771" s="15" t="s">
        <v>136</v>
      </c>
      <c r="H1771" s="15">
        <v>1926617</v>
      </c>
    </row>
    <row r="1772" spans="1:8">
      <c r="A1772" s="15" t="s">
        <v>23</v>
      </c>
      <c r="B1772" s="15" t="s">
        <v>2161</v>
      </c>
      <c r="C1772" s="15" t="s">
        <v>175</v>
      </c>
      <c r="D1772" s="15">
        <v>2014</v>
      </c>
      <c r="E1772" s="15" t="s">
        <v>104</v>
      </c>
      <c r="F1772" s="15" t="s">
        <v>164</v>
      </c>
      <c r="G1772" s="15" t="s">
        <v>136</v>
      </c>
      <c r="H1772" s="15">
        <v>418129</v>
      </c>
    </row>
    <row r="1773" spans="1:8">
      <c r="A1773" s="15" t="s">
        <v>25</v>
      </c>
      <c r="B1773" s="15" t="s">
        <v>2162</v>
      </c>
      <c r="C1773" s="15" t="s">
        <v>176</v>
      </c>
      <c r="D1773" s="15">
        <v>2014</v>
      </c>
      <c r="E1773" s="15" t="s">
        <v>104</v>
      </c>
      <c r="F1773" s="15" t="s">
        <v>164</v>
      </c>
      <c r="G1773" s="15" t="s">
        <v>136</v>
      </c>
      <c r="H1773" s="15">
        <v>77169</v>
      </c>
    </row>
    <row r="1774" spans="1:8">
      <c r="A1774" s="15" t="s">
        <v>26</v>
      </c>
      <c r="B1774" s="15" t="s">
        <v>2163</v>
      </c>
      <c r="C1774" s="15" t="s">
        <v>177</v>
      </c>
      <c r="D1774" s="15">
        <v>2014</v>
      </c>
      <c r="E1774" s="15" t="s">
        <v>104</v>
      </c>
      <c r="F1774" s="15" t="s">
        <v>164</v>
      </c>
      <c r="G1774" s="15" t="s">
        <v>136</v>
      </c>
      <c r="H1774" s="15">
        <v>230588</v>
      </c>
    </row>
    <row r="1775" spans="1:8">
      <c r="A1775" s="15" t="s">
        <v>221</v>
      </c>
      <c r="B1775" s="15" t="s">
        <v>2164</v>
      </c>
      <c r="C1775" s="15" t="s">
        <v>178</v>
      </c>
      <c r="D1775" s="15">
        <v>2014</v>
      </c>
      <c r="E1775" s="15" t="s">
        <v>104</v>
      </c>
      <c r="F1775" s="15" t="s">
        <v>164</v>
      </c>
      <c r="G1775" s="15" t="s">
        <v>136</v>
      </c>
      <c r="H1775" s="15">
        <v>329761</v>
      </c>
    </row>
    <row r="1776" spans="1:8">
      <c r="A1776" s="15" t="s">
        <v>107</v>
      </c>
      <c r="B1776" s="15" t="s">
        <v>2165</v>
      </c>
      <c r="C1776" s="15" t="s">
        <v>179</v>
      </c>
      <c r="D1776" s="15">
        <v>2014</v>
      </c>
      <c r="E1776" s="15" t="s">
        <v>104</v>
      </c>
      <c r="F1776" s="15" t="s">
        <v>164</v>
      </c>
      <c r="G1776" s="15" t="s">
        <v>136</v>
      </c>
      <c r="H1776" s="15">
        <v>318719</v>
      </c>
    </row>
    <row r="1777" spans="1:8">
      <c r="A1777" s="15" t="s">
        <v>27</v>
      </c>
      <c r="B1777" s="15" t="s">
        <v>2166</v>
      </c>
      <c r="C1777" s="15" t="s">
        <v>180</v>
      </c>
      <c r="D1777" s="15">
        <v>2014</v>
      </c>
      <c r="E1777" s="15" t="s">
        <v>104</v>
      </c>
      <c r="F1777" s="15" t="s">
        <v>164</v>
      </c>
      <c r="G1777" s="15" t="s">
        <v>136</v>
      </c>
      <c r="H1777" s="15">
        <v>186531</v>
      </c>
    </row>
    <row r="1778" spans="1:8">
      <c r="A1778" s="15" t="s">
        <v>28</v>
      </c>
      <c r="B1778" s="15" t="s">
        <v>2167</v>
      </c>
      <c r="C1778" s="15" t="s">
        <v>181</v>
      </c>
      <c r="D1778" s="15">
        <v>2014</v>
      </c>
      <c r="E1778" s="15" t="s">
        <v>104</v>
      </c>
      <c r="F1778" s="15" t="s">
        <v>164</v>
      </c>
      <c r="G1778" s="15" t="s">
        <v>136</v>
      </c>
      <c r="H1778" s="15">
        <v>361551</v>
      </c>
    </row>
    <row r="1779" spans="1:8">
      <c r="A1779" s="15" t="s">
        <v>30</v>
      </c>
      <c r="B1779" s="15" t="s">
        <v>2168</v>
      </c>
      <c r="C1779" s="15" t="s">
        <v>29</v>
      </c>
      <c r="D1779" s="15">
        <v>2014</v>
      </c>
      <c r="E1779" s="15" t="s">
        <v>104</v>
      </c>
      <c r="F1779" s="15" t="s">
        <v>164</v>
      </c>
      <c r="G1779" s="15" t="s">
        <v>136</v>
      </c>
      <c r="H1779" s="15">
        <v>41141</v>
      </c>
    </row>
    <row r="1780" spans="1:8">
      <c r="A1780" s="15" t="s">
        <v>32</v>
      </c>
      <c r="B1780" s="15" t="s">
        <v>2169</v>
      </c>
      <c r="C1780" s="15" t="s">
        <v>31</v>
      </c>
      <c r="D1780" s="15">
        <v>2014</v>
      </c>
      <c r="E1780" s="15" t="s">
        <v>104</v>
      </c>
      <c r="F1780" s="15" t="s">
        <v>164</v>
      </c>
      <c r="G1780" s="15" t="s">
        <v>136</v>
      </c>
      <c r="H1780" s="15">
        <v>74076</v>
      </c>
    </row>
    <row r="1781" spans="1:8">
      <c r="A1781" s="15" t="s">
        <v>34</v>
      </c>
      <c r="B1781" s="15" t="s">
        <v>2170</v>
      </c>
      <c r="C1781" s="15" t="s">
        <v>33</v>
      </c>
      <c r="D1781" s="15">
        <v>2014</v>
      </c>
      <c r="E1781" s="15" t="s">
        <v>104</v>
      </c>
      <c r="F1781" s="15" t="s">
        <v>164</v>
      </c>
      <c r="G1781" s="15" t="s">
        <v>136</v>
      </c>
      <c r="H1781" s="15">
        <v>66910</v>
      </c>
    </row>
    <row r="1782" spans="1:8">
      <c r="A1782" s="15" t="s">
        <v>36</v>
      </c>
      <c r="B1782" s="15" t="s">
        <v>2171</v>
      </c>
      <c r="C1782" s="15" t="s">
        <v>35</v>
      </c>
      <c r="D1782" s="15">
        <v>2014</v>
      </c>
      <c r="E1782" s="15" t="s">
        <v>104</v>
      </c>
      <c r="F1782" s="15" t="s">
        <v>164</v>
      </c>
      <c r="G1782" s="15" t="s">
        <v>136</v>
      </c>
      <c r="H1782" s="15">
        <v>55937</v>
      </c>
    </row>
    <row r="1783" spans="1:8">
      <c r="A1783" s="15" t="s">
        <v>38</v>
      </c>
      <c r="B1783" s="15" t="s">
        <v>2172</v>
      </c>
      <c r="C1783" s="15" t="s">
        <v>37</v>
      </c>
      <c r="D1783" s="15">
        <v>2014</v>
      </c>
      <c r="E1783" s="15" t="s">
        <v>104</v>
      </c>
      <c r="F1783" s="15" t="s">
        <v>164</v>
      </c>
      <c r="G1783" s="15" t="s">
        <v>136</v>
      </c>
      <c r="H1783" s="15">
        <v>95079</v>
      </c>
    </row>
    <row r="1784" spans="1:8">
      <c r="A1784" s="15" t="s">
        <v>40</v>
      </c>
      <c r="B1784" s="15" t="s">
        <v>2173</v>
      </c>
      <c r="C1784" s="15" t="s">
        <v>39</v>
      </c>
      <c r="D1784" s="15">
        <v>2014</v>
      </c>
      <c r="E1784" s="15" t="s">
        <v>104</v>
      </c>
      <c r="F1784" s="15" t="s">
        <v>164</v>
      </c>
      <c r="G1784" s="15" t="s">
        <v>136</v>
      </c>
      <c r="H1784" s="15">
        <v>84986</v>
      </c>
    </row>
    <row r="1785" spans="1:8">
      <c r="A1785" s="15" t="s">
        <v>41</v>
      </c>
      <c r="B1785" s="15" t="s">
        <v>2174</v>
      </c>
      <c r="C1785" s="15" t="s">
        <v>24</v>
      </c>
      <c r="D1785" s="15">
        <v>2014</v>
      </c>
      <c r="E1785" s="15" t="s">
        <v>104</v>
      </c>
      <c r="F1785" s="15" t="s">
        <v>164</v>
      </c>
      <c r="G1785" s="15" t="s">
        <v>136</v>
      </c>
      <c r="H1785" s="15">
        <v>77169</v>
      </c>
    </row>
    <row r="1786" spans="1:8">
      <c r="A1786" s="15" t="s">
        <v>43</v>
      </c>
      <c r="B1786" s="15" t="s">
        <v>2175</v>
      </c>
      <c r="C1786" s="15" t="s">
        <v>42</v>
      </c>
      <c r="D1786" s="15">
        <v>2014</v>
      </c>
      <c r="E1786" s="15" t="s">
        <v>104</v>
      </c>
      <c r="F1786" s="15" t="s">
        <v>164</v>
      </c>
      <c r="G1786" s="15" t="s">
        <v>136</v>
      </c>
      <c r="H1786" s="15">
        <v>47280</v>
      </c>
    </row>
    <row r="1787" spans="1:8">
      <c r="A1787" s="15" t="s">
        <v>45</v>
      </c>
      <c r="B1787" s="15" t="s">
        <v>2176</v>
      </c>
      <c r="C1787" s="15" t="s">
        <v>44</v>
      </c>
      <c r="D1787" s="15">
        <v>2014</v>
      </c>
      <c r="E1787" s="15" t="s">
        <v>104</v>
      </c>
      <c r="F1787" s="15" t="s">
        <v>164</v>
      </c>
      <c r="G1787" s="15" t="s">
        <v>136</v>
      </c>
      <c r="H1787" s="15">
        <v>72569</v>
      </c>
    </row>
    <row r="1788" spans="1:8">
      <c r="A1788" s="15" t="s">
        <v>47</v>
      </c>
      <c r="B1788" s="15" t="s">
        <v>2177</v>
      </c>
      <c r="C1788" s="15" t="s">
        <v>46</v>
      </c>
      <c r="D1788" s="15">
        <v>2014</v>
      </c>
      <c r="E1788" s="15" t="s">
        <v>104</v>
      </c>
      <c r="F1788" s="15" t="s">
        <v>164</v>
      </c>
      <c r="G1788" s="15" t="s">
        <v>136</v>
      </c>
      <c r="H1788" s="15">
        <v>110739</v>
      </c>
    </row>
    <row r="1789" spans="1:8">
      <c r="A1789" s="15" t="s">
        <v>49</v>
      </c>
      <c r="B1789" s="15" t="s">
        <v>2178</v>
      </c>
      <c r="C1789" s="15" t="s">
        <v>48</v>
      </c>
      <c r="D1789" s="15">
        <v>2014</v>
      </c>
      <c r="E1789" s="15" t="s">
        <v>104</v>
      </c>
      <c r="F1789" s="15" t="s">
        <v>164</v>
      </c>
      <c r="G1789" s="15" t="s">
        <v>136</v>
      </c>
      <c r="H1789" s="15">
        <v>153540</v>
      </c>
    </row>
    <row r="1790" spans="1:8">
      <c r="A1790" s="15" t="s">
        <v>51</v>
      </c>
      <c r="B1790" s="15" t="s">
        <v>2179</v>
      </c>
      <c r="C1790" s="15" t="s">
        <v>50</v>
      </c>
      <c r="D1790" s="15">
        <v>2014</v>
      </c>
      <c r="E1790" s="15" t="s">
        <v>104</v>
      </c>
      <c r="F1790" s="15" t="s">
        <v>164</v>
      </c>
      <c r="G1790" s="15" t="s">
        <v>136</v>
      </c>
      <c r="H1790" s="15">
        <v>87882</v>
      </c>
    </row>
    <row r="1791" spans="1:8">
      <c r="A1791" s="15" t="s">
        <v>53</v>
      </c>
      <c r="B1791" s="15" t="s">
        <v>2180</v>
      </c>
      <c r="C1791" s="15" t="s">
        <v>52</v>
      </c>
      <c r="D1791" s="15">
        <v>2014</v>
      </c>
      <c r="E1791" s="15" t="s">
        <v>104</v>
      </c>
      <c r="F1791" s="15" t="s">
        <v>164</v>
      </c>
      <c r="G1791" s="15" t="s">
        <v>136</v>
      </c>
      <c r="H1791" s="15">
        <v>88339</v>
      </c>
    </row>
    <row r="1792" spans="1:8">
      <c r="A1792" s="15" t="s">
        <v>55</v>
      </c>
      <c r="B1792" s="15" t="s">
        <v>2181</v>
      </c>
      <c r="C1792" s="15" t="s">
        <v>54</v>
      </c>
      <c r="D1792" s="15">
        <v>2014</v>
      </c>
      <c r="E1792" s="15" t="s">
        <v>104</v>
      </c>
      <c r="F1792" s="15" t="s">
        <v>164</v>
      </c>
      <c r="G1792" s="15" t="s">
        <v>136</v>
      </c>
      <c r="H1792" s="15">
        <v>78478</v>
      </c>
    </row>
    <row r="1793" spans="1:8">
      <c r="A1793" s="15" t="s">
        <v>57</v>
      </c>
      <c r="B1793" s="15" t="s">
        <v>2182</v>
      </c>
      <c r="C1793" s="15" t="s">
        <v>56</v>
      </c>
      <c r="D1793" s="15">
        <v>2014</v>
      </c>
      <c r="E1793" s="15" t="s">
        <v>104</v>
      </c>
      <c r="F1793" s="15" t="s">
        <v>164</v>
      </c>
      <c r="G1793" s="15" t="s">
        <v>136</v>
      </c>
      <c r="H1793" s="15">
        <v>240241</v>
      </c>
    </row>
    <row r="1794" spans="1:8">
      <c r="A1794" s="15" t="s">
        <v>59</v>
      </c>
      <c r="B1794" s="15" t="s">
        <v>2183</v>
      </c>
      <c r="C1794" s="15" t="s">
        <v>58</v>
      </c>
      <c r="D1794" s="15">
        <v>2014</v>
      </c>
      <c r="E1794" s="15" t="s">
        <v>104</v>
      </c>
      <c r="F1794" s="15" t="s">
        <v>164</v>
      </c>
      <c r="G1794" s="15" t="s">
        <v>136</v>
      </c>
      <c r="H1794" s="15">
        <v>149058</v>
      </c>
    </row>
    <row r="1795" spans="1:8">
      <c r="A1795" s="15" t="s">
        <v>61</v>
      </c>
      <c r="B1795" s="15" t="s">
        <v>2184</v>
      </c>
      <c r="C1795" s="15" t="s">
        <v>60</v>
      </c>
      <c r="D1795" s="15">
        <v>2014</v>
      </c>
      <c r="E1795" s="15" t="s">
        <v>104</v>
      </c>
      <c r="F1795" s="15" t="s">
        <v>164</v>
      </c>
      <c r="G1795" s="15" t="s">
        <v>136</v>
      </c>
      <c r="H1795" s="15">
        <v>37473</v>
      </c>
    </row>
    <row r="1796" spans="1:8">
      <c r="A1796" s="15" t="s">
        <v>63</v>
      </c>
      <c r="B1796" s="15" t="s">
        <v>2185</v>
      </c>
      <c r="C1796" s="15" t="s">
        <v>62</v>
      </c>
      <c r="D1796" s="15">
        <v>2014</v>
      </c>
      <c r="E1796" s="15" t="s">
        <v>104</v>
      </c>
      <c r="F1796" s="15" t="s">
        <v>164</v>
      </c>
      <c r="G1796" s="15" t="s">
        <v>136</v>
      </c>
      <c r="H1796" s="15">
        <v>113079</v>
      </c>
    </row>
    <row r="1797" spans="1:8">
      <c r="A1797" s="15" t="s">
        <v>65</v>
      </c>
      <c r="B1797" s="15" t="s">
        <v>2186</v>
      </c>
      <c r="C1797" s="15" t="s">
        <v>64</v>
      </c>
      <c r="D1797" s="15">
        <v>2014</v>
      </c>
      <c r="E1797" s="15" t="s">
        <v>104</v>
      </c>
      <c r="F1797" s="15" t="s">
        <v>164</v>
      </c>
      <c r="G1797" s="15" t="s">
        <v>136</v>
      </c>
      <c r="H1797" s="15">
        <v>44041</v>
      </c>
    </row>
    <row r="1798" spans="1:8">
      <c r="A1798" s="15" t="s">
        <v>67</v>
      </c>
      <c r="B1798" s="15" t="s">
        <v>2187</v>
      </c>
      <c r="C1798" s="15" t="s">
        <v>66</v>
      </c>
      <c r="D1798" s="15">
        <v>2014</v>
      </c>
      <c r="E1798" s="15" t="s">
        <v>104</v>
      </c>
      <c r="F1798" s="15" t="s">
        <v>164</v>
      </c>
      <c r="G1798" s="15" t="s">
        <v>136</v>
      </c>
      <c r="H1798" s="15">
        <v>56918</v>
      </c>
    </row>
    <row r="1799" spans="1:8">
      <c r="A1799" s="15" t="s">
        <v>69</v>
      </c>
      <c r="B1799" s="15" t="s">
        <v>2188</v>
      </c>
      <c r="C1799" s="15" t="s">
        <v>68</v>
      </c>
      <c r="D1799" s="15">
        <v>2014</v>
      </c>
      <c r="E1799" s="15" t="s">
        <v>104</v>
      </c>
      <c r="F1799" s="15" t="s">
        <v>164</v>
      </c>
      <c r="G1799" s="15" t="s">
        <v>136</v>
      </c>
      <c r="H1799" s="15">
        <v>55452</v>
      </c>
    </row>
    <row r="1800" spans="1:8">
      <c r="A1800" s="15" t="s">
        <v>71</v>
      </c>
      <c r="B1800" s="15" t="s">
        <v>2189</v>
      </c>
      <c r="C1800" s="15" t="s">
        <v>70</v>
      </c>
      <c r="D1800" s="15">
        <v>2014</v>
      </c>
      <c r="E1800" s="15" t="s">
        <v>104</v>
      </c>
      <c r="F1800" s="15" t="s">
        <v>164</v>
      </c>
      <c r="G1800" s="15" t="s">
        <v>136</v>
      </c>
      <c r="H1800" s="15">
        <v>92061</v>
      </c>
    </row>
    <row r="1801" spans="1:8">
      <c r="A1801" s="15" t="s">
        <v>20</v>
      </c>
      <c r="B1801" s="15" t="s">
        <v>2190</v>
      </c>
      <c r="C1801" s="15" t="s">
        <v>182</v>
      </c>
      <c r="D1801" s="15">
        <v>2014</v>
      </c>
      <c r="E1801" s="15" t="s">
        <v>104</v>
      </c>
      <c r="F1801" s="15" t="s">
        <v>164</v>
      </c>
      <c r="G1801" s="15" t="s">
        <v>136</v>
      </c>
      <c r="H1801" s="15">
        <v>1922448</v>
      </c>
    </row>
    <row r="1802" spans="1:8">
      <c r="A1802" s="15" t="s">
        <v>23</v>
      </c>
      <c r="B1802" s="15" t="s">
        <v>2191</v>
      </c>
      <c r="C1802" s="15" t="s">
        <v>175</v>
      </c>
      <c r="D1802" s="15">
        <v>2005</v>
      </c>
      <c r="E1802" s="15" t="s">
        <v>105</v>
      </c>
      <c r="F1802" s="15" t="s">
        <v>164</v>
      </c>
      <c r="G1802" s="15" t="s">
        <v>144</v>
      </c>
      <c r="H1802" s="15">
        <v>49734</v>
      </c>
    </row>
    <row r="1803" spans="1:8">
      <c r="A1803" s="15" t="s">
        <v>25</v>
      </c>
      <c r="B1803" s="15" t="s">
        <v>2192</v>
      </c>
      <c r="C1803" s="15" t="s">
        <v>176</v>
      </c>
      <c r="D1803" s="15">
        <v>2005</v>
      </c>
      <c r="E1803" s="15" t="s">
        <v>105</v>
      </c>
      <c r="F1803" s="15" t="s">
        <v>164</v>
      </c>
      <c r="G1803" s="15" t="s">
        <v>144</v>
      </c>
      <c r="H1803" s="15">
        <v>10999</v>
      </c>
    </row>
    <row r="1804" spans="1:8">
      <c r="A1804" s="15" t="s">
        <v>26</v>
      </c>
      <c r="B1804" s="15" t="s">
        <v>2193</v>
      </c>
      <c r="C1804" s="15" t="s">
        <v>177</v>
      </c>
      <c r="D1804" s="15">
        <v>2005</v>
      </c>
      <c r="E1804" s="15" t="s">
        <v>105</v>
      </c>
      <c r="F1804" s="15" t="s">
        <v>164</v>
      </c>
      <c r="G1804" s="15" t="s">
        <v>144</v>
      </c>
      <c r="H1804" s="15">
        <v>29518</v>
      </c>
    </row>
    <row r="1805" spans="1:8">
      <c r="A1805" s="15" t="s">
        <v>221</v>
      </c>
      <c r="B1805" s="15" t="s">
        <v>2194</v>
      </c>
      <c r="C1805" s="15" t="s">
        <v>178</v>
      </c>
      <c r="D1805" s="15">
        <v>2005</v>
      </c>
      <c r="E1805" s="15" t="s">
        <v>105</v>
      </c>
      <c r="F1805" s="15" t="s">
        <v>164</v>
      </c>
      <c r="G1805" s="15" t="s">
        <v>144</v>
      </c>
      <c r="H1805" s="15">
        <v>34859</v>
      </c>
    </row>
    <row r="1806" spans="1:8">
      <c r="A1806" s="15" t="s">
        <v>107</v>
      </c>
      <c r="B1806" s="15" t="s">
        <v>2195</v>
      </c>
      <c r="C1806" s="15" t="s">
        <v>179</v>
      </c>
      <c r="D1806" s="15">
        <v>2005</v>
      </c>
      <c r="E1806" s="15" t="s">
        <v>105</v>
      </c>
      <c r="F1806" s="15" t="s">
        <v>164</v>
      </c>
      <c r="G1806" s="15" t="s">
        <v>144</v>
      </c>
      <c r="H1806" s="15">
        <v>25073</v>
      </c>
    </row>
    <row r="1807" spans="1:8">
      <c r="A1807" s="15" t="s">
        <v>27</v>
      </c>
      <c r="B1807" s="15" t="s">
        <v>2196</v>
      </c>
      <c r="C1807" s="15" t="s">
        <v>180</v>
      </c>
      <c r="D1807" s="15">
        <v>2005</v>
      </c>
      <c r="E1807" s="15" t="s">
        <v>105</v>
      </c>
      <c r="F1807" s="15" t="s">
        <v>164</v>
      </c>
      <c r="G1807" s="15" t="s">
        <v>144</v>
      </c>
      <c r="H1807" s="15">
        <v>18637</v>
      </c>
    </row>
    <row r="1808" spans="1:8">
      <c r="A1808" s="15" t="s">
        <v>28</v>
      </c>
      <c r="B1808" s="15" t="s">
        <v>2197</v>
      </c>
      <c r="C1808" s="15" t="s">
        <v>181</v>
      </c>
      <c r="D1808" s="15">
        <v>2005</v>
      </c>
      <c r="E1808" s="15" t="s">
        <v>105</v>
      </c>
      <c r="F1808" s="15" t="s">
        <v>164</v>
      </c>
      <c r="G1808" s="15" t="s">
        <v>144</v>
      </c>
      <c r="H1808" s="15">
        <v>37095</v>
      </c>
    </row>
    <row r="1809" spans="1:8">
      <c r="A1809" s="15" t="s">
        <v>30</v>
      </c>
      <c r="B1809" s="15" t="s">
        <v>2198</v>
      </c>
      <c r="C1809" s="15" t="s">
        <v>29</v>
      </c>
      <c r="D1809" s="15">
        <v>2005</v>
      </c>
      <c r="E1809" s="15" t="s">
        <v>105</v>
      </c>
      <c r="F1809" s="15" t="s">
        <v>164</v>
      </c>
      <c r="G1809" s="15" t="s">
        <v>144</v>
      </c>
      <c r="H1809" s="15">
        <v>5489</v>
      </c>
    </row>
    <row r="1810" spans="1:8">
      <c r="A1810" s="15" t="s">
        <v>32</v>
      </c>
      <c r="B1810" s="15" t="s">
        <v>2199</v>
      </c>
      <c r="C1810" s="15" t="s">
        <v>31</v>
      </c>
      <c r="D1810" s="15">
        <v>2005</v>
      </c>
      <c r="E1810" s="15" t="s">
        <v>105</v>
      </c>
      <c r="F1810" s="15" t="s">
        <v>164</v>
      </c>
      <c r="G1810" s="15" t="s">
        <v>144</v>
      </c>
      <c r="H1810" s="15">
        <v>9005</v>
      </c>
    </row>
    <row r="1811" spans="1:8">
      <c r="A1811" s="15" t="s">
        <v>34</v>
      </c>
      <c r="B1811" s="15" t="s">
        <v>2200</v>
      </c>
      <c r="C1811" s="15" t="s">
        <v>33</v>
      </c>
      <c r="D1811" s="15">
        <v>2005</v>
      </c>
      <c r="E1811" s="15" t="s">
        <v>105</v>
      </c>
      <c r="F1811" s="15" t="s">
        <v>164</v>
      </c>
      <c r="G1811" s="15" t="s">
        <v>144</v>
      </c>
      <c r="H1811" s="15">
        <v>9950</v>
      </c>
    </row>
    <row r="1812" spans="1:8">
      <c r="A1812" s="15" t="s">
        <v>36</v>
      </c>
      <c r="B1812" s="15" t="s">
        <v>2201</v>
      </c>
      <c r="C1812" s="15" t="s">
        <v>35</v>
      </c>
      <c r="D1812" s="15">
        <v>2005</v>
      </c>
      <c r="E1812" s="15" t="s">
        <v>105</v>
      </c>
      <c r="F1812" s="15" t="s">
        <v>164</v>
      </c>
      <c r="G1812" s="15" t="s">
        <v>144</v>
      </c>
      <c r="H1812" s="15">
        <v>7396</v>
      </c>
    </row>
    <row r="1813" spans="1:8">
      <c r="A1813" s="15" t="s">
        <v>38</v>
      </c>
      <c r="B1813" s="15" t="s">
        <v>2202</v>
      </c>
      <c r="C1813" s="15" t="s">
        <v>37</v>
      </c>
      <c r="D1813" s="15">
        <v>2005</v>
      </c>
      <c r="E1813" s="15" t="s">
        <v>105</v>
      </c>
      <c r="F1813" s="15" t="s">
        <v>164</v>
      </c>
      <c r="G1813" s="15" t="s">
        <v>144</v>
      </c>
      <c r="H1813" s="15">
        <v>9723</v>
      </c>
    </row>
    <row r="1814" spans="1:8">
      <c r="A1814" s="15" t="s">
        <v>40</v>
      </c>
      <c r="B1814" s="15" t="s">
        <v>2203</v>
      </c>
      <c r="C1814" s="15" t="s">
        <v>39</v>
      </c>
      <c r="D1814" s="15">
        <v>2005</v>
      </c>
      <c r="E1814" s="15" t="s">
        <v>105</v>
      </c>
      <c r="F1814" s="15" t="s">
        <v>164</v>
      </c>
      <c r="G1814" s="15" t="s">
        <v>144</v>
      </c>
      <c r="H1814" s="15">
        <v>8171</v>
      </c>
    </row>
    <row r="1815" spans="1:8">
      <c r="A1815" s="15" t="s">
        <v>41</v>
      </c>
      <c r="B1815" s="15" t="s">
        <v>2204</v>
      </c>
      <c r="C1815" s="15" t="s">
        <v>24</v>
      </c>
      <c r="D1815" s="15">
        <v>2005</v>
      </c>
      <c r="E1815" s="15" t="s">
        <v>105</v>
      </c>
      <c r="F1815" s="15" t="s">
        <v>164</v>
      </c>
      <c r="G1815" s="15" t="s">
        <v>144</v>
      </c>
      <c r="H1815" s="15">
        <v>10999</v>
      </c>
    </row>
    <row r="1816" spans="1:8">
      <c r="A1816" s="15" t="s">
        <v>43</v>
      </c>
      <c r="B1816" s="15" t="s">
        <v>2205</v>
      </c>
      <c r="C1816" s="15" t="s">
        <v>42</v>
      </c>
      <c r="D1816" s="15">
        <v>2005</v>
      </c>
      <c r="E1816" s="15" t="s">
        <v>105</v>
      </c>
      <c r="F1816" s="15" t="s">
        <v>164</v>
      </c>
      <c r="G1816" s="15" t="s">
        <v>144</v>
      </c>
      <c r="H1816" s="15">
        <v>5914</v>
      </c>
    </row>
    <row r="1817" spans="1:8">
      <c r="A1817" s="15" t="s">
        <v>45</v>
      </c>
      <c r="B1817" s="15" t="s">
        <v>2206</v>
      </c>
      <c r="C1817" s="15" t="s">
        <v>44</v>
      </c>
      <c r="D1817" s="15">
        <v>2005</v>
      </c>
      <c r="E1817" s="15" t="s">
        <v>105</v>
      </c>
      <c r="F1817" s="15" t="s">
        <v>164</v>
      </c>
      <c r="G1817" s="15" t="s">
        <v>144</v>
      </c>
      <c r="H1817" s="15">
        <v>9647</v>
      </c>
    </row>
    <row r="1818" spans="1:8">
      <c r="A1818" s="15" t="s">
        <v>47</v>
      </c>
      <c r="B1818" s="15" t="s">
        <v>2207</v>
      </c>
      <c r="C1818" s="15" t="s">
        <v>46</v>
      </c>
      <c r="D1818" s="15">
        <v>2005</v>
      </c>
      <c r="E1818" s="15" t="s">
        <v>105</v>
      </c>
      <c r="F1818" s="15" t="s">
        <v>164</v>
      </c>
      <c r="G1818" s="15" t="s">
        <v>144</v>
      </c>
      <c r="H1818" s="15">
        <v>13957</v>
      </c>
    </row>
    <row r="1819" spans="1:8">
      <c r="A1819" s="15" t="s">
        <v>49</v>
      </c>
      <c r="B1819" s="15" t="s">
        <v>2208</v>
      </c>
      <c r="C1819" s="15" t="s">
        <v>48</v>
      </c>
      <c r="D1819" s="15">
        <v>2005</v>
      </c>
      <c r="E1819" s="15" t="s">
        <v>105</v>
      </c>
      <c r="F1819" s="15" t="s">
        <v>164</v>
      </c>
      <c r="G1819" s="15" t="s">
        <v>144</v>
      </c>
      <c r="H1819" s="15">
        <v>16247</v>
      </c>
    </row>
    <row r="1820" spans="1:8">
      <c r="A1820" s="15" t="s">
        <v>51</v>
      </c>
      <c r="B1820" s="15" t="s">
        <v>2209</v>
      </c>
      <c r="C1820" s="15" t="s">
        <v>50</v>
      </c>
      <c r="D1820" s="15">
        <v>2005</v>
      </c>
      <c r="E1820" s="15" t="s">
        <v>105</v>
      </c>
      <c r="F1820" s="15" t="s">
        <v>164</v>
      </c>
      <c r="G1820" s="15" t="s">
        <v>144</v>
      </c>
      <c r="H1820" s="15">
        <v>9750</v>
      </c>
    </row>
    <row r="1821" spans="1:8">
      <c r="A1821" s="15" t="s">
        <v>53</v>
      </c>
      <c r="B1821" s="15" t="s">
        <v>2210</v>
      </c>
      <c r="C1821" s="15" t="s">
        <v>52</v>
      </c>
      <c r="D1821" s="15">
        <v>2005</v>
      </c>
      <c r="E1821" s="15" t="s">
        <v>105</v>
      </c>
      <c r="F1821" s="15" t="s">
        <v>164</v>
      </c>
      <c r="G1821" s="15" t="s">
        <v>144</v>
      </c>
      <c r="H1821" s="15">
        <v>8862</v>
      </c>
    </row>
    <row r="1822" spans="1:8">
      <c r="A1822" s="15" t="s">
        <v>55</v>
      </c>
      <c r="B1822" s="15" t="s">
        <v>2211</v>
      </c>
      <c r="C1822" s="15" t="s">
        <v>54</v>
      </c>
      <c r="D1822" s="15">
        <v>2005</v>
      </c>
      <c r="E1822" s="15" t="s">
        <v>105</v>
      </c>
      <c r="F1822" s="15" t="s">
        <v>164</v>
      </c>
      <c r="G1822" s="15" t="s">
        <v>144</v>
      </c>
      <c r="H1822" s="15">
        <v>8267</v>
      </c>
    </row>
    <row r="1823" spans="1:8">
      <c r="A1823" s="15" t="s">
        <v>57</v>
      </c>
      <c r="B1823" s="15" t="s">
        <v>2212</v>
      </c>
      <c r="C1823" s="15" t="s">
        <v>56</v>
      </c>
      <c r="D1823" s="15">
        <v>2005</v>
      </c>
      <c r="E1823" s="15" t="s">
        <v>105</v>
      </c>
      <c r="F1823" s="15" t="s">
        <v>164</v>
      </c>
      <c r="G1823" s="15" t="s">
        <v>144</v>
      </c>
      <c r="H1823" s="15">
        <v>16806</v>
      </c>
    </row>
    <row r="1824" spans="1:8">
      <c r="A1824" s="15" t="s">
        <v>59</v>
      </c>
      <c r="B1824" s="15" t="s">
        <v>2213</v>
      </c>
      <c r="C1824" s="15" t="s">
        <v>58</v>
      </c>
      <c r="D1824" s="15">
        <v>2005</v>
      </c>
      <c r="E1824" s="15" t="s">
        <v>105</v>
      </c>
      <c r="F1824" s="15" t="s">
        <v>164</v>
      </c>
      <c r="G1824" s="15" t="s">
        <v>144</v>
      </c>
      <c r="H1824" s="15">
        <v>14993</v>
      </c>
    </row>
    <row r="1825" spans="1:8">
      <c r="A1825" s="15" t="s">
        <v>61</v>
      </c>
      <c r="B1825" s="15" t="s">
        <v>2214</v>
      </c>
      <c r="C1825" s="15" t="s">
        <v>60</v>
      </c>
      <c r="D1825" s="15">
        <v>2005</v>
      </c>
      <c r="E1825" s="15" t="s">
        <v>105</v>
      </c>
      <c r="F1825" s="15" t="s">
        <v>164</v>
      </c>
      <c r="G1825" s="15" t="s">
        <v>144</v>
      </c>
      <c r="H1825" s="15">
        <v>3644</v>
      </c>
    </row>
    <row r="1826" spans="1:8">
      <c r="A1826" s="15" t="s">
        <v>63</v>
      </c>
      <c r="B1826" s="15" t="s">
        <v>2215</v>
      </c>
      <c r="C1826" s="15" t="s">
        <v>62</v>
      </c>
      <c r="D1826" s="15">
        <v>2005</v>
      </c>
      <c r="E1826" s="15" t="s">
        <v>105</v>
      </c>
      <c r="F1826" s="15" t="s">
        <v>164</v>
      </c>
      <c r="G1826" s="15" t="s">
        <v>144</v>
      </c>
      <c r="H1826" s="15">
        <v>10824</v>
      </c>
    </row>
    <row r="1827" spans="1:8">
      <c r="A1827" s="15" t="s">
        <v>65</v>
      </c>
      <c r="B1827" s="15" t="s">
        <v>2216</v>
      </c>
      <c r="C1827" s="15" t="s">
        <v>64</v>
      </c>
      <c r="D1827" s="15">
        <v>2005</v>
      </c>
      <c r="E1827" s="15" t="s">
        <v>105</v>
      </c>
      <c r="F1827" s="15" t="s">
        <v>164</v>
      </c>
      <c r="G1827" s="15" t="s">
        <v>144</v>
      </c>
      <c r="H1827" s="15">
        <v>4755</v>
      </c>
    </row>
    <row r="1828" spans="1:8">
      <c r="A1828" s="15" t="s">
        <v>67</v>
      </c>
      <c r="B1828" s="15" t="s">
        <v>2217</v>
      </c>
      <c r="C1828" s="15" t="s">
        <v>66</v>
      </c>
      <c r="D1828" s="15">
        <v>2005</v>
      </c>
      <c r="E1828" s="15" t="s">
        <v>105</v>
      </c>
      <c r="F1828" s="15" t="s">
        <v>164</v>
      </c>
      <c r="G1828" s="15" t="s">
        <v>144</v>
      </c>
      <c r="H1828" s="15">
        <v>6057</v>
      </c>
    </row>
    <row r="1829" spans="1:8">
      <c r="A1829" s="15" t="s">
        <v>69</v>
      </c>
      <c r="B1829" s="15" t="s">
        <v>2218</v>
      </c>
      <c r="C1829" s="15" t="s">
        <v>68</v>
      </c>
      <c r="D1829" s="15">
        <v>2005</v>
      </c>
      <c r="E1829" s="15" t="s">
        <v>105</v>
      </c>
      <c r="F1829" s="15" t="s">
        <v>164</v>
      </c>
      <c r="G1829" s="15" t="s">
        <v>144</v>
      </c>
      <c r="H1829" s="15">
        <v>6599</v>
      </c>
    </row>
    <row r="1830" spans="1:8">
      <c r="A1830" s="15" t="s">
        <v>71</v>
      </c>
      <c r="B1830" s="15" t="s">
        <v>2219</v>
      </c>
      <c r="C1830" s="15" t="s">
        <v>70</v>
      </c>
      <c r="D1830" s="15">
        <v>2005</v>
      </c>
      <c r="E1830" s="15" t="s">
        <v>105</v>
      </c>
      <c r="F1830" s="15" t="s">
        <v>164</v>
      </c>
      <c r="G1830" s="15" t="s">
        <v>144</v>
      </c>
      <c r="H1830" s="15">
        <v>8860</v>
      </c>
    </row>
    <row r="1831" spans="1:8">
      <c r="A1831" s="15" t="s">
        <v>20</v>
      </c>
      <c r="B1831" s="15" t="s">
        <v>2220</v>
      </c>
      <c r="C1831" s="15" t="s">
        <v>182</v>
      </c>
      <c r="D1831" s="15">
        <v>2005</v>
      </c>
      <c r="E1831" s="15" t="s">
        <v>105</v>
      </c>
      <c r="F1831" s="15" t="s">
        <v>164</v>
      </c>
      <c r="G1831" s="15" t="s">
        <v>144</v>
      </c>
      <c r="H1831" s="15">
        <v>205915</v>
      </c>
    </row>
    <row r="1832" spans="1:8">
      <c r="A1832" s="15" t="s">
        <v>23</v>
      </c>
      <c r="B1832" s="15" t="s">
        <v>2221</v>
      </c>
      <c r="C1832" s="15" t="s">
        <v>175</v>
      </c>
      <c r="D1832" s="15">
        <v>2006</v>
      </c>
      <c r="E1832" s="15" t="s">
        <v>105</v>
      </c>
      <c r="F1832" s="15" t="s">
        <v>164</v>
      </c>
      <c r="G1832" s="15" t="s">
        <v>144</v>
      </c>
      <c r="H1832" s="15">
        <v>50427</v>
      </c>
    </row>
    <row r="1833" spans="1:8">
      <c r="A1833" s="15" t="s">
        <v>25</v>
      </c>
      <c r="B1833" s="15" t="s">
        <v>2222</v>
      </c>
      <c r="C1833" s="15" t="s">
        <v>176</v>
      </c>
      <c r="D1833" s="15">
        <v>2006</v>
      </c>
      <c r="E1833" s="15" t="s">
        <v>105</v>
      </c>
      <c r="F1833" s="15" t="s">
        <v>164</v>
      </c>
      <c r="G1833" s="15" t="s">
        <v>144</v>
      </c>
      <c r="H1833" s="15">
        <v>11186</v>
      </c>
    </row>
    <row r="1834" spans="1:8">
      <c r="A1834" s="15" t="s">
        <v>26</v>
      </c>
      <c r="B1834" s="15" t="s">
        <v>2223</v>
      </c>
      <c r="C1834" s="15" t="s">
        <v>177</v>
      </c>
      <c r="D1834" s="15">
        <v>2006</v>
      </c>
      <c r="E1834" s="15" t="s">
        <v>105</v>
      </c>
      <c r="F1834" s="15" t="s">
        <v>164</v>
      </c>
      <c r="G1834" s="15" t="s">
        <v>144</v>
      </c>
      <c r="H1834" s="15">
        <v>29960</v>
      </c>
    </row>
    <row r="1835" spans="1:8">
      <c r="A1835" s="15" t="s">
        <v>221</v>
      </c>
      <c r="B1835" s="15" t="s">
        <v>2224</v>
      </c>
      <c r="C1835" s="15" t="s">
        <v>178</v>
      </c>
      <c r="D1835" s="15">
        <v>2006</v>
      </c>
      <c r="E1835" s="15" t="s">
        <v>105</v>
      </c>
      <c r="F1835" s="15" t="s">
        <v>164</v>
      </c>
      <c r="G1835" s="15" t="s">
        <v>144</v>
      </c>
      <c r="H1835" s="15">
        <v>34870</v>
      </c>
    </row>
    <row r="1836" spans="1:8">
      <c r="A1836" s="15" t="s">
        <v>107</v>
      </c>
      <c r="B1836" s="15" t="s">
        <v>2225</v>
      </c>
      <c r="C1836" s="15" t="s">
        <v>179</v>
      </c>
      <c r="D1836" s="15">
        <v>2006</v>
      </c>
      <c r="E1836" s="15" t="s">
        <v>105</v>
      </c>
      <c r="F1836" s="15" t="s">
        <v>164</v>
      </c>
      <c r="G1836" s="15" t="s">
        <v>144</v>
      </c>
      <c r="H1836" s="15">
        <v>24972</v>
      </c>
    </row>
    <row r="1837" spans="1:8">
      <c r="A1837" s="15" t="s">
        <v>27</v>
      </c>
      <c r="B1837" s="15" t="s">
        <v>2226</v>
      </c>
      <c r="C1837" s="15" t="s">
        <v>180</v>
      </c>
      <c r="D1837" s="15">
        <v>2006</v>
      </c>
      <c r="E1837" s="15" t="s">
        <v>105</v>
      </c>
      <c r="F1837" s="15" t="s">
        <v>164</v>
      </c>
      <c r="G1837" s="15" t="s">
        <v>144</v>
      </c>
      <c r="H1837" s="15">
        <v>18731</v>
      </c>
    </row>
    <row r="1838" spans="1:8">
      <c r="A1838" s="15" t="s">
        <v>28</v>
      </c>
      <c r="B1838" s="15" t="s">
        <v>2227</v>
      </c>
      <c r="C1838" s="15" t="s">
        <v>181</v>
      </c>
      <c r="D1838" s="15">
        <v>2006</v>
      </c>
      <c r="E1838" s="15" t="s">
        <v>105</v>
      </c>
      <c r="F1838" s="15" t="s">
        <v>164</v>
      </c>
      <c r="G1838" s="15" t="s">
        <v>144</v>
      </c>
      <c r="H1838" s="15">
        <v>37452</v>
      </c>
    </row>
    <row r="1839" spans="1:8">
      <c r="A1839" s="15" t="s">
        <v>30</v>
      </c>
      <c r="B1839" s="15" t="s">
        <v>2228</v>
      </c>
      <c r="C1839" s="15" t="s">
        <v>29</v>
      </c>
      <c r="D1839" s="15">
        <v>2006</v>
      </c>
      <c r="E1839" s="15" t="s">
        <v>105</v>
      </c>
      <c r="F1839" s="15" t="s">
        <v>164</v>
      </c>
      <c r="G1839" s="15" t="s">
        <v>144</v>
      </c>
      <c r="H1839" s="15">
        <v>5582</v>
      </c>
    </row>
    <row r="1840" spans="1:8">
      <c r="A1840" s="15" t="s">
        <v>32</v>
      </c>
      <c r="B1840" s="15" t="s">
        <v>2229</v>
      </c>
      <c r="C1840" s="15" t="s">
        <v>31</v>
      </c>
      <c r="D1840" s="15">
        <v>2006</v>
      </c>
      <c r="E1840" s="15" t="s">
        <v>105</v>
      </c>
      <c r="F1840" s="15" t="s">
        <v>164</v>
      </c>
      <c r="G1840" s="15" t="s">
        <v>144</v>
      </c>
      <c r="H1840" s="15">
        <v>9102</v>
      </c>
    </row>
    <row r="1841" spans="1:8">
      <c r="A1841" s="15" t="s">
        <v>34</v>
      </c>
      <c r="B1841" s="15" t="s">
        <v>2230</v>
      </c>
      <c r="C1841" s="15" t="s">
        <v>33</v>
      </c>
      <c r="D1841" s="15">
        <v>2006</v>
      </c>
      <c r="E1841" s="15" t="s">
        <v>105</v>
      </c>
      <c r="F1841" s="15" t="s">
        <v>164</v>
      </c>
      <c r="G1841" s="15" t="s">
        <v>144</v>
      </c>
      <c r="H1841" s="15">
        <v>10056</v>
      </c>
    </row>
    <row r="1842" spans="1:8">
      <c r="A1842" s="15" t="s">
        <v>36</v>
      </c>
      <c r="B1842" s="15" t="s">
        <v>2231</v>
      </c>
      <c r="C1842" s="15" t="s">
        <v>35</v>
      </c>
      <c r="D1842" s="15">
        <v>2006</v>
      </c>
      <c r="E1842" s="15" t="s">
        <v>105</v>
      </c>
      <c r="F1842" s="15" t="s">
        <v>164</v>
      </c>
      <c r="G1842" s="15" t="s">
        <v>144</v>
      </c>
      <c r="H1842" s="15">
        <v>7446</v>
      </c>
    </row>
    <row r="1843" spans="1:8">
      <c r="A1843" s="15" t="s">
        <v>38</v>
      </c>
      <c r="B1843" s="15" t="s">
        <v>2232</v>
      </c>
      <c r="C1843" s="15" t="s">
        <v>37</v>
      </c>
      <c r="D1843" s="15">
        <v>2006</v>
      </c>
      <c r="E1843" s="15" t="s">
        <v>105</v>
      </c>
      <c r="F1843" s="15" t="s">
        <v>164</v>
      </c>
      <c r="G1843" s="15" t="s">
        <v>144</v>
      </c>
      <c r="H1843" s="15">
        <v>9952</v>
      </c>
    </row>
    <row r="1844" spans="1:8">
      <c r="A1844" s="15" t="s">
        <v>40</v>
      </c>
      <c r="B1844" s="15" t="s">
        <v>2233</v>
      </c>
      <c r="C1844" s="15" t="s">
        <v>39</v>
      </c>
      <c r="D1844" s="15">
        <v>2006</v>
      </c>
      <c r="E1844" s="15" t="s">
        <v>105</v>
      </c>
      <c r="F1844" s="15" t="s">
        <v>164</v>
      </c>
      <c r="G1844" s="15" t="s">
        <v>144</v>
      </c>
      <c r="H1844" s="15">
        <v>8289</v>
      </c>
    </row>
    <row r="1845" spans="1:8">
      <c r="A1845" s="15" t="s">
        <v>41</v>
      </c>
      <c r="B1845" s="15" t="s">
        <v>2234</v>
      </c>
      <c r="C1845" s="15" t="s">
        <v>24</v>
      </c>
      <c r="D1845" s="15">
        <v>2006</v>
      </c>
      <c r="E1845" s="15" t="s">
        <v>105</v>
      </c>
      <c r="F1845" s="15" t="s">
        <v>164</v>
      </c>
      <c r="G1845" s="15" t="s">
        <v>144</v>
      </c>
      <c r="H1845" s="15">
        <v>11186</v>
      </c>
    </row>
    <row r="1846" spans="1:8">
      <c r="A1846" s="15" t="s">
        <v>43</v>
      </c>
      <c r="B1846" s="15" t="s">
        <v>2235</v>
      </c>
      <c r="C1846" s="15" t="s">
        <v>42</v>
      </c>
      <c r="D1846" s="15">
        <v>2006</v>
      </c>
      <c r="E1846" s="15" t="s">
        <v>105</v>
      </c>
      <c r="F1846" s="15" t="s">
        <v>164</v>
      </c>
      <c r="G1846" s="15" t="s">
        <v>144</v>
      </c>
      <c r="H1846" s="15">
        <v>5905</v>
      </c>
    </row>
    <row r="1847" spans="1:8">
      <c r="A1847" s="15" t="s">
        <v>45</v>
      </c>
      <c r="B1847" s="15" t="s">
        <v>2236</v>
      </c>
      <c r="C1847" s="15" t="s">
        <v>44</v>
      </c>
      <c r="D1847" s="15">
        <v>2006</v>
      </c>
      <c r="E1847" s="15" t="s">
        <v>105</v>
      </c>
      <c r="F1847" s="15" t="s">
        <v>164</v>
      </c>
      <c r="G1847" s="15" t="s">
        <v>144</v>
      </c>
      <c r="H1847" s="15">
        <v>9871</v>
      </c>
    </row>
    <row r="1848" spans="1:8">
      <c r="A1848" s="15" t="s">
        <v>47</v>
      </c>
      <c r="B1848" s="15" t="s">
        <v>2237</v>
      </c>
      <c r="C1848" s="15" t="s">
        <v>46</v>
      </c>
      <c r="D1848" s="15">
        <v>2006</v>
      </c>
      <c r="E1848" s="15" t="s">
        <v>105</v>
      </c>
      <c r="F1848" s="15" t="s">
        <v>164</v>
      </c>
      <c r="G1848" s="15" t="s">
        <v>144</v>
      </c>
      <c r="H1848" s="15">
        <v>14184</v>
      </c>
    </row>
    <row r="1849" spans="1:8">
      <c r="A1849" s="15" t="s">
        <v>49</v>
      </c>
      <c r="B1849" s="15" t="s">
        <v>2238</v>
      </c>
      <c r="C1849" s="15" t="s">
        <v>48</v>
      </c>
      <c r="D1849" s="15">
        <v>2006</v>
      </c>
      <c r="E1849" s="15" t="s">
        <v>105</v>
      </c>
      <c r="F1849" s="15" t="s">
        <v>164</v>
      </c>
      <c r="G1849" s="15" t="s">
        <v>144</v>
      </c>
      <c r="H1849" s="15">
        <v>16148</v>
      </c>
    </row>
    <row r="1850" spans="1:8">
      <c r="A1850" s="15" t="s">
        <v>51</v>
      </c>
      <c r="B1850" s="15" t="s">
        <v>2239</v>
      </c>
      <c r="C1850" s="15" t="s">
        <v>50</v>
      </c>
      <c r="D1850" s="15">
        <v>2006</v>
      </c>
      <c r="E1850" s="15" t="s">
        <v>105</v>
      </c>
      <c r="F1850" s="15" t="s">
        <v>164</v>
      </c>
      <c r="G1850" s="15" t="s">
        <v>144</v>
      </c>
      <c r="H1850" s="15">
        <v>9768</v>
      </c>
    </row>
    <row r="1851" spans="1:8">
      <c r="A1851" s="15" t="s">
        <v>53</v>
      </c>
      <c r="B1851" s="15" t="s">
        <v>2240</v>
      </c>
      <c r="C1851" s="15" t="s">
        <v>52</v>
      </c>
      <c r="D1851" s="15">
        <v>2006</v>
      </c>
      <c r="E1851" s="15" t="s">
        <v>105</v>
      </c>
      <c r="F1851" s="15" t="s">
        <v>164</v>
      </c>
      <c r="G1851" s="15" t="s">
        <v>144</v>
      </c>
      <c r="H1851" s="15">
        <v>8954</v>
      </c>
    </row>
    <row r="1852" spans="1:8">
      <c r="A1852" s="15" t="s">
        <v>55</v>
      </c>
      <c r="B1852" s="15" t="s">
        <v>2241</v>
      </c>
      <c r="C1852" s="15" t="s">
        <v>54</v>
      </c>
      <c r="D1852" s="15">
        <v>2006</v>
      </c>
      <c r="E1852" s="15" t="s">
        <v>105</v>
      </c>
      <c r="F1852" s="15" t="s">
        <v>164</v>
      </c>
      <c r="G1852" s="15" t="s">
        <v>144</v>
      </c>
      <c r="H1852" s="15">
        <v>8328</v>
      </c>
    </row>
    <row r="1853" spans="1:8">
      <c r="A1853" s="15" t="s">
        <v>57</v>
      </c>
      <c r="B1853" s="15" t="s">
        <v>2242</v>
      </c>
      <c r="C1853" s="15" t="s">
        <v>56</v>
      </c>
      <c r="D1853" s="15">
        <v>2006</v>
      </c>
      <c r="E1853" s="15" t="s">
        <v>105</v>
      </c>
      <c r="F1853" s="15" t="s">
        <v>164</v>
      </c>
      <c r="G1853" s="15" t="s">
        <v>144</v>
      </c>
      <c r="H1853" s="15">
        <v>16644</v>
      </c>
    </row>
    <row r="1854" spans="1:8">
      <c r="A1854" s="15" t="s">
        <v>59</v>
      </c>
      <c r="B1854" s="15" t="s">
        <v>2243</v>
      </c>
      <c r="C1854" s="15" t="s">
        <v>58</v>
      </c>
      <c r="D1854" s="15">
        <v>2006</v>
      </c>
      <c r="E1854" s="15" t="s">
        <v>105</v>
      </c>
      <c r="F1854" s="15" t="s">
        <v>164</v>
      </c>
      <c r="G1854" s="15" t="s">
        <v>144</v>
      </c>
      <c r="H1854" s="15">
        <v>15067</v>
      </c>
    </row>
    <row r="1855" spans="1:8">
      <c r="A1855" s="15" t="s">
        <v>61</v>
      </c>
      <c r="B1855" s="15" t="s">
        <v>2244</v>
      </c>
      <c r="C1855" s="15" t="s">
        <v>60</v>
      </c>
      <c r="D1855" s="15">
        <v>2006</v>
      </c>
      <c r="E1855" s="15" t="s">
        <v>105</v>
      </c>
      <c r="F1855" s="15" t="s">
        <v>164</v>
      </c>
      <c r="G1855" s="15" t="s">
        <v>144</v>
      </c>
      <c r="H1855" s="15">
        <v>3664</v>
      </c>
    </row>
    <row r="1856" spans="1:8">
      <c r="A1856" s="15" t="s">
        <v>63</v>
      </c>
      <c r="B1856" s="15" t="s">
        <v>2245</v>
      </c>
      <c r="C1856" s="15" t="s">
        <v>62</v>
      </c>
      <c r="D1856" s="15">
        <v>2006</v>
      </c>
      <c r="E1856" s="15" t="s">
        <v>105</v>
      </c>
      <c r="F1856" s="15" t="s">
        <v>164</v>
      </c>
      <c r="G1856" s="15" t="s">
        <v>144</v>
      </c>
      <c r="H1856" s="15">
        <v>10909</v>
      </c>
    </row>
    <row r="1857" spans="1:8">
      <c r="A1857" s="15" t="s">
        <v>65</v>
      </c>
      <c r="B1857" s="15" t="s">
        <v>2246</v>
      </c>
      <c r="C1857" s="15" t="s">
        <v>64</v>
      </c>
      <c r="D1857" s="15">
        <v>2006</v>
      </c>
      <c r="E1857" s="15" t="s">
        <v>105</v>
      </c>
      <c r="F1857" s="15" t="s">
        <v>164</v>
      </c>
      <c r="G1857" s="15" t="s">
        <v>144</v>
      </c>
      <c r="H1857" s="15">
        <v>4815</v>
      </c>
    </row>
    <row r="1858" spans="1:8">
      <c r="A1858" s="15" t="s">
        <v>67</v>
      </c>
      <c r="B1858" s="15" t="s">
        <v>2247</v>
      </c>
      <c r="C1858" s="15" t="s">
        <v>66</v>
      </c>
      <c r="D1858" s="15">
        <v>2006</v>
      </c>
      <c r="E1858" s="15" t="s">
        <v>105</v>
      </c>
      <c r="F1858" s="15" t="s">
        <v>164</v>
      </c>
      <c r="G1858" s="15" t="s">
        <v>144</v>
      </c>
      <c r="H1858" s="15">
        <v>6115</v>
      </c>
    </row>
    <row r="1859" spans="1:8">
      <c r="A1859" s="15" t="s">
        <v>69</v>
      </c>
      <c r="B1859" s="15" t="s">
        <v>2248</v>
      </c>
      <c r="C1859" s="15" t="s">
        <v>68</v>
      </c>
      <c r="D1859" s="15">
        <v>2006</v>
      </c>
      <c r="E1859" s="15" t="s">
        <v>105</v>
      </c>
      <c r="F1859" s="15" t="s">
        <v>164</v>
      </c>
      <c r="G1859" s="15" t="s">
        <v>144</v>
      </c>
      <c r="H1859" s="15">
        <v>6732</v>
      </c>
    </row>
    <row r="1860" spans="1:8">
      <c r="A1860" s="15" t="s">
        <v>71</v>
      </c>
      <c r="B1860" s="15" t="s">
        <v>2249</v>
      </c>
      <c r="C1860" s="15" t="s">
        <v>70</v>
      </c>
      <c r="D1860" s="15">
        <v>2006</v>
      </c>
      <c r="E1860" s="15" t="s">
        <v>105</v>
      </c>
      <c r="F1860" s="15" t="s">
        <v>164</v>
      </c>
      <c r="G1860" s="15" t="s">
        <v>144</v>
      </c>
      <c r="H1860" s="15">
        <v>8881</v>
      </c>
    </row>
    <row r="1861" spans="1:8">
      <c r="A1861" s="15" t="s">
        <v>20</v>
      </c>
      <c r="B1861" s="15" t="s">
        <v>2250</v>
      </c>
      <c r="C1861" s="15" t="s">
        <v>182</v>
      </c>
      <c r="D1861" s="15">
        <v>2006</v>
      </c>
      <c r="E1861" s="15" t="s">
        <v>105</v>
      </c>
      <c r="F1861" s="15" t="s">
        <v>164</v>
      </c>
      <c r="G1861" s="15" t="s">
        <v>144</v>
      </c>
      <c r="H1861" s="15">
        <v>207598</v>
      </c>
    </row>
    <row r="1862" spans="1:8">
      <c r="A1862" s="15" t="s">
        <v>23</v>
      </c>
      <c r="B1862" s="15" t="s">
        <v>2251</v>
      </c>
      <c r="C1862" s="15" t="s">
        <v>175</v>
      </c>
      <c r="D1862" s="15">
        <v>2007</v>
      </c>
      <c r="E1862" s="15" t="s">
        <v>105</v>
      </c>
      <c r="F1862" s="15" t="s">
        <v>164</v>
      </c>
      <c r="G1862" s="15" t="s">
        <v>144</v>
      </c>
      <c r="H1862" s="15">
        <v>51375</v>
      </c>
    </row>
    <row r="1863" spans="1:8">
      <c r="A1863" s="15" t="s">
        <v>25</v>
      </c>
      <c r="B1863" s="15" t="s">
        <v>2252</v>
      </c>
      <c r="C1863" s="15" t="s">
        <v>176</v>
      </c>
      <c r="D1863" s="15">
        <v>2007</v>
      </c>
      <c r="E1863" s="15" t="s">
        <v>105</v>
      </c>
      <c r="F1863" s="15" t="s">
        <v>164</v>
      </c>
      <c r="G1863" s="15" t="s">
        <v>144</v>
      </c>
      <c r="H1863" s="15">
        <v>11438</v>
      </c>
    </row>
    <row r="1864" spans="1:8">
      <c r="A1864" s="15" t="s">
        <v>26</v>
      </c>
      <c r="B1864" s="15" t="s">
        <v>2253</v>
      </c>
      <c r="C1864" s="15" t="s">
        <v>177</v>
      </c>
      <c r="D1864" s="15">
        <v>2007</v>
      </c>
      <c r="E1864" s="15" t="s">
        <v>105</v>
      </c>
      <c r="F1864" s="15" t="s">
        <v>164</v>
      </c>
      <c r="G1864" s="15" t="s">
        <v>144</v>
      </c>
      <c r="H1864" s="15">
        <v>30550</v>
      </c>
    </row>
    <row r="1865" spans="1:8">
      <c r="A1865" s="15" t="s">
        <v>221</v>
      </c>
      <c r="B1865" s="15" t="s">
        <v>2254</v>
      </c>
      <c r="C1865" s="15" t="s">
        <v>178</v>
      </c>
      <c r="D1865" s="15">
        <v>2007</v>
      </c>
      <c r="E1865" s="15" t="s">
        <v>105</v>
      </c>
      <c r="F1865" s="15" t="s">
        <v>164</v>
      </c>
      <c r="G1865" s="15" t="s">
        <v>144</v>
      </c>
      <c r="H1865" s="15">
        <v>35197</v>
      </c>
    </row>
    <row r="1866" spans="1:8">
      <c r="A1866" s="15" t="s">
        <v>107</v>
      </c>
      <c r="B1866" s="15" t="s">
        <v>2255</v>
      </c>
      <c r="C1866" s="15" t="s">
        <v>179</v>
      </c>
      <c r="D1866" s="15">
        <v>2007</v>
      </c>
      <c r="E1866" s="15" t="s">
        <v>105</v>
      </c>
      <c r="F1866" s="15" t="s">
        <v>164</v>
      </c>
      <c r="G1866" s="15" t="s">
        <v>144</v>
      </c>
      <c r="H1866" s="15">
        <v>25103</v>
      </c>
    </row>
    <row r="1867" spans="1:8">
      <c r="A1867" s="15" t="s">
        <v>27</v>
      </c>
      <c r="B1867" s="15" t="s">
        <v>2256</v>
      </c>
      <c r="C1867" s="15" t="s">
        <v>180</v>
      </c>
      <c r="D1867" s="15">
        <v>2007</v>
      </c>
      <c r="E1867" s="15" t="s">
        <v>105</v>
      </c>
      <c r="F1867" s="15" t="s">
        <v>164</v>
      </c>
      <c r="G1867" s="15" t="s">
        <v>144</v>
      </c>
      <c r="H1867" s="15">
        <v>18889</v>
      </c>
    </row>
    <row r="1868" spans="1:8">
      <c r="A1868" s="15" t="s">
        <v>28</v>
      </c>
      <c r="B1868" s="15" t="s">
        <v>2257</v>
      </c>
      <c r="C1868" s="15" t="s">
        <v>181</v>
      </c>
      <c r="D1868" s="15">
        <v>2007</v>
      </c>
      <c r="E1868" s="15" t="s">
        <v>105</v>
      </c>
      <c r="F1868" s="15" t="s">
        <v>164</v>
      </c>
      <c r="G1868" s="15" t="s">
        <v>144</v>
      </c>
      <c r="H1868" s="15">
        <v>38005</v>
      </c>
    </row>
    <row r="1869" spans="1:8">
      <c r="A1869" s="15" t="s">
        <v>30</v>
      </c>
      <c r="B1869" s="15" t="s">
        <v>2258</v>
      </c>
      <c r="C1869" s="15" t="s">
        <v>29</v>
      </c>
      <c r="D1869" s="15">
        <v>2007</v>
      </c>
      <c r="E1869" s="15" t="s">
        <v>105</v>
      </c>
      <c r="F1869" s="15" t="s">
        <v>164</v>
      </c>
      <c r="G1869" s="15" t="s">
        <v>144</v>
      </c>
      <c r="H1869" s="15">
        <v>5730</v>
      </c>
    </row>
    <row r="1870" spans="1:8">
      <c r="A1870" s="15" t="s">
        <v>32</v>
      </c>
      <c r="B1870" s="15" t="s">
        <v>2259</v>
      </c>
      <c r="C1870" s="15" t="s">
        <v>31</v>
      </c>
      <c r="D1870" s="15">
        <v>2007</v>
      </c>
      <c r="E1870" s="15" t="s">
        <v>105</v>
      </c>
      <c r="F1870" s="15" t="s">
        <v>164</v>
      </c>
      <c r="G1870" s="15" t="s">
        <v>144</v>
      </c>
      <c r="H1870" s="15">
        <v>9268</v>
      </c>
    </row>
    <row r="1871" spans="1:8">
      <c r="A1871" s="15" t="s">
        <v>34</v>
      </c>
      <c r="B1871" s="15" t="s">
        <v>2260</v>
      </c>
      <c r="C1871" s="15" t="s">
        <v>33</v>
      </c>
      <c r="D1871" s="15">
        <v>2007</v>
      </c>
      <c r="E1871" s="15" t="s">
        <v>105</v>
      </c>
      <c r="F1871" s="15" t="s">
        <v>164</v>
      </c>
      <c r="G1871" s="15" t="s">
        <v>144</v>
      </c>
      <c r="H1871" s="15">
        <v>10196</v>
      </c>
    </row>
    <row r="1872" spans="1:8">
      <c r="A1872" s="15" t="s">
        <v>36</v>
      </c>
      <c r="B1872" s="15" t="s">
        <v>2261</v>
      </c>
      <c r="C1872" s="15" t="s">
        <v>35</v>
      </c>
      <c r="D1872" s="15">
        <v>2007</v>
      </c>
      <c r="E1872" s="15" t="s">
        <v>105</v>
      </c>
      <c r="F1872" s="15" t="s">
        <v>164</v>
      </c>
      <c r="G1872" s="15" t="s">
        <v>144</v>
      </c>
      <c r="H1872" s="15">
        <v>7595</v>
      </c>
    </row>
    <row r="1873" spans="1:8">
      <c r="A1873" s="15" t="s">
        <v>38</v>
      </c>
      <c r="B1873" s="15" t="s">
        <v>2262</v>
      </c>
      <c r="C1873" s="15" t="s">
        <v>37</v>
      </c>
      <c r="D1873" s="15">
        <v>2007</v>
      </c>
      <c r="E1873" s="15" t="s">
        <v>105</v>
      </c>
      <c r="F1873" s="15" t="s">
        <v>164</v>
      </c>
      <c r="G1873" s="15" t="s">
        <v>144</v>
      </c>
      <c r="H1873" s="15">
        <v>10128</v>
      </c>
    </row>
    <row r="1874" spans="1:8">
      <c r="A1874" s="15" t="s">
        <v>40</v>
      </c>
      <c r="B1874" s="15" t="s">
        <v>2263</v>
      </c>
      <c r="C1874" s="15" t="s">
        <v>39</v>
      </c>
      <c r="D1874" s="15">
        <v>2007</v>
      </c>
      <c r="E1874" s="15" t="s">
        <v>105</v>
      </c>
      <c r="F1874" s="15" t="s">
        <v>164</v>
      </c>
      <c r="G1874" s="15" t="s">
        <v>144</v>
      </c>
      <c r="H1874" s="15">
        <v>8458</v>
      </c>
    </row>
    <row r="1875" spans="1:8">
      <c r="A1875" s="15" t="s">
        <v>41</v>
      </c>
      <c r="B1875" s="15" t="s">
        <v>2264</v>
      </c>
      <c r="C1875" s="15" t="s">
        <v>24</v>
      </c>
      <c r="D1875" s="15">
        <v>2007</v>
      </c>
      <c r="E1875" s="15" t="s">
        <v>105</v>
      </c>
      <c r="F1875" s="15" t="s">
        <v>164</v>
      </c>
      <c r="G1875" s="15" t="s">
        <v>144</v>
      </c>
      <c r="H1875" s="15">
        <v>11438</v>
      </c>
    </row>
    <row r="1876" spans="1:8">
      <c r="A1876" s="15" t="s">
        <v>43</v>
      </c>
      <c r="B1876" s="15" t="s">
        <v>2265</v>
      </c>
      <c r="C1876" s="15" t="s">
        <v>42</v>
      </c>
      <c r="D1876" s="15">
        <v>2007</v>
      </c>
      <c r="E1876" s="15" t="s">
        <v>105</v>
      </c>
      <c r="F1876" s="15" t="s">
        <v>164</v>
      </c>
      <c r="G1876" s="15" t="s">
        <v>144</v>
      </c>
      <c r="H1876" s="15">
        <v>6017</v>
      </c>
    </row>
    <row r="1877" spans="1:8">
      <c r="A1877" s="15" t="s">
        <v>45</v>
      </c>
      <c r="B1877" s="15" t="s">
        <v>2266</v>
      </c>
      <c r="C1877" s="15" t="s">
        <v>44</v>
      </c>
      <c r="D1877" s="15">
        <v>2007</v>
      </c>
      <c r="E1877" s="15" t="s">
        <v>105</v>
      </c>
      <c r="F1877" s="15" t="s">
        <v>164</v>
      </c>
      <c r="G1877" s="15" t="s">
        <v>144</v>
      </c>
      <c r="H1877" s="15">
        <v>10037</v>
      </c>
    </row>
    <row r="1878" spans="1:8">
      <c r="A1878" s="15" t="s">
        <v>47</v>
      </c>
      <c r="B1878" s="15" t="s">
        <v>2267</v>
      </c>
      <c r="C1878" s="15" t="s">
        <v>46</v>
      </c>
      <c r="D1878" s="15">
        <v>2007</v>
      </c>
      <c r="E1878" s="15" t="s">
        <v>105</v>
      </c>
      <c r="F1878" s="15" t="s">
        <v>164</v>
      </c>
      <c r="G1878" s="15" t="s">
        <v>144</v>
      </c>
      <c r="H1878" s="15">
        <v>14496</v>
      </c>
    </row>
    <row r="1879" spans="1:8">
      <c r="A1879" s="15" t="s">
        <v>49</v>
      </c>
      <c r="B1879" s="15" t="s">
        <v>2268</v>
      </c>
      <c r="C1879" s="15" t="s">
        <v>48</v>
      </c>
      <c r="D1879" s="15">
        <v>2007</v>
      </c>
      <c r="E1879" s="15" t="s">
        <v>105</v>
      </c>
      <c r="F1879" s="15" t="s">
        <v>164</v>
      </c>
      <c r="G1879" s="15" t="s">
        <v>144</v>
      </c>
      <c r="H1879" s="15">
        <v>16196</v>
      </c>
    </row>
    <row r="1880" spans="1:8">
      <c r="A1880" s="15" t="s">
        <v>51</v>
      </c>
      <c r="B1880" s="15" t="s">
        <v>2269</v>
      </c>
      <c r="C1880" s="15" t="s">
        <v>50</v>
      </c>
      <c r="D1880" s="15">
        <v>2007</v>
      </c>
      <c r="E1880" s="15" t="s">
        <v>105</v>
      </c>
      <c r="F1880" s="15" t="s">
        <v>164</v>
      </c>
      <c r="G1880" s="15" t="s">
        <v>144</v>
      </c>
      <c r="H1880" s="15">
        <v>9866</v>
      </c>
    </row>
    <row r="1881" spans="1:8">
      <c r="A1881" s="15" t="s">
        <v>53</v>
      </c>
      <c r="B1881" s="15" t="s">
        <v>2270</v>
      </c>
      <c r="C1881" s="15" t="s">
        <v>52</v>
      </c>
      <c r="D1881" s="15">
        <v>2007</v>
      </c>
      <c r="E1881" s="15" t="s">
        <v>105</v>
      </c>
      <c r="F1881" s="15" t="s">
        <v>164</v>
      </c>
      <c r="G1881" s="15" t="s">
        <v>144</v>
      </c>
      <c r="H1881" s="15">
        <v>9135</v>
      </c>
    </row>
    <row r="1882" spans="1:8">
      <c r="A1882" s="15" t="s">
        <v>55</v>
      </c>
      <c r="B1882" s="15" t="s">
        <v>2271</v>
      </c>
      <c r="C1882" s="15" t="s">
        <v>54</v>
      </c>
      <c r="D1882" s="15">
        <v>2007</v>
      </c>
      <c r="E1882" s="15" t="s">
        <v>105</v>
      </c>
      <c r="F1882" s="15" t="s">
        <v>164</v>
      </c>
      <c r="G1882" s="15" t="s">
        <v>144</v>
      </c>
      <c r="H1882" s="15">
        <v>8472</v>
      </c>
    </row>
    <row r="1883" spans="1:8">
      <c r="A1883" s="15" t="s">
        <v>57</v>
      </c>
      <c r="B1883" s="15" t="s">
        <v>2272</v>
      </c>
      <c r="C1883" s="15" t="s">
        <v>56</v>
      </c>
      <c r="D1883" s="15">
        <v>2007</v>
      </c>
      <c r="E1883" s="15" t="s">
        <v>105</v>
      </c>
      <c r="F1883" s="15" t="s">
        <v>164</v>
      </c>
      <c r="G1883" s="15" t="s">
        <v>144</v>
      </c>
      <c r="H1883" s="15">
        <v>16631</v>
      </c>
    </row>
    <row r="1884" spans="1:8">
      <c r="A1884" s="15" t="s">
        <v>59</v>
      </c>
      <c r="B1884" s="15" t="s">
        <v>2273</v>
      </c>
      <c r="C1884" s="15" t="s">
        <v>58</v>
      </c>
      <c r="D1884" s="15">
        <v>2007</v>
      </c>
      <c r="E1884" s="15" t="s">
        <v>105</v>
      </c>
      <c r="F1884" s="15" t="s">
        <v>164</v>
      </c>
      <c r="G1884" s="15" t="s">
        <v>144</v>
      </c>
      <c r="H1884" s="15">
        <v>15161</v>
      </c>
    </row>
    <row r="1885" spans="1:8">
      <c r="A1885" s="15" t="s">
        <v>61</v>
      </c>
      <c r="B1885" s="15" t="s">
        <v>2274</v>
      </c>
      <c r="C1885" s="15" t="s">
        <v>60</v>
      </c>
      <c r="D1885" s="15">
        <v>2007</v>
      </c>
      <c r="E1885" s="15" t="s">
        <v>105</v>
      </c>
      <c r="F1885" s="15" t="s">
        <v>164</v>
      </c>
      <c r="G1885" s="15" t="s">
        <v>144</v>
      </c>
      <c r="H1885" s="15">
        <v>3728</v>
      </c>
    </row>
    <row r="1886" spans="1:8">
      <c r="A1886" s="15" t="s">
        <v>63</v>
      </c>
      <c r="B1886" s="15" t="s">
        <v>2275</v>
      </c>
      <c r="C1886" s="15" t="s">
        <v>62</v>
      </c>
      <c r="D1886" s="15">
        <v>2007</v>
      </c>
      <c r="E1886" s="15" t="s">
        <v>105</v>
      </c>
      <c r="F1886" s="15" t="s">
        <v>164</v>
      </c>
      <c r="G1886" s="15" t="s">
        <v>144</v>
      </c>
      <c r="H1886" s="15">
        <v>11137</v>
      </c>
    </row>
    <row r="1887" spans="1:8">
      <c r="A1887" s="15" t="s">
        <v>65</v>
      </c>
      <c r="B1887" s="15" t="s">
        <v>2276</v>
      </c>
      <c r="C1887" s="15" t="s">
        <v>64</v>
      </c>
      <c r="D1887" s="15">
        <v>2007</v>
      </c>
      <c r="E1887" s="15" t="s">
        <v>105</v>
      </c>
      <c r="F1887" s="15" t="s">
        <v>164</v>
      </c>
      <c r="G1887" s="15" t="s">
        <v>144</v>
      </c>
      <c r="H1887" s="15">
        <v>4872</v>
      </c>
    </row>
    <row r="1888" spans="1:8">
      <c r="A1888" s="15" t="s">
        <v>67</v>
      </c>
      <c r="B1888" s="15" t="s">
        <v>2277</v>
      </c>
      <c r="C1888" s="15" t="s">
        <v>66</v>
      </c>
      <c r="D1888" s="15">
        <v>2007</v>
      </c>
      <c r="E1888" s="15" t="s">
        <v>105</v>
      </c>
      <c r="F1888" s="15" t="s">
        <v>164</v>
      </c>
      <c r="G1888" s="15" t="s">
        <v>144</v>
      </c>
      <c r="H1888" s="15">
        <v>6150</v>
      </c>
    </row>
    <row r="1889" spans="1:8">
      <c r="A1889" s="15" t="s">
        <v>69</v>
      </c>
      <c r="B1889" s="15" t="s">
        <v>2278</v>
      </c>
      <c r="C1889" s="15" t="s">
        <v>68</v>
      </c>
      <c r="D1889" s="15">
        <v>2007</v>
      </c>
      <c r="E1889" s="15" t="s">
        <v>105</v>
      </c>
      <c r="F1889" s="15" t="s">
        <v>164</v>
      </c>
      <c r="G1889" s="15" t="s">
        <v>144</v>
      </c>
      <c r="H1889" s="15">
        <v>6867</v>
      </c>
    </row>
    <row r="1890" spans="1:8">
      <c r="A1890" s="15" t="s">
        <v>71</v>
      </c>
      <c r="B1890" s="15" t="s">
        <v>2279</v>
      </c>
      <c r="C1890" s="15" t="s">
        <v>70</v>
      </c>
      <c r="D1890" s="15">
        <v>2007</v>
      </c>
      <c r="E1890" s="15" t="s">
        <v>105</v>
      </c>
      <c r="F1890" s="15" t="s">
        <v>164</v>
      </c>
      <c r="G1890" s="15" t="s">
        <v>144</v>
      </c>
      <c r="H1890" s="15">
        <v>8979</v>
      </c>
    </row>
    <row r="1891" spans="1:8">
      <c r="A1891" s="15" t="s">
        <v>20</v>
      </c>
      <c r="B1891" s="15" t="s">
        <v>2280</v>
      </c>
      <c r="C1891" s="15" t="s">
        <v>182</v>
      </c>
      <c r="D1891" s="15">
        <v>2007</v>
      </c>
      <c r="E1891" s="15" t="s">
        <v>105</v>
      </c>
      <c r="F1891" s="15" t="s">
        <v>164</v>
      </c>
      <c r="G1891" s="15" t="s">
        <v>144</v>
      </c>
      <c r="H1891" s="15">
        <v>210557</v>
      </c>
    </row>
    <row r="1892" spans="1:8">
      <c r="A1892" s="15" t="s">
        <v>23</v>
      </c>
      <c r="B1892" s="15" t="s">
        <v>2281</v>
      </c>
      <c r="C1892" s="15" t="s">
        <v>175</v>
      </c>
      <c r="D1892" s="15">
        <v>2008</v>
      </c>
      <c r="E1892" s="15" t="s">
        <v>105</v>
      </c>
      <c r="F1892" s="15" t="s">
        <v>164</v>
      </c>
      <c r="G1892" s="15" t="s">
        <v>144</v>
      </c>
      <c r="H1892" s="15">
        <v>52898</v>
      </c>
    </row>
    <row r="1893" spans="1:8">
      <c r="A1893" s="15" t="s">
        <v>25</v>
      </c>
      <c r="B1893" s="15" t="s">
        <v>2282</v>
      </c>
      <c r="C1893" s="15" t="s">
        <v>176</v>
      </c>
      <c r="D1893" s="15">
        <v>2008</v>
      </c>
      <c r="E1893" s="15" t="s">
        <v>105</v>
      </c>
      <c r="F1893" s="15" t="s">
        <v>164</v>
      </c>
      <c r="G1893" s="15" t="s">
        <v>144</v>
      </c>
      <c r="H1893" s="15">
        <v>11764</v>
      </c>
    </row>
    <row r="1894" spans="1:8">
      <c r="A1894" s="15" t="s">
        <v>26</v>
      </c>
      <c r="B1894" s="15" t="s">
        <v>2283</v>
      </c>
      <c r="C1894" s="15" t="s">
        <v>177</v>
      </c>
      <c r="D1894" s="15">
        <v>2008</v>
      </c>
      <c r="E1894" s="15" t="s">
        <v>105</v>
      </c>
      <c r="F1894" s="15" t="s">
        <v>164</v>
      </c>
      <c r="G1894" s="15" t="s">
        <v>144</v>
      </c>
      <c r="H1894" s="15">
        <v>31306</v>
      </c>
    </row>
    <row r="1895" spans="1:8">
      <c r="A1895" s="15" t="s">
        <v>221</v>
      </c>
      <c r="B1895" s="15" t="s">
        <v>2284</v>
      </c>
      <c r="C1895" s="15" t="s">
        <v>178</v>
      </c>
      <c r="D1895" s="15">
        <v>2008</v>
      </c>
      <c r="E1895" s="15" t="s">
        <v>105</v>
      </c>
      <c r="F1895" s="15" t="s">
        <v>164</v>
      </c>
      <c r="G1895" s="15" t="s">
        <v>144</v>
      </c>
      <c r="H1895" s="15">
        <v>35663</v>
      </c>
    </row>
    <row r="1896" spans="1:8">
      <c r="A1896" s="15" t="s">
        <v>107</v>
      </c>
      <c r="B1896" s="15" t="s">
        <v>2285</v>
      </c>
      <c r="C1896" s="15" t="s">
        <v>179</v>
      </c>
      <c r="D1896" s="15">
        <v>2008</v>
      </c>
      <c r="E1896" s="15" t="s">
        <v>105</v>
      </c>
      <c r="F1896" s="15" t="s">
        <v>164</v>
      </c>
      <c r="G1896" s="15" t="s">
        <v>144</v>
      </c>
      <c r="H1896" s="15">
        <v>25359</v>
      </c>
    </row>
    <row r="1897" spans="1:8">
      <c r="A1897" s="15" t="s">
        <v>27</v>
      </c>
      <c r="B1897" s="15" t="s">
        <v>2286</v>
      </c>
      <c r="C1897" s="15" t="s">
        <v>180</v>
      </c>
      <c r="D1897" s="15">
        <v>2008</v>
      </c>
      <c r="E1897" s="15" t="s">
        <v>105</v>
      </c>
      <c r="F1897" s="15" t="s">
        <v>164</v>
      </c>
      <c r="G1897" s="15" t="s">
        <v>144</v>
      </c>
      <c r="H1897" s="15">
        <v>19196</v>
      </c>
    </row>
    <row r="1898" spans="1:8">
      <c r="A1898" s="15" t="s">
        <v>28</v>
      </c>
      <c r="B1898" s="15" t="s">
        <v>2287</v>
      </c>
      <c r="C1898" s="15" t="s">
        <v>181</v>
      </c>
      <c r="D1898" s="15">
        <v>2008</v>
      </c>
      <c r="E1898" s="15" t="s">
        <v>105</v>
      </c>
      <c r="F1898" s="15" t="s">
        <v>164</v>
      </c>
      <c r="G1898" s="15" t="s">
        <v>144</v>
      </c>
      <c r="H1898" s="15">
        <v>38763</v>
      </c>
    </row>
    <row r="1899" spans="1:8">
      <c r="A1899" s="15" t="s">
        <v>30</v>
      </c>
      <c r="B1899" s="15" t="s">
        <v>2288</v>
      </c>
      <c r="C1899" s="15" t="s">
        <v>29</v>
      </c>
      <c r="D1899" s="15">
        <v>2008</v>
      </c>
      <c r="E1899" s="15" t="s">
        <v>105</v>
      </c>
      <c r="F1899" s="15" t="s">
        <v>164</v>
      </c>
      <c r="G1899" s="15" t="s">
        <v>144</v>
      </c>
      <c r="H1899" s="15">
        <v>5950</v>
      </c>
    </row>
    <row r="1900" spans="1:8">
      <c r="A1900" s="15" t="s">
        <v>32</v>
      </c>
      <c r="B1900" s="15" t="s">
        <v>2289</v>
      </c>
      <c r="C1900" s="15" t="s">
        <v>31</v>
      </c>
      <c r="D1900" s="15">
        <v>2008</v>
      </c>
      <c r="E1900" s="15" t="s">
        <v>105</v>
      </c>
      <c r="F1900" s="15" t="s">
        <v>164</v>
      </c>
      <c r="G1900" s="15" t="s">
        <v>144</v>
      </c>
      <c r="H1900" s="15">
        <v>9528</v>
      </c>
    </row>
    <row r="1901" spans="1:8">
      <c r="A1901" s="15" t="s">
        <v>34</v>
      </c>
      <c r="B1901" s="15" t="s">
        <v>2290</v>
      </c>
      <c r="C1901" s="15" t="s">
        <v>33</v>
      </c>
      <c r="D1901" s="15">
        <v>2008</v>
      </c>
      <c r="E1901" s="15" t="s">
        <v>105</v>
      </c>
      <c r="F1901" s="15" t="s">
        <v>164</v>
      </c>
      <c r="G1901" s="15" t="s">
        <v>144</v>
      </c>
      <c r="H1901" s="15">
        <v>10418</v>
      </c>
    </row>
    <row r="1902" spans="1:8">
      <c r="A1902" s="15" t="s">
        <v>36</v>
      </c>
      <c r="B1902" s="15" t="s">
        <v>2291</v>
      </c>
      <c r="C1902" s="15" t="s">
        <v>35</v>
      </c>
      <c r="D1902" s="15">
        <v>2008</v>
      </c>
      <c r="E1902" s="15" t="s">
        <v>105</v>
      </c>
      <c r="F1902" s="15" t="s">
        <v>164</v>
      </c>
      <c r="G1902" s="15" t="s">
        <v>144</v>
      </c>
      <c r="H1902" s="15">
        <v>7747</v>
      </c>
    </row>
    <row r="1903" spans="1:8">
      <c r="A1903" s="15" t="s">
        <v>38</v>
      </c>
      <c r="B1903" s="15" t="s">
        <v>2292</v>
      </c>
      <c r="C1903" s="15" t="s">
        <v>37</v>
      </c>
      <c r="D1903" s="15">
        <v>2008</v>
      </c>
      <c r="E1903" s="15" t="s">
        <v>105</v>
      </c>
      <c r="F1903" s="15" t="s">
        <v>164</v>
      </c>
      <c r="G1903" s="15" t="s">
        <v>144</v>
      </c>
      <c r="H1903" s="15">
        <v>10450</v>
      </c>
    </row>
    <row r="1904" spans="1:8">
      <c r="A1904" s="15" t="s">
        <v>40</v>
      </c>
      <c r="B1904" s="15" t="s">
        <v>2293</v>
      </c>
      <c r="C1904" s="15" t="s">
        <v>39</v>
      </c>
      <c r="D1904" s="15">
        <v>2008</v>
      </c>
      <c r="E1904" s="15" t="s">
        <v>105</v>
      </c>
      <c r="F1904" s="15" t="s">
        <v>164</v>
      </c>
      <c r="G1904" s="15" t="s">
        <v>144</v>
      </c>
      <c r="H1904" s="15">
        <v>8805</v>
      </c>
    </row>
    <row r="1905" spans="1:8">
      <c r="A1905" s="15" t="s">
        <v>41</v>
      </c>
      <c r="B1905" s="15" t="s">
        <v>2294</v>
      </c>
      <c r="C1905" s="15" t="s">
        <v>24</v>
      </c>
      <c r="D1905" s="15">
        <v>2008</v>
      </c>
      <c r="E1905" s="15" t="s">
        <v>105</v>
      </c>
      <c r="F1905" s="15" t="s">
        <v>164</v>
      </c>
      <c r="G1905" s="15" t="s">
        <v>144</v>
      </c>
      <c r="H1905" s="15">
        <v>11764</v>
      </c>
    </row>
    <row r="1906" spans="1:8">
      <c r="A1906" s="15" t="s">
        <v>43</v>
      </c>
      <c r="B1906" s="15" t="s">
        <v>2295</v>
      </c>
      <c r="C1906" s="15" t="s">
        <v>42</v>
      </c>
      <c r="D1906" s="15">
        <v>2008</v>
      </c>
      <c r="E1906" s="15" t="s">
        <v>105</v>
      </c>
      <c r="F1906" s="15" t="s">
        <v>164</v>
      </c>
      <c r="G1906" s="15" t="s">
        <v>144</v>
      </c>
      <c r="H1906" s="15">
        <v>6127</v>
      </c>
    </row>
    <row r="1907" spans="1:8">
      <c r="A1907" s="15" t="s">
        <v>45</v>
      </c>
      <c r="B1907" s="15" t="s">
        <v>2296</v>
      </c>
      <c r="C1907" s="15" t="s">
        <v>44</v>
      </c>
      <c r="D1907" s="15">
        <v>2008</v>
      </c>
      <c r="E1907" s="15" t="s">
        <v>105</v>
      </c>
      <c r="F1907" s="15" t="s">
        <v>164</v>
      </c>
      <c r="G1907" s="15" t="s">
        <v>144</v>
      </c>
      <c r="H1907" s="15">
        <v>10307</v>
      </c>
    </row>
    <row r="1908" spans="1:8">
      <c r="A1908" s="15" t="s">
        <v>47</v>
      </c>
      <c r="B1908" s="15" t="s">
        <v>2297</v>
      </c>
      <c r="C1908" s="15" t="s">
        <v>46</v>
      </c>
      <c r="D1908" s="15">
        <v>2008</v>
      </c>
      <c r="E1908" s="15" t="s">
        <v>105</v>
      </c>
      <c r="F1908" s="15" t="s">
        <v>164</v>
      </c>
      <c r="G1908" s="15" t="s">
        <v>144</v>
      </c>
      <c r="H1908" s="15">
        <v>14872</v>
      </c>
    </row>
    <row r="1909" spans="1:8">
      <c r="A1909" s="15" t="s">
        <v>49</v>
      </c>
      <c r="B1909" s="15" t="s">
        <v>2298</v>
      </c>
      <c r="C1909" s="15" t="s">
        <v>48</v>
      </c>
      <c r="D1909" s="15">
        <v>2008</v>
      </c>
      <c r="E1909" s="15" t="s">
        <v>105</v>
      </c>
      <c r="F1909" s="15" t="s">
        <v>164</v>
      </c>
      <c r="G1909" s="15" t="s">
        <v>144</v>
      </c>
      <c r="H1909" s="15">
        <v>16323</v>
      </c>
    </row>
    <row r="1910" spans="1:8">
      <c r="A1910" s="15" t="s">
        <v>51</v>
      </c>
      <c r="B1910" s="15" t="s">
        <v>2299</v>
      </c>
      <c r="C1910" s="15" t="s">
        <v>50</v>
      </c>
      <c r="D1910" s="15">
        <v>2008</v>
      </c>
      <c r="E1910" s="15" t="s">
        <v>105</v>
      </c>
      <c r="F1910" s="15" t="s">
        <v>164</v>
      </c>
      <c r="G1910" s="15" t="s">
        <v>144</v>
      </c>
      <c r="H1910" s="15">
        <v>10006</v>
      </c>
    </row>
    <row r="1911" spans="1:8">
      <c r="A1911" s="15" t="s">
        <v>53</v>
      </c>
      <c r="B1911" s="15" t="s">
        <v>2300</v>
      </c>
      <c r="C1911" s="15" t="s">
        <v>52</v>
      </c>
      <c r="D1911" s="15">
        <v>2008</v>
      </c>
      <c r="E1911" s="15" t="s">
        <v>105</v>
      </c>
      <c r="F1911" s="15" t="s">
        <v>164</v>
      </c>
      <c r="G1911" s="15" t="s">
        <v>144</v>
      </c>
      <c r="H1911" s="15">
        <v>9334</v>
      </c>
    </row>
    <row r="1912" spans="1:8">
      <c r="A1912" s="15" t="s">
        <v>55</v>
      </c>
      <c r="B1912" s="15" t="s">
        <v>2301</v>
      </c>
      <c r="C1912" s="15" t="s">
        <v>54</v>
      </c>
      <c r="D1912" s="15">
        <v>2008</v>
      </c>
      <c r="E1912" s="15" t="s">
        <v>105</v>
      </c>
      <c r="F1912" s="15" t="s">
        <v>164</v>
      </c>
      <c r="G1912" s="15" t="s">
        <v>144</v>
      </c>
      <c r="H1912" s="15">
        <v>8648</v>
      </c>
    </row>
    <row r="1913" spans="1:8">
      <c r="A1913" s="15" t="s">
        <v>57</v>
      </c>
      <c r="B1913" s="15" t="s">
        <v>2302</v>
      </c>
      <c r="C1913" s="15" t="s">
        <v>56</v>
      </c>
      <c r="D1913" s="15">
        <v>2008</v>
      </c>
      <c r="E1913" s="15" t="s">
        <v>105</v>
      </c>
      <c r="F1913" s="15" t="s">
        <v>164</v>
      </c>
      <c r="G1913" s="15" t="s">
        <v>144</v>
      </c>
      <c r="H1913" s="15">
        <v>16711</v>
      </c>
    </row>
    <row r="1914" spans="1:8">
      <c r="A1914" s="15" t="s">
        <v>59</v>
      </c>
      <c r="B1914" s="15" t="s">
        <v>2303</v>
      </c>
      <c r="C1914" s="15" t="s">
        <v>58</v>
      </c>
      <c r="D1914" s="15">
        <v>2008</v>
      </c>
      <c r="E1914" s="15" t="s">
        <v>105</v>
      </c>
      <c r="F1914" s="15" t="s">
        <v>164</v>
      </c>
      <c r="G1914" s="15" t="s">
        <v>144</v>
      </c>
      <c r="H1914" s="15">
        <v>15395</v>
      </c>
    </row>
    <row r="1915" spans="1:8">
      <c r="A1915" s="15" t="s">
        <v>61</v>
      </c>
      <c r="B1915" s="15" t="s">
        <v>2304</v>
      </c>
      <c r="C1915" s="15" t="s">
        <v>60</v>
      </c>
      <c r="D1915" s="15">
        <v>2008</v>
      </c>
      <c r="E1915" s="15" t="s">
        <v>105</v>
      </c>
      <c r="F1915" s="15" t="s">
        <v>164</v>
      </c>
      <c r="G1915" s="15" t="s">
        <v>144</v>
      </c>
      <c r="H1915" s="15">
        <v>3801</v>
      </c>
    </row>
    <row r="1916" spans="1:8">
      <c r="A1916" s="15" t="s">
        <v>63</v>
      </c>
      <c r="B1916" s="15" t="s">
        <v>2305</v>
      </c>
      <c r="C1916" s="15" t="s">
        <v>62</v>
      </c>
      <c r="D1916" s="15">
        <v>2008</v>
      </c>
      <c r="E1916" s="15" t="s">
        <v>105</v>
      </c>
      <c r="F1916" s="15" t="s">
        <v>164</v>
      </c>
      <c r="G1916" s="15" t="s">
        <v>144</v>
      </c>
      <c r="H1916" s="15">
        <v>11383</v>
      </c>
    </row>
    <row r="1917" spans="1:8">
      <c r="A1917" s="15" t="s">
        <v>65</v>
      </c>
      <c r="B1917" s="15" t="s">
        <v>2306</v>
      </c>
      <c r="C1917" s="15" t="s">
        <v>64</v>
      </c>
      <c r="D1917" s="15">
        <v>2008</v>
      </c>
      <c r="E1917" s="15" t="s">
        <v>105</v>
      </c>
      <c r="F1917" s="15" t="s">
        <v>164</v>
      </c>
      <c r="G1917" s="15" t="s">
        <v>144</v>
      </c>
      <c r="H1917" s="15">
        <v>4952</v>
      </c>
    </row>
    <row r="1918" spans="1:8">
      <c r="A1918" s="15" t="s">
        <v>67</v>
      </c>
      <c r="B1918" s="15" t="s">
        <v>2307</v>
      </c>
      <c r="C1918" s="15" t="s">
        <v>66</v>
      </c>
      <c r="D1918" s="15">
        <v>2008</v>
      </c>
      <c r="E1918" s="15" t="s">
        <v>105</v>
      </c>
      <c r="F1918" s="15" t="s">
        <v>164</v>
      </c>
      <c r="G1918" s="15" t="s">
        <v>144</v>
      </c>
      <c r="H1918" s="15">
        <v>6171</v>
      </c>
    </row>
    <row r="1919" spans="1:8">
      <c r="A1919" s="15" t="s">
        <v>69</v>
      </c>
      <c r="B1919" s="15" t="s">
        <v>2308</v>
      </c>
      <c r="C1919" s="15" t="s">
        <v>68</v>
      </c>
      <c r="D1919" s="15">
        <v>2008</v>
      </c>
      <c r="E1919" s="15" t="s">
        <v>105</v>
      </c>
      <c r="F1919" s="15" t="s">
        <v>164</v>
      </c>
      <c r="G1919" s="15" t="s">
        <v>144</v>
      </c>
      <c r="H1919" s="15">
        <v>7124</v>
      </c>
    </row>
    <row r="1920" spans="1:8">
      <c r="A1920" s="15" t="s">
        <v>71</v>
      </c>
      <c r="B1920" s="15" t="s">
        <v>2309</v>
      </c>
      <c r="C1920" s="15" t="s">
        <v>70</v>
      </c>
      <c r="D1920" s="15">
        <v>2008</v>
      </c>
      <c r="E1920" s="15" t="s">
        <v>105</v>
      </c>
      <c r="F1920" s="15" t="s">
        <v>164</v>
      </c>
      <c r="G1920" s="15" t="s">
        <v>144</v>
      </c>
      <c r="H1920" s="15">
        <v>9133</v>
      </c>
    </row>
    <row r="1921" spans="1:8">
      <c r="A1921" s="15" t="s">
        <v>20</v>
      </c>
      <c r="B1921" s="15" t="s">
        <v>2310</v>
      </c>
      <c r="C1921" s="15" t="s">
        <v>182</v>
      </c>
      <c r="D1921" s="15">
        <v>2008</v>
      </c>
      <c r="E1921" s="15" t="s">
        <v>105</v>
      </c>
      <c r="F1921" s="15" t="s">
        <v>164</v>
      </c>
      <c r="G1921" s="15" t="s">
        <v>144</v>
      </c>
      <c r="H1921" s="15">
        <v>214949</v>
      </c>
    </row>
    <row r="1922" spans="1:8">
      <c r="A1922" s="15" t="s">
        <v>23</v>
      </c>
      <c r="B1922" s="15" t="s">
        <v>2311</v>
      </c>
      <c r="C1922" s="15" t="s">
        <v>175</v>
      </c>
      <c r="D1922" s="15">
        <v>2009</v>
      </c>
      <c r="E1922" s="15" t="s">
        <v>105</v>
      </c>
      <c r="F1922" s="15" t="s">
        <v>164</v>
      </c>
      <c r="G1922" s="15" t="s">
        <v>144</v>
      </c>
      <c r="H1922" s="15">
        <v>54251</v>
      </c>
    </row>
    <row r="1923" spans="1:8">
      <c r="A1923" s="15" t="s">
        <v>25</v>
      </c>
      <c r="B1923" s="15" t="s">
        <v>2312</v>
      </c>
      <c r="C1923" s="15" t="s">
        <v>176</v>
      </c>
      <c r="D1923" s="15">
        <v>2009</v>
      </c>
      <c r="E1923" s="15" t="s">
        <v>105</v>
      </c>
      <c r="F1923" s="15" t="s">
        <v>164</v>
      </c>
      <c r="G1923" s="15" t="s">
        <v>144</v>
      </c>
      <c r="H1923" s="15">
        <v>12154</v>
      </c>
    </row>
    <row r="1924" spans="1:8">
      <c r="A1924" s="15" t="s">
        <v>26</v>
      </c>
      <c r="B1924" s="15" t="s">
        <v>2313</v>
      </c>
      <c r="C1924" s="15" t="s">
        <v>177</v>
      </c>
      <c r="D1924" s="15">
        <v>2009</v>
      </c>
      <c r="E1924" s="15" t="s">
        <v>105</v>
      </c>
      <c r="F1924" s="15" t="s">
        <v>164</v>
      </c>
      <c r="G1924" s="15" t="s">
        <v>144</v>
      </c>
      <c r="H1924" s="15">
        <v>32038</v>
      </c>
    </row>
    <row r="1925" spans="1:8">
      <c r="A1925" s="15" t="s">
        <v>221</v>
      </c>
      <c r="B1925" s="15" t="s">
        <v>2314</v>
      </c>
      <c r="C1925" s="15" t="s">
        <v>178</v>
      </c>
      <c r="D1925" s="15">
        <v>2009</v>
      </c>
      <c r="E1925" s="15" t="s">
        <v>105</v>
      </c>
      <c r="F1925" s="15" t="s">
        <v>164</v>
      </c>
      <c r="G1925" s="15" t="s">
        <v>144</v>
      </c>
      <c r="H1925" s="15">
        <v>36220</v>
      </c>
    </row>
    <row r="1926" spans="1:8">
      <c r="A1926" s="15" t="s">
        <v>107</v>
      </c>
      <c r="B1926" s="15" t="s">
        <v>2315</v>
      </c>
      <c r="C1926" s="15" t="s">
        <v>179</v>
      </c>
      <c r="D1926" s="15">
        <v>2009</v>
      </c>
      <c r="E1926" s="15" t="s">
        <v>105</v>
      </c>
      <c r="F1926" s="15" t="s">
        <v>164</v>
      </c>
      <c r="G1926" s="15" t="s">
        <v>144</v>
      </c>
      <c r="H1926" s="15">
        <v>25712</v>
      </c>
    </row>
    <row r="1927" spans="1:8">
      <c r="A1927" s="15" t="s">
        <v>27</v>
      </c>
      <c r="B1927" s="15" t="s">
        <v>2316</v>
      </c>
      <c r="C1927" s="15" t="s">
        <v>180</v>
      </c>
      <c r="D1927" s="15">
        <v>2009</v>
      </c>
      <c r="E1927" s="15" t="s">
        <v>105</v>
      </c>
      <c r="F1927" s="15" t="s">
        <v>164</v>
      </c>
      <c r="G1927" s="15" t="s">
        <v>144</v>
      </c>
      <c r="H1927" s="15">
        <v>19623</v>
      </c>
    </row>
    <row r="1928" spans="1:8">
      <c r="A1928" s="15" t="s">
        <v>28</v>
      </c>
      <c r="B1928" s="15" t="s">
        <v>2317</v>
      </c>
      <c r="C1928" s="15" t="s">
        <v>181</v>
      </c>
      <c r="D1928" s="15">
        <v>2009</v>
      </c>
      <c r="E1928" s="15" t="s">
        <v>105</v>
      </c>
      <c r="F1928" s="15" t="s">
        <v>164</v>
      </c>
      <c r="G1928" s="15" t="s">
        <v>144</v>
      </c>
      <c r="H1928" s="15">
        <v>39721</v>
      </c>
    </row>
    <row r="1929" spans="1:8">
      <c r="A1929" s="15" t="s">
        <v>30</v>
      </c>
      <c r="B1929" s="15" t="s">
        <v>2318</v>
      </c>
      <c r="C1929" s="15" t="s">
        <v>29</v>
      </c>
      <c r="D1929" s="15">
        <v>2009</v>
      </c>
      <c r="E1929" s="15" t="s">
        <v>105</v>
      </c>
      <c r="F1929" s="15" t="s">
        <v>164</v>
      </c>
      <c r="G1929" s="15" t="s">
        <v>144</v>
      </c>
      <c r="H1929" s="15">
        <v>6136</v>
      </c>
    </row>
    <row r="1930" spans="1:8">
      <c r="A1930" s="15" t="s">
        <v>32</v>
      </c>
      <c r="B1930" s="15" t="s">
        <v>2319</v>
      </c>
      <c r="C1930" s="15" t="s">
        <v>31</v>
      </c>
      <c r="D1930" s="15">
        <v>2009</v>
      </c>
      <c r="E1930" s="15" t="s">
        <v>105</v>
      </c>
      <c r="F1930" s="15" t="s">
        <v>164</v>
      </c>
      <c r="G1930" s="15" t="s">
        <v>144</v>
      </c>
      <c r="H1930" s="15">
        <v>9754</v>
      </c>
    </row>
    <row r="1931" spans="1:8">
      <c r="A1931" s="15" t="s">
        <v>34</v>
      </c>
      <c r="B1931" s="15" t="s">
        <v>2320</v>
      </c>
      <c r="C1931" s="15" t="s">
        <v>33</v>
      </c>
      <c r="D1931" s="15">
        <v>2009</v>
      </c>
      <c r="E1931" s="15" t="s">
        <v>105</v>
      </c>
      <c r="F1931" s="15" t="s">
        <v>164</v>
      </c>
      <c r="G1931" s="15" t="s">
        <v>144</v>
      </c>
      <c r="H1931" s="15">
        <v>10570</v>
      </c>
    </row>
    <row r="1932" spans="1:8">
      <c r="A1932" s="15" t="s">
        <v>36</v>
      </c>
      <c r="B1932" s="15" t="s">
        <v>2321</v>
      </c>
      <c r="C1932" s="15" t="s">
        <v>35</v>
      </c>
      <c r="D1932" s="15">
        <v>2009</v>
      </c>
      <c r="E1932" s="15" t="s">
        <v>105</v>
      </c>
      <c r="F1932" s="15" t="s">
        <v>164</v>
      </c>
      <c r="G1932" s="15" t="s">
        <v>144</v>
      </c>
      <c r="H1932" s="15">
        <v>7899</v>
      </c>
    </row>
    <row r="1933" spans="1:8">
      <c r="A1933" s="15" t="s">
        <v>38</v>
      </c>
      <c r="B1933" s="15" t="s">
        <v>2322</v>
      </c>
      <c r="C1933" s="15" t="s">
        <v>37</v>
      </c>
      <c r="D1933" s="15">
        <v>2009</v>
      </c>
      <c r="E1933" s="15" t="s">
        <v>105</v>
      </c>
      <c r="F1933" s="15" t="s">
        <v>164</v>
      </c>
      <c r="G1933" s="15" t="s">
        <v>144</v>
      </c>
      <c r="H1933" s="15">
        <v>10807</v>
      </c>
    </row>
    <row r="1934" spans="1:8">
      <c r="A1934" s="15" t="s">
        <v>40</v>
      </c>
      <c r="B1934" s="15" t="s">
        <v>2323</v>
      </c>
      <c r="C1934" s="15" t="s">
        <v>39</v>
      </c>
      <c r="D1934" s="15">
        <v>2009</v>
      </c>
      <c r="E1934" s="15" t="s">
        <v>105</v>
      </c>
      <c r="F1934" s="15" t="s">
        <v>164</v>
      </c>
      <c r="G1934" s="15" t="s">
        <v>144</v>
      </c>
      <c r="H1934" s="15">
        <v>9085</v>
      </c>
    </row>
    <row r="1935" spans="1:8">
      <c r="A1935" s="15" t="s">
        <v>41</v>
      </c>
      <c r="B1935" s="15" t="s">
        <v>2324</v>
      </c>
      <c r="C1935" s="15" t="s">
        <v>24</v>
      </c>
      <c r="D1935" s="15">
        <v>2009</v>
      </c>
      <c r="E1935" s="15" t="s">
        <v>105</v>
      </c>
      <c r="F1935" s="15" t="s">
        <v>164</v>
      </c>
      <c r="G1935" s="15" t="s">
        <v>144</v>
      </c>
      <c r="H1935" s="15">
        <v>12154</v>
      </c>
    </row>
    <row r="1936" spans="1:8">
      <c r="A1936" s="15" t="s">
        <v>43</v>
      </c>
      <c r="B1936" s="15" t="s">
        <v>2325</v>
      </c>
      <c r="C1936" s="15" t="s">
        <v>42</v>
      </c>
      <c r="D1936" s="15">
        <v>2009</v>
      </c>
      <c r="E1936" s="15" t="s">
        <v>105</v>
      </c>
      <c r="F1936" s="15" t="s">
        <v>164</v>
      </c>
      <c r="G1936" s="15" t="s">
        <v>144</v>
      </c>
      <c r="H1936" s="15">
        <v>6274</v>
      </c>
    </row>
    <row r="1937" spans="1:8">
      <c r="A1937" s="15" t="s">
        <v>45</v>
      </c>
      <c r="B1937" s="15" t="s">
        <v>2326</v>
      </c>
      <c r="C1937" s="15" t="s">
        <v>44</v>
      </c>
      <c r="D1937" s="15">
        <v>2009</v>
      </c>
      <c r="E1937" s="15" t="s">
        <v>105</v>
      </c>
      <c r="F1937" s="15" t="s">
        <v>164</v>
      </c>
      <c r="G1937" s="15" t="s">
        <v>144</v>
      </c>
      <c r="H1937" s="15">
        <v>10593</v>
      </c>
    </row>
    <row r="1938" spans="1:8">
      <c r="A1938" s="15" t="s">
        <v>47</v>
      </c>
      <c r="B1938" s="15" t="s">
        <v>2327</v>
      </c>
      <c r="C1938" s="15" t="s">
        <v>46</v>
      </c>
      <c r="D1938" s="15">
        <v>2009</v>
      </c>
      <c r="E1938" s="15" t="s">
        <v>105</v>
      </c>
      <c r="F1938" s="15" t="s">
        <v>164</v>
      </c>
      <c r="G1938" s="15" t="s">
        <v>144</v>
      </c>
      <c r="H1938" s="15">
        <v>15171</v>
      </c>
    </row>
    <row r="1939" spans="1:8">
      <c r="A1939" s="15" t="s">
        <v>49</v>
      </c>
      <c r="B1939" s="15" t="s">
        <v>2328</v>
      </c>
      <c r="C1939" s="15" t="s">
        <v>48</v>
      </c>
      <c r="D1939" s="15">
        <v>2009</v>
      </c>
      <c r="E1939" s="15" t="s">
        <v>105</v>
      </c>
      <c r="F1939" s="15" t="s">
        <v>164</v>
      </c>
      <c r="G1939" s="15" t="s">
        <v>144</v>
      </c>
      <c r="H1939" s="15">
        <v>16535</v>
      </c>
    </row>
    <row r="1940" spans="1:8">
      <c r="A1940" s="15" t="s">
        <v>51</v>
      </c>
      <c r="B1940" s="15" t="s">
        <v>2329</v>
      </c>
      <c r="C1940" s="15" t="s">
        <v>50</v>
      </c>
      <c r="D1940" s="15">
        <v>2009</v>
      </c>
      <c r="E1940" s="15" t="s">
        <v>105</v>
      </c>
      <c r="F1940" s="15" t="s">
        <v>164</v>
      </c>
      <c r="G1940" s="15" t="s">
        <v>144</v>
      </c>
      <c r="H1940" s="15">
        <v>10145</v>
      </c>
    </row>
    <row r="1941" spans="1:8">
      <c r="A1941" s="15" t="s">
        <v>53</v>
      </c>
      <c r="B1941" s="15" t="s">
        <v>2330</v>
      </c>
      <c r="C1941" s="15" t="s">
        <v>52</v>
      </c>
      <c r="D1941" s="15">
        <v>2009</v>
      </c>
      <c r="E1941" s="15" t="s">
        <v>105</v>
      </c>
      <c r="F1941" s="15" t="s">
        <v>164</v>
      </c>
      <c r="G1941" s="15" t="s">
        <v>144</v>
      </c>
      <c r="H1941" s="15">
        <v>9540</v>
      </c>
    </row>
    <row r="1942" spans="1:8">
      <c r="A1942" s="15" t="s">
        <v>55</v>
      </c>
      <c r="B1942" s="15" t="s">
        <v>2331</v>
      </c>
      <c r="C1942" s="15" t="s">
        <v>54</v>
      </c>
      <c r="D1942" s="15">
        <v>2009</v>
      </c>
      <c r="E1942" s="15" t="s">
        <v>105</v>
      </c>
      <c r="F1942" s="15" t="s">
        <v>164</v>
      </c>
      <c r="G1942" s="15" t="s">
        <v>144</v>
      </c>
      <c r="H1942" s="15">
        <v>8865</v>
      </c>
    </row>
    <row r="1943" spans="1:8">
      <c r="A1943" s="15" t="s">
        <v>57</v>
      </c>
      <c r="B1943" s="15" t="s">
        <v>2332</v>
      </c>
      <c r="C1943" s="15" t="s">
        <v>56</v>
      </c>
      <c r="D1943" s="15">
        <v>2009</v>
      </c>
      <c r="E1943" s="15" t="s">
        <v>105</v>
      </c>
      <c r="F1943" s="15" t="s">
        <v>164</v>
      </c>
      <c r="G1943" s="15" t="s">
        <v>144</v>
      </c>
      <c r="H1943" s="15">
        <v>16847</v>
      </c>
    </row>
    <row r="1944" spans="1:8">
      <c r="A1944" s="15" t="s">
        <v>59</v>
      </c>
      <c r="B1944" s="15" t="s">
        <v>2333</v>
      </c>
      <c r="C1944" s="15" t="s">
        <v>58</v>
      </c>
      <c r="D1944" s="15">
        <v>2009</v>
      </c>
      <c r="E1944" s="15" t="s">
        <v>105</v>
      </c>
      <c r="F1944" s="15" t="s">
        <v>164</v>
      </c>
      <c r="G1944" s="15" t="s">
        <v>144</v>
      </c>
      <c r="H1944" s="15">
        <v>15741</v>
      </c>
    </row>
    <row r="1945" spans="1:8">
      <c r="A1945" s="15" t="s">
        <v>61</v>
      </c>
      <c r="B1945" s="15" t="s">
        <v>2334</v>
      </c>
      <c r="C1945" s="15" t="s">
        <v>60</v>
      </c>
      <c r="D1945" s="15">
        <v>2009</v>
      </c>
      <c r="E1945" s="15" t="s">
        <v>105</v>
      </c>
      <c r="F1945" s="15" t="s">
        <v>164</v>
      </c>
      <c r="G1945" s="15" t="s">
        <v>144</v>
      </c>
      <c r="H1945" s="15">
        <v>3882</v>
      </c>
    </row>
    <row r="1946" spans="1:8">
      <c r="A1946" s="15" t="s">
        <v>63</v>
      </c>
      <c r="B1946" s="15" t="s">
        <v>2335</v>
      </c>
      <c r="C1946" s="15" t="s">
        <v>62</v>
      </c>
      <c r="D1946" s="15">
        <v>2009</v>
      </c>
      <c r="E1946" s="15" t="s">
        <v>105</v>
      </c>
      <c r="F1946" s="15" t="s">
        <v>164</v>
      </c>
      <c r="G1946" s="15" t="s">
        <v>144</v>
      </c>
      <c r="H1946" s="15">
        <v>11698</v>
      </c>
    </row>
    <row r="1947" spans="1:8">
      <c r="A1947" s="15" t="s">
        <v>65</v>
      </c>
      <c r="B1947" s="15" t="s">
        <v>2336</v>
      </c>
      <c r="C1947" s="15" t="s">
        <v>64</v>
      </c>
      <c r="D1947" s="15">
        <v>2009</v>
      </c>
      <c r="E1947" s="15" t="s">
        <v>105</v>
      </c>
      <c r="F1947" s="15" t="s">
        <v>164</v>
      </c>
      <c r="G1947" s="15" t="s">
        <v>144</v>
      </c>
      <c r="H1947" s="15">
        <v>5055</v>
      </c>
    </row>
    <row r="1948" spans="1:8">
      <c r="A1948" s="15" t="s">
        <v>67</v>
      </c>
      <c r="B1948" s="15" t="s">
        <v>2337</v>
      </c>
      <c r="C1948" s="15" t="s">
        <v>66</v>
      </c>
      <c r="D1948" s="15">
        <v>2009</v>
      </c>
      <c r="E1948" s="15" t="s">
        <v>105</v>
      </c>
      <c r="F1948" s="15" t="s">
        <v>164</v>
      </c>
      <c r="G1948" s="15" t="s">
        <v>144</v>
      </c>
      <c r="H1948" s="15">
        <v>6263</v>
      </c>
    </row>
    <row r="1949" spans="1:8">
      <c r="A1949" s="15" t="s">
        <v>69</v>
      </c>
      <c r="B1949" s="15" t="s">
        <v>2338</v>
      </c>
      <c r="C1949" s="15" t="s">
        <v>68</v>
      </c>
      <c r="D1949" s="15">
        <v>2009</v>
      </c>
      <c r="E1949" s="15" t="s">
        <v>105</v>
      </c>
      <c r="F1949" s="15" t="s">
        <v>164</v>
      </c>
      <c r="G1949" s="15" t="s">
        <v>144</v>
      </c>
      <c r="H1949" s="15">
        <v>7389</v>
      </c>
    </row>
    <row r="1950" spans="1:8">
      <c r="A1950" s="15" t="s">
        <v>71</v>
      </c>
      <c r="B1950" s="15" t="s">
        <v>2339</v>
      </c>
      <c r="C1950" s="15" t="s">
        <v>70</v>
      </c>
      <c r="D1950" s="15">
        <v>2009</v>
      </c>
      <c r="E1950" s="15" t="s">
        <v>105</v>
      </c>
      <c r="F1950" s="15" t="s">
        <v>164</v>
      </c>
      <c r="G1950" s="15" t="s">
        <v>144</v>
      </c>
      <c r="H1950" s="15">
        <v>9316</v>
      </c>
    </row>
    <row r="1951" spans="1:8">
      <c r="A1951" s="15" t="s">
        <v>20</v>
      </c>
      <c r="B1951" s="15" t="s">
        <v>2340</v>
      </c>
      <c r="C1951" s="15" t="s">
        <v>182</v>
      </c>
      <c r="D1951" s="15">
        <v>2009</v>
      </c>
      <c r="E1951" s="15" t="s">
        <v>105</v>
      </c>
      <c r="F1951" s="15" t="s">
        <v>164</v>
      </c>
      <c r="G1951" s="15" t="s">
        <v>144</v>
      </c>
      <c r="H1951" s="15">
        <v>219719</v>
      </c>
    </row>
    <row r="1952" spans="1:8">
      <c r="A1952" s="15" t="s">
        <v>23</v>
      </c>
      <c r="B1952" s="15" t="s">
        <v>2341</v>
      </c>
      <c r="C1952" s="15" t="s">
        <v>175</v>
      </c>
      <c r="D1952" s="15">
        <v>2010</v>
      </c>
      <c r="E1952" s="15" t="s">
        <v>105</v>
      </c>
      <c r="F1952" s="15" t="s">
        <v>164</v>
      </c>
      <c r="G1952" s="15" t="s">
        <v>144</v>
      </c>
      <c r="H1952" s="15">
        <v>55590</v>
      </c>
    </row>
    <row r="1953" spans="1:8">
      <c r="A1953" s="15" t="s">
        <v>25</v>
      </c>
      <c r="B1953" s="15" t="s">
        <v>2342</v>
      </c>
      <c r="C1953" s="15" t="s">
        <v>176</v>
      </c>
      <c r="D1953" s="15">
        <v>2010</v>
      </c>
      <c r="E1953" s="15" t="s">
        <v>105</v>
      </c>
      <c r="F1953" s="15" t="s">
        <v>164</v>
      </c>
      <c r="G1953" s="15" t="s">
        <v>144</v>
      </c>
      <c r="H1953" s="15">
        <v>12475</v>
      </c>
    </row>
    <row r="1954" spans="1:8">
      <c r="A1954" s="15" t="s">
        <v>26</v>
      </c>
      <c r="B1954" s="15" t="s">
        <v>2343</v>
      </c>
      <c r="C1954" s="15" t="s">
        <v>177</v>
      </c>
      <c r="D1954" s="15">
        <v>2010</v>
      </c>
      <c r="E1954" s="15" t="s">
        <v>105</v>
      </c>
      <c r="F1954" s="15" t="s">
        <v>164</v>
      </c>
      <c r="G1954" s="15" t="s">
        <v>144</v>
      </c>
      <c r="H1954" s="15">
        <v>32861</v>
      </c>
    </row>
    <row r="1955" spans="1:8">
      <c r="A1955" s="15" t="s">
        <v>221</v>
      </c>
      <c r="B1955" s="15" t="s">
        <v>2344</v>
      </c>
      <c r="C1955" s="15" t="s">
        <v>178</v>
      </c>
      <c r="D1955" s="15">
        <v>2010</v>
      </c>
      <c r="E1955" s="15" t="s">
        <v>105</v>
      </c>
      <c r="F1955" s="15" t="s">
        <v>164</v>
      </c>
      <c r="G1955" s="15" t="s">
        <v>144</v>
      </c>
      <c r="H1955" s="15">
        <v>36938</v>
      </c>
    </row>
    <row r="1956" spans="1:8">
      <c r="A1956" s="15" t="s">
        <v>107</v>
      </c>
      <c r="B1956" s="15" t="s">
        <v>2345</v>
      </c>
      <c r="C1956" s="15" t="s">
        <v>179</v>
      </c>
      <c r="D1956" s="15">
        <v>2010</v>
      </c>
      <c r="E1956" s="15" t="s">
        <v>105</v>
      </c>
      <c r="F1956" s="15" t="s">
        <v>164</v>
      </c>
      <c r="G1956" s="15" t="s">
        <v>144</v>
      </c>
      <c r="H1956" s="15">
        <v>26055</v>
      </c>
    </row>
    <row r="1957" spans="1:8">
      <c r="A1957" s="15" t="s">
        <v>27</v>
      </c>
      <c r="B1957" s="15" t="s">
        <v>2346</v>
      </c>
      <c r="C1957" s="15" t="s">
        <v>180</v>
      </c>
      <c r="D1957" s="15">
        <v>2010</v>
      </c>
      <c r="E1957" s="15" t="s">
        <v>105</v>
      </c>
      <c r="F1957" s="15" t="s">
        <v>164</v>
      </c>
      <c r="G1957" s="15" t="s">
        <v>144</v>
      </c>
      <c r="H1957" s="15">
        <v>20086</v>
      </c>
    </row>
    <row r="1958" spans="1:8">
      <c r="A1958" s="15" t="s">
        <v>28</v>
      </c>
      <c r="B1958" s="15" t="s">
        <v>2347</v>
      </c>
      <c r="C1958" s="15" t="s">
        <v>181</v>
      </c>
      <c r="D1958" s="15">
        <v>2010</v>
      </c>
      <c r="E1958" s="15" t="s">
        <v>105</v>
      </c>
      <c r="F1958" s="15" t="s">
        <v>164</v>
      </c>
      <c r="G1958" s="15" t="s">
        <v>144</v>
      </c>
      <c r="H1958" s="15">
        <v>40775</v>
      </c>
    </row>
    <row r="1959" spans="1:8">
      <c r="A1959" s="15" t="s">
        <v>30</v>
      </c>
      <c r="B1959" s="15" t="s">
        <v>2348</v>
      </c>
      <c r="C1959" s="15" t="s">
        <v>29</v>
      </c>
      <c r="D1959" s="15">
        <v>2010</v>
      </c>
      <c r="E1959" s="15" t="s">
        <v>105</v>
      </c>
      <c r="F1959" s="15" t="s">
        <v>164</v>
      </c>
      <c r="G1959" s="15" t="s">
        <v>144</v>
      </c>
      <c r="H1959" s="15">
        <v>6330</v>
      </c>
    </row>
    <row r="1960" spans="1:8">
      <c r="A1960" s="15" t="s">
        <v>32</v>
      </c>
      <c r="B1960" s="15" t="s">
        <v>2349</v>
      </c>
      <c r="C1960" s="15" t="s">
        <v>31</v>
      </c>
      <c r="D1960" s="15">
        <v>2010</v>
      </c>
      <c r="E1960" s="15" t="s">
        <v>105</v>
      </c>
      <c r="F1960" s="15" t="s">
        <v>164</v>
      </c>
      <c r="G1960" s="15" t="s">
        <v>144</v>
      </c>
      <c r="H1960" s="15">
        <v>9936</v>
      </c>
    </row>
    <row r="1961" spans="1:8">
      <c r="A1961" s="15" t="s">
        <v>34</v>
      </c>
      <c r="B1961" s="15" t="s">
        <v>2350</v>
      </c>
      <c r="C1961" s="15" t="s">
        <v>33</v>
      </c>
      <c r="D1961" s="15">
        <v>2010</v>
      </c>
      <c r="E1961" s="15" t="s">
        <v>105</v>
      </c>
      <c r="F1961" s="15" t="s">
        <v>164</v>
      </c>
      <c r="G1961" s="15" t="s">
        <v>144</v>
      </c>
      <c r="H1961" s="15">
        <v>10834</v>
      </c>
    </row>
    <row r="1962" spans="1:8">
      <c r="A1962" s="15" t="s">
        <v>36</v>
      </c>
      <c r="B1962" s="15" t="s">
        <v>2351</v>
      </c>
      <c r="C1962" s="15" t="s">
        <v>35</v>
      </c>
      <c r="D1962" s="15">
        <v>2010</v>
      </c>
      <c r="E1962" s="15" t="s">
        <v>105</v>
      </c>
      <c r="F1962" s="15" t="s">
        <v>164</v>
      </c>
      <c r="G1962" s="15" t="s">
        <v>144</v>
      </c>
      <c r="H1962" s="15">
        <v>8063</v>
      </c>
    </row>
    <row r="1963" spans="1:8">
      <c r="A1963" s="15" t="s">
        <v>38</v>
      </c>
      <c r="B1963" s="15" t="s">
        <v>2352</v>
      </c>
      <c r="C1963" s="15" t="s">
        <v>37</v>
      </c>
      <c r="D1963" s="15">
        <v>2010</v>
      </c>
      <c r="E1963" s="15" t="s">
        <v>105</v>
      </c>
      <c r="F1963" s="15" t="s">
        <v>164</v>
      </c>
      <c r="G1963" s="15" t="s">
        <v>144</v>
      </c>
      <c r="H1963" s="15">
        <v>11089</v>
      </c>
    </row>
    <row r="1964" spans="1:8">
      <c r="A1964" s="15" t="s">
        <v>40</v>
      </c>
      <c r="B1964" s="15" t="s">
        <v>2353</v>
      </c>
      <c r="C1964" s="15" t="s">
        <v>39</v>
      </c>
      <c r="D1964" s="15">
        <v>2010</v>
      </c>
      <c r="E1964" s="15" t="s">
        <v>105</v>
      </c>
      <c r="F1964" s="15" t="s">
        <v>164</v>
      </c>
      <c r="G1964" s="15" t="s">
        <v>144</v>
      </c>
      <c r="H1964" s="15">
        <v>9338</v>
      </c>
    </row>
    <row r="1965" spans="1:8">
      <c r="A1965" s="15" t="s">
        <v>41</v>
      </c>
      <c r="B1965" s="15" t="s">
        <v>2354</v>
      </c>
      <c r="C1965" s="15" t="s">
        <v>24</v>
      </c>
      <c r="D1965" s="15">
        <v>2010</v>
      </c>
      <c r="E1965" s="15" t="s">
        <v>105</v>
      </c>
      <c r="F1965" s="15" t="s">
        <v>164</v>
      </c>
      <c r="G1965" s="15" t="s">
        <v>144</v>
      </c>
      <c r="H1965" s="15">
        <v>12475</v>
      </c>
    </row>
    <row r="1966" spans="1:8">
      <c r="A1966" s="15" t="s">
        <v>43</v>
      </c>
      <c r="B1966" s="15" t="s">
        <v>2355</v>
      </c>
      <c r="C1966" s="15" t="s">
        <v>42</v>
      </c>
      <c r="D1966" s="15">
        <v>2010</v>
      </c>
      <c r="E1966" s="15" t="s">
        <v>105</v>
      </c>
      <c r="F1966" s="15" t="s">
        <v>164</v>
      </c>
      <c r="G1966" s="15" t="s">
        <v>144</v>
      </c>
      <c r="H1966" s="15">
        <v>6449</v>
      </c>
    </row>
    <row r="1967" spans="1:8">
      <c r="A1967" s="15" t="s">
        <v>45</v>
      </c>
      <c r="B1967" s="15" t="s">
        <v>2356</v>
      </c>
      <c r="C1967" s="15" t="s">
        <v>44</v>
      </c>
      <c r="D1967" s="15">
        <v>2010</v>
      </c>
      <c r="E1967" s="15" t="s">
        <v>105</v>
      </c>
      <c r="F1967" s="15" t="s">
        <v>164</v>
      </c>
      <c r="G1967" s="15" t="s">
        <v>144</v>
      </c>
      <c r="H1967" s="15">
        <v>10885</v>
      </c>
    </row>
    <row r="1968" spans="1:8">
      <c r="A1968" s="15" t="s">
        <v>47</v>
      </c>
      <c r="B1968" s="15" t="s">
        <v>2357</v>
      </c>
      <c r="C1968" s="15" t="s">
        <v>46</v>
      </c>
      <c r="D1968" s="15">
        <v>2010</v>
      </c>
      <c r="E1968" s="15" t="s">
        <v>105</v>
      </c>
      <c r="F1968" s="15" t="s">
        <v>164</v>
      </c>
      <c r="G1968" s="15" t="s">
        <v>144</v>
      </c>
      <c r="H1968" s="15">
        <v>15527</v>
      </c>
    </row>
    <row r="1969" spans="1:8">
      <c r="A1969" s="15" t="s">
        <v>49</v>
      </c>
      <c r="B1969" s="15" t="s">
        <v>2358</v>
      </c>
      <c r="C1969" s="15" t="s">
        <v>48</v>
      </c>
      <c r="D1969" s="15">
        <v>2010</v>
      </c>
      <c r="E1969" s="15" t="s">
        <v>105</v>
      </c>
      <c r="F1969" s="15" t="s">
        <v>164</v>
      </c>
      <c r="G1969" s="15" t="s">
        <v>144</v>
      </c>
      <c r="H1969" s="15">
        <v>16741</v>
      </c>
    </row>
    <row r="1970" spans="1:8">
      <c r="A1970" s="15" t="s">
        <v>51</v>
      </c>
      <c r="B1970" s="15" t="s">
        <v>2359</v>
      </c>
      <c r="C1970" s="15" t="s">
        <v>50</v>
      </c>
      <c r="D1970" s="15">
        <v>2010</v>
      </c>
      <c r="E1970" s="15" t="s">
        <v>105</v>
      </c>
      <c r="F1970" s="15" t="s">
        <v>164</v>
      </c>
      <c r="G1970" s="15" t="s">
        <v>144</v>
      </c>
      <c r="H1970" s="15">
        <v>10360</v>
      </c>
    </row>
    <row r="1971" spans="1:8">
      <c r="A1971" s="15" t="s">
        <v>53</v>
      </c>
      <c r="B1971" s="15" t="s">
        <v>2360</v>
      </c>
      <c r="C1971" s="15" t="s">
        <v>52</v>
      </c>
      <c r="D1971" s="15">
        <v>2010</v>
      </c>
      <c r="E1971" s="15" t="s">
        <v>105</v>
      </c>
      <c r="F1971" s="15" t="s">
        <v>164</v>
      </c>
      <c r="G1971" s="15" t="s">
        <v>144</v>
      </c>
      <c r="H1971" s="15">
        <v>9837</v>
      </c>
    </row>
    <row r="1972" spans="1:8">
      <c r="A1972" s="15" t="s">
        <v>55</v>
      </c>
      <c r="B1972" s="15" t="s">
        <v>2361</v>
      </c>
      <c r="C1972" s="15" t="s">
        <v>54</v>
      </c>
      <c r="D1972" s="15">
        <v>2010</v>
      </c>
      <c r="E1972" s="15" t="s">
        <v>105</v>
      </c>
      <c r="F1972" s="15" t="s">
        <v>164</v>
      </c>
      <c r="G1972" s="15" t="s">
        <v>144</v>
      </c>
      <c r="H1972" s="15">
        <v>9010</v>
      </c>
    </row>
    <row r="1973" spans="1:8">
      <c r="A1973" s="15" t="s">
        <v>57</v>
      </c>
      <c r="B1973" s="15" t="s">
        <v>2362</v>
      </c>
      <c r="C1973" s="15" t="s">
        <v>56</v>
      </c>
      <c r="D1973" s="15">
        <v>2010</v>
      </c>
      <c r="E1973" s="15" t="s">
        <v>105</v>
      </c>
      <c r="F1973" s="15" t="s">
        <v>164</v>
      </c>
      <c r="G1973" s="15" t="s">
        <v>144</v>
      </c>
      <c r="H1973" s="15">
        <v>17045</v>
      </c>
    </row>
    <row r="1974" spans="1:8">
      <c r="A1974" s="15" t="s">
        <v>59</v>
      </c>
      <c r="B1974" s="15" t="s">
        <v>2363</v>
      </c>
      <c r="C1974" s="15" t="s">
        <v>58</v>
      </c>
      <c r="D1974" s="15">
        <v>2010</v>
      </c>
      <c r="E1974" s="15" t="s">
        <v>105</v>
      </c>
      <c r="F1974" s="15" t="s">
        <v>164</v>
      </c>
      <c r="G1974" s="15" t="s">
        <v>144</v>
      </c>
      <c r="H1974" s="15">
        <v>16089</v>
      </c>
    </row>
    <row r="1975" spans="1:8">
      <c r="A1975" s="15" t="s">
        <v>61</v>
      </c>
      <c r="B1975" s="15" t="s">
        <v>2364</v>
      </c>
      <c r="C1975" s="15" t="s">
        <v>60</v>
      </c>
      <c r="D1975" s="15">
        <v>2010</v>
      </c>
      <c r="E1975" s="15" t="s">
        <v>105</v>
      </c>
      <c r="F1975" s="15" t="s">
        <v>164</v>
      </c>
      <c r="G1975" s="15" t="s">
        <v>144</v>
      </c>
      <c r="H1975" s="15">
        <v>3997</v>
      </c>
    </row>
    <row r="1976" spans="1:8">
      <c r="A1976" s="15" t="s">
        <v>63</v>
      </c>
      <c r="B1976" s="15" t="s">
        <v>2365</v>
      </c>
      <c r="C1976" s="15" t="s">
        <v>62</v>
      </c>
      <c r="D1976" s="15">
        <v>2010</v>
      </c>
      <c r="E1976" s="15" t="s">
        <v>105</v>
      </c>
      <c r="F1976" s="15" t="s">
        <v>164</v>
      </c>
      <c r="G1976" s="15" t="s">
        <v>144</v>
      </c>
      <c r="H1976" s="15">
        <v>12019</v>
      </c>
    </row>
    <row r="1977" spans="1:8">
      <c r="A1977" s="15" t="s">
        <v>65</v>
      </c>
      <c r="B1977" s="15" t="s">
        <v>2366</v>
      </c>
      <c r="C1977" s="15" t="s">
        <v>64</v>
      </c>
      <c r="D1977" s="15">
        <v>2010</v>
      </c>
      <c r="E1977" s="15" t="s">
        <v>105</v>
      </c>
      <c r="F1977" s="15" t="s">
        <v>164</v>
      </c>
      <c r="G1977" s="15" t="s">
        <v>144</v>
      </c>
      <c r="H1977" s="15">
        <v>5173</v>
      </c>
    </row>
    <row r="1978" spans="1:8">
      <c r="A1978" s="15" t="s">
        <v>67</v>
      </c>
      <c r="B1978" s="15" t="s">
        <v>2367</v>
      </c>
      <c r="C1978" s="15" t="s">
        <v>66</v>
      </c>
      <c r="D1978" s="15">
        <v>2010</v>
      </c>
      <c r="E1978" s="15" t="s">
        <v>105</v>
      </c>
      <c r="F1978" s="15" t="s">
        <v>164</v>
      </c>
      <c r="G1978" s="15" t="s">
        <v>144</v>
      </c>
      <c r="H1978" s="15">
        <v>6464</v>
      </c>
    </row>
    <row r="1979" spans="1:8">
      <c r="A1979" s="15" t="s">
        <v>69</v>
      </c>
      <c r="B1979" s="15" t="s">
        <v>2368</v>
      </c>
      <c r="C1979" s="15" t="s">
        <v>68</v>
      </c>
      <c r="D1979" s="15">
        <v>2010</v>
      </c>
      <c r="E1979" s="15" t="s">
        <v>105</v>
      </c>
      <c r="F1979" s="15" t="s">
        <v>164</v>
      </c>
      <c r="G1979" s="15" t="s">
        <v>144</v>
      </c>
      <c r="H1979" s="15">
        <v>7661</v>
      </c>
    </row>
    <row r="1980" spans="1:8">
      <c r="A1980" s="15" t="s">
        <v>71</v>
      </c>
      <c r="B1980" s="15" t="s">
        <v>2369</v>
      </c>
      <c r="C1980" s="15" t="s">
        <v>70</v>
      </c>
      <c r="D1980" s="15">
        <v>2010</v>
      </c>
      <c r="E1980" s="15" t="s">
        <v>105</v>
      </c>
      <c r="F1980" s="15" t="s">
        <v>164</v>
      </c>
      <c r="G1980" s="15" t="s">
        <v>144</v>
      </c>
      <c r="H1980" s="15">
        <v>9458</v>
      </c>
    </row>
    <row r="1981" spans="1:8">
      <c r="A1981" s="15" t="s">
        <v>20</v>
      </c>
      <c r="B1981" s="15" t="s">
        <v>2370</v>
      </c>
      <c r="C1981" s="15" t="s">
        <v>182</v>
      </c>
      <c r="D1981" s="15">
        <v>2010</v>
      </c>
      <c r="E1981" s="15" t="s">
        <v>105</v>
      </c>
      <c r="F1981" s="15" t="s">
        <v>164</v>
      </c>
      <c r="G1981" s="15" t="s">
        <v>144</v>
      </c>
      <c r="H1981" s="15">
        <v>224780</v>
      </c>
    </row>
    <row r="1982" spans="1:8">
      <c r="A1982" s="15" t="s">
        <v>23</v>
      </c>
      <c r="B1982" s="15" t="s">
        <v>2371</v>
      </c>
      <c r="C1982" s="15" t="s">
        <v>175</v>
      </c>
      <c r="D1982" s="15">
        <v>2011</v>
      </c>
      <c r="E1982" s="15" t="s">
        <v>105</v>
      </c>
      <c r="F1982" s="15" t="s">
        <v>164</v>
      </c>
      <c r="G1982" s="15" t="s">
        <v>144</v>
      </c>
      <c r="H1982" s="15">
        <v>56867</v>
      </c>
    </row>
    <row r="1983" spans="1:8">
      <c r="A1983" s="15" t="s">
        <v>25</v>
      </c>
      <c r="B1983" s="15" t="s">
        <v>2372</v>
      </c>
      <c r="C1983" s="15" t="s">
        <v>176</v>
      </c>
      <c r="D1983" s="15">
        <v>2011</v>
      </c>
      <c r="E1983" s="15" t="s">
        <v>105</v>
      </c>
      <c r="F1983" s="15" t="s">
        <v>164</v>
      </c>
      <c r="G1983" s="15" t="s">
        <v>144</v>
      </c>
      <c r="H1983" s="15">
        <v>12711</v>
      </c>
    </row>
    <row r="1984" spans="1:8">
      <c r="A1984" s="15" t="s">
        <v>26</v>
      </c>
      <c r="B1984" s="15" t="s">
        <v>2373</v>
      </c>
      <c r="C1984" s="15" t="s">
        <v>177</v>
      </c>
      <c r="D1984" s="15">
        <v>2011</v>
      </c>
      <c r="E1984" s="15" t="s">
        <v>105</v>
      </c>
      <c r="F1984" s="15" t="s">
        <v>164</v>
      </c>
      <c r="G1984" s="15" t="s">
        <v>144</v>
      </c>
      <c r="H1984" s="15">
        <v>33589</v>
      </c>
    </row>
    <row r="1985" spans="1:8">
      <c r="A1985" s="15" t="s">
        <v>221</v>
      </c>
      <c r="B1985" s="15" t="s">
        <v>2374</v>
      </c>
      <c r="C1985" s="15" t="s">
        <v>178</v>
      </c>
      <c r="D1985" s="15">
        <v>2011</v>
      </c>
      <c r="E1985" s="15" t="s">
        <v>105</v>
      </c>
      <c r="F1985" s="15" t="s">
        <v>164</v>
      </c>
      <c r="G1985" s="15" t="s">
        <v>144</v>
      </c>
      <c r="H1985" s="15">
        <v>37406</v>
      </c>
    </row>
    <row r="1986" spans="1:8">
      <c r="A1986" s="15" t="s">
        <v>107</v>
      </c>
      <c r="B1986" s="15" t="s">
        <v>2375</v>
      </c>
      <c r="C1986" s="15" t="s">
        <v>179</v>
      </c>
      <c r="D1986" s="15">
        <v>2011</v>
      </c>
      <c r="E1986" s="15" t="s">
        <v>105</v>
      </c>
      <c r="F1986" s="15" t="s">
        <v>164</v>
      </c>
      <c r="G1986" s="15" t="s">
        <v>144</v>
      </c>
      <c r="H1986" s="15">
        <v>26429</v>
      </c>
    </row>
    <row r="1987" spans="1:8">
      <c r="A1987" s="15" t="s">
        <v>27</v>
      </c>
      <c r="B1987" s="15" t="s">
        <v>2376</v>
      </c>
      <c r="C1987" s="15" t="s">
        <v>180</v>
      </c>
      <c r="D1987" s="15">
        <v>2011</v>
      </c>
      <c r="E1987" s="15" t="s">
        <v>105</v>
      </c>
      <c r="F1987" s="15" t="s">
        <v>164</v>
      </c>
      <c r="G1987" s="15" t="s">
        <v>144</v>
      </c>
      <c r="H1987" s="15">
        <v>20507</v>
      </c>
    </row>
    <row r="1988" spans="1:8">
      <c r="A1988" s="15" t="s">
        <v>28</v>
      </c>
      <c r="B1988" s="15" t="s">
        <v>2377</v>
      </c>
      <c r="C1988" s="15" t="s">
        <v>181</v>
      </c>
      <c r="D1988" s="15">
        <v>2011</v>
      </c>
      <c r="E1988" s="15" t="s">
        <v>105</v>
      </c>
      <c r="F1988" s="15" t="s">
        <v>164</v>
      </c>
      <c r="G1988" s="15" t="s">
        <v>144</v>
      </c>
      <c r="H1988" s="15">
        <v>41632</v>
      </c>
    </row>
    <row r="1989" spans="1:8">
      <c r="A1989" s="15" t="s">
        <v>30</v>
      </c>
      <c r="B1989" s="15" t="s">
        <v>2378</v>
      </c>
      <c r="C1989" s="15" t="s">
        <v>29</v>
      </c>
      <c r="D1989" s="15">
        <v>2011</v>
      </c>
      <c r="E1989" s="15" t="s">
        <v>105</v>
      </c>
      <c r="F1989" s="15" t="s">
        <v>164</v>
      </c>
      <c r="G1989" s="15" t="s">
        <v>144</v>
      </c>
      <c r="H1989" s="15">
        <v>6431</v>
      </c>
    </row>
    <row r="1990" spans="1:8">
      <c r="A1990" s="15" t="s">
        <v>32</v>
      </c>
      <c r="B1990" s="15" t="s">
        <v>2379</v>
      </c>
      <c r="C1990" s="15" t="s">
        <v>31</v>
      </c>
      <c r="D1990" s="15">
        <v>2011</v>
      </c>
      <c r="E1990" s="15" t="s">
        <v>105</v>
      </c>
      <c r="F1990" s="15" t="s">
        <v>164</v>
      </c>
      <c r="G1990" s="15" t="s">
        <v>144</v>
      </c>
      <c r="H1990" s="15">
        <v>10179</v>
      </c>
    </row>
    <row r="1991" spans="1:8">
      <c r="A1991" s="15" t="s">
        <v>34</v>
      </c>
      <c r="B1991" s="15" t="s">
        <v>2380</v>
      </c>
      <c r="C1991" s="15" t="s">
        <v>33</v>
      </c>
      <c r="D1991" s="15">
        <v>2011</v>
      </c>
      <c r="E1991" s="15" t="s">
        <v>105</v>
      </c>
      <c r="F1991" s="15" t="s">
        <v>164</v>
      </c>
      <c r="G1991" s="15" t="s">
        <v>144</v>
      </c>
      <c r="H1991" s="15">
        <v>11096</v>
      </c>
    </row>
    <row r="1992" spans="1:8">
      <c r="A1992" s="15" t="s">
        <v>36</v>
      </c>
      <c r="B1992" s="15" t="s">
        <v>2381</v>
      </c>
      <c r="C1992" s="15" t="s">
        <v>35</v>
      </c>
      <c r="D1992" s="15">
        <v>2011</v>
      </c>
      <c r="E1992" s="15" t="s">
        <v>105</v>
      </c>
      <c r="F1992" s="15" t="s">
        <v>164</v>
      </c>
      <c r="G1992" s="15" t="s">
        <v>144</v>
      </c>
      <c r="H1992" s="15">
        <v>8167</v>
      </c>
    </row>
    <row r="1993" spans="1:8">
      <c r="A1993" s="15" t="s">
        <v>38</v>
      </c>
      <c r="B1993" s="15" t="s">
        <v>2382</v>
      </c>
      <c r="C1993" s="15" t="s">
        <v>37</v>
      </c>
      <c r="D1993" s="15">
        <v>2011</v>
      </c>
      <c r="E1993" s="15" t="s">
        <v>105</v>
      </c>
      <c r="F1993" s="15" t="s">
        <v>164</v>
      </c>
      <c r="G1993" s="15" t="s">
        <v>144</v>
      </c>
      <c r="H1993" s="15">
        <v>11382</v>
      </c>
    </row>
    <row r="1994" spans="1:8">
      <c r="A1994" s="15" t="s">
        <v>40</v>
      </c>
      <c r="B1994" s="15" t="s">
        <v>2383</v>
      </c>
      <c r="C1994" s="15" t="s">
        <v>39</v>
      </c>
      <c r="D1994" s="15">
        <v>2011</v>
      </c>
      <c r="E1994" s="15" t="s">
        <v>105</v>
      </c>
      <c r="F1994" s="15" t="s">
        <v>164</v>
      </c>
      <c r="G1994" s="15" t="s">
        <v>144</v>
      </c>
      <c r="H1994" s="15">
        <v>9612</v>
      </c>
    </row>
    <row r="1995" spans="1:8">
      <c r="A1995" s="15" t="s">
        <v>41</v>
      </c>
      <c r="B1995" s="15" t="s">
        <v>2384</v>
      </c>
      <c r="C1995" s="15" t="s">
        <v>24</v>
      </c>
      <c r="D1995" s="15">
        <v>2011</v>
      </c>
      <c r="E1995" s="15" t="s">
        <v>105</v>
      </c>
      <c r="F1995" s="15" t="s">
        <v>164</v>
      </c>
      <c r="G1995" s="15" t="s">
        <v>144</v>
      </c>
      <c r="H1995" s="15">
        <v>12711</v>
      </c>
    </row>
    <row r="1996" spans="1:8">
      <c r="A1996" s="15" t="s">
        <v>43</v>
      </c>
      <c r="B1996" s="15" t="s">
        <v>2385</v>
      </c>
      <c r="C1996" s="15" t="s">
        <v>42</v>
      </c>
      <c r="D1996" s="15">
        <v>2011</v>
      </c>
      <c r="E1996" s="15" t="s">
        <v>105</v>
      </c>
      <c r="F1996" s="15" t="s">
        <v>164</v>
      </c>
      <c r="G1996" s="15" t="s">
        <v>144</v>
      </c>
      <c r="H1996" s="15">
        <v>6528</v>
      </c>
    </row>
    <row r="1997" spans="1:8">
      <c r="A1997" s="15" t="s">
        <v>45</v>
      </c>
      <c r="B1997" s="15" t="s">
        <v>2386</v>
      </c>
      <c r="C1997" s="15" t="s">
        <v>44</v>
      </c>
      <c r="D1997" s="15">
        <v>2011</v>
      </c>
      <c r="E1997" s="15" t="s">
        <v>105</v>
      </c>
      <c r="F1997" s="15" t="s">
        <v>164</v>
      </c>
      <c r="G1997" s="15" t="s">
        <v>144</v>
      </c>
      <c r="H1997" s="15">
        <v>11126</v>
      </c>
    </row>
    <row r="1998" spans="1:8">
      <c r="A1998" s="15" t="s">
        <v>47</v>
      </c>
      <c r="B1998" s="15" t="s">
        <v>2387</v>
      </c>
      <c r="C1998" s="15" t="s">
        <v>46</v>
      </c>
      <c r="D1998" s="15">
        <v>2011</v>
      </c>
      <c r="E1998" s="15" t="s">
        <v>105</v>
      </c>
      <c r="F1998" s="15" t="s">
        <v>164</v>
      </c>
      <c r="G1998" s="15" t="s">
        <v>144</v>
      </c>
      <c r="H1998" s="15">
        <v>15935</v>
      </c>
    </row>
    <row r="1999" spans="1:8">
      <c r="A1999" s="15" t="s">
        <v>49</v>
      </c>
      <c r="B1999" s="15" t="s">
        <v>2388</v>
      </c>
      <c r="C1999" s="15" t="s">
        <v>48</v>
      </c>
      <c r="D1999" s="15">
        <v>2011</v>
      </c>
      <c r="E1999" s="15" t="s">
        <v>105</v>
      </c>
      <c r="F1999" s="15" t="s">
        <v>164</v>
      </c>
      <c r="G1999" s="15" t="s">
        <v>144</v>
      </c>
      <c r="H1999" s="15">
        <v>16850</v>
      </c>
    </row>
    <row r="2000" spans="1:8">
      <c r="A2000" s="15" t="s">
        <v>51</v>
      </c>
      <c r="B2000" s="15" t="s">
        <v>2389</v>
      </c>
      <c r="C2000" s="15" t="s">
        <v>50</v>
      </c>
      <c r="D2000" s="15">
        <v>2011</v>
      </c>
      <c r="E2000" s="15" t="s">
        <v>105</v>
      </c>
      <c r="F2000" s="15" t="s">
        <v>164</v>
      </c>
      <c r="G2000" s="15" t="s">
        <v>144</v>
      </c>
      <c r="H2000" s="15">
        <v>10477</v>
      </c>
    </row>
    <row r="2001" spans="1:8">
      <c r="A2001" s="15" t="s">
        <v>53</v>
      </c>
      <c r="B2001" s="15" t="s">
        <v>2390</v>
      </c>
      <c r="C2001" s="15" t="s">
        <v>52</v>
      </c>
      <c r="D2001" s="15">
        <v>2011</v>
      </c>
      <c r="E2001" s="15" t="s">
        <v>105</v>
      </c>
      <c r="F2001" s="15" t="s">
        <v>164</v>
      </c>
      <c r="G2001" s="15" t="s">
        <v>144</v>
      </c>
      <c r="H2001" s="15">
        <v>10079</v>
      </c>
    </row>
    <row r="2002" spans="1:8">
      <c r="A2002" s="15" t="s">
        <v>55</v>
      </c>
      <c r="B2002" s="15" t="s">
        <v>2391</v>
      </c>
      <c r="C2002" s="15" t="s">
        <v>54</v>
      </c>
      <c r="D2002" s="15">
        <v>2011</v>
      </c>
      <c r="E2002" s="15" t="s">
        <v>105</v>
      </c>
      <c r="F2002" s="15" t="s">
        <v>164</v>
      </c>
      <c r="G2002" s="15" t="s">
        <v>144</v>
      </c>
      <c r="H2002" s="15">
        <v>9174</v>
      </c>
    </row>
    <row r="2003" spans="1:8">
      <c r="A2003" s="15" t="s">
        <v>57</v>
      </c>
      <c r="B2003" s="15" t="s">
        <v>2392</v>
      </c>
      <c r="C2003" s="15" t="s">
        <v>56</v>
      </c>
      <c r="D2003" s="15">
        <v>2011</v>
      </c>
      <c r="E2003" s="15" t="s">
        <v>105</v>
      </c>
      <c r="F2003" s="15" t="s">
        <v>164</v>
      </c>
      <c r="G2003" s="15" t="s">
        <v>144</v>
      </c>
      <c r="H2003" s="15">
        <v>17255</v>
      </c>
    </row>
    <row r="2004" spans="1:8">
      <c r="A2004" s="15" t="s">
        <v>59</v>
      </c>
      <c r="B2004" s="15" t="s">
        <v>2393</v>
      </c>
      <c r="C2004" s="15" t="s">
        <v>58</v>
      </c>
      <c r="D2004" s="15">
        <v>2011</v>
      </c>
      <c r="E2004" s="15" t="s">
        <v>105</v>
      </c>
      <c r="F2004" s="15" t="s">
        <v>164</v>
      </c>
      <c r="G2004" s="15" t="s">
        <v>144</v>
      </c>
      <c r="H2004" s="15">
        <v>16430</v>
      </c>
    </row>
    <row r="2005" spans="1:8">
      <c r="A2005" s="15" t="s">
        <v>61</v>
      </c>
      <c r="B2005" s="15" t="s">
        <v>2394</v>
      </c>
      <c r="C2005" s="15" t="s">
        <v>60</v>
      </c>
      <c r="D2005" s="15">
        <v>2011</v>
      </c>
      <c r="E2005" s="15" t="s">
        <v>105</v>
      </c>
      <c r="F2005" s="15" t="s">
        <v>164</v>
      </c>
      <c r="G2005" s="15" t="s">
        <v>144</v>
      </c>
      <c r="H2005" s="15">
        <v>4077</v>
      </c>
    </row>
    <row r="2006" spans="1:8">
      <c r="A2006" s="15" t="s">
        <v>63</v>
      </c>
      <c r="B2006" s="15" t="s">
        <v>2395</v>
      </c>
      <c r="C2006" s="15" t="s">
        <v>62</v>
      </c>
      <c r="D2006" s="15">
        <v>2011</v>
      </c>
      <c r="E2006" s="15" t="s">
        <v>105</v>
      </c>
      <c r="F2006" s="15" t="s">
        <v>164</v>
      </c>
      <c r="G2006" s="15" t="s">
        <v>144</v>
      </c>
      <c r="H2006" s="15">
        <v>12335</v>
      </c>
    </row>
    <row r="2007" spans="1:8">
      <c r="A2007" s="15" t="s">
        <v>65</v>
      </c>
      <c r="B2007" s="15" t="s">
        <v>2396</v>
      </c>
      <c r="C2007" s="15" t="s">
        <v>64</v>
      </c>
      <c r="D2007" s="15">
        <v>2011</v>
      </c>
      <c r="E2007" s="15" t="s">
        <v>105</v>
      </c>
      <c r="F2007" s="15" t="s">
        <v>164</v>
      </c>
      <c r="G2007" s="15" t="s">
        <v>144</v>
      </c>
      <c r="H2007" s="15">
        <v>5241</v>
      </c>
    </row>
    <row r="2008" spans="1:8">
      <c r="A2008" s="15" t="s">
        <v>67</v>
      </c>
      <c r="B2008" s="15" t="s">
        <v>2397</v>
      </c>
      <c r="C2008" s="15" t="s">
        <v>66</v>
      </c>
      <c r="D2008" s="15">
        <v>2011</v>
      </c>
      <c r="E2008" s="15" t="s">
        <v>105</v>
      </c>
      <c r="F2008" s="15" t="s">
        <v>164</v>
      </c>
      <c r="G2008" s="15" t="s">
        <v>144</v>
      </c>
      <c r="H2008" s="15">
        <v>6589</v>
      </c>
    </row>
    <row r="2009" spans="1:8">
      <c r="A2009" s="15" t="s">
        <v>69</v>
      </c>
      <c r="B2009" s="15" t="s">
        <v>2398</v>
      </c>
      <c r="C2009" s="15" t="s">
        <v>68</v>
      </c>
      <c r="D2009" s="15">
        <v>2011</v>
      </c>
      <c r="E2009" s="15" t="s">
        <v>105</v>
      </c>
      <c r="F2009" s="15" t="s">
        <v>164</v>
      </c>
      <c r="G2009" s="15" t="s">
        <v>144</v>
      </c>
      <c r="H2009" s="15">
        <v>7888</v>
      </c>
    </row>
    <row r="2010" spans="1:8">
      <c r="A2010" s="15" t="s">
        <v>71</v>
      </c>
      <c r="B2010" s="15" t="s">
        <v>2399</v>
      </c>
      <c r="C2010" s="15" t="s">
        <v>70</v>
      </c>
      <c r="D2010" s="15">
        <v>2011</v>
      </c>
      <c r="E2010" s="15" t="s">
        <v>105</v>
      </c>
      <c r="F2010" s="15" t="s">
        <v>164</v>
      </c>
      <c r="G2010" s="15" t="s">
        <v>144</v>
      </c>
      <c r="H2010" s="15">
        <v>9579</v>
      </c>
    </row>
    <row r="2011" spans="1:8">
      <c r="A2011" s="15" t="s">
        <v>20</v>
      </c>
      <c r="B2011" s="15" t="s">
        <v>2400</v>
      </c>
      <c r="C2011" s="15" t="s">
        <v>182</v>
      </c>
      <c r="D2011" s="15">
        <v>2011</v>
      </c>
      <c r="E2011" s="15" t="s">
        <v>105</v>
      </c>
      <c r="F2011" s="15" t="s">
        <v>164</v>
      </c>
      <c r="G2011" s="15" t="s">
        <v>144</v>
      </c>
      <c r="H2011" s="15">
        <v>229141</v>
      </c>
    </row>
    <row r="2012" spans="1:8">
      <c r="A2012" s="15" t="s">
        <v>23</v>
      </c>
      <c r="B2012" s="15" t="s">
        <v>2401</v>
      </c>
      <c r="C2012" s="15" t="s">
        <v>175</v>
      </c>
      <c r="D2012" s="15">
        <v>2012</v>
      </c>
      <c r="E2012" s="15" t="s">
        <v>105</v>
      </c>
      <c r="F2012" s="15" t="s">
        <v>164</v>
      </c>
      <c r="G2012" s="15" t="s">
        <v>144</v>
      </c>
      <c r="H2012" s="15">
        <v>59377</v>
      </c>
    </row>
    <row r="2013" spans="1:8">
      <c r="A2013" s="15" t="s">
        <v>25</v>
      </c>
      <c r="B2013" s="15" t="s">
        <v>2402</v>
      </c>
      <c r="C2013" s="15" t="s">
        <v>176</v>
      </c>
      <c r="D2013" s="15">
        <v>2012</v>
      </c>
      <c r="E2013" s="15" t="s">
        <v>105</v>
      </c>
      <c r="F2013" s="15" t="s">
        <v>164</v>
      </c>
      <c r="G2013" s="15" t="s">
        <v>144</v>
      </c>
      <c r="H2013" s="15">
        <v>13311</v>
      </c>
    </row>
    <row r="2014" spans="1:8">
      <c r="A2014" s="15" t="s">
        <v>26</v>
      </c>
      <c r="B2014" s="15" t="s">
        <v>2403</v>
      </c>
      <c r="C2014" s="15" t="s">
        <v>177</v>
      </c>
      <c r="D2014" s="15">
        <v>2012</v>
      </c>
      <c r="E2014" s="15" t="s">
        <v>105</v>
      </c>
      <c r="F2014" s="15" t="s">
        <v>164</v>
      </c>
      <c r="G2014" s="15" t="s">
        <v>144</v>
      </c>
      <c r="H2014" s="15">
        <v>34889</v>
      </c>
    </row>
    <row r="2015" spans="1:8">
      <c r="A2015" s="15" t="s">
        <v>221</v>
      </c>
      <c r="B2015" s="15" t="s">
        <v>2404</v>
      </c>
      <c r="C2015" s="15" t="s">
        <v>178</v>
      </c>
      <c r="D2015" s="15">
        <v>2012</v>
      </c>
      <c r="E2015" s="15" t="s">
        <v>105</v>
      </c>
      <c r="F2015" s="15" t="s">
        <v>164</v>
      </c>
      <c r="G2015" s="15" t="s">
        <v>144</v>
      </c>
      <c r="H2015" s="15">
        <v>38817</v>
      </c>
    </row>
    <row r="2016" spans="1:8">
      <c r="A2016" s="15" t="s">
        <v>107</v>
      </c>
      <c r="B2016" s="15" t="s">
        <v>2405</v>
      </c>
      <c r="C2016" s="15" t="s">
        <v>179</v>
      </c>
      <c r="D2016" s="15">
        <v>2012</v>
      </c>
      <c r="E2016" s="15" t="s">
        <v>105</v>
      </c>
      <c r="F2016" s="15" t="s">
        <v>164</v>
      </c>
      <c r="G2016" s="15" t="s">
        <v>144</v>
      </c>
      <c r="H2016" s="15">
        <v>27505</v>
      </c>
    </row>
    <row r="2017" spans="1:8">
      <c r="A2017" s="15" t="s">
        <v>27</v>
      </c>
      <c r="B2017" s="15" t="s">
        <v>2406</v>
      </c>
      <c r="C2017" s="15" t="s">
        <v>180</v>
      </c>
      <c r="D2017" s="15">
        <v>2012</v>
      </c>
      <c r="E2017" s="15" t="s">
        <v>105</v>
      </c>
      <c r="F2017" s="15" t="s">
        <v>164</v>
      </c>
      <c r="G2017" s="15" t="s">
        <v>144</v>
      </c>
      <c r="H2017" s="15">
        <v>21353</v>
      </c>
    </row>
    <row r="2018" spans="1:8">
      <c r="A2018" s="15" t="s">
        <v>28</v>
      </c>
      <c r="B2018" s="15" t="s">
        <v>2407</v>
      </c>
      <c r="C2018" s="15" t="s">
        <v>181</v>
      </c>
      <c r="D2018" s="15">
        <v>2012</v>
      </c>
      <c r="E2018" s="15" t="s">
        <v>105</v>
      </c>
      <c r="F2018" s="15" t="s">
        <v>164</v>
      </c>
      <c r="G2018" s="15" t="s">
        <v>144</v>
      </c>
      <c r="H2018" s="15">
        <v>43319</v>
      </c>
    </row>
    <row r="2019" spans="1:8">
      <c r="A2019" s="15" t="s">
        <v>30</v>
      </c>
      <c r="B2019" s="15" t="s">
        <v>2408</v>
      </c>
      <c r="C2019" s="15" t="s">
        <v>29</v>
      </c>
      <c r="D2019" s="15">
        <v>2012</v>
      </c>
      <c r="E2019" s="15" t="s">
        <v>105</v>
      </c>
      <c r="F2019" s="15" t="s">
        <v>164</v>
      </c>
      <c r="G2019" s="15" t="s">
        <v>144</v>
      </c>
      <c r="H2019" s="15">
        <v>6631</v>
      </c>
    </row>
    <row r="2020" spans="1:8">
      <c r="A2020" s="15" t="s">
        <v>32</v>
      </c>
      <c r="B2020" s="15" t="s">
        <v>2409</v>
      </c>
      <c r="C2020" s="15" t="s">
        <v>31</v>
      </c>
      <c r="D2020" s="15">
        <v>2012</v>
      </c>
      <c r="E2020" s="15" t="s">
        <v>105</v>
      </c>
      <c r="F2020" s="15" t="s">
        <v>164</v>
      </c>
      <c r="G2020" s="15" t="s">
        <v>144</v>
      </c>
      <c r="H2020" s="15">
        <v>10606</v>
      </c>
    </row>
    <row r="2021" spans="1:8">
      <c r="A2021" s="15" t="s">
        <v>34</v>
      </c>
      <c r="B2021" s="15" t="s">
        <v>2410</v>
      </c>
      <c r="C2021" s="15" t="s">
        <v>33</v>
      </c>
      <c r="D2021" s="15">
        <v>2012</v>
      </c>
      <c r="E2021" s="15" t="s">
        <v>105</v>
      </c>
      <c r="F2021" s="15" t="s">
        <v>164</v>
      </c>
      <c r="G2021" s="15" t="s">
        <v>144</v>
      </c>
      <c r="H2021" s="15">
        <v>11482</v>
      </c>
    </row>
    <row r="2022" spans="1:8">
      <c r="A2022" s="15" t="s">
        <v>36</v>
      </c>
      <c r="B2022" s="15" t="s">
        <v>2411</v>
      </c>
      <c r="C2022" s="15" t="s">
        <v>35</v>
      </c>
      <c r="D2022" s="15">
        <v>2012</v>
      </c>
      <c r="E2022" s="15" t="s">
        <v>105</v>
      </c>
      <c r="F2022" s="15" t="s">
        <v>164</v>
      </c>
      <c r="G2022" s="15" t="s">
        <v>144</v>
      </c>
      <c r="H2022" s="15">
        <v>8570</v>
      </c>
    </row>
    <row r="2023" spans="1:8">
      <c r="A2023" s="15" t="s">
        <v>38</v>
      </c>
      <c r="B2023" s="15" t="s">
        <v>2412</v>
      </c>
      <c r="C2023" s="15" t="s">
        <v>37</v>
      </c>
      <c r="D2023" s="15">
        <v>2012</v>
      </c>
      <c r="E2023" s="15" t="s">
        <v>105</v>
      </c>
      <c r="F2023" s="15" t="s">
        <v>164</v>
      </c>
      <c r="G2023" s="15" t="s">
        <v>144</v>
      </c>
      <c r="H2023" s="15">
        <v>12020</v>
      </c>
    </row>
    <row r="2024" spans="1:8">
      <c r="A2024" s="15" t="s">
        <v>40</v>
      </c>
      <c r="B2024" s="15" t="s">
        <v>2413</v>
      </c>
      <c r="C2024" s="15" t="s">
        <v>39</v>
      </c>
      <c r="D2024" s="15">
        <v>2012</v>
      </c>
      <c r="E2024" s="15" t="s">
        <v>105</v>
      </c>
      <c r="F2024" s="15" t="s">
        <v>164</v>
      </c>
      <c r="G2024" s="15" t="s">
        <v>144</v>
      </c>
      <c r="H2024" s="15">
        <v>10068</v>
      </c>
    </row>
    <row r="2025" spans="1:8">
      <c r="A2025" s="15" t="s">
        <v>41</v>
      </c>
      <c r="B2025" s="15" t="s">
        <v>2414</v>
      </c>
      <c r="C2025" s="15" t="s">
        <v>24</v>
      </c>
      <c r="D2025" s="15">
        <v>2012</v>
      </c>
      <c r="E2025" s="15" t="s">
        <v>105</v>
      </c>
      <c r="F2025" s="15" t="s">
        <v>164</v>
      </c>
      <c r="G2025" s="15" t="s">
        <v>144</v>
      </c>
      <c r="H2025" s="15">
        <v>13311</v>
      </c>
    </row>
    <row r="2026" spans="1:8">
      <c r="A2026" s="15" t="s">
        <v>43</v>
      </c>
      <c r="B2026" s="15" t="s">
        <v>2415</v>
      </c>
      <c r="C2026" s="15" t="s">
        <v>42</v>
      </c>
      <c r="D2026" s="15">
        <v>2012</v>
      </c>
      <c r="E2026" s="15" t="s">
        <v>105</v>
      </c>
      <c r="F2026" s="15" t="s">
        <v>164</v>
      </c>
      <c r="G2026" s="15" t="s">
        <v>144</v>
      </c>
      <c r="H2026" s="15">
        <v>6808</v>
      </c>
    </row>
    <row r="2027" spans="1:8">
      <c r="A2027" s="15" t="s">
        <v>45</v>
      </c>
      <c r="B2027" s="15" t="s">
        <v>2416</v>
      </c>
      <c r="C2027" s="15" t="s">
        <v>44</v>
      </c>
      <c r="D2027" s="15">
        <v>2012</v>
      </c>
      <c r="E2027" s="15" t="s">
        <v>105</v>
      </c>
      <c r="F2027" s="15" t="s">
        <v>164</v>
      </c>
      <c r="G2027" s="15" t="s">
        <v>144</v>
      </c>
      <c r="H2027" s="15">
        <v>11575</v>
      </c>
    </row>
    <row r="2028" spans="1:8">
      <c r="A2028" s="15" t="s">
        <v>47</v>
      </c>
      <c r="B2028" s="15" t="s">
        <v>2417</v>
      </c>
      <c r="C2028" s="15" t="s">
        <v>46</v>
      </c>
      <c r="D2028" s="15">
        <v>2012</v>
      </c>
      <c r="E2028" s="15" t="s">
        <v>105</v>
      </c>
      <c r="F2028" s="15" t="s">
        <v>164</v>
      </c>
      <c r="G2028" s="15" t="s">
        <v>144</v>
      </c>
      <c r="H2028" s="15">
        <v>16506</v>
      </c>
    </row>
    <row r="2029" spans="1:8">
      <c r="A2029" s="15" t="s">
        <v>49</v>
      </c>
      <c r="B2029" s="15" t="s">
        <v>2418</v>
      </c>
      <c r="C2029" s="15" t="s">
        <v>48</v>
      </c>
      <c r="D2029" s="15">
        <v>2012</v>
      </c>
      <c r="E2029" s="15" t="s">
        <v>105</v>
      </c>
      <c r="F2029" s="15" t="s">
        <v>164</v>
      </c>
      <c r="G2029" s="15" t="s">
        <v>144</v>
      </c>
      <c r="H2029" s="15">
        <v>17453</v>
      </c>
    </row>
    <row r="2030" spans="1:8">
      <c r="A2030" s="15" t="s">
        <v>51</v>
      </c>
      <c r="B2030" s="15" t="s">
        <v>2419</v>
      </c>
      <c r="C2030" s="15" t="s">
        <v>50</v>
      </c>
      <c r="D2030" s="15">
        <v>2012</v>
      </c>
      <c r="E2030" s="15" t="s">
        <v>105</v>
      </c>
      <c r="F2030" s="15" t="s">
        <v>164</v>
      </c>
      <c r="G2030" s="15" t="s">
        <v>144</v>
      </c>
      <c r="H2030" s="15">
        <v>10852</v>
      </c>
    </row>
    <row r="2031" spans="1:8">
      <c r="A2031" s="15" t="s">
        <v>53</v>
      </c>
      <c r="B2031" s="15" t="s">
        <v>2420</v>
      </c>
      <c r="C2031" s="15" t="s">
        <v>52</v>
      </c>
      <c r="D2031" s="15">
        <v>2012</v>
      </c>
      <c r="E2031" s="15" t="s">
        <v>105</v>
      </c>
      <c r="F2031" s="15" t="s">
        <v>164</v>
      </c>
      <c r="G2031" s="15" t="s">
        <v>144</v>
      </c>
      <c r="H2031" s="15">
        <v>10512</v>
      </c>
    </row>
    <row r="2032" spans="1:8">
      <c r="A2032" s="15" t="s">
        <v>55</v>
      </c>
      <c r="B2032" s="15" t="s">
        <v>2421</v>
      </c>
      <c r="C2032" s="15" t="s">
        <v>54</v>
      </c>
      <c r="D2032" s="15">
        <v>2012</v>
      </c>
      <c r="E2032" s="15" t="s">
        <v>105</v>
      </c>
      <c r="F2032" s="15" t="s">
        <v>164</v>
      </c>
      <c r="G2032" s="15" t="s">
        <v>144</v>
      </c>
      <c r="H2032" s="15">
        <v>9629</v>
      </c>
    </row>
    <row r="2033" spans="1:8">
      <c r="A2033" s="15" t="s">
        <v>57</v>
      </c>
      <c r="B2033" s="15" t="s">
        <v>2422</v>
      </c>
      <c r="C2033" s="15" t="s">
        <v>56</v>
      </c>
      <c r="D2033" s="15">
        <v>2012</v>
      </c>
      <c r="E2033" s="15" t="s">
        <v>105</v>
      </c>
      <c r="F2033" s="15" t="s">
        <v>164</v>
      </c>
      <c r="G2033" s="15" t="s">
        <v>144</v>
      </c>
      <c r="H2033" s="15">
        <v>17876</v>
      </c>
    </row>
    <row r="2034" spans="1:8">
      <c r="A2034" s="15" t="s">
        <v>59</v>
      </c>
      <c r="B2034" s="15" t="s">
        <v>2423</v>
      </c>
      <c r="C2034" s="15" t="s">
        <v>58</v>
      </c>
      <c r="D2034" s="15">
        <v>2012</v>
      </c>
      <c r="E2034" s="15" t="s">
        <v>105</v>
      </c>
      <c r="F2034" s="15" t="s">
        <v>164</v>
      </c>
      <c r="G2034" s="15" t="s">
        <v>144</v>
      </c>
      <c r="H2034" s="15">
        <v>17137</v>
      </c>
    </row>
    <row r="2035" spans="1:8">
      <c r="A2035" s="15" t="s">
        <v>61</v>
      </c>
      <c r="B2035" s="15" t="s">
        <v>2424</v>
      </c>
      <c r="C2035" s="15" t="s">
        <v>60</v>
      </c>
      <c r="D2035" s="15">
        <v>2012</v>
      </c>
      <c r="E2035" s="15" t="s">
        <v>105</v>
      </c>
      <c r="F2035" s="15" t="s">
        <v>164</v>
      </c>
      <c r="G2035" s="15" t="s">
        <v>144</v>
      </c>
      <c r="H2035" s="15">
        <v>4216</v>
      </c>
    </row>
    <row r="2036" spans="1:8">
      <c r="A2036" s="15" t="s">
        <v>63</v>
      </c>
      <c r="B2036" s="15" t="s">
        <v>2425</v>
      </c>
      <c r="C2036" s="15" t="s">
        <v>62</v>
      </c>
      <c r="D2036" s="15">
        <v>2012</v>
      </c>
      <c r="E2036" s="15" t="s">
        <v>105</v>
      </c>
      <c r="F2036" s="15" t="s">
        <v>164</v>
      </c>
      <c r="G2036" s="15" t="s">
        <v>144</v>
      </c>
      <c r="H2036" s="15">
        <v>12865</v>
      </c>
    </row>
    <row r="2037" spans="1:8">
      <c r="A2037" s="15" t="s">
        <v>65</v>
      </c>
      <c r="B2037" s="15" t="s">
        <v>2426</v>
      </c>
      <c r="C2037" s="15" t="s">
        <v>64</v>
      </c>
      <c r="D2037" s="15">
        <v>2012</v>
      </c>
      <c r="E2037" s="15" t="s">
        <v>105</v>
      </c>
      <c r="F2037" s="15" t="s">
        <v>164</v>
      </c>
      <c r="G2037" s="15" t="s">
        <v>144</v>
      </c>
      <c r="H2037" s="15">
        <v>5461</v>
      </c>
    </row>
    <row r="2038" spans="1:8">
      <c r="A2038" s="15" t="s">
        <v>67</v>
      </c>
      <c r="B2038" s="15" t="s">
        <v>2427</v>
      </c>
      <c r="C2038" s="15" t="s">
        <v>66</v>
      </c>
      <c r="D2038" s="15">
        <v>2012</v>
      </c>
      <c r="E2038" s="15" t="s">
        <v>105</v>
      </c>
      <c r="F2038" s="15" t="s">
        <v>164</v>
      </c>
      <c r="G2038" s="15" t="s">
        <v>144</v>
      </c>
      <c r="H2038" s="15">
        <v>6837</v>
      </c>
    </row>
    <row r="2039" spans="1:8">
      <c r="A2039" s="15" t="s">
        <v>69</v>
      </c>
      <c r="B2039" s="15" t="s">
        <v>2428</v>
      </c>
      <c r="C2039" s="15" t="s">
        <v>68</v>
      </c>
      <c r="D2039" s="15">
        <v>2012</v>
      </c>
      <c r="E2039" s="15" t="s">
        <v>105</v>
      </c>
      <c r="F2039" s="15" t="s">
        <v>164</v>
      </c>
      <c r="G2039" s="15" t="s">
        <v>144</v>
      </c>
      <c r="H2039" s="15">
        <v>8257</v>
      </c>
    </row>
    <row r="2040" spans="1:8">
      <c r="A2040" s="15" t="s">
        <v>71</v>
      </c>
      <c r="B2040" s="15" t="s">
        <v>2429</v>
      </c>
      <c r="C2040" s="15" t="s">
        <v>70</v>
      </c>
      <c r="D2040" s="15">
        <v>2012</v>
      </c>
      <c r="E2040" s="15" t="s">
        <v>105</v>
      </c>
      <c r="F2040" s="15" t="s">
        <v>164</v>
      </c>
      <c r="G2040" s="15" t="s">
        <v>144</v>
      </c>
      <c r="H2040" s="15">
        <v>9899</v>
      </c>
    </row>
    <row r="2041" spans="1:8">
      <c r="A2041" s="15" t="s">
        <v>20</v>
      </c>
      <c r="B2041" s="15" t="s">
        <v>2430</v>
      </c>
      <c r="C2041" s="15" t="s">
        <v>182</v>
      </c>
      <c r="D2041" s="15">
        <v>2012</v>
      </c>
      <c r="E2041" s="15" t="s">
        <v>105</v>
      </c>
      <c r="F2041" s="15" t="s">
        <v>164</v>
      </c>
      <c r="G2041" s="15" t="s">
        <v>144</v>
      </c>
      <c r="H2041" s="15">
        <v>238571</v>
      </c>
    </row>
    <row r="2042" spans="1:8">
      <c r="A2042" s="15" t="s">
        <v>23</v>
      </c>
      <c r="B2042" s="15" t="s">
        <v>2431</v>
      </c>
      <c r="C2042" s="15" t="s">
        <v>175</v>
      </c>
      <c r="D2042" s="15">
        <v>2013</v>
      </c>
      <c r="E2042" s="15" t="s">
        <v>105</v>
      </c>
      <c r="F2042" s="15" t="s">
        <v>164</v>
      </c>
      <c r="G2042" s="15" t="s">
        <v>144</v>
      </c>
      <c r="H2042" s="15">
        <v>61313</v>
      </c>
    </row>
    <row r="2043" spans="1:8">
      <c r="A2043" s="15" t="s">
        <v>25</v>
      </c>
      <c r="B2043" s="15" t="s">
        <v>2432</v>
      </c>
      <c r="C2043" s="15" t="s">
        <v>176</v>
      </c>
      <c r="D2043" s="15">
        <v>2013</v>
      </c>
      <c r="E2043" s="15" t="s">
        <v>105</v>
      </c>
      <c r="F2043" s="15" t="s">
        <v>164</v>
      </c>
      <c r="G2043" s="15" t="s">
        <v>144</v>
      </c>
      <c r="H2043" s="15">
        <v>13857</v>
      </c>
    </row>
    <row r="2044" spans="1:8">
      <c r="A2044" s="15" t="s">
        <v>26</v>
      </c>
      <c r="B2044" s="15" t="s">
        <v>2433</v>
      </c>
      <c r="C2044" s="15" t="s">
        <v>177</v>
      </c>
      <c r="D2044" s="15">
        <v>2013</v>
      </c>
      <c r="E2044" s="15" t="s">
        <v>105</v>
      </c>
      <c r="F2044" s="15" t="s">
        <v>164</v>
      </c>
      <c r="G2044" s="15" t="s">
        <v>144</v>
      </c>
      <c r="H2044" s="15">
        <v>36014</v>
      </c>
    </row>
    <row r="2045" spans="1:8">
      <c r="A2045" s="15" t="s">
        <v>221</v>
      </c>
      <c r="B2045" s="15" t="s">
        <v>2434</v>
      </c>
      <c r="C2045" s="15" t="s">
        <v>178</v>
      </c>
      <c r="D2045" s="15">
        <v>2013</v>
      </c>
      <c r="E2045" s="15" t="s">
        <v>105</v>
      </c>
      <c r="F2045" s="15" t="s">
        <v>164</v>
      </c>
      <c r="G2045" s="15" t="s">
        <v>144</v>
      </c>
      <c r="H2045" s="15">
        <v>39914</v>
      </c>
    </row>
    <row r="2046" spans="1:8">
      <c r="A2046" s="15" t="s">
        <v>107</v>
      </c>
      <c r="B2046" s="15" t="s">
        <v>2435</v>
      </c>
      <c r="C2046" s="15" t="s">
        <v>179</v>
      </c>
      <c r="D2046" s="15">
        <v>2013</v>
      </c>
      <c r="E2046" s="15" t="s">
        <v>105</v>
      </c>
      <c r="F2046" s="15" t="s">
        <v>164</v>
      </c>
      <c r="G2046" s="15" t="s">
        <v>144</v>
      </c>
      <c r="H2046" s="15">
        <v>28285</v>
      </c>
    </row>
    <row r="2047" spans="1:8">
      <c r="A2047" s="15" t="s">
        <v>27</v>
      </c>
      <c r="B2047" s="15" t="s">
        <v>2436</v>
      </c>
      <c r="C2047" s="15" t="s">
        <v>180</v>
      </c>
      <c r="D2047" s="15">
        <v>2013</v>
      </c>
      <c r="E2047" s="15" t="s">
        <v>105</v>
      </c>
      <c r="F2047" s="15" t="s">
        <v>164</v>
      </c>
      <c r="G2047" s="15" t="s">
        <v>144</v>
      </c>
      <c r="H2047" s="15">
        <v>22061</v>
      </c>
    </row>
    <row r="2048" spans="1:8">
      <c r="A2048" s="15" t="s">
        <v>28</v>
      </c>
      <c r="B2048" s="15" t="s">
        <v>2437</v>
      </c>
      <c r="C2048" s="15" t="s">
        <v>181</v>
      </c>
      <c r="D2048" s="15">
        <v>2013</v>
      </c>
      <c r="E2048" s="15" t="s">
        <v>105</v>
      </c>
      <c r="F2048" s="15" t="s">
        <v>164</v>
      </c>
      <c r="G2048" s="15" t="s">
        <v>144</v>
      </c>
      <c r="H2048" s="15">
        <v>44685</v>
      </c>
    </row>
    <row r="2049" spans="1:8">
      <c r="A2049" s="15" t="s">
        <v>30</v>
      </c>
      <c r="B2049" s="15" t="s">
        <v>2438</v>
      </c>
      <c r="C2049" s="15" t="s">
        <v>29</v>
      </c>
      <c r="D2049" s="15">
        <v>2013</v>
      </c>
      <c r="E2049" s="15" t="s">
        <v>105</v>
      </c>
      <c r="F2049" s="15" t="s">
        <v>164</v>
      </c>
      <c r="G2049" s="15" t="s">
        <v>144</v>
      </c>
      <c r="H2049" s="15">
        <v>6832</v>
      </c>
    </row>
    <row r="2050" spans="1:8">
      <c r="A2050" s="15" t="s">
        <v>32</v>
      </c>
      <c r="B2050" s="15" t="s">
        <v>2439</v>
      </c>
      <c r="C2050" s="15" t="s">
        <v>31</v>
      </c>
      <c r="D2050" s="15">
        <v>2013</v>
      </c>
      <c r="E2050" s="15" t="s">
        <v>105</v>
      </c>
      <c r="F2050" s="15" t="s">
        <v>164</v>
      </c>
      <c r="G2050" s="15" t="s">
        <v>144</v>
      </c>
      <c r="H2050" s="15">
        <v>10896</v>
      </c>
    </row>
    <row r="2051" spans="1:8">
      <c r="A2051" s="15" t="s">
        <v>34</v>
      </c>
      <c r="B2051" s="15" t="s">
        <v>2440</v>
      </c>
      <c r="C2051" s="15" t="s">
        <v>33</v>
      </c>
      <c r="D2051" s="15">
        <v>2013</v>
      </c>
      <c r="E2051" s="15" t="s">
        <v>105</v>
      </c>
      <c r="F2051" s="15" t="s">
        <v>164</v>
      </c>
      <c r="G2051" s="15" t="s">
        <v>144</v>
      </c>
      <c r="H2051" s="15">
        <v>11825</v>
      </c>
    </row>
    <row r="2052" spans="1:8">
      <c r="A2052" s="15" t="s">
        <v>36</v>
      </c>
      <c r="B2052" s="15" t="s">
        <v>2441</v>
      </c>
      <c r="C2052" s="15" t="s">
        <v>35</v>
      </c>
      <c r="D2052" s="15">
        <v>2013</v>
      </c>
      <c r="E2052" s="15" t="s">
        <v>105</v>
      </c>
      <c r="F2052" s="15" t="s">
        <v>164</v>
      </c>
      <c r="G2052" s="15" t="s">
        <v>144</v>
      </c>
      <c r="H2052" s="15">
        <v>8856</v>
      </c>
    </row>
    <row r="2053" spans="1:8">
      <c r="A2053" s="15" t="s">
        <v>38</v>
      </c>
      <c r="B2053" s="15" t="s">
        <v>2442</v>
      </c>
      <c r="C2053" s="15" t="s">
        <v>37</v>
      </c>
      <c r="D2053" s="15">
        <v>2013</v>
      </c>
      <c r="E2053" s="15" t="s">
        <v>105</v>
      </c>
      <c r="F2053" s="15" t="s">
        <v>164</v>
      </c>
      <c r="G2053" s="15" t="s">
        <v>144</v>
      </c>
      <c r="H2053" s="15">
        <v>12480</v>
      </c>
    </row>
    <row r="2054" spans="1:8">
      <c r="A2054" s="15" t="s">
        <v>40</v>
      </c>
      <c r="B2054" s="15" t="s">
        <v>2443</v>
      </c>
      <c r="C2054" s="15" t="s">
        <v>39</v>
      </c>
      <c r="D2054" s="15">
        <v>2013</v>
      </c>
      <c r="E2054" s="15" t="s">
        <v>105</v>
      </c>
      <c r="F2054" s="15" t="s">
        <v>164</v>
      </c>
      <c r="G2054" s="15" t="s">
        <v>144</v>
      </c>
      <c r="H2054" s="15">
        <v>10424</v>
      </c>
    </row>
    <row r="2055" spans="1:8">
      <c r="A2055" s="15" t="s">
        <v>41</v>
      </c>
      <c r="B2055" s="15" t="s">
        <v>2444</v>
      </c>
      <c r="C2055" s="15" t="s">
        <v>24</v>
      </c>
      <c r="D2055" s="15">
        <v>2013</v>
      </c>
      <c r="E2055" s="15" t="s">
        <v>105</v>
      </c>
      <c r="F2055" s="15" t="s">
        <v>164</v>
      </c>
      <c r="G2055" s="15" t="s">
        <v>144</v>
      </c>
      <c r="H2055" s="15">
        <v>13857</v>
      </c>
    </row>
    <row r="2056" spans="1:8">
      <c r="A2056" s="15" t="s">
        <v>43</v>
      </c>
      <c r="B2056" s="15" t="s">
        <v>2445</v>
      </c>
      <c r="C2056" s="15" t="s">
        <v>42</v>
      </c>
      <c r="D2056" s="15">
        <v>2013</v>
      </c>
      <c r="E2056" s="15" t="s">
        <v>105</v>
      </c>
      <c r="F2056" s="15" t="s">
        <v>164</v>
      </c>
      <c r="G2056" s="15" t="s">
        <v>144</v>
      </c>
      <c r="H2056" s="15">
        <v>7026</v>
      </c>
    </row>
    <row r="2057" spans="1:8">
      <c r="A2057" s="15" t="s">
        <v>45</v>
      </c>
      <c r="B2057" s="15" t="s">
        <v>2446</v>
      </c>
      <c r="C2057" s="15" t="s">
        <v>44</v>
      </c>
      <c r="D2057" s="15">
        <v>2013</v>
      </c>
      <c r="E2057" s="15" t="s">
        <v>105</v>
      </c>
      <c r="F2057" s="15" t="s">
        <v>164</v>
      </c>
      <c r="G2057" s="15" t="s">
        <v>144</v>
      </c>
      <c r="H2057" s="15">
        <v>11974</v>
      </c>
    </row>
    <row r="2058" spans="1:8">
      <c r="A2058" s="15" t="s">
        <v>47</v>
      </c>
      <c r="B2058" s="15" t="s">
        <v>2447</v>
      </c>
      <c r="C2058" s="15" t="s">
        <v>46</v>
      </c>
      <c r="D2058" s="15">
        <v>2013</v>
      </c>
      <c r="E2058" s="15" t="s">
        <v>105</v>
      </c>
      <c r="F2058" s="15" t="s">
        <v>164</v>
      </c>
      <c r="G2058" s="15" t="s">
        <v>144</v>
      </c>
      <c r="H2058" s="15">
        <v>17014</v>
      </c>
    </row>
    <row r="2059" spans="1:8">
      <c r="A2059" s="15" t="s">
        <v>49</v>
      </c>
      <c r="B2059" s="15" t="s">
        <v>2448</v>
      </c>
      <c r="C2059" s="15" t="s">
        <v>48</v>
      </c>
      <c r="D2059" s="15">
        <v>2013</v>
      </c>
      <c r="E2059" s="15" t="s">
        <v>105</v>
      </c>
      <c r="F2059" s="15" t="s">
        <v>164</v>
      </c>
      <c r="G2059" s="15" t="s">
        <v>144</v>
      </c>
      <c r="H2059" s="15">
        <v>17858</v>
      </c>
    </row>
    <row r="2060" spans="1:8">
      <c r="A2060" s="15" t="s">
        <v>51</v>
      </c>
      <c r="B2060" s="15" t="s">
        <v>2449</v>
      </c>
      <c r="C2060" s="15" t="s">
        <v>50</v>
      </c>
      <c r="D2060" s="15">
        <v>2013</v>
      </c>
      <c r="E2060" s="15" t="s">
        <v>105</v>
      </c>
      <c r="F2060" s="15" t="s">
        <v>164</v>
      </c>
      <c r="G2060" s="15" t="s">
        <v>144</v>
      </c>
      <c r="H2060" s="15">
        <v>11203</v>
      </c>
    </row>
    <row r="2061" spans="1:8">
      <c r="A2061" s="15" t="s">
        <v>53</v>
      </c>
      <c r="B2061" s="15" t="s">
        <v>2450</v>
      </c>
      <c r="C2061" s="15" t="s">
        <v>52</v>
      </c>
      <c r="D2061" s="15">
        <v>2013</v>
      </c>
      <c r="E2061" s="15" t="s">
        <v>105</v>
      </c>
      <c r="F2061" s="15" t="s">
        <v>164</v>
      </c>
      <c r="G2061" s="15" t="s">
        <v>144</v>
      </c>
      <c r="H2061" s="15">
        <v>10853</v>
      </c>
    </row>
    <row r="2062" spans="1:8">
      <c r="A2062" s="15" t="s">
        <v>55</v>
      </c>
      <c r="B2062" s="15" t="s">
        <v>2451</v>
      </c>
      <c r="C2062" s="15" t="s">
        <v>54</v>
      </c>
      <c r="D2062" s="15">
        <v>2013</v>
      </c>
      <c r="E2062" s="15" t="s">
        <v>105</v>
      </c>
      <c r="F2062" s="15" t="s">
        <v>164</v>
      </c>
      <c r="G2062" s="15" t="s">
        <v>144</v>
      </c>
      <c r="H2062" s="15">
        <v>9967</v>
      </c>
    </row>
    <row r="2063" spans="1:8">
      <c r="A2063" s="15" t="s">
        <v>57</v>
      </c>
      <c r="B2063" s="15" t="s">
        <v>2452</v>
      </c>
      <c r="C2063" s="15" t="s">
        <v>56</v>
      </c>
      <c r="D2063" s="15">
        <v>2013</v>
      </c>
      <c r="E2063" s="15" t="s">
        <v>105</v>
      </c>
      <c r="F2063" s="15" t="s">
        <v>164</v>
      </c>
      <c r="G2063" s="15" t="s">
        <v>144</v>
      </c>
      <c r="H2063" s="15">
        <v>18318</v>
      </c>
    </row>
    <row r="2064" spans="1:8">
      <c r="A2064" s="15" t="s">
        <v>59</v>
      </c>
      <c r="B2064" s="15" t="s">
        <v>2453</v>
      </c>
      <c r="C2064" s="15" t="s">
        <v>58</v>
      </c>
      <c r="D2064" s="15">
        <v>2013</v>
      </c>
      <c r="E2064" s="15" t="s">
        <v>105</v>
      </c>
      <c r="F2064" s="15" t="s">
        <v>164</v>
      </c>
      <c r="G2064" s="15" t="s">
        <v>144</v>
      </c>
      <c r="H2064" s="15">
        <v>17751</v>
      </c>
    </row>
    <row r="2065" spans="1:8">
      <c r="A2065" s="15" t="s">
        <v>61</v>
      </c>
      <c r="B2065" s="15" t="s">
        <v>2454</v>
      </c>
      <c r="C2065" s="15" t="s">
        <v>60</v>
      </c>
      <c r="D2065" s="15">
        <v>2013</v>
      </c>
      <c r="E2065" s="15" t="s">
        <v>105</v>
      </c>
      <c r="F2065" s="15" t="s">
        <v>164</v>
      </c>
      <c r="G2065" s="15" t="s">
        <v>144</v>
      </c>
      <c r="H2065" s="15">
        <v>4310</v>
      </c>
    </row>
    <row r="2066" spans="1:8">
      <c r="A2066" s="15" t="s">
        <v>63</v>
      </c>
      <c r="B2066" s="15" t="s">
        <v>2455</v>
      </c>
      <c r="C2066" s="15" t="s">
        <v>62</v>
      </c>
      <c r="D2066" s="15">
        <v>2013</v>
      </c>
      <c r="E2066" s="15" t="s">
        <v>105</v>
      </c>
      <c r="F2066" s="15" t="s">
        <v>164</v>
      </c>
      <c r="G2066" s="15" t="s">
        <v>144</v>
      </c>
      <c r="H2066" s="15">
        <v>13368</v>
      </c>
    </row>
    <row r="2067" spans="1:8">
      <c r="A2067" s="15" t="s">
        <v>65</v>
      </c>
      <c r="B2067" s="15" t="s">
        <v>2456</v>
      </c>
      <c r="C2067" s="15" t="s">
        <v>64</v>
      </c>
      <c r="D2067" s="15">
        <v>2013</v>
      </c>
      <c r="E2067" s="15" t="s">
        <v>105</v>
      </c>
      <c r="F2067" s="15" t="s">
        <v>164</v>
      </c>
      <c r="G2067" s="15" t="s">
        <v>144</v>
      </c>
      <c r="H2067" s="15">
        <v>5581</v>
      </c>
    </row>
    <row r="2068" spans="1:8">
      <c r="A2068" s="15" t="s">
        <v>67</v>
      </c>
      <c r="B2068" s="15" t="s">
        <v>2457</v>
      </c>
      <c r="C2068" s="15" t="s">
        <v>66</v>
      </c>
      <c r="D2068" s="15">
        <v>2013</v>
      </c>
      <c r="E2068" s="15" t="s">
        <v>105</v>
      </c>
      <c r="F2068" s="15" t="s">
        <v>164</v>
      </c>
      <c r="G2068" s="15" t="s">
        <v>144</v>
      </c>
      <c r="H2068" s="15">
        <v>7031</v>
      </c>
    </row>
    <row r="2069" spans="1:8">
      <c r="A2069" s="15" t="s">
        <v>69</v>
      </c>
      <c r="B2069" s="15" t="s">
        <v>2458</v>
      </c>
      <c r="C2069" s="15" t="s">
        <v>68</v>
      </c>
      <c r="D2069" s="15">
        <v>2013</v>
      </c>
      <c r="E2069" s="15" t="s">
        <v>105</v>
      </c>
      <c r="F2069" s="15" t="s">
        <v>164</v>
      </c>
      <c r="G2069" s="15" t="s">
        <v>144</v>
      </c>
      <c r="H2069" s="15">
        <v>8543</v>
      </c>
    </row>
    <row r="2070" spans="1:8">
      <c r="A2070" s="15" t="s">
        <v>71</v>
      </c>
      <c r="B2070" s="15" t="s">
        <v>2459</v>
      </c>
      <c r="C2070" s="15" t="s">
        <v>70</v>
      </c>
      <c r="D2070" s="15">
        <v>2013</v>
      </c>
      <c r="E2070" s="15" t="s">
        <v>105</v>
      </c>
      <c r="F2070" s="15" t="s">
        <v>164</v>
      </c>
      <c r="G2070" s="15" t="s">
        <v>144</v>
      </c>
      <c r="H2070" s="15">
        <v>10162</v>
      </c>
    </row>
    <row r="2071" spans="1:8">
      <c r="A2071" s="15" t="s">
        <v>20</v>
      </c>
      <c r="B2071" s="15" t="s">
        <v>2460</v>
      </c>
      <c r="C2071" s="15" t="s">
        <v>182</v>
      </c>
      <c r="D2071" s="15">
        <v>2013</v>
      </c>
      <c r="E2071" s="15" t="s">
        <v>105</v>
      </c>
      <c r="F2071" s="15" t="s">
        <v>164</v>
      </c>
      <c r="G2071" s="15" t="s">
        <v>144</v>
      </c>
      <c r="H2071" s="15">
        <v>246129</v>
      </c>
    </row>
    <row r="2072" spans="1:8">
      <c r="A2072" s="15" t="s">
        <v>23</v>
      </c>
      <c r="B2072" s="15" t="s">
        <v>2461</v>
      </c>
      <c r="C2072" s="15" t="s">
        <v>175</v>
      </c>
      <c r="D2072" s="15">
        <v>2014</v>
      </c>
      <c r="E2072" s="15" t="s">
        <v>105</v>
      </c>
      <c r="F2072" s="15" t="s">
        <v>164</v>
      </c>
      <c r="G2072" s="15" t="s">
        <v>144</v>
      </c>
      <c r="H2072" s="15">
        <v>63184</v>
      </c>
    </row>
    <row r="2073" spans="1:8">
      <c r="A2073" s="15" t="s">
        <v>25</v>
      </c>
      <c r="B2073" s="15" t="s">
        <v>2462</v>
      </c>
      <c r="C2073" s="15" t="s">
        <v>176</v>
      </c>
      <c r="D2073" s="15">
        <v>2014</v>
      </c>
      <c r="E2073" s="15" t="s">
        <v>105</v>
      </c>
      <c r="F2073" s="15" t="s">
        <v>164</v>
      </c>
      <c r="G2073" s="15" t="s">
        <v>144</v>
      </c>
      <c r="H2073" s="15">
        <v>14211</v>
      </c>
    </row>
    <row r="2074" spans="1:8">
      <c r="A2074" s="15" t="s">
        <v>26</v>
      </c>
      <c r="B2074" s="15" t="s">
        <v>2463</v>
      </c>
      <c r="C2074" s="15" t="s">
        <v>177</v>
      </c>
      <c r="D2074" s="15">
        <v>2014</v>
      </c>
      <c r="E2074" s="15" t="s">
        <v>105</v>
      </c>
      <c r="F2074" s="15" t="s">
        <v>164</v>
      </c>
      <c r="G2074" s="15" t="s">
        <v>144</v>
      </c>
      <c r="H2074" s="15">
        <v>36948</v>
      </c>
    </row>
    <row r="2075" spans="1:8">
      <c r="A2075" s="15" t="s">
        <v>221</v>
      </c>
      <c r="B2075" s="15" t="s">
        <v>2464</v>
      </c>
      <c r="C2075" s="15" t="s">
        <v>178</v>
      </c>
      <c r="D2075" s="15">
        <v>2014</v>
      </c>
      <c r="E2075" s="15" t="s">
        <v>105</v>
      </c>
      <c r="F2075" s="15" t="s">
        <v>164</v>
      </c>
      <c r="G2075" s="15" t="s">
        <v>144</v>
      </c>
      <c r="H2075" s="15">
        <v>40956</v>
      </c>
    </row>
    <row r="2076" spans="1:8">
      <c r="A2076" s="15" t="s">
        <v>107</v>
      </c>
      <c r="B2076" s="15" t="s">
        <v>2465</v>
      </c>
      <c r="C2076" s="15" t="s">
        <v>179</v>
      </c>
      <c r="D2076" s="15">
        <v>2014</v>
      </c>
      <c r="E2076" s="15" t="s">
        <v>105</v>
      </c>
      <c r="F2076" s="15" t="s">
        <v>164</v>
      </c>
      <c r="G2076" s="15" t="s">
        <v>144</v>
      </c>
      <c r="H2076" s="15">
        <v>29069</v>
      </c>
    </row>
    <row r="2077" spans="1:8">
      <c r="A2077" s="15" t="s">
        <v>27</v>
      </c>
      <c r="B2077" s="15" t="s">
        <v>2466</v>
      </c>
      <c r="C2077" s="15" t="s">
        <v>180</v>
      </c>
      <c r="D2077" s="15">
        <v>2014</v>
      </c>
      <c r="E2077" s="15" t="s">
        <v>105</v>
      </c>
      <c r="F2077" s="15" t="s">
        <v>164</v>
      </c>
      <c r="G2077" s="15" t="s">
        <v>144</v>
      </c>
      <c r="H2077" s="15">
        <v>22587</v>
      </c>
    </row>
    <row r="2078" spans="1:8">
      <c r="A2078" s="15" t="s">
        <v>28</v>
      </c>
      <c r="B2078" s="15" t="s">
        <v>2467</v>
      </c>
      <c r="C2078" s="15" t="s">
        <v>181</v>
      </c>
      <c r="D2078" s="15">
        <v>2014</v>
      </c>
      <c r="E2078" s="15" t="s">
        <v>105</v>
      </c>
      <c r="F2078" s="15" t="s">
        <v>164</v>
      </c>
      <c r="G2078" s="15" t="s">
        <v>144</v>
      </c>
      <c r="H2078" s="15">
        <v>45881</v>
      </c>
    </row>
    <row r="2079" spans="1:8">
      <c r="A2079" s="15" t="s">
        <v>30</v>
      </c>
      <c r="B2079" s="15" t="s">
        <v>2468</v>
      </c>
      <c r="C2079" s="15" t="s">
        <v>29</v>
      </c>
      <c r="D2079" s="15">
        <v>2014</v>
      </c>
      <c r="E2079" s="15" t="s">
        <v>105</v>
      </c>
      <c r="F2079" s="15" t="s">
        <v>164</v>
      </c>
      <c r="G2079" s="15" t="s">
        <v>144</v>
      </c>
      <c r="H2079" s="15">
        <v>7017</v>
      </c>
    </row>
    <row r="2080" spans="1:8">
      <c r="A2080" s="15" t="s">
        <v>32</v>
      </c>
      <c r="B2080" s="15" t="s">
        <v>2469</v>
      </c>
      <c r="C2080" s="15" t="s">
        <v>31</v>
      </c>
      <c r="D2080" s="15">
        <v>2014</v>
      </c>
      <c r="E2080" s="15" t="s">
        <v>105</v>
      </c>
      <c r="F2080" s="15" t="s">
        <v>164</v>
      </c>
      <c r="G2080" s="15" t="s">
        <v>144</v>
      </c>
      <c r="H2080" s="15">
        <v>11224</v>
      </c>
    </row>
    <row r="2081" spans="1:8">
      <c r="A2081" s="15" t="s">
        <v>34</v>
      </c>
      <c r="B2081" s="15" t="s">
        <v>2470</v>
      </c>
      <c r="C2081" s="15" t="s">
        <v>33</v>
      </c>
      <c r="D2081" s="15">
        <v>2014</v>
      </c>
      <c r="E2081" s="15" t="s">
        <v>105</v>
      </c>
      <c r="F2081" s="15" t="s">
        <v>164</v>
      </c>
      <c r="G2081" s="15" t="s">
        <v>144</v>
      </c>
      <c r="H2081" s="15">
        <v>12195</v>
      </c>
    </row>
    <row r="2082" spans="1:8">
      <c r="A2082" s="15" t="s">
        <v>36</v>
      </c>
      <c r="B2082" s="15" t="s">
        <v>2471</v>
      </c>
      <c r="C2082" s="15" t="s">
        <v>35</v>
      </c>
      <c r="D2082" s="15">
        <v>2014</v>
      </c>
      <c r="E2082" s="15" t="s">
        <v>105</v>
      </c>
      <c r="F2082" s="15" t="s">
        <v>164</v>
      </c>
      <c r="G2082" s="15" t="s">
        <v>144</v>
      </c>
      <c r="H2082" s="15">
        <v>9158</v>
      </c>
    </row>
    <row r="2083" spans="1:8">
      <c r="A2083" s="15" t="s">
        <v>38</v>
      </c>
      <c r="B2083" s="15" t="s">
        <v>2472</v>
      </c>
      <c r="C2083" s="15" t="s">
        <v>37</v>
      </c>
      <c r="D2083" s="15">
        <v>2014</v>
      </c>
      <c r="E2083" s="15" t="s">
        <v>105</v>
      </c>
      <c r="F2083" s="15" t="s">
        <v>164</v>
      </c>
      <c r="G2083" s="15" t="s">
        <v>144</v>
      </c>
      <c r="H2083" s="15">
        <v>12892</v>
      </c>
    </row>
    <row r="2084" spans="1:8">
      <c r="A2084" s="15" t="s">
        <v>40</v>
      </c>
      <c r="B2084" s="15" t="s">
        <v>2473</v>
      </c>
      <c r="C2084" s="15" t="s">
        <v>39</v>
      </c>
      <c r="D2084" s="15">
        <v>2014</v>
      </c>
      <c r="E2084" s="15" t="s">
        <v>105</v>
      </c>
      <c r="F2084" s="15" t="s">
        <v>164</v>
      </c>
      <c r="G2084" s="15" t="s">
        <v>144</v>
      </c>
      <c r="H2084" s="15">
        <v>10698</v>
      </c>
    </row>
    <row r="2085" spans="1:8">
      <c r="A2085" s="15" t="s">
        <v>41</v>
      </c>
      <c r="B2085" s="15" t="s">
        <v>2474</v>
      </c>
      <c r="C2085" s="15" t="s">
        <v>24</v>
      </c>
      <c r="D2085" s="15">
        <v>2014</v>
      </c>
      <c r="E2085" s="15" t="s">
        <v>105</v>
      </c>
      <c r="F2085" s="15" t="s">
        <v>164</v>
      </c>
      <c r="G2085" s="15" t="s">
        <v>144</v>
      </c>
      <c r="H2085" s="15">
        <v>14211</v>
      </c>
    </row>
    <row r="2086" spans="1:8">
      <c r="A2086" s="15" t="s">
        <v>43</v>
      </c>
      <c r="B2086" s="15" t="s">
        <v>2475</v>
      </c>
      <c r="C2086" s="15" t="s">
        <v>42</v>
      </c>
      <c r="D2086" s="15">
        <v>2014</v>
      </c>
      <c r="E2086" s="15" t="s">
        <v>105</v>
      </c>
      <c r="F2086" s="15" t="s">
        <v>164</v>
      </c>
      <c r="G2086" s="15" t="s">
        <v>144</v>
      </c>
      <c r="H2086" s="15">
        <v>7224</v>
      </c>
    </row>
    <row r="2087" spans="1:8">
      <c r="A2087" s="15" t="s">
        <v>45</v>
      </c>
      <c r="B2087" s="15" t="s">
        <v>2476</v>
      </c>
      <c r="C2087" s="15" t="s">
        <v>44</v>
      </c>
      <c r="D2087" s="15">
        <v>2014</v>
      </c>
      <c r="E2087" s="15" t="s">
        <v>105</v>
      </c>
      <c r="F2087" s="15" t="s">
        <v>164</v>
      </c>
      <c r="G2087" s="15" t="s">
        <v>144</v>
      </c>
      <c r="H2087" s="15">
        <v>12291</v>
      </c>
    </row>
    <row r="2088" spans="1:8">
      <c r="A2088" s="15" t="s">
        <v>47</v>
      </c>
      <c r="B2088" s="15" t="s">
        <v>2477</v>
      </c>
      <c r="C2088" s="15" t="s">
        <v>46</v>
      </c>
      <c r="D2088" s="15">
        <v>2014</v>
      </c>
      <c r="E2088" s="15" t="s">
        <v>105</v>
      </c>
      <c r="F2088" s="15" t="s">
        <v>164</v>
      </c>
      <c r="G2088" s="15" t="s">
        <v>144</v>
      </c>
      <c r="H2088" s="15">
        <v>17433</v>
      </c>
    </row>
    <row r="2089" spans="1:8">
      <c r="A2089" s="15" t="s">
        <v>49</v>
      </c>
      <c r="B2089" s="15" t="s">
        <v>2478</v>
      </c>
      <c r="C2089" s="15" t="s">
        <v>48</v>
      </c>
      <c r="D2089" s="15">
        <v>2014</v>
      </c>
      <c r="E2089" s="15" t="s">
        <v>105</v>
      </c>
      <c r="F2089" s="15" t="s">
        <v>164</v>
      </c>
      <c r="G2089" s="15" t="s">
        <v>144</v>
      </c>
      <c r="H2089" s="15">
        <v>18275</v>
      </c>
    </row>
    <row r="2090" spans="1:8">
      <c r="A2090" s="15" t="s">
        <v>51</v>
      </c>
      <c r="B2090" s="15" t="s">
        <v>2479</v>
      </c>
      <c r="C2090" s="15" t="s">
        <v>50</v>
      </c>
      <c r="D2090" s="15">
        <v>2014</v>
      </c>
      <c r="E2090" s="15" t="s">
        <v>105</v>
      </c>
      <c r="F2090" s="15" t="s">
        <v>164</v>
      </c>
      <c r="G2090" s="15" t="s">
        <v>144</v>
      </c>
      <c r="H2090" s="15">
        <v>11444</v>
      </c>
    </row>
    <row r="2091" spans="1:8">
      <c r="A2091" s="15" t="s">
        <v>53</v>
      </c>
      <c r="B2091" s="15" t="s">
        <v>2480</v>
      </c>
      <c r="C2091" s="15" t="s">
        <v>52</v>
      </c>
      <c r="D2091" s="15">
        <v>2014</v>
      </c>
      <c r="E2091" s="15" t="s">
        <v>105</v>
      </c>
      <c r="F2091" s="15" t="s">
        <v>164</v>
      </c>
      <c r="G2091" s="15" t="s">
        <v>144</v>
      </c>
      <c r="H2091" s="15">
        <v>11237</v>
      </c>
    </row>
    <row r="2092" spans="1:8">
      <c r="A2092" s="15" t="s">
        <v>55</v>
      </c>
      <c r="B2092" s="15" t="s">
        <v>2481</v>
      </c>
      <c r="C2092" s="15" t="s">
        <v>54</v>
      </c>
      <c r="D2092" s="15">
        <v>2014</v>
      </c>
      <c r="E2092" s="15" t="s">
        <v>105</v>
      </c>
      <c r="F2092" s="15" t="s">
        <v>164</v>
      </c>
      <c r="G2092" s="15" t="s">
        <v>144</v>
      </c>
      <c r="H2092" s="15">
        <v>10244</v>
      </c>
    </row>
    <row r="2093" spans="1:8">
      <c r="A2093" s="15" t="s">
        <v>57</v>
      </c>
      <c r="B2093" s="15" t="s">
        <v>2482</v>
      </c>
      <c r="C2093" s="15" t="s">
        <v>56</v>
      </c>
      <c r="D2093" s="15">
        <v>2014</v>
      </c>
      <c r="E2093" s="15" t="s">
        <v>105</v>
      </c>
      <c r="F2093" s="15" t="s">
        <v>164</v>
      </c>
      <c r="G2093" s="15" t="s">
        <v>144</v>
      </c>
      <c r="H2093" s="15">
        <v>18825</v>
      </c>
    </row>
    <row r="2094" spans="1:8">
      <c r="A2094" s="15" t="s">
        <v>59</v>
      </c>
      <c r="B2094" s="15" t="s">
        <v>2483</v>
      </c>
      <c r="C2094" s="15" t="s">
        <v>58</v>
      </c>
      <c r="D2094" s="15">
        <v>2014</v>
      </c>
      <c r="E2094" s="15" t="s">
        <v>105</v>
      </c>
      <c r="F2094" s="15" t="s">
        <v>164</v>
      </c>
      <c r="G2094" s="15" t="s">
        <v>144</v>
      </c>
      <c r="H2094" s="15">
        <v>18156</v>
      </c>
    </row>
    <row r="2095" spans="1:8">
      <c r="A2095" s="15" t="s">
        <v>61</v>
      </c>
      <c r="B2095" s="15" t="s">
        <v>2484</v>
      </c>
      <c r="C2095" s="15" t="s">
        <v>60</v>
      </c>
      <c r="D2095" s="15">
        <v>2014</v>
      </c>
      <c r="E2095" s="15" t="s">
        <v>105</v>
      </c>
      <c r="F2095" s="15" t="s">
        <v>164</v>
      </c>
      <c r="G2095" s="15" t="s">
        <v>144</v>
      </c>
      <c r="H2095" s="15">
        <v>4431</v>
      </c>
    </row>
    <row r="2096" spans="1:8">
      <c r="A2096" s="15" t="s">
        <v>63</v>
      </c>
      <c r="B2096" s="15" t="s">
        <v>2485</v>
      </c>
      <c r="C2096" s="15" t="s">
        <v>62</v>
      </c>
      <c r="D2096" s="15">
        <v>2014</v>
      </c>
      <c r="E2096" s="15" t="s">
        <v>105</v>
      </c>
      <c r="F2096" s="15" t="s">
        <v>164</v>
      </c>
      <c r="G2096" s="15" t="s">
        <v>144</v>
      </c>
      <c r="H2096" s="15">
        <v>13767</v>
      </c>
    </row>
    <row r="2097" spans="1:8">
      <c r="A2097" s="15" t="s">
        <v>65</v>
      </c>
      <c r="B2097" s="15" t="s">
        <v>2486</v>
      </c>
      <c r="C2097" s="15" t="s">
        <v>64</v>
      </c>
      <c r="D2097" s="15">
        <v>2014</v>
      </c>
      <c r="E2097" s="15" t="s">
        <v>105</v>
      </c>
      <c r="F2097" s="15" t="s">
        <v>164</v>
      </c>
      <c r="G2097" s="15" t="s">
        <v>144</v>
      </c>
      <c r="H2097" s="15">
        <v>5736</v>
      </c>
    </row>
    <row r="2098" spans="1:8">
      <c r="A2098" s="15" t="s">
        <v>67</v>
      </c>
      <c r="B2098" s="15" t="s">
        <v>2487</v>
      </c>
      <c r="C2098" s="15" t="s">
        <v>66</v>
      </c>
      <c r="D2098" s="15">
        <v>2014</v>
      </c>
      <c r="E2098" s="15" t="s">
        <v>105</v>
      </c>
      <c r="F2098" s="15" t="s">
        <v>164</v>
      </c>
      <c r="G2098" s="15" t="s">
        <v>144</v>
      </c>
      <c r="H2098" s="15">
        <v>7252</v>
      </c>
    </row>
    <row r="2099" spans="1:8">
      <c r="A2099" s="15" t="s">
        <v>69</v>
      </c>
      <c r="B2099" s="15" t="s">
        <v>2488</v>
      </c>
      <c r="C2099" s="15" t="s">
        <v>68</v>
      </c>
      <c r="D2099" s="15">
        <v>2014</v>
      </c>
      <c r="E2099" s="15" t="s">
        <v>105</v>
      </c>
      <c r="F2099" s="15" t="s">
        <v>164</v>
      </c>
      <c r="G2099" s="15" t="s">
        <v>144</v>
      </c>
      <c r="H2099" s="15">
        <v>8844</v>
      </c>
    </row>
    <row r="2100" spans="1:8">
      <c r="A2100" s="15" t="s">
        <v>71</v>
      </c>
      <c r="B2100" s="15" t="s">
        <v>2489</v>
      </c>
      <c r="C2100" s="15" t="s">
        <v>70</v>
      </c>
      <c r="D2100" s="15">
        <v>2014</v>
      </c>
      <c r="E2100" s="15" t="s">
        <v>105</v>
      </c>
      <c r="F2100" s="15" t="s">
        <v>164</v>
      </c>
      <c r="G2100" s="15" t="s">
        <v>144</v>
      </c>
      <c r="H2100" s="15">
        <v>10282</v>
      </c>
    </row>
    <row r="2101" spans="1:8">
      <c r="A2101" s="15" t="s">
        <v>20</v>
      </c>
      <c r="B2101" s="15" t="s">
        <v>2490</v>
      </c>
      <c r="C2101" s="15" t="s">
        <v>182</v>
      </c>
      <c r="D2101" s="15">
        <v>2014</v>
      </c>
      <c r="E2101" s="15" t="s">
        <v>105</v>
      </c>
      <c r="F2101" s="15" t="s">
        <v>164</v>
      </c>
      <c r="G2101" s="15" t="s">
        <v>144</v>
      </c>
      <c r="H2101" s="15">
        <v>252836</v>
      </c>
    </row>
    <row r="2102" spans="1:8">
      <c r="A2102" s="15" t="s">
        <v>23</v>
      </c>
      <c r="B2102" s="15" t="s">
        <v>2491</v>
      </c>
      <c r="C2102" s="15" t="s">
        <v>175</v>
      </c>
      <c r="D2102" s="15">
        <v>2005</v>
      </c>
      <c r="E2102" s="15" t="s">
        <v>106</v>
      </c>
      <c r="F2102" s="15" t="s">
        <v>164</v>
      </c>
      <c r="G2102" s="15" t="s">
        <v>144</v>
      </c>
      <c r="H2102" s="15">
        <v>60959</v>
      </c>
    </row>
    <row r="2103" spans="1:8">
      <c r="A2103" s="15" t="s">
        <v>25</v>
      </c>
      <c r="B2103" s="15" t="s">
        <v>2492</v>
      </c>
      <c r="C2103" s="15" t="s">
        <v>176</v>
      </c>
      <c r="D2103" s="15">
        <v>2005</v>
      </c>
      <c r="E2103" s="15" t="s">
        <v>106</v>
      </c>
      <c r="F2103" s="15" t="s">
        <v>164</v>
      </c>
      <c r="G2103" s="15" t="s">
        <v>144</v>
      </c>
      <c r="H2103" s="15">
        <v>12310</v>
      </c>
    </row>
    <row r="2104" spans="1:8">
      <c r="A2104" s="15" t="s">
        <v>26</v>
      </c>
      <c r="B2104" s="15" t="s">
        <v>2493</v>
      </c>
      <c r="C2104" s="15" t="s">
        <v>177</v>
      </c>
      <c r="D2104" s="15">
        <v>2005</v>
      </c>
      <c r="E2104" s="15" t="s">
        <v>106</v>
      </c>
      <c r="F2104" s="15" t="s">
        <v>164</v>
      </c>
      <c r="G2104" s="15" t="s">
        <v>144</v>
      </c>
      <c r="H2104" s="15">
        <v>34680</v>
      </c>
    </row>
    <row r="2105" spans="1:8">
      <c r="A2105" s="15" t="s">
        <v>221</v>
      </c>
      <c r="B2105" s="15" t="s">
        <v>2494</v>
      </c>
      <c r="C2105" s="15" t="s">
        <v>178</v>
      </c>
      <c r="D2105" s="15">
        <v>2005</v>
      </c>
      <c r="E2105" s="15" t="s">
        <v>106</v>
      </c>
      <c r="F2105" s="15" t="s">
        <v>164</v>
      </c>
      <c r="G2105" s="15" t="s">
        <v>144</v>
      </c>
      <c r="H2105" s="15">
        <v>42850</v>
      </c>
    </row>
    <row r="2106" spans="1:8">
      <c r="A2106" s="15" t="s">
        <v>107</v>
      </c>
      <c r="B2106" s="15" t="s">
        <v>2495</v>
      </c>
      <c r="C2106" s="15" t="s">
        <v>179</v>
      </c>
      <c r="D2106" s="15">
        <v>2005</v>
      </c>
      <c r="E2106" s="15" t="s">
        <v>106</v>
      </c>
      <c r="F2106" s="15" t="s">
        <v>164</v>
      </c>
      <c r="G2106" s="15" t="s">
        <v>144</v>
      </c>
      <c r="H2106" s="15">
        <v>32199</v>
      </c>
    </row>
    <row r="2107" spans="1:8">
      <c r="A2107" s="15" t="s">
        <v>27</v>
      </c>
      <c r="B2107" s="15" t="s">
        <v>2496</v>
      </c>
      <c r="C2107" s="15" t="s">
        <v>180</v>
      </c>
      <c r="D2107" s="15">
        <v>2005</v>
      </c>
      <c r="E2107" s="15" t="s">
        <v>106</v>
      </c>
      <c r="F2107" s="15" t="s">
        <v>164</v>
      </c>
      <c r="G2107" s="15" t="s">
        <v>144</v>
      </c>
      <c r="H2107" s="15">
        <v>23182</v>
      </c>
    </row>
    <row r="2108" spans="1:8">
      <c r="A2108" s="15" t="s">
        <v>28</v>
      </c>
      <c r="B2108" s="15" t="s">
        <v>2497</v>
      </c>
      <c r="C2108" s="15" t="s">
        <v>181</v>
      </c>
      <c r="D2108" s="15">
        <v>2005</v>
      </c>
      <c r="E2108" s="15" t="s">
        <v>106</v>
      </c>
      <c r="F2108" s="15" t="s">
        <v>164</v>
      </c>
      <c r="G2108" s="15" t="s">
        <v>144</v>
      </c>
      <c r="H2108" s="15">
        <v>45333</v>
      </c>
    </row>
    <row r="2109" spans="1:8">
      <c r="A2109" s="15" t="s">
        <v>30</v>
      </c>
      <c r="B2109" s="15" t="s">
        <v>2498</v>
      </c>
      <c r="C2109" s="15" t="s">
        <v>29</v>
      </c>
      <c r="D2109" s="15">
        <v>2005</v>
      </c>
      <c r="E2109" s="15" t="s">
        <v>106</v>
      </c>
      <c r="F2109" s="15" t="s">
        <v>164</v>
      </c>
      <c r="G2109" s="15" t="s">
        <v>144</v>
      </c>
      <c r="H2109" s="15">
        <v>6603</v>
      </c>
    </row>
    <row r="2110" spans="1:8">
      <c r="A2110" s="15" t="s">
        <v>32</v>
      </c>
      <c r="B2110" s="15" t="s">
        <v>2499</v>
      </c>
      <c r="C2110" s="15" t="s">
        <v>31</v>
      </c>
      <c r="D2110" s="15">
        <v>2005</v>
      </c>
      <c r="E2110" s="15" t="s">
        <v>106</v>
      </c>
      <c r="F2110" s="15" t="s">
        <v>164</v>
      </c>
      <c r="G2110" s="15" t="s">
        <v>144</v>
      </c>
      <c r="H2110" s="15">
        <v>11231</v>
      </c>
    </row>
    <row r="2111" spans="1:8">
      <c r="A2111" s="15" t="s">
        <v>34</v>
      </c>
      <c r="B2111" s="15" t="s">
        <v>2500</v>
      </c>
      <c r="C2111" s="15" t="s">
        <v>33</v>
      </c>
      <c r="D2111" s="15">
        <v>2005</v>
      </c>
      <c r="E2111" s="15" t="s">
        <v>106</v>
      </c>
      <c r="F2111" s="15" t="s">
        <v>164</v>
      </c>
      <c r="G2111" s="15" t="s">
        <v>144</v>
      </c>
      <c r="H2111" s="15">
        <v>12642</v>
      </c>
    </row>
    <row r="2112" spans="1:8">
      <c r="A2112" s="15" t="s">
        <v>36</v>
      </c>
      <c r="B2112" s="15" t="s">
        <v>2501</v>
      </c>
      <c r="C2112" s="15" t="s">
        <v>35</v>
      </c>
      <c r="D2112" s="15">
        <v>2005</v>
      </c>
      <c r="E2112" s="15" t="s">
        <v>106</v>
      </c>
      <c r="F2112" s="15" t="s">
        <v>164</v>
      </c>
      <c r="G2112" s="15" t="s">
        <v>144</v>
      </c>
      <c r="H2112" s="15">
        <v>9043</v>
      </c>
    </row>
    <row r="2113" spans="1:8">
      <c r="A2113" s="15" t="s">
        <v>38</v>
      </c>
      <c r="B2113" s="15" t="s">
        <v>2502</v>
      </c>
      <c r="C2113" s="15" t="s">
        <v>37</v>
      </c>
      <c r="D2113" s="15">
        <v>2005</v>
      </c>
      <c r="E2113" s="15" t="s">
        <v>106</v>
      </c>
      <c r="F2113" s="15" t="s">
        <v>164</v>
      </c>
      <c r="G2113" s="15" t="s">
        <v>144</v>
      </c>
      <c r="H2113" s="15">
        <v>11365</v>
      </c>
    </row>
    <row r="2114" spans="1:8">
      <c r="A2114" s="15" t="s">
        <v>40</v>
      </c>
      <c r="B2114" s="15" t="s">
        <v>2503</v>
      </c>
      <c r="C2114" s="15" t="s">
        <v>39</v>
      </c>
      <c r="D2114" s="15">
        <v>2005</v>
      </c>
      <c r="E2114" s="15" t="s">
        <v>106</v>
      </c>
      <c r="F2114" s="15" t="s">
        <v>164</v>
      </c>
      <c r="G2114" s="15" t="s">
        <v>144</v>
      </c>
      <c r="H2114" s="15">
        <v>10075</v>
      </c>
    </row>
    <row r="2115" spans="1:8">
      <c r="A2115" s="15" t="s">
        <v>41</v>
      </c>
      <c r="B2115" s="15" t="s">
        <v>2504</v>
      </c>
      <c r="C2115" s="15" t="s">
        <v>24</v>
      </c>
      <c r="D2115" s="15">
        <v>2005</v>
      </c>
      <c r="E2115" s="15" t="s">
        <v>106</v>
      </c>
      <c r="F2115" s="15" t="s">
        <v>164</v>
      </c>
      <c r="G2115" s="15" t="s">
        <v>144</v>
      </c>
      <c r="H2115" s="15">
        <v>12310</v>
      </c>
    </row>
    <row r="2116" spans="1:8">
      <c r="A2116" s="15" t="s">
        <v>43</v>
      </c>
      <c r="B2116" s="15" t="s">
        <v>2505</v>
      </c>
      <c r="C2116" s="15" t="s">
        <v>42</v>
      </c>
      <c r="D2116" s="15">
        <v>2005</v>
      </c>
      <c r="E2116" s="15" t="s">
        <v>106</v>
      </c>
      <c r="F2116" s="15" t="s">
        <v>164</v>
      </c>
      <c r="G2116" s="15" t="s">
        <v>144</v>
      </c>
      <c r="H2116" s="15">
        <v>6857</v>
      </c>
    </row>
    <row r="2117" spans="1:8">
      <c r="A2117" s="15" t="s">
        <v>45</v>
      </c>
      <c r="B2117" s="15" t="s">
        <v>2506</v>
      </c>
      <c r="C2117" s="15" t="s">
        <v>44</v>
      </c>
      <c r="D2117" s="15">
        <v>2005</v>
      </c>
      <c r="E2117" s="15" t="s">
        <v>106</v>
      </c>
      <c r="F2117" s="15" t="s">
        <v>164</v>
      </c>
      <c r="G2117" s="15" t="s">
        <v>144</v>
      </c>
      <c r="H2117" s="15">
        <v>11090</v>
      </c>
    </row>
    <row r="2118" spans="1:8">
      <c r="A2118" s="15" t="s">
        <v>47</v>
      </c>
      <c r="B2118" s="15" t="s">
        <v>2507</v>
      </c>
      <c r="C2118" s="15" t="s">
        <v>46</v>
      </c>
      <c r="D2118" s="15">
        <v>2005</v>
      </c>
      <c r="E2118" s="15" t="s">
        <v>106</v>
      </c>
      <c r="F2118" s="15" t="s">
        <v>164</v>
      </c>
      <c r="G2118" s="15" t="s">
        <v>144</v>
      </c>
      <c r="H2118" s="15">
        <v>16733</v>
      </c>
    </row>
    <row r="2119" spans="1:8">
      <c r="A2119" s="15" t="s">
        <v>49</v>
      </c>
      <c r="B2119" s="15" t="s">
        <v>2508</v>
      </c>
      <c r="C2119" s="15" t="s">
        <v>48</v>
      </c>
      <c r="D2119" s="15">
        <v>2005</v>
      </c>
      <c r="E2119" s="15" t="s">
        <v>106</v>
      </c>
      <c r="F2119" s="15" t="s">
        <v>164</v>
      </c>
      <c r="G2119" s="15" t="s">
        <v>144</v>
      </c>
      <c r="H2119" s="15">
        <v>19710</v>
      </c>
    </row>
    <row r="2120" spans="1:8">
      <c r="A2120" s="15" t="s">
        <v>51</v>
      </c>
      <c r="B2120" s="15" t="s">
        <v>2509</v>
      </c>
      <c r="C2120" s="15" t="s">
        <v>50</v>
      </c>
      <c r="D2120" s="15">
        <v>2005</v>
      </c>
      <c r="E2120" s="15" t="s">
        <v>106</v>
      </c>
      <c r="F2120" s="15" t="s">
        <v>164</v>
      </c>
      <c r="G2120" s="15" t="s">
        <v>144</v>
      </c>
      <c r="H2120" s="15">
        <v>12163</v>
      </c>
    </row>
    <row r="2121" spans="1:8">
      <c r="A2121" s="15" t="s">
        <v>53</v>
      </c>
      <c r="B2121" s="15" t="s">
        <v>2510</v>
      </c>
      <c r="C2121" s="15" t="s">
        <v>52</v>
      </c>
      <c r="D2121" s="15">
        <v>2005</v>
      </c>
      <c r="E2121" s="15" t="s">
        <v>106</v>
      </c>
      <c r="F2121" s="15" t="s">
        <v>164</v>
      </c>
      <c r="G2121" s="15" t="s">
        <v>144</v>
      </c>
      <c r="H2121" s="15">
        <v>10977</v>
      </c>
    </row>
    <row r="2122" spans="1:8">
      <c r="A2122" s="15" t="s">
        <v>55</v>
      </c>
      <c r="B2122" s="15" t="s">
        <v>2511</v>
      </c>
      <c r="C2122" s="15" t="s">
        <v>54</v>
      </c>
      <c r="D2122" s="15">
        <v>2005</v>
      </c>
      <c r="E2122" s="15" t="s">
        <v>106</v>
      </c>
      <c r="F2122" s="15" t="s">
        <v>164</v>
      </c>
      <c r="G2122" s="15" t="s">
        <v>144</v>
      </c>
      <c r="H2122" s="15">
        <v>10220</v>
      </c>
    </row>
    <row r="2123" spans="1:8">
      <c r="A2123" s="15" t="s">
        <v>57</v>
      </c>
      <c r="B2123" s="15" t="s">
        <v>2512</v>
      </c>
      <c r="C2123" s="15" t="s">
        <v>56</v>
      </c>
      <c r="D2123" s="15">
        <v>2005</v>
      </c>
      <c r="E2123" s="15" t="s">
        <v>106</v>
      </c>
      <c r="F2123" s="15" t="s">
        <v>164</v>
      </c>
      <c r="G2123" s="15" t="s">
        <v>144</v>
      </c>
      <c r="H2123" s="15">
        <v>21979</v>
      </c>
    </row>
    <row r="2124" spans="1:8">
      <c r="A2124" s="15" t="s">
        <v>59</v>
      </c>
      <c r="B2124" s="15" t="s">
        <v>2513</v>
      </c>
      <c r="C2124" s="15" t="s">
        <v>58</v>
      </c>
      <c r="D2124" s="15">
        <v>2005</v>
      </c>
      <c r="E2124" s="15" t="s">
        <v>106</v>
      </c>
      <c r="F2124" s="15" t="s">
        <v>164</v>
      </c>
      <c r="G2124" s="15" t="s">
        <v>144</v>
      </c>
      <c r="H2124" s="15">
        <v>18644</v>
      </c>
    </row>
    <row r="2125" spans="1:8">
      <c r="A2125" s="15" t="s">
        <v>61</v>
      </c>
      <c r="B2125" s="15" t="s">
        <v>2514</v>
      </c>
      <c r="C2125" s="15" t="s">
        <v>60</v>
      </c>
      <c r="D2125" s="15">
        <v>2005</v>
      </c>
      <c r="E2125" s="15" t="s">
        <v>106</v>
      </c>
      <c r="F2125" s="15" t="s">
        <v>164</v>
      </c>
      <c r="G2125" s="15" t="s">
        <v>144</v>
      </c>
      <c r="H2125" s="15">
        <v>4538</v>
      </c>
    </row>
    <row r="2126" spans="1:8">
      <c r="A2126" s="15" t="s">
        <v>63</v>
      </c>
      <c r="B2126" s="15" t="s">
        <v>2515</v>
      </c>
      <c r="C2126" s="15" t="s">
        <v>62</v>
      </c>
      <c r="D2126" s="15">
        <v>2005</v>
      </c>
      <c r="E2126" s="15" t="s">
        <v>106</v>
      </c>
      <c r="F2126" s="15" t="s">
        <v>164</v>
      </c>
      <c r="G2126" s="15" t="s">
        <v>144</v>
      </c>
      <c r="H2126" s="15">
        <v>13165</v>
      </c>
    </row>
    <row r="2127" spans="1:8">
      <c r="A2127" s="15" t="s">
        <v>65</v>
      </c>
      <c r="B2127" s="15" t="s">
        <v>2516</v>
      </c>
      <c r="C2127" s="15" t="s">
        <v>64</v>
      </c>
      <c r="D2127" s="15">
        <v>2005</v>
      </c>
      <c r="E2127" s="15" t="s">
        <v>106</v>
      </c>
      <c r="F2127" s="15" t="s">
        <v>164</v>
      </c>
      <c r="G2127" s="15" t="s">
        <v>144</v>
      </c>
      <c r="H2127" s="15">
        <v>5691</v>
      </c>
    </row>
    <row r="2128" spans="1:8">
      <c r="A2128" s="15" t="s">
        <v>67</v>
      </c>
      <c r="B2128" s="15" t="s">
        <v>2517</v>
      </c>
      <c r="C2128" s="15" t="s">
        <v>66</v>
      </c>
      <c r="D2128" s="15">
        <v>2005</v>
      </c>
      <c r="E2128" s="15" t="s">
        <v>106</v>
      </c>
      <c r="F2128" s="15" t="s">
        <v>164</v>
      </c>
      <c r="G2128" s="15" t="s">
        <v>144</v>
      </c>
      <c r="H2128" s="15">
        <v>7692</v>
      </c>
    </row>
    <row r="2129" spans="1:8">
      <c r="A2129" s="15" t="s">
        <v>69</v>
      </c>
      <c r="B2129" s="15" t="s">
        <v>2518</v>
      </c>
      <c r="C2129" s="15" t="s">
        <v>68</v>
      </c>
      <c r="D2129" s="15">
        <v>2005</v>
      </c>
      <c r="E2129" s="15" t="s">
        <v>106</v>
      </c>
      <c r="F2129" s="15" t="s">
        <v>164</v>
      </c>
      <c r="G2129" s="15" t="s">
        <v>144</v>
      </c>
      <c r="H2129" s="15">
        <v>7863</v>
      </c>
    </row>
    <row r="2130" spans="1:8">
      <c r="A2130" s="15" t="s">
        <v>71</v>
      </c>
      <c r="B2130" s="15" t="s">
        <v>2519</v>
      </c>
      <c r="C2130" s="15" t="s">
        <v>70</v>
      </c>
      <c r="D2130" s="15">
        <v>2005</v>
      </c>
      <c r="E2130" s="15" t="s">
        <v>106</v>
      </c>
      <c r="F2130" s="15" t="s">
        <v>164</v>
      </c>
      <c r="G2130" s="15" t="s">
        <v>144</v>
      </c>
      <c r="H2130" s="15">
        <v>10922</v>
      </c>
    </row>
    <row r="2131" spans="1:8">
      <c r="A2131" s="15" t="s">
        <v>20</v>
      </c>
      <c r="B2131" s="15" t="s">
        <v>2520</v>
      </c>
      <c r="C2131" s="15" t="s">
        <v>182</v>
      </c>
      <c r="D2131" s="15">
        <v>2005</v>
      </c>
      <c r="E2131" s="15" t="s">
        <v>106</v>
      </c>
      <c r="F2131" s="15" t="s">
        <v>164</v>
      </c>
      <c r="G2131" s="15" t="s">
        <v>144</v>
      </c>
      <c r="H2131" s="15">
        <v>251513</v>
      </c>
    </row>
    <row r="2132" spans="1:8">
      <c r="A2132" s="15" t="s">
        <v>23</v>
      </c>
      <c r="B2132" s="15" t="s">
        <v>2521</v>
      </c>
      <c r="C2132" s="15" t="s">
        <v>175</v>
      </c>
      <c r="D2132" s="15">
        <v>2006</v>
      </c>
      <c r="E2132" s="15" t="s">
        <v>106</v>
      </c>
      <c r="F2132" s="15" t="s">
        <v>164</v>
      </c>
      <c r="G2132" s="15" t="s">
        <v>144</v>
      </c>
      <c r="H2132" s="15">
        <v>60764</v>
      </c>
    </row>
    <row r="2133" spans="1:8">
      <c r="A2133" s="15" t="s">
        <v>25</v>
      </c>
      <c r="B2133" s="15" t="s">
        <v>2522</v>
      </c>
      <c r="C2133" s="15" t="s">
        <v>176</v>
      </c>
      <c r="D2133" s="15">
        <v>2006</v>
      </c>
      <c r="E2133" s="15" t="s">
        <v>106</v>
      </c>
      <c r="F2133" s="15" t="s">
        <v>164</v>
      </c>
      <c r="G2133" s="15" t="s">
        <v>144</v>
      </c>
      <c r="H2133" s="15">
        <v>12421</v>
      </c>
    </row>
    <row r="2134" spans="1:8">
      <c r="A2134" s="15" t="s">
        <v>26</v>
      </c>
      <c r="B2134" s="15" t="s">
        <v>2523</v>
      </c>
      <c r="C2134" s="15" t="s">
        <v>177</v>
      </c>
      <c r="D2134" s="15">
        <v>2006</v>
      </c>
      <c r="E2134" s="15" t="s">
        <v>106</v>
      </c>
      <c r="F2134" s="15" t="s">
        <v>164</v>
      </c>
      <c r="G2134" s="15" t="s">
        <v>144</v>
      </c>
      <c r="H2134" s="15">
        <v>34556</v>
      </c>
    </row>
    <row r="2135" spans="1:8">
      <c r="A2135" s="15" t="s">
        <v>221</v>
      </c>
      <c r="B2135" s="15" t="s">
        <v>2524</v>
      </c>
      <c r="C2135" s="15" t="s">
        <v>178</v>
      </c>
      <c r="D2135" s="15">
        <v>2006</v>
      </c>
      <c r="E2135" s="15" t="s">
        <v>106</v>
      </c>
      <c r="F2135" s="15" t="s">
        <v>164</v>
      </c>
      <c r="G2135" s="15" t="s">
        <v>144</v>
      </c>
      <c r="H2135" s="15">
        <v>42617</v>
      </c>
    </row>
    <row r="2136" spans="1:8">
      <c r="A2136" s="15" t="s">
        <v>107</v>
      </c>
      <c r="B2136" s="15" t="s">
        <v>2525</v>
      </c>
      <c r="C2136" s="15" t="s">
        <v>179</v>
      </c>
      <c r="D2136" s="15">
        <v>2006</v>
      </c>
      <c r="E2136" s="15" t="s">
        <v>106</v>
      </c>
      <c r="F2136" s="15" t="s">
        <v>164</v>
      </c>
      <c r="G2136" s="15" t="s">
        <v>144</v>
      </c>
      <c r="H2136" s="15">
        <v>31848</v>
      </c>
    </row>
    <row r="2137" spans="1:8">
      <c r="A2137" s="15" t="s">
        <v>27</v>
      </c>
      <c r="B2137" s="15" t="s">
        <v>2526</v>
      </c>
      <c r="C2137" s="15" t="s">
        <v>180</v>
      </c>
      <c r="D2137" s="15">
        <v>2006</v>
      </c>
      <c r="E2137" s="15" t="s">
        <v>106</v>
      </c>
      <c r="F2137" s="15" t="s">
        <v>164</v>
      </c>
      <c r="G2137" s="15" t="s">
        <v>144</v>
      </c>
      <c r="H2137" s="15">
        <v>22987</v>
      </c>
    </row>
    <row r="2138" spans="1:8">
      <c r="A2138" s="15" t="s">
        <v>28</v>
      </c>
      <c r="B2138" s="15" t="s">
        <v>2527</v>
      </c>
      <c r="C2138" s="15" t="s">
        <v>181</v>
      </c>
      <c r="D2138" s="15">
        <v>2006</v>
      </c>
      <c r="E2138" s="15" t="s">
        <v>106</v>
      </c>
      <c r="F2138" s="15" t="s">
        <v>164</v>
      </c>
      <c r="G2138" s="15" t="s">
        <v>144</v>
      </c>
      <c r="H2138" s="15">
        <v>45277</v>
      </c>
    </row>
    <row r="2139" spans="1:8">
      <c r="A2139" s="15" t="s">
        <v>30</v>
      </c>
      <c r="B2139" s="15" t="s">
        <v>2528</v>
      </c>
      <c r="C2139" s="15" t="s">
        <v>29</v>
      </c>
      <c r="D2139" s="15">
        <v>2006</v>
      </c>
      <c r="E2139" s="15" t="s">
        <v>106</v>
      </c>
      <c r="F2139" s="15" t="s">
        <v>164</v>
      </c>
      <c r="G2139" s="15" t="s">
        <v>144</v>
      </c>
      <c r="H2139" s="15">
        <v>6613</v>
      </c>
    </row>
    <row r="2140" spans="1:8">
      <c r="A2140" s="15" t="s">
        <v>32</v>
      </c>
      <c r="B2140" s="15" t="s">
        <v>2529</v>
      </c>
      <c r="C2140" s="15" t="s">
        <v>31</v>
      </c>
      <c r="D2140" s="15">
        <v>2006</v>
      </c>
      <c r="E2140" s="15" t="s">
        <v>106</v>
      </c>
      <c r="F2140" s="15" t="s">
        <v>164</v>
      </c>
      <c r="G2140" s="15" t="s">
        <v>144</v>
      </c>
      <c r="H2140" s="15">
        <v>11167</v>
      </c>
    </row>
    <row r="2141" spans="1:8">
      <c r="A2141" s="15" t="s">
        <v>34</v>
      </c>
      <c r="B2141" s="15" t="s">
        <v>2530</v>
      </c>
      <c r="C2141" s="15" t="s">
        <v>33</v>
      </c>
      <c r="D2141" s="15">
        <v>2006</v>
      </c>
      <c r="E2141" s="15" t="s">
        <v>106</v>
      </c>
      <c r="F2141" s="15" t="s">
        <v>164</v>
      </c>
      <c r="G2141" s="15" t="s">
        <v>144</v>
      </c>
      <c r="H2141" s="15">
        <v>12586</v>
      </c>
    </row>
    <row r="2142" spans="1:8">
      <c r="A2142" s="15" t="s">
        <v>36</v>
      </c>
      <c r="B2142" s="15" t="s">
        <v>2531</v>
      </c>
      <c r="C2142" s="15" t="s">
        <v>35</v>
      </c>
      <c r="D2142" s="15">
        <v>2006</v>
      </c>
      <c r="E2142" s="15" t="s">
        <v>106</v>
      </c>
      <c r="F2142" s="15" t="s">
        <v>164</v>
      </c>
      <c r="G2142" s="15" t="s">
        <v>144</v>
      </c>
      <c r="H2142" s="15">
        <v>8991</v>
      </c>
    </row>
    <row r="2143" spans="1:8">
      <c r="A2143" s="15" t="s">
        <v>38</v>
      </c>
      <c r="B2143" s="15" t="s">
        <v>2532</v>
      </c>
      <c r="C2143" s="15" t="s">
        <v>37</v>
      </c>
      <c r="D2143" s="15">
        <v>2006</v>
      </c>
      <c r="E2143" s="15" t="s">
        <v>106</v>
      </c>
      <c r="F2143" s="15" t="s">
        <v>164</v>
      </c>
      <c r="G2143" s="15" t="s">
        <v>144</v>
      </c>
      <c r="H2143" s="15">
        <v>11387</v>
      </c>
    </row>
    <row r="2144" spans="1:8">
      <c r="A2144" s="15" t="s">
        <v>40</v>
      </c>
      <c r="B2144" s="15" t="s">
        <v>2533</v>
      </c>
      <c r="C2144" s="15" t="s">
        <v>39</v>
      </c>
      <c r="D2144" s="15">
        <v>2006</v>
      </c>
      <c r="E2144" s="15" t="s">
        <v>106</v>
      </c>
      <c r="F2144" s="15" t="s">
        <v>164</v>
      </c>
      <c r="G2144" s="15" t="s">
        <v>144</v>
      </c>
      <c r="H2144" s="15">
        <v>10020</v>
      </c>
    </row>
    <row r="2145" spans="1:8">
      <c r="A2145" s="15" t="s">
        <v>41</v>
      </c>
      <c r="B2145" s="15" t="s">
        <v>2534</v>
      </c>
      <c r="C2145" s="15" t="s">
        <v>24</v>
      </c>
      <c r="D2145" s="15">
        <v>2006</v>
      </c>
      <c r="E2145" s="15" t="s">
        <v>106</v>
      </c>
      <c r="F2145" s="15" t="s">
        <v>164</v>
      </c>
      <c r="G2145" s="15" t="s">
        <v>144</v>
      </c>
      <c r="H2145" s="15">
        <v>12421</v>
      </c>
    </row>
    <row r="2146" spans="1:8">
      <c r="A2146" s="15" t="s">
        <v>43</v>
      </c>
      <c r="B2146" s="15" t="s">
        <v>2535</v>
      </c>
      <c r="C2146" s="15" t="s">
        <v>42</v>
      </c>
      <c r="D2146" s="15">
        <v>2006</v>
      </c>
      <c r="E2146" s="15" t="s">
        <v>106</v>
      </c>
      <c r="F2146" s="15" t="s">
        <v>164</v>
      </c>
      <c r="G2146" s="15" t="s">
        <v>144</v>
      </c>
      <c r="H2146" s="15">
        <v>6827</v>
      </c>
    </row>
    <row r="2147" spans="1:8">
      <c r="A2147" s="15" t="s">
        <v>45</v>
      </c>
      <c r="B2147" s="15" t="s">
        <v>2536</v>
      </c>
      <c r="C2147" s="15" t="s">
        <v>44</v>
      </c>
      <c r="D2147" s="15">
        <v>2006</v>
      </c>
      <c r="E2147" s="15" t="s">
        <v>106</v>
      </c>
      <c r="F2147" s="15" t="s">
        <v>164</v>
      </c>
      <c r="G2147" s="15" t="s">
        <v>144</v>
      </c>
      <c r="H2147" s="15">
        <v>11114</v>
      </c>
    </row>
    <row r="2148" spans="1:8">
      <c r="A2148" s="15" t="s">
        <v>47</v>
      </c>
      <c r="B2148" s="15" t="s">
        <v>2537</v>
      </c>
      <c r="C2148" s="15" t="s">
        <v>46</v>
      </c>
      <c r="D2148" s="15">
        <v>2006</v>
      </c>
      <c r="E2148" s="15" t="s">
        <v>106</v>
      </c>
      <c r="F2148" s="15" t="s">
        <v>164</v>
      </c>
      <c r="G2148" s="15" t="s">
        <v>144</v>
      </c>
      <c r="H2148" s="15">
        <v>16615</v>
      </c>
    </row>
    <row r="2149" spans="1:8">
      <c r="A2149" s="15" t="s">
        <v>49</v>
      </c>
      <c r="B2149" s="15" t="s">
        <v>2538</v>
      </c>
      <c r="C2149" s="15" t="s">
        <v>48</v>
      </c>
      <c r="D2149" s="15">
        <v>2006</v>
      </c>
      <c r="E2149" s="15" t="s">
        <v>106</v>
      </c>
      <c r="F2149" s="15" t="s">
        <v>164</v>
      </c>
      <c r="G2149" s="15" t="s">
        <v>144</v>
      </c>
      <c r="H2149" s="15">
        <v>19572</v>
      </c>
    </row>
    <row r="2150" spans="1:8">
      <c r="A2150" s="15" t="s">
        <v>51</v>
      </c>
      <c r="B2150" s="15" t="s">
        <v>2539</v>
      </c>
      <c r="C2150" s="15" t="s">
        <v>50</v>
      </c>
      <c r="D2150" s="15">
        <v>2006</v>
      </c>
      <c r="E2150" s="15" t="s">
        <v>106</v>
      </c>
      <c r="F2150" s="15" t="s">
        <v>164</v>
      </c>
      <c r="G2150" s="15" t="s">
        <v>144</v>
      </c>
      <c r="H2150" s="15">
        <v>12064</v>
      </c>
    </row>
    <row r="2151" spans="1:8">
      <c r="A2151" s="15" t="s">
        <v>53</v>
      </c>
      <c r="B2151" s="15" t="s">
        <v>2540</v>
      </c>
      <c r="C2151" s="15" t="s">
        <v>52</v>
      </c>
      <c r="D2151" s="15">
        <v>2006</v>
      </c>
      <c r="E2151" s="15" t="s">
        <v>106</v>
      </c>
      <c r="F2151" s="15" t="s">
        <v>164</v>
      </c>
      <c r="G2151" s="15" t="s">
        <v>144</v>
      </c>
      <c r="H2151" s="15">
        <v>10981</v>
      </c>
    </row>
    <row r="2152" spans="1:8">
      <c r="A2152" s="15" t="s">
        <v>55</v>
      </c>
      <c r="B2152" s="15" t="s">
        <v>2541</v>
      </c>
      <c r="C2152" s="15" t="s">
        <v>54</v>
      </c>
      <c r="D2152" s="15">
        <v>2006</v>
      </c>
      <c r="E2152" s="15" t="s">
        <v>106</v>
      </c>
      <c r="F2152" s="15" t="s">
        <v>164</v>
      </c>
      <c r="G2152" s="15" t="s">
        <v>144</v>
      </c>
      <c r="H2152" s="15">
        <v>10207</v>
      </c>
    </row>
    <row r="2153" spans="1:8">
      <c r="A2153" s="15" t="s">
        <v>57</v>
      </c>
      <c r="B2153" s="15" t="s">
        <v>2542</v>
      </c>
      <c r="C2153" s="15" t="s">
        <v>56</v>
      </c>
      <c r="D2153" s="15">
        <v>2006</v>
      </c>
      <c r="E2153" s="15" t="s">
        <v>106</v>
      </c>
      <c r="F2153" s="15" t="s">
        <v>164</v>
      </c>
      <c r="G2153" s="15" t="s">
        <v>144</v>
      </c>
      <c r="H2153" s="15">
        <v>21641</v>
      </c>
    </row>
    <row r="2154" spans="1:8">
      <c r="A2154" s="15" t="s">
        <v>59</v>
      </c>
      <c r="B2154" s="15" t="s">
        <v>2543</v>
      </c>
      <c r="C2154" s="15" t="s">
        <v>58</v>
      </c>
      <c r="D2154" s="15">
        <v>2006</v>
      </c>
      <c r="E2154" s="15" t="s">
        <v>106</v>
      </c>
      <c r="F2154" s="15" t="s">
        <v>164</v>
      </c>
      <c r="G2154" s="15" t="s">
        <v>144</v>
      </c>
      <c r="H2154" s="15">
        <v>18495</v>
      </c>
    </row>
    <row r="2155" spans="1:8">
      <c r="A2155" s="15" t="s">
        <v>61</v>
      </c>
      <c r="B2155" s="15" t="s">
        <v>2544</v>
      </c>
      <c r="C2155" s="15" t="s">
        <v>60</v>
      </c>
      <c r="D2155" s="15">
        <v>2006</v>
      </c>
      <c r="E2155" s="15" t="s">
        <v>106</v>
      </c>
      <c r="F2155" s="15" t="s">
        <v>164</v>
      </c>
      <c r="G2155" s="15" t="s">
        <v>144</v>
      </c>
      <c r="H2155" s="15">
        <v>4492</v>
      </c>
    </row>
    <row r="2156" spans="1:8">
      <c r="A2156" s="15" t="s">
        <v>63</v>
      </c>
      <c r="B2156" s="15" t="s">
        <v>2545</v>
      </c>
      <c r="C2156" s="15" t="s">
        <v>62</v>
      </c>
      <c r="D2156" s="15">
        <v>2006</v>
      </c>
      <c r="E2156" s="15" t="s">
        <v>106</v>
      </c>
      <c r="F2156" s="15" t="s">
        <v>164</v>
      </c>
      <c r="G2156" s="15" t="s">
        <v>144</v>
      </c>
      <c r="H2156" s="15">
        <v>13198</v>
      </c>
    </row>
    <row r="2157" spans="1:8">
      <c r="A2157" s="15" t="s">
        <v>65</v>
      </c>
      <c r="B2157" s="15" t="s">
        <v>2546</v>
      </c>
      <c r="C2157" s="15" t="s">
        <v>64</v>
      </c>
      <c r="D2157" s="15">
        <v>2006</v>
      </c>
      <c r="E2157" s="15" t="s">
        <v>106</v>
      </c>
      <c r="F2157" s="15" t="s">
        <v>164</v>
      </c>
      <c r="G2157" s="15" t="s">
        <v>144</v>
      </c>
      <c r="H2157" s="15">
        <v>5644</v>
      </c>
    </row>
    <row r="2158" spans="1:8">
      <c r="A2158" s="15" t="s">
        <v>67</v>
      </c>
      <c r="B2158" s="15" t="s">
        <v>2547</v>
      </c>
      <c r="C2158" s="15" t="s">
        <v>66</v>
      </c>
      <c r="D2158" s="15">
        <v>2006</v>
      </c>
      <c r="E2158" s="15" t="s">
        <v>106</v>
      </c>
      <c r="F2158" s="15" t="s">
        <v>164</v>
      </c>
      <c r="G2158" s="15" t="s">
        <v>144</v>
      </c>
      <c r="H2158" s="15">
        <v>7653</v>
      </c>
    </row>
    <row r="2159" spans="1:8">
      <c r="A2159" s="15" t="s">
        <v>69</v>
      </c>
      <c r="B2159" s="15" t="s">
        <v>2548</v>
      </c>
      <c r="C2159" s="15" t="s">
        <v>68</v>
      </c>
      <c r="D2159" s="15">
        <v>2006</v>
      </c>
      <c r="E2159" s="15" t="s">
        <v>106</v>
      </c>
      <c r="F2159" s="15" t="s">
        <v>164</v>
      </c>
      <c r="G2159" s="15" t="s">
        <v>144</v>
      </c>
      <c r="H2159" s="15">
        <v>7932</v>
      </c>
    </row>
    <row r="2160" spans="1:8">
      <c r="A2160" s="15" t="s">
        <v>71</v>
      </c>
      <c r="B2160" s="15" t="s">
        <v>2549</v>
      </c>
      <c r="C2160" s="15" t="s">
        <v>70</v>
      </c>
      <c r="D2160" s="15">
        <v>2006</v>
      </c>
      <c r="E2160" s="15" t="s">
        <v>106</v>
      </c>
      <c r="F2160" s="15" t="s">
        <v>164</v>
      </c>
      <c r="G2160" s="15" t="s">
        <v>144</v>
      </c>
      <c r="H2160" s="15">
        <v>10850</v>
      </c>
    </row>
    <row r="2161" spans="1:8">
      <c r="A2161" s="15" t="s">
        <v>20</v>
      </c>
      <c r="B2161" s="15" t="s">
        <v>2550</v>
      </c>
      <c r="C2161" s="15" t="s">
        <v>182</v>
      </c>
      <c r="D2161" s="15">
        <v>2006</v>
      </c>
      <c r="E2161" s="15" t="s">
        <v>106</v>
      </c>
      <c r="F2161" s="15" t="s">
        <v>164</v>
      </c>
      <c r="G2161" s="15" t="s">
        <v>144</v>
      </c>
      <c r="H2161" s="15">
        <v>250470</v>
      </c>
    </row>
    <row r="2162" spans="1:8">
      <c r="A2162" s="15" t="s">
        <v>23</v>
      </c>
      <c r="B2162" s="15" t="s">
        <v>2551</v>
      </c>
      <c r="C2162" s="15" t="s">
        <v>175</v>
      </c>
      <c r="D2162" s="15">
        <v>2007</v>
      </c>
      <c r="E2162" s="15" t="s">
        <v>106</v>
      </c>
      <c r="F2162" s="15" t="s">
        <v>164</v>
      </c>
      <c r="G2162" s="15" t="s">
        <v>144</v>
      </c>
      <c r="H2162" s="15">
        <v>60805</v>
      </c>
    </row>
    <row r="2163" spans="1:8">
      <c r="A2163" s="15" t="s">
        <v>25</v>
      </c>
      <c r="B2163" s="15" t="s">
        <v>2552</v>
      </c>
      <c r="C2163" s="15" t="s">
        <v>176</v>
      </c>
      <c r="D2163" s="15">
        <v>2007</v>
      </c>
      <c r="E2163" s="15" t="s">
        <v>106</v>
      </c>
      <c r="F2163" s="15" t="s">
        <v>164</v>
      </c>
      <c r="G2163" s="15" t="s">
        <v>144</v>
      </c>
      <c r="H2163" s="15">
        <v>12637</v>
      </c>
    </row>
    <row r="2164" spans="1:8">
      <c r="A2164" s="15" t="s">
        <v>26</v>
      </c>
      <c r="B2164" s="15" t="s">
        <v>2553</v>
      </c>
      <c r="C2164" s="15" t="s">
        <v>177</v>
      </c>
      <c r="D2164" s="15">
        <v>2007</v>
      </c>
      <c r="E2164" s="15" t="s">
        <v>106</v>
      </c>
      <c r="F2164" s="15" t="s">
        <v>164</v>
      </c>
      <c r="G2164" s="15" t="s">
        <v>144</v>
      </c>
      <c r="H2164" s="15">
        <v>34682</v>
      </c>
    </row>
    <row r="2165" spans="1:8">
      <c r="A2165" s="15" t="s">
        <v>221</v>
      </c>
      <c r="B2165" s="15" t="s">
        <v>2554</v>
      </c>
      <c r="C2165" s="15" t="s">
        <v>178</v>
      </c>
      <c r="D2165" s="15">
        <v>2007</v>
      </c>
      <c r="E2165" s="15" t="s">
        <v>106</v>
      </c>
      <c r="F2165" s="15" t="s">
        <v>164</v>
      </c>
      <c r="G2165" s="15" t="s">
        <v>144</v>
      </c>
      <c r="H2165" s="15">
        <v>42498</v>
      </c>
    </row>
    <row r="2166" spans="1:8">
      <c r="A2166" s="15" t="s">
        <v>107</v>
      </c>
      <c r="B2166" s="15" t="s">
        <v>2555</v>
      </c>
      <c r="C2166" s="15" t="s">
        <v>179</v>
      </c>
      <c r="D2166" s="15">
        <v>2007</v>
      </c>
      <c r="E2166" s="15" t="s">
        <v>106</v>
      </c>
      <c r="F2166" s="15" t="s">
        <v>164</v>
      </c>
      <c r="G2166" s="15" t="s">
        <v>144</v>
      </c>
      <c r="H2166" s="15">
        <v>31665</v>
      </c>
    </row>
    <row r="2167" spans="1:8">
      <c r="A2167" s="15" t="s">
        <v>27</v>
      </c>
      <c r="B2167" s="15" t="s">
        <v>2556</v>
      </c>
      <c r="C2167" s="15" t="s">
        <v>180</v>
      </c>
      <c r="D2167" s="15">
        <v>2007</v>
      </c>
      <c r="E2167" s="15" t="s">
        <v>106</v>
      </c>
      <c r="F2167" s="15" t="s">
        <v>164</v>
      </c>
      <c r="G2167" s="15" t="s">
        <v>144</v>
      </c>
      <c r="H2167" s="15">
        <v>22811</v>
      </c>
    </row>
    <row r="2168" spans="1:8">
      <c r="A2168" s="15" t="s">
        <v>28</v>
      </c>
      <c r="B2168" s="15" t="s">
        <v>2557</v>
      </c>
      <c r="C2168" s="15" t="s">
        <v>181</v>
      </c>
      <c r="D2168" s="15">
        <v>2007</v>
      </c>
      <c r="E2168" s="15" t="s">
        <v>106</v>
      </c>
      <c r="F2168" s="15" t="s">
        <v>164</v>
      </c>
      <c r="G2168" s="15" t="s">
        <v>144</v>
      </c>
      <c r="H2168" s="15">
        <v>45359</v>
      </c>
    </row>
    <row r="2169" spans="1:8">
      <c r="A2169" s="15" t="s">
        <v>30</v>
      </c>
      <c r="B2169" s="15" t="s">
        <v>2558</v>
      </c>
      <c r="C2169" s="15" t="s">
        <v>29</v>
      </c>
      <c r="D2169" s="15">
        <v>2007</v>
      </c>
      <c r="E2169" s="15" t="s">
        <v>106</v>
      </c>
      <c r="F2169" s="15" t="s">
        <v>164</v>
      </c>
      <c r="G2169" s="15" t="s">
        <v>144</v>
      </c>
      <c r="H2169" s="15">
        <v>6703</v>
      </c>
    </row>
    <row r="2170" spans="1:8">
      <c r="A2170" s="15" t="s">
        <v>32</v>
      </c>
      <c r="B2170" s="15" t="s">
        <v>2559</v>
      </c>
      <c r="C2170" s="15" t="s">
        <v>31</v>
      </c>
      <c r="D2170" s="15">
        <v>2007</v>
      </c>
      <c r="E2170" s="15" t="s">
        <v>106</v>
      </c>
      <c r="F2170" s="15" t="s">
        <v>164</v>
      </c>
      <c r="G2170" s="15" t="s">
        <v>144</v>
      </c>
      <c r="H2170" s="15">
        <v>11173</v>
      </c>
    </row>
    <row r="2171" spans="1:8">
      <c r="A2171" s="15" t="s">
        <v>34</v>
      </c>
      <c r="B2171" s="15" t="s">
        <v>2560</v>
      </c>
      <c r="C2171" s="15" t="s">
        <v>33</v>
      </c>
      <c r="D2171" s="15">
        <v>2007</v>
      </c>
      <c r="E2171" s="15" t="s">
        <v>106</v>
      </c>
      <c r="F2171" s="15" t="s">
        <v>164</v>
      </c>
      <c r="G2171" s="15" t="s">
        <v>144</v>
      </c>
      <c r="H2171" s="15">
        <v>12530</v>
      </c>
    </row>
    <row r="2172" spans="1:8">
      <c r="A2172" s="15" t="s">
        <v>36</v>
      </c>
      <c r="B2172" s="15" t="s">
        <v>2561</v>
      </c>
      <c r="C2172" s="15" t="s">
        <v>35</v>
      </c>
      <c r="D2172" s="15">
        <v>2007</v>
      </c>
      <c r="E2172" s="15" t="s">
        <v>106</v>
      </c>
      <c r="F2172" s="15" t="s">
        <v>164</v>
      </c>
      <c r="G2172" s="15" t="s">
        <v>144</v>
      </c>
      <c r="H2172" s="15">
        <v>8882</v>
      </c>
    </row>
    <row r="2173" spans="1:8">
      <c r="A2173" s="15" t="s">
        <v>38</v>
      </c>
      <c r="B2173" s="15" t="s">
        <v>2562</v>
      </c>
      <c r="C2173" s="15" t="s">
        <v>37</v>
      </c>
      <c r="D2173" s="15">
        <v>2007</v>
      </c>
      <c r="E2173" s="15" t="s">
        <v>106</v>
      </c>
      <c r="F2173" s="15" t="s">
        <v>164</v>
      </c>
      <c r="G2173" s="15" t="s">
        <v>144</v>
      </c>
      <c r="H2173" s="15">
        <v>11474</v>
      </c>
    </row>
    <row r="2174" spans="1:8">
      <c r="A2174" s="15" t="s">
        <v>40</v>
      </c>
      <c r="B2174" s="15" t="s">
        <v>2563</v>
      </c>
      <c r="C2174" s="15" t="s">
        <v>39</v>
      </c>
      <c r="D2174" s="15">
        <v>2007</v>
      </c>
      <c r="E2174" s="15" t="s">
        <v>106</v>
      </c>
      <c r="F2174" s="15" t="s">
        <v>164</v>
      </c>
      <c r="G2174" s="15" t="s">
        <v>144</v>
      </c>
      <c r="H2174" s="15">
        <v>10043</v>
      </c>
    </row>
    <row r="2175" spans="1:8">
      <c r="A2175" s="15" t="s">
        <v>41</v>
      </c>
      <c r="B2175" s="15" t="s">
        <v>2564</v>
      </c>
      <c r="C2175" s="15" t="s">
        <v>24</v>
      </c>
      <c r="D2175" s="15">
        <v>2007</v>
      </c>
      <c r="E2175" s="15" t="s">
        <v>106</v>
      </c>
      <c r="F2175" s="15" t="s">
        <v>164</v>
      </c>
      <c r="G2175" s="15" t="s">
        <v>144</v>
      </c>
      <c r="H2175" s="15">
        <v>12637</v>
      </c>
    </row>
    <row r="2176" spans="1:8">
      <c r="A2176" s="15" t="s">
        <v>43</v>
      </c>
      <c r="B2176" s="15" t="s">
        <v>2565</v>
      </c>
      <c r="C2176" s="15" t="s">
        <v>42</v>
      </c>
      <c r="D2176" s="15">
        <v>2007</v>
      </c>
      <c r="E2176" s="15" t="s">
        <v>106</v>
      </c>
      <c r="F2176" s="15" t="s">
        <v>164</v>
      </c>
      <c r="G2176" s="15" t="s">
        <v>144</v>
      </c>
      <c r="H2176" s="15">
        <v>6801</v>
      </c>
    </row>
    <row r="2177" spans="1:8">
      <c r="A2177" s="15" t="s">
        <v>45</v>
      </c>
      <c r="B2177" s="15" t="s">
        <v>2566</v>
      </c>
      <c r="C2177" s="15" t="s">
        <v>44</v>
      </c>
      <c r="D2177" s="15">
        <v>2007</v>
      </c>
      <c r="E2177" s="15" t="s">
        <v>106</v>
      </c>
      <c r="F2177" s="15" t="s">
        <v>164</v>
      </c>
      <c r="G2177" s="15" t="s">
        <v>144</v>
      </c>
      <c r="H2177" s="15">
        <v>11260</v>
      </c>
    </row>
    <row r="2178" spans="1:8">
      <c r="A2178" s="15" t="s">
        <v>47</v>
      </c>
      <c r="B2178" s="15" t="s">
        <v>2567</v>
      </c>
      <c r="C2178" s="15" t="s">
        <v>46</v>
      </c>
      <c r="D2178" s="15">
        <v>2007</v>
      </c>
      <c r="E2178" s="15" t="s">
        <v>106</v>
      </c>
      <c r="F2178" s="15" t="s">
        <v>164</v>
      </c>
      <c r="G2178" s="15" t="s">
        <v>144</v>
      </c>
      <c r="H2178" s="15">
        <v>16621</v>
      </c>
    </row>
    <row r="2179" spans="1:8">
      <c r="A2179" s="15" t="s">
        <v>49</v>
      </c>
      <c r="B2179" s="15" t="s">
        <v>2568</v>
      </c>
      <c r="C2179" s="15" t="s">
        <v>48</v>
      </c>
      <c r="D2179" s="15">
        <v>2007</v>
      </c>
      <c r="E2179" s="15" t="s">
        <v>106</v>
      </c>
      <c r="F2179" s="15" t="s">
        <v>164</v>
      </c>
      <c r="G2179" s="15" t="s">
        <v>144</v>
      </c>
      <c r="H2179" s="15">
        <v>19461</v>
      </c>
    </row>
    <row r="2180" spans="1:8">
      <c r="A2180" s="15" t="s">
        <v>51</v>
      </c>
      <c r="B2180" s="15" t="s">
        <v>2569</v>
      </c>
      <c r="C2180" s="15" t="s">
        <v>50</v>
      </c>
      <c r="D2180" s="15">
        <v>2007</v>
      </c>
      <c r="E2180" s="15" t="s">
        <v>106</v>
      </c>
      <c r="F2180" s="15" t="s">
        <v>164</v>
      </c>
      <c r="G2180" s="15" t="s">
        <v>144</v>
      </c>
      <c r="H2180" s="15">
        <v>11970</v>
      </c>
    </row>
    <row r="2181" spans="1:8">
      <c r="A2181" s="15" t="s">
        <v>53</v>
      </c>
      <c r="B2181" s="15" t="s">
        <v>2570</v>
      </c>
      <c r="C2181" s="15" t="s">
        <v>52</v>
      </c>
      <c r="D2181" s="15">
        <v>2007</v>
      </c>
      <c r="E2181" s="15" t="s">
        <v>106</v>
      </c>
      <c r="F2181" s="15" t="s">
        <v>164</v>
      </c>
      <c r="G2181" s="15" t="s">
        <v>144</v>
      </c>
      <c r="H2181" s="15">
        <v>11067</v>
      </c>
    </row>
    <row r="2182" spans="1:8">
      <c r="A2182" s="15" t="s">
        <v>55</v>
      </c>
      <c r="B2182" s="15" t="s">
        <v>2571</v>
      </c>
      <c r="C2182" s="15" t="s">
        <v>54</v>
      </c>
      <c r="D2182" s="15">
        <v>2007</v>
      </c>
      <c r="E2182" s="15" t="s">
        <v>106</v>
      </c>
      <c r="F2182" s="15" t="s">
        <v>164</v>
      </c>
      <c r="G2182" s="15" t="s">
        <v>144</v>
      </c>
      <c r="H2182" s="15">
        <v>10278</v>
      </c>
    </row>
    <row r="2183" spans="1:8">
      <c r="A2183" s="15" t="s">
        <v>57</v>
      </c>
      <c r="B2183" s="15" t="s">
        <v>2572</v>
      </c>
      <c r="C2183" s="15" t="s">
        <v>56</v>
      </c>
      <c r="D2183" s="15">
        <v>2007</v>
      </c>
      <c r="E2183" s="15" t="s">
        <v>106</v>
      </c>
      <c r="F2183" s="15" t="s">
        <v>164</v>
      </c>
      <c r="G2183" s="15" t="s">
        <v>144</v>
      </c>
      <c r="H2183" s="15">
        <v>21387</v>
      </c>
    </row>
    <row r="2184" spans="1:8">
      <c r="A2184" s="15" t="s">
        <v>59</v>
      </c>
      <c r="B2184" s="15" t="s">
        <v>2573</v>
      </c>
      <c r="C2184" s="15" t="s">
        <v>58</v>
      </c>
      <c r="D2184" s="15">
        <v>2007</v>
      </c>
      <c r="E2184" s="15" t="s">
        <v>106</v>
      </c>
      <c r="F2184" s="15" t="s">
        <v>164</v>
      </c>
      <c r="G2184" s="15" t="s">
        <v>144</v>
      </c>
      <c r="H2184" s="15">
        <v>18344</v>
      </c>
    </row>
    <row r="2185" spans="1:8">
      <c r="A2185" s="15" t="s">
        <v>61</v>
      </c>
      <c r="B2185" s="15" t="s">
        <v>2574</v>
      </c>
      <c r="C2185" s="15" t="s">
        <v>60</v>
      </c>
      <c r="D2185" s="15">
        <v>2007</v>
      </c>
      <c r="E2185" s="15" t="s">
        <v>106</v>
      </c>
      <c r="F2185" s="15" t="s">
        <v>164</v>
      </c>
      <c r="G2185" s="15" t="s">
        <v>144</v>
      </c>
      <c r="H2185" s="15">
        <v>4467</v>
      </c>
    </row>
    <row r="2186" spans="1:8">
      <c r="A2186" s="15" t="s">
        <v>63</v>
      </c>
      <c r="B2186" s="15" t="s">
        <v>2575</v>
      </c>
      <c r="C2186" s="15" t="s">
        <v>62</v>
      </c>
      <c r="D2186" s="15">
        <v>2007</v>
      </c>
      <c r="E2186" s="15" t="s">
        <v>106</v>
      </c>
      <c r="F2186" s="15" t="s">
        <v>164</v>
      </c>
      <c r="G2186" s="15" t="s">
        <v>144</v>
      </c>
      <c r="H2186" s="15">
        <v>13250</v>
      </c>
    </row>
    <row r="2187" spans="1:8">
      <c r="A2187" s="15" t="s">
        <v>65</v>
      </c>
      <c r="B2187" s="15" t="s">
        <v>2576</v>
      </c>
      <c r="C2187" s="15" t="s">
        <v>64</v>
      </c>
      <c r="D2187" s="15">
        <v>2007</v>
      </c>
      <c r="E2187" s="15" t="s">
        <v>106</v>
      </c>
      <c r="F2187" s="15" t="s">
        <v>164</v>
      </c>
      <c r="G2187" s="15" t="s">
        <v>144</v>
      </c>
      <c r="H2187" s="15">
        <v>5633</v>
      </c>
    </row>
    <row r="2188" spans="1:8">
      <c r="A2188" s="15" t="s">
        <v>67</v>
      </c>
      <c r="B2188" s="15" t="s">
        <v>2577</v>
      </c>
      <c r="C2188" s="15" t="s">
        <v>66</v>
      </c>
      <c r="D2188" s="15">
        <v>2007</v>
      </c>
      <c r="E2188" s="15" t="s">
        <v>106</v>
      </c>
      <c r="F2188" s="15" t="s">
        <v>164</v>
      </c>
      <c r="G2188" s="15" t="s">
        <v>144</v>
      </c>
      <c r="H2188" s="15">
        <v>7596</v>
      </c>
    </row>
    <row r="2189" spans="1:8">
      <c r="A2189" s="15" t="s">
        <v>69</v>
      </c>
      <c r="B2189" s="15" t="s">
        <v>2578</v>
      </c>
      <c r="C2189" s="15" t="s">
        <v>68</v>
      </c>
      <c r="D2189" s="15">
        <v>2007</v>
      </c>
      <c r="E2189" s="15" t="s">
        <v>106</v>
      </c>
      <c r="F2189" s="15" t="s">
        <v>164</v>
      </c>
      <c r="G2189" s="15" t="s">
        <v>144</v>
      </c>
      <c r="H2189" s="15">
        <v>8050</v>
      </c>
    </row>
    <row r="2190" spans="1:8">
      <c r="A2190" s="15" t="s">
        <v>71</v>
      </c>
      <c r="B2190" s="15" t="s">
        <v>2579</v>
      </c>
      <c r="C2190" s="15" t="s">
        <v>70</v>
      </c>
      <c r="D2190" s="15">
        <v>2007</v>
      </c>
      <c r="E2190" s="15" t="s">
        <v>106</v>
      </c>
      <c r="F2190" s="15" t="s">
        <v>164</v>
      </c>
      <c r="G2190" s="15" t="s">
        <v>144</v>
      </c>
      <c r="H2190" s="15">
        <v>10830</v>
      </c>
    </row>
    <row r="2191" spans="1:8">
      <c r="A2191" s="15" t="s">
        <v>20</v>
      </c>
      <c r="B2191" s="15" t="s">
        <v>2580</v>
      </c>
      <c r="C2191" s="15" t="s">
        <v>182</v>
      </c>
      <c r="D2191" s="15">
        <v>2007</v>
      </c>
      <c r="E2191" s="15" t="s">
        <v>106</v>
      </c>
      <c r="F2191" s="15" t="s">
        <v>164</v>
      </c>
      <c r="G2191" s="15" t="s">
        <v>144</v>
      </c>
      <c r="H2191" s="15">
        <v>250457</v>
      </c>
    </row>
    <row r="2192" spans="1:8">
      <c r="A2192" s="15" t="s">
        <v>23</v>
      </c>
      <c r="B2192" s="15" t="s">
        <v>2581</v>
      </c>
      <c r="C2192" s="15" t="s">
        <v>175</v>
      </c>
      <c r="D2192" s="15">
        <v>2008</v>
      </c>
      <c r="E2192" s="15" t="s">
        <v>106</v>
      </c>
      <c r="F2192" s="15" t="s">
        <v>164</v>
      </c>
      <c r="G2192" s="15" t="s">
        <v>144</v>
      </c>
      <c r="H2192" s="15">
        <v>61491</v>
      </c>
    </row>
    <row r="2193" spans="1:8">
      <c r="A2193" s="15" t="s">
        <v>25</v>
      </c>
      <c r="B2193" s="15" t="s">
        <v>2582</v>
      </c>
      <c r="C2193" s="15" t="s">
        <v>176</v>
      </c>
      <c r="D2193" s="15">
        <v>2008</v>
      </c>
      <c r="E2193" s="15" t="s">
        <v>106</v>
      </c>
      <c r="F2193" s="15" t="s">
        <v>164</v>
      </c>
      <c r="G2193" s="15" t="s">
        <v>144</v>
      </c>
      <c r="H2193" s="15">
        <v>12915</v>
      </c>
    </row>
    <row r="2194" spans="1:8">
      <c r="A2194" s="15" t="s">
        <v>26</v>
      </c>
      <c r="B2194" s="15" t="s">
        <v>2583</v>
      </c>
      <c r="C2194" s="15" t="s">
        <v>177</v>
      </c>
      <c r="D2194" s="15">
        <v>2008</v>
      </c>
      <c r="E2194" s="15" t="s">
        <v>106</v>
      </c>
      <c r="F2194" s="15" t="s">
        <v>164</v>
      </c>
      <c r="G2194" s="15" t="s">
        <v>144</v>
      </c>
      <c r="H2194" s="15">
        <v>35097</v>
      </c>
    </row>
    <row r="2195" spans="1:8">
      <c r="A2195" s="15" t="s">
        <v>221</v>
      </c>
      <c r="B2195" s="15" t="s">
        <v>2584</v>
      </c>
      <c r="C2195" s="15" t="s">
        <v>178</v>
      </c>
      <c r="D2195" s="15">
        <v>2008</v>
      </c>
      <c r="E2195" s="15" t="s">
        <v>106</v>
      </c>
      <c r="F2195" s="15" t="s">
        <v>164</v>
      </c>
      <c r="G2195" s="15" t="s">
        <v>144</v>
      </c>
      <c r="H2195" s="15">
        <v>42863</v>
      </c>
    </row>
    <row r="2196" spans="1:8">
      <c r="A2196" s="15" t="s">
        <v>107</v>
      </c>
      <c r="B2196" s="15" t="s">
        <v>2585</v>
      </c>
      <c r="C2196" s="15" t="s">
        <v>179</v>
      </c>
      <c r="D2196" s="15">
        <v>2008</v>
      </c>
      <c r="E2196" s="15" t="s">
        <v>106</v>
      </c>
      <c r="F2196" s="15" t="s">
        <v>164</v>
      </c>
      <c r="G2196" s="15" t="s">
        <v>144</v>
      </c>
      <c r="H2196" s="15">
        <v>31809</v>
      </c>
    </row>
    <row r="2197" spans="1:8">
      <c r="A2197" s="15" t="s">
        <v>27</v>
      </c>
      <c r="B2197" s="15" t="s">
        <v>2586</v>
      </c>
      <c r="C2197" s="15" t="s">
        <v>180</v>
      </c>
      <c r="D2197" s="15">
        <v>2008</v>
      </c>
      <c r="E2197" s="15" t="s">
        <v>106</v>
      </c>
      <c r="F2197" s="15" t="s">
        <v>164</v>
      </c>
      <c r="G2197" s="15" t="s">
        <v>144</v>
      </c>
      <c r="H2197" s="15">
        <v>22889</v>
      </c>
    </row>
    <row r="2198" spans="1:8">
      <c r="A2198" s="15" t="s">
        <v>28</v>
      </c>
      <c r="B2198" s="15" t="s">
        <v>2587</v>
      </c>
      <c r="C2198" s="15" t="s">
        <v>181</v>
      </c>
      <c r="D2198" s="15">
        <v>2008</v>
      </c>
      <c r="E2198" s="15" t="s">
        <v>106</v>
      </c>
      <c r="F2198" s="15" t="s">
        <v>164</v>
      </c>
      <c r="G2198" s="15" t="s">
        <v>144</v>
      </c>
      <c r="H2198" s="15">
        <v>45787</v>
      </c>
    </row>
    <row r="2199" spans="1:8">
      <c r="A2199" s="15" t="s">
        <v>30</v>
      </c>
      <c r="B2199" s="15" t="s">
        <v>2588</v>
      </c>
      <c r="C2199" s="15" t="s">
        <v>29</v>
      </c>
      <c r="D2199" s="15">
        <v>2008</v>
      </c>
      <c r="E2199" s="15" t="s">
        <v>106</v>
      </c>
      <c r="F2199" s="15" t="s">
        <v>164</v>
      </c>
      <c r="G2199" s="15" t="s">
        <v>144</v>
      </c>
      <c r="H2199" s="15">
        <v>6829</v>
      </c>
    </row>
    <row r="2200" spans="1:8">
      <c r="A2200" s="15" t="s">
        <v>32</v>
      </c>
      <c r="B2200" s="15" t="s">
        <v>2589</v>
      </c>
      <c r="C2200" s="15" t="s">
        <v>31</v>
      </c>
      <c r="D2200" s="15">
        <v>2008</v>
      </c>
      <c r="E2200" s="15" t="s">
        <v>106</v>
      </c>
      <c r="F2200" s="15" t="s">
        <v>164</v>
      </c>
      <c r="G2200" s="15" t="s">
        <v>144</v>
      </c>
      <c r="H2200" s="15">
        <v>11294</v>
      </c>
    </row>
    <row r="2201" spans="1:8">
      <c r="A2201" s="15" t="s">
        <v>34</v>
      </c>
      <c r="B2201" s="15" t="s">
        <v>2590</v>
      </c>
      <c r="C2201" s="15" t="s">
        <v>33</v>
      </c>
      <c r="D2201" s="15">
        <v>2008</v>
      </c>
      <c r="E2201" s="15" t="s">
        <v>106</v>
      </c>
      <c r="F2201" s="15" t="s">
        <v>164</v>
      </c>
      <c r="G2201" s="15" t="s">
        <v>144</v>
      </c>
      <c r="H2201" s="15">
        <v>12677</v>
      </c>
    </row>
    <row r="2202" spans="1:8">
      <c r="A2202" s="15" t="s">
        <v>36</v>
      </c>
      <c r="B2202" s="15" t="s">
        <v>2591</v>
      </c>
      <c r="C2202" s="15" t="s">
        <v>35</v>
      </c>
      <c r="D2202" s="15">
        <v>2008</v>
      </c>
      <c r="E2202" s="15" t="s">
        <v>106</v>
      </c>
      <c r="F2202" s="15" t="s">
        <v>164</v>
      </c>
      <c r="G2202" s="15" t="s">
        <v>144</v>
      </c>
      <c r="H2202" s="15">
        <v>8892</v>
      </c>
    </row>
    <row r="2203" spans="1:8">
      <c r="A2203" s="15" t="s">
        <v>38</v>
      </c>
      <c r="B2203" s="15" t="s">
        <v>2592</v>
      </c>
      <c r="C2203" s="15" t="s">
        <v>37</v>
      </c>
      <c r="D2203" s="15">
        <v>2008</v>
      </c>
      <c r="E2203" s="15" t="s">
        <v>106</v>
      </c>
      <c r="F2203" s="15" t="s">
        <v>164</v>
      </c>
      <c r="G2203" s="15" t="s">
        <v>144</v>
      </c>
      <c r="H2203" s="15">
        <v>11685</v>
      </c>
    </row>
    <row r="2204" spans="1:8">
      <c r="A2204" s="15" t="s">
        <v>40</v>
      </c>
      <c r="B2204" s="15" t="s">
        <v>2593</v>
      </c>
      <c r="C2204" s="15" t="s">
        <v>39</v>
      </c>
      <c r="D2204" s="15">
        <v>2008</v>
      </c>
      <c r="E2204" s="15" t="s">
        <v>106</v>
      </c>
      <c r="F2204" s="15" t="s">
        <v>164</v>
      </c>
      <c r="G2204" s="15" t="s">
        <v>144</v>
      </c>
      <c r="H2204" s="15">
        <v>10114</v>
      </c>
    </row>
    <row r="2205" spans="1:8">
      <c r="A2205" s="15" t="s">
        <v>41</v>
      </c>
      <c r="B2205" s="15" t="s">
        <v>2594</v>
      </c>
      <c r="C2205" s="15" t="s">
        <v>24</v>
      </c>
      <c r="D2205" s="15">
        <v>2008</v>
      </c>
      <c r="E2205" s="15" t="s">
        <v>106</v>
      </c>
      <c r="F2205" s="15" t="s">
        <v>164</v>
      </c>
      <c r="G2205" s="15" t="s">
        <v>144</v>
      </c>
      <c r="H2205" s="15">
        <v>12915</v>
      </c>
    </row>
    <row r="2206" spans="1:8">
      <c r="A2206" s="15" t="s">
        <v>43</v>
      </c>
      <c r="B2206" s="15" t="s">
        <v>2595</v>
      </c>
      <c r="C2206" s="15" t="s">
        <v>42</v>
      </c>
      <c r="D2206" s="15">
        <v>2008</v>
      </c>
      <c r="E2206" s="15" t="s">
        <v>106</v>
      </c>
      <c r="F2206" s="15" t="s">
        <v>164</v>
      </c>
      <c r="G2206" s="15" t="s">
        <v>144</v>
      </c>
      <c r="H2206" s="15">
        <v>6831</v>
      </c>
    </row>
    <row r="2207" spans="1:8">
      <c r="A2207" s="15" t="s">
        <v>45</v>
      </c>
      <c r="B2207" s="15" t="s">
        <v>2596</v>
      </c>
      <c r="C2207" s="15" t="s">
        <v>44</v>
      </c>
      <c r="D2207" s="15">
        <v>2008</v>
      </c>
      <c r="E2207" s="15" t="s">
        <v>106</v>
      </c>
      <c r="F2207" s="15" t="s">
        <v>164</v>
      </c>
      <c r="G2207" s="15" t="s">
        <v>144</v>
      </c>
      <c r="H2207" s="15">
        <v>11503</v>
      </c>
    </row>
    <row r="2208" spans="1:8">
      <c r="A2208" s="15" t="s">
        <v>47</v>
      </c>
      <c r="B2208" s="15" t="s">
        <v>2597</v>
      </c>
      <c r="C2208" s="15" t="s">
        <v>46</v>
      </c>
      <c r="D2208" s="15">
        <v>2008</v>
      </c>
      <c r="E2208" s="15" t="s">
        <v>106</v>
      </c>
      <c r="F2208" s="15" t="s">
        <v>164</v>
      </c>
      <c r="G2208" s="15" t="s">
        <v>144</v>
      </c>
      <c r="H2208" s="15">
        <v>16763</v>
      </c>
    </row>
    <row r="2209" spans="1:8">
      <c r="A2209" s="15" t="s">
        <v>49</v>
      </c>
      <c r="B2209" s="15" t="s">
        <v>2598</v>
      </c>
      <c r="C2209" s="15" t="s">
        <v>48</v>
      </c>
      <c r="D2209" s="15">
        <v>2008</v>
      </c>
      <c r="E2209" s="15" t="s">
        <v>106</v>
      </c>
      <c r="F2209" s="15" t="s">
        <v>164</v>
      </c>
      <c r="G2209" s="15" t="s">
        <v>144</v>
      </c>
      <c r="H2209" s="15">
        <v>19666</v>
      </c>
    </row>
    <row r="2210" spans="1:8">
      <c r="A2210" s="15" t="s">
        <v>51</v>
      </c>
      <c r="B2210" s="15" t="s">
        <v>2599</v>
      </c>
      <c r="C2210" s="15" t="s">
        <v>50</v>
      </c>
      <c r="D2210" s="15">
        <v>2008</v>
      </c>
      <c r="E2210" s="15" t="s">
        <v>106</v>
      </c>
      <c r="F2210" s="15" t="s">
        <v>164</v>
      </c>
      <c r="G2210" s="15" t="s">
        <v>144</v>
      </c>
      <c r="H2210" s="15">
        <v>11962</v>
      </c>
    </row>
    <row r="2211" spans="1:8">
      <c r="A2211" s="15" t="s">
        <v>53</v>
      </c>
      <c r="B2211" s="15" t="s">
        <v>2600</v>
      </c>
      <c r="C2211" s="15" t="s">
        <v>52</v>
      </c>
      <c r="D2211" s="15">
        <v>2008</v>
      </c>
      <c r="E2211" s="15" t="s">
        <v>106</v>
      </c>
      <c r="F2211" s="15" t="s">
        <v>164</v>
      </c>
      <c r="G2211" s="15" t="s">
        <v>144</v>
      </c>
      <c r="H2211" s="15">
        <v>11235</v>
      </c>
    </row>
    <row r="2212" spans="1:8">
      <c r="A2212" s="15" t="s">
        <v>55</v>
      </c>
      <c r="B2212" s="15" t="s">
        <v>2601</v>
      </c>
      <c r="C2212" s="15" t="s">
        <v>54</v>
      </c>
      <c r="D2212" s="15">
        <v>2008</v>
      </c>
      <c r="E2212" s="15" t="s">
        <v>106</v>
      </c>
      <c r="F2212" s="15" t="s">
        <v>164</v>
      </c>
      <c r="G2212" s="15" t="s">
        <v>144</v>
      </c>
      <c r="H2212" s="15">
        <v>10423</v>
      </c>
    </row>
    <row r="2213" spans="1:8">
      <c r="A2213" s="15" t="s">
        <v>57</v>
      </c>
      <c r="B2213" s="15" t="s">
        <v>2602</v>
      </c>
      <c r="C2213" s="15" t="s">
        <v>56</v>
      </c>
      <c r="D2213" s="15">
        <v>2008</v>
      </c>
      <c r="E2213" s="15" t="s">
        <v>106</v>
      </c>
      <c r="F2213" s="15" t="s">
        <v>164</v>
      </c>
      <c r="G2213" s="15" t="s">
        <v>144</v>
      </c>
      <c r="H2213" s="15">
        <v>21386</v>
      </c>
    </row>
    <row r="2214" spans="1:8">
      <c r="A2214" s="15" t="s">
        <v>59</v>
      </c>
      <c r="B2214" s="15" t="s">
        <v>2603</v>
      </c>
      <c r="C2214" s="15" t="s">
        <v>58</v>
      </c>
      <c r="D2214" s="15">
        <v>2008</v>
      </c>
      <c r="E2214" s="15" t="s">
        <v>106</v>
      </c>
      <c r="F2214" s="15" t="s">
        <v>164</v>
      </c>
      <c r="G2214" s="15" t="s">
        <v>144</v>
      </c>
      <c r="H2214" s="15">
        <v>18443</v>
      </c>
    </row>
    <row r="2215" spans="1:8">
      <c r="A2215" s="15" t="s">
        <v>61</v>
      </c>
      <c r="B2215" s="15" t="s">
        <v>2604</v>
      </c>
      <c r="C2215" s="15" t="s">
        <v>60</v>
      </c>
      <c r="D2215" s="15">
        <v>2008</v>
      </c>
      <c r="E2215" s="15" t="s">
        <v>106</v>
      </c>
      <c r="F2215" s="15" t="s">
        <v>164</v>
      </c>
      <c r="G2215" s="15" t="s">
        <v>144</v>
      </c>
      <c r="H2215" s="15">
        <v>4446</v>
      </c>
    </row>
    <row r="2216" spans="1:8">
      <c r="A2216" s="15" t="s">
        <v>63</v>
      </c>
      <c r="B2216" s="15" t="s">
        <v>2605</v>
      </c>
      <c r="C2216" s="15" t="s">
        <v>62</v>
      </c>
      <c r="D2216" s="15">
        <v>2008</v>
      </c>
      <c r="E2216" s="15" t="s">
        <v>106</v>
      </c>
      <c r="F2216" s="15" t="s">
        <v>164</v>
      </c>
      <c r="G2216" s="15" t="s">
        <v>144</v>
      </c>
      <c r="H2216" s="15">
        <v>13401</v>
      </c>
    </row>
    <row r="2217" spans="1:8">
      <c r="A2217" s="15" t="s">
        <v>65</v>
      </c>
      <c r="B2217" s="15" t="s">
        <v>2606</v>
      </c>
      <c r="C2217" s="15" t="s">
        <v>64</v>
      </c>
      <c r="D2217" s="15">
        <v>2008</v>
      </c>
      <c r="E2217" s="15" t="s">
        <v>106</v>
      </c>
      <c r="F2217" s="15" t="s">
        <v>164</v>
      </c>
      <c r="G2217" s="15" t="s">
        <v>144</v>
      </c>
      <c r="H2217" s="15">
        <v>5656</v>
      </c>
    </row>
    <row r="2218" spans="1:8">
      <c r="A2218" s="15" t="s">
        <v>67</v>
      </c>
      <c r="B2218" s="15" t="s">
        <v>2607</v>
      </c>
      <c r="C2218" s="15" t="s">
        <v>66</v>
      </c>
      <c r="D2218" s="15">
        <v>2008</v>
      </c>
      <c r="E2218" s="15" t="s">
        <v>106</v>
      </c>
      <c r="F2218" s="15" t="s">
        <v>164</v>
      </c>
      <c r="G2218" s="15" t="s">
        <v>144</v>
      </c>
      <c r="H2218" s="15">
        <v>7646</v>
      </c>
    </row>
    <row r="2219" spans="1:8">
      <c r="A2219" s="15" t="s">
        <v>69</v>
      </c>
      <c r="B2219" s="15" t="s">
        <v>2608</v>
      </c>
      <c r="C2219" s="15" t="s">
        <v>68</v>
      </c>
      <c r="D2219" s="15">
        <v>2008</v>
      </c>
      <c r="E2219" s="15" t="s">
        <v>106</v>
      </c>
      <c r="F2219" s="15" t="s">
        <v>164</v>
      </c>
      <c r="G2219" s="15" t="s">
        <v>144</v>
      </c>
      <c r="H2219" s="15">
        <v>8225</v>
      </c>
    </row>
    <row r="2220" spans="1:8">
      <c r="A2220" s="15" t="s">
        <v>71</v>
      </c>
      <c r="B2220" s="15" t="s">
        <v>2609</v>
      </c>
      <c r="C2220" s="15" t="s">
        <v>70</v>
      </c>
      <c r="D2220" s="15">
        <v>2008</v>
      </c>
      <c r="E2220" s="15" t="s">
        <v>106</v>
      </c>
      <c r="F2220" s="15" t="s">
        <v>164</v>
      </c>
      <c r="G2220" s="15" t="s">
        <v>144</v>
      </c>
      <c r="H2220" s="15">
        <v>10859</v>
      </c>
    </row>
    <row r="2221" spans="1:8">
      <c r="A2221" s="15" t="s">
        <v>20</v>
      </c>
      <c r="B2221" s="15" t="s">
        <v>2610</v>
      </c>
      <c r="C2221" s="15" t="s">
        <v>182</v>
      </c>
      <c r="D2221" s="15">
        <v>2008</v>
      </c>
      <c r="E2221" s="15" t="s">
        <v>106</v>
      </c>
      <c r="F2221" s="15" t="s">
        <v>164</v>
      </c>
      <c r="G2221" s="15" t="s">
        <v>144</v>
      </c>
      <c r="H2221" s="15">
        <v>252851</v>
      </c>
    </row>
    <row r="2222" spans="1:8">
      <c r="A2222" s="15" t="s">
        <v>23</v>
      </c>
      <c r="B2222" s="15" t="s">
        <v>2611</v>
      </c>
      <c r="C2222" s="15" t="s">
        <v>175</v>
      </c>
      <c r="D2222" s="15">
        <v>2009</v>
      </c>
      <c r="E2222" s="15" t="s">
        <v>106</v>
      </c>
      <c r="F2222" s="15" t="s">
        <v>164</v>
      </c>
      <c r="G2222" s="15" t="s">
        <v>144</v>
      </c>
      <c r="H2222" s="15">
        <v>62362</v>
      </c>
    </row>
    <row r="2223" spans="1:8">
      <c r="A2223" s="15" t="s">
        <v>25</v>
      </c>
      <c r="B2223" s="15" t="s">
        <v>2612</v>
      </c>
      <c r="C2223" s="15" t="s">
        <v>176</v>
      </c>
      <c r="D2223" s="15">
        <v>2009</v>
      </c>
      <c r="E2223" s="15" t="s">
        <v>106</v>
      </c>
      <c r="F2223" s="15" t="s">
        <v>164</v>
      </c>
      <c r="G2223" s="15" t="s">
        <v>144</v>
      </c>
      <c r="H2223" s="15">
        <v>13209</v>
      </c>
    </row>
    <row r="2224" spans="1:8">
      <c r="A2224" s="15" t="s">
        <v>26</v>
      </c>
      <c r="B2224" s="15" t="s">
        <v>2613</v>
      </c>
      <c r="C2224" s="15" t="s">
        <v>177</v>
      </c>
      <c r="D2224" s="15">
        <v>2009</v>
      </c>
      <c r="E2224" s="15" t="s">
        <v>106</v>
      </c>
      <c r="F2224" s="15" t="s">
        <v>164</v>
      </c>
      <c r="G2224" s="15" t="s">
        <v>144</v>
      </c>
      <c r="H2224" s="15">
        <v>35647</v>
      </c>
    </row>
    <row r="2225" spans="1:8">
      <c r="A2225" s="15" t="s">
        <v>221</v>
      </c>
      <c r="B2225" s="15" t="s">
        <v>2614</v>
      </c>
      <c r="C2225" s="15" t="s">
        <v>178</v>
      </c>
      <c r="D2225" s="15">
        <v>2009</v>
      </c>
      <c r="E2225" s="15" t="s">
        <v>106</v>
      </c>
      <c r="F2225" s="15" t="s">
        <v>164</v>
      </c>
      <c r="G2225" s="15" t="s">
        <v>144</v>
      </c>
      <c r="H2225" s="15">
        <v>43414</v>
      </c>
    </row>
    <row r="2226" spans="1:8">
      <c r="A2226" s="15" t="s">
        <v>107</v>
      </c>
      <c r="B2226" s="15" t="s">
        <v>2615</v>
      </c>
      <c r="C2226" s="15" t="s">
        <v>179</v>
      </c>
      <c r="D2226" s="15">
        <v>2009</v>
      </c>
      <c r="E2226" s="15" t="s">
        <v>106</v>
      </c>
      <c r="F2226" s="15" t="s">
        <v>164</v>
      </c>
      <c r="G2226" s="15" t="s">
        <v>144</v>
      </c>
      <c r="H2226" s="15">
        <v>31963</v>
      </c>
    </row>
    <row r="2227" spans="1:8">
      <c r="A2227" s="15" t="s">
        <v>27</v>
      </c>
      <c r="B2227" s="15" t="s">
        <v>2616</v>
      </c>
      <c r="C2227" s="15" t="s">
        <v>180</v>
      </c>
      <c r="D2227" s="15">
        <v>2009</v>
      </c>
      <c r="E2227" s="15" t="s">
        <v>106</v>
      </c>
      <c r="F2227" s="15" t="s">
        <v>164</v>
      </c>
      <c r="G2227" s="15" t="s">
        <v>144</v>
      </c>
      <c r="H2227" s="15">
        <v>23006</v>
      </c>
    </row>
    <row r="2228" spans="1:8">
      <c r="A2228" s="15" t="s">
        <v>28</v>
      </c>
      <c r="B2228" s="15" t="s">
        <v>2617</v>
      </c>
      <c r="C2228" s="15" t="s">
        <v>181</v>
      </c>
      <c r="D2228" s="15">
        <v>2009</v>
      </c>
      <c r="E2228" s="15" t="s">
        <v>106</v>
      </c>
      <c r="F2228" s="15" t="s">
        <v>164</v>
      </c>
      <c r="G2228" s="15" t="s">
        <v>144</v>
      </c>
      <c r="H2228" s="15">
        <v>46142</v>
      </c>
    </row>
    <row r="2229" spans="1:8">
      <c r="A2229" s="15" t="s">
        <v>30</v>
      </c>
      <c r="B2229" s="15" t="s">
        <v>2618</v>
      </c>
      <c r="C2229" s="15" t="s">
        <v>29</v>
      </c>
      <c r="D2229" s="15">
        <v>2009</v>
      </c>
      <c r="E2229" s="15" t="s">
        <v>106</v>
      </c>
      <c r="F2229" s="15" t="s">
        <v>164</v>
      </c>
      <c r="G2229" s="15" t="s">
        <v>144</v>
      </c>
      <c r="H2229" s="15">
        <v>6980</v>
      </c>
    </row>
    <row r="2230" spans="1:8">
      <c r="A2230" s="15" t="s">
        <v>32</v>
      </c>
      <c r="B2230" s="15" t="s">
        <v>2619</v>
      </c>
      <c r="C2230" s="15" t="s">
        <v>31</v>
      </c>
      <c r="D2230" s="15">
        <v>2009</v>
      </c>
      <c r="E2230" s="15" t="s">
        <v>106</v>
      </c>
      <c r="F2230" s="15" t="s">
        <v>164</v>
      </c>
      <c r="G2230" s="15" t="s">
        <v>144</v>
      </c>
      <c r="H2230" s="15">
        <v>11500</v>
      </c>
    </row>
    <row r="2231" spans="1:8">
      <c r="A2231" s="15" t="s">
        <v>34</v>
      </c>
      <c r="B2231" s="15" t="s">
        <v>2620</v>
      </c>
      <c r="C2231" s="15" t="s">
        <v>33</v>
      </c>
      <c r="D2231" s="15">
        <v>2009</v>
      </c>
      <c r="E2231" s="15" t="s">
        <v>106</v>
      </c>
      <c r="F2231" s="15" t="s">
        <v>164</v>
      </c>
      <c r="G2231" s="15" t="s">
        <v>144</v>
      </c>
      <c r="H2231" s="15">
        <v>12749</v>
      </c>
    </row>
    <row r="2232" spans="1:8">
      <c r="A2232" s="15" t="s">
        <v>36</v>
      </c>
      <c r="B2232" s="15" t="s">
        <v>2621</v>
      </c>
      <c r="C2232" s="15" t="s">
        <v>35</v>
      </c>
      <c r="D2232" s="15">
        <v>2009</v>
      </c>
      <c r="E2232" s="15" t="s">
        <v>106</v>
      </c>
      <c r="F2232" s="15" t="s">
        <v>164</v>
      </c>
      <c r="G2232" s="15" t="s">
        <v>144</v>
      </c>
      <c r="H2232" s="15">
        <v>8909</v>
      </c>
    </row>
    <row r="2233" spans="1:8">
      <c r="A2233" s="15" t="s">
        <v>38</v>
      </c>
      <c r="B2233" s="15" t="s">
        <v>2622</v>
      </c>
      <c r="C2233" s="15" t="s">
        <v>37</v>
      </c>
      <c r="D2233" s="15">
        <v>2009</v>
      </c>
      <c r="E2233" s="15" t="s">
        <v>106</v>
      </c>
      <c r="F2233" s="15" t="s">
        <v>164</v>
      </c>
      <c r="G2233" s="15" t="s">
        <v>144</v>
      </c>
      <c r="H2233" s="15">
        <v>11980</v>
      </c>
    </row>
    <row r="2234" spans="1:8">
      <c r="A2234" s="15" t="s">
        <v>40</v>
      </c>
      <c r="B2234" s="15" t="s">
        <v>2623</v>
      </c>
      <c r="C2234" s="15" t="s">
        <v>39</v>
      </c>
      <c r="D2234" s="15">
        <v>2009</v>
      </c>
      <c r="E2234" s="15" t="s">
        <v>106</v>
      </c>
      <c r="F2234" s="15" t="s">
        <v>164</v>
      </c>
      <c r="G2234" s="15" t="s">
        <v>144</v>
      </c>
      <c r="H2234" s="15">
        <v>10244</v>
      </c>
    </row>
    <row r="2235" spans="1:8">
      <c r="A2235" s="15" t="s">
        <v>41</v>
      </c>
      <c r="B2235" s="15" t="s">
        <v>2624</v>
      </c>
      <c r="C2235" s="15" t="s">
        <v>24</v>
      </c>
      <c r="D2235" s="15">
        <v>2009</v>
      </c>
      <c r="E2235" s="15" t="s">
        <v>106</v>
      </c>
      <c r="F2235" s="15" t="s">
        <v>164</v>
      </c>
      <c r="G2235" s="15" t="s">
        <v>144</v>
      </c>
      <c r="H2235" s="15">
        <v>13209</v>
      </c>
    </row>
    <row r="2236" spans="1:8">
      <c r="A2236" s="15" t="s">
        <v>43</v>
      </c>
      <c r="B2236" s="15" t="s">
        <v>2625</v>
      </c>
      <c r="C2236" s="15" t="s">
        <v>42</v>
      </c>
      <c r="D2236" s="15">
        <v>2009</v>
      </c>
      <c r="E2236" s="15" t="s">
        <v>106</v>
      </c>
      <c r="F2236" s="15" t="s">
        <v>164</v>
      </c>
      <c r="G2236" s="15" t="s">
        <v>144</v>
      </c>
      <c r="H2236" s="15">
        <v>6913</v>
      </c>
    </row>
    <row r="2237" spans="1:8">
      <c r="A2237" s="15" t="s">
        <v>45</v>
      </c>
      <c r="B2237" s="15" t="s">
        <v>2626</v>
      </c>
      <c r="C2237" s="15" t="s">
        <v>44</v>
      </c>
      <c r="D2237" s="15">
        <v>2009</v>
      </c>
      <c r="E2237" s="15" t="s">
        <v>106</v>
      </c>
      <c r="F2237" s="15" t="s">
        <v>164</v>
      </c>
      <c r="G2237" s="15" t="s">
        <v>144</v>
      </c>
      <c r="H2237" s="15">
        <v>11707</v>
      </c>
    </row>
    <row r="2238" spans="1:8">
      <c r="A2238" s="15" t="s">
        <v>47</v>
      </c>
      <c r="B2238" s="15" t="s">
        <v>2627</v>
      </c>
      <c r="C2238" s="15" t="s">
        <v>46</v>
      </c>
      <c r="D2238" s="15">
        <v>2009</v>
      </c>
      <c r="E2238" s="15" t="s">
        <v>106</v>
      </c>
      <c r="F2238" s="15" t="s">
        <v>164</v>
      </c>
      <c r="G2238" s="15" t="s">
        <v>144</v>
      </c>
      <c r="H2238" s="15">
        <v>17027</v>
      </c>
    </row>
    <row r="2239" spans="1:8">
      <c r="A2239" s="15" t="s">
        <v>49</v>
      </c>
      <c r="B2239" s="15" t="s">
        <v>2628</v>
      </c>
      <c r="C2239" s="15" t="s">
        <v>48</v>
      </c>
      <c r="D2239" s="15">
        <v>2009</v>
      </c>
      <c r="E2239" s="15" t="s">
        <v>106</v>
      </c>
      <c r="F2239" s="15" t="s">
        <v>164</v>
      </c>
      <c r="G2239" s="15" t="s">
        <v>144</v>
      </c>
      <c r="H2239" s="15">
        <v>19865</v>
      </c>
    </row>
    <row r="2240" spans="1:8">
      <c r="A2240" s="15" t="s">
        <v>51</v>
      </c>
      <c r="B2240" s="15" t="s">
        <v>2629</v>
      </c>
      <c r="C2240" s="15" t="s">
        <v>50</v>
      </c>
      <c r="D2240" s="15">
        <v>2009</v>
      </c>
      <c r="E2240" s="15" t="s">
        <v>106</v>
      </c>
      <c r="F2240" s="15" t="s">
        <v>164</v>
      </c>
      <c r="G2240" s="15" t="s">
        <v>144</v>
      </c>
      <c r="H2240" s="15">
        <v>12049</v>
      </c>
    </row>
    <row r="2241" spans="1:8">
      <c r="A2241" s="15" t="s">
        <v>53</v>
      </c>
      <c r="B2241" s="15" t="s">
        <v>2630</v>
      </c>
      <c r="C2241" s="15" t="s">
        <v>52</v>
      </c>
      <c r="D2241" s="15">
        <v>2009</v>
      </c>
      <c r="E2241" s="15" t="s">
        <v>106</v>
      </c>
      <c r="F2241" s="15" t="s">
        <v>164</v>
      </c>
      <c r="G2241" s="15" t="s">
        <v>144</v>
      </c>
      <c r="H2241" s="15">
        <v>11500</v>
      </c>
    </row>
    <row r="2242" spans="1:8">
      <c r="A2242" s="15" t="s">
        <v>55</v>
      </c>
      <c r="B2242" s="15" t="s">
        <v>2631</v>
      </c>
      <c r="C2242" s="15" t="s">
        <v>54</v>
      </c>
      <c r="D2242" s="15">
        <v>2009</v>
      </c>
      <c r="E2242" s="15" t="s">
        <v>106</v>
      </c>
      <c r="F2242" s="15" t="s">
        <v>164</v>
      </c>
      <c r="G2242" s="15" t="s">
        <v>144</v>
      </c>
      <c r="H2242" s="15">
        <v>10562</v>
      </c>
    </row>
    <row r="2243" spans="1:8">
      <c r="A2243" s="15" t="s">
        <v>57</v>
      </c>
      <c r="B2243" s="15" t="s">
        <v>2632</v>
      </c>
      <c r="C2243" s="15" t="s">
        <v>56</v>
      </c>
      <c r="D2243" s="15">
        <v>2009</v>
      </c>
      <c r="E2243" s="15" t="s">
        <v>106</v>
      </c>
      <c r="F2243" s="15" t="s">
        <v>164</v>
      </c>
      <c r="G2243" s="15" t="s">
        <v>144</v>
      </c>
      <c r="H2243" s="15">
        <v>21401</v>
      </c>
    </row>
    <row r="2244" spans="1:8">
      <c r="A2244" s="15" t="s">
        <v>59</v>
      </c>
      <c r="B2244" s="15" t="s">
        <v>2633</v>
      </c>
      <c r="C2244" s="15" t="s">
        <v>58</v>
      </c>
      <c r="D2244" s="15">
        <v>2009</v>
      </c>
      <c r="E2244" s="15" t="s">
        <v>106</v>
      </c>
      <c r="F2244" s="15" t="s">
        <v>164</v>
      </c>
      <c r="G2244" s="15" t="s">
        <v>144</v>
      </c>
      <c r="H2244" s="15">
        <v>18506</v>
      </c>
    </row>
    <row r="2245" spans="1:8">
      <c r="A2245" s="15" t="s">
        <v>61</v>
      </c>
      <c r="B2245" s="15" t="s">
        <v>2634</v>
      </c>
      <c r="C2245" s="15" t="s">
        <v>60</v>
      </c>
      <c r="D2245" s="15">
        <v>2009</v>
      </c>
      <c r="E2245" s="15" t="s">
        <v>106</v>
      </c>
      <c r="F2245" s="15" t="s">
        <v>164</v>
      </c>
      <c r="G2245" s="15" t="s">
        <v>144</v>
      </c>
      <c r="H2245" s="15">
        <v>4500</v>
      </c>
    </row>
    <row r="2246" spans="1:8">
      <c r="A2246" s="15" t="s">
        <v>63</v>
      </c>
      <c r="B2246" s="15" t="s">
        <v>2635</v>
      </c>
      <c r="C2246" s="15" t="s">
        <v>62</v>
      </c>
      <c r="D2246" s="15">
        <v>2009</v>
      </c>
      <c r="E2246" s="15" t="s">
        <v>106</v>
      </c>
      <c r="F2246" s="15" t="s">
        <v>164</v>
      </c>
      <c r="G2246" s="15" t="s">
        <v>144</v>
      </c>
      <c r="H2246" s="15">
        <v>13564</v>
      </c>
    </row>
    <row r="2247" spans="1:8">
      <c r="A2247" s="15" t="s">
        <v>65</v>
      </c>
      <c r="B2247" s="15" t="s">
        <v>2636</v>
      </c>
      <c r="C2247" s="15" t="s">
        <v>64</v>
      </c>
      <c r="D2247" s="15">
        <v>2009</v>
      </c>
      <c r="E2247" s="15" t="s">
        <v>106</v>
      </c>
      <c r="F2247" s="15" t="s">
        <v>164</v>
      </c>
      <c r="G2247" s="15" t="s">
        <v>144</v>
      </c>
      <c r="H2247" s="15">
        <v>5689</v>
      </c>
    </row>
    <row r="2248" spans="1:8">
      <c r="A2248" s="15" t="s">
        <v>67</v>
      </c>
      <c r="B2248" s="15" t="s">
        <v>2637</v>
      </c>
      <c r="C2248" s="15" t="s">
        <v>66</v>
      </c>
      <c r="D2248" s="15">
        <v>2009</v>
      </c>
      <c r="E2248" s="15" t="s">
        <v>106</v>
      </c>
      <c r="F2248" s="15" t="s">
        <v>164</v>
      </c>
      <c r="G2248" s="15" t="s">
        <v>144</v>
      </c>
      <c r="H2248" s="15">
        <v>7635</v>
      </c>
    </row>
    <row r="2249" spans="1:8">
      <c r="A2249" s="15" t="s">
        <v>69</v>
      </c>
      <c r="B2249" s="15" t="s">
        <v>2638</v>
      </c>
      <c r="C2249" s="15" t="s">
        <v>68</v>
      </c>
      <c r="D2249" s="15">
        <v>2009</v>
      </c>
      <c r="E2249" s="15" t="s">
        <v>106</v>
      </c>
      <c r="F2249" s="15" t="s">
        <v>164</v>
      </c>
      <c r="G2249" s="15" t="s">
        <v>144</v>
      </c>
      <c r="H2249" s="15">
        <v>8371</v>
      </c>
    </row>
    <row r="2250" spans="1:8">
      <c r="A2250" s="15" t="s">
        <v>71</v>
      </c>
      <c r="B2250" s="15" t="s">
        <v>2639</v>
      </c>
      <c r="C2250" s="15" t="s">
        <v>70</v>
      </c>
      <c r="D2250" s="15">
        <v>2009</v>
      </c>
      <c r="E2250" s="15" t="s">
        <v>106</v>
      </c>
      <c r="F2250" s="15" t="s">
        <v>164</v>
      </c>
      <c r="G2250" s="15" t="s">
        <v>144</v>
      </c>
      <c r="H2250" s="15">
        <v>10883</v>
      </c>
    </row>
    <row r="2251" spans="1:8">
      <c r="A2251" s="15" t="s">
        <v>20</v>
      </c>
      <c r="B2251" s="15" t="s">
        <v>2640</v>
      </c>
      <c r="C2251" s="15" t="s">
        <v>182</v>
      </c>
      <c r="D2251" s="15">
        <v>2009</v>
      </c>
      <c r="E2251" s="15" t="s">
        <v>106</v>
      </c>
      <c r="F2251" s="15" t="s">
        <v>164</v>
      </c>
      <c r="G2251" s="15" t="s">
        <v>144</v>
      </c>
      <c r="H2251" s="15">
        <v>255743</v>
      </c>
    </row>
    <row r="2252" spans="1:8">
      <c r="A2252" s="15" t="s">
        <v>23</v>
      </c>
      <c r="B2252" s="15" t="s">
        <v>2641</v>
      </c>
      <c r="C2252" s="15" t="s">
        <v>175</v>
      </c>
      <c r="D2252" s="15">
        <v>2010</v>
      </c>
      <c r="E2252" s="15" t="s">
        <v>106</v>
      </c>
      <c r="F2252" s="15" t="s">
        <v>164</v>
      </c>
      <c r="G2252" s="15" t="s">
        <v>144</v>
      </c>
      <c r="H2252" s="15">
        <v>63091</v>
      </c>
    </row>
    <row r="2253" spans="1:8">
      <c r="A2253" s="15" t="s">
        <v>25</v>
      </c>
      <c r="B2253" s="15" t="s">
        <v>2642</v>
      </c>
      <c r="C2253" s="15" t="s">
        <v>176</v>
      </c>
      <c r="D2253" s="15">
        <v>2010</v>
      </c>
      <c r="E2253" s="15" t="s">
        <v>106</v>
      </c>
      <c r="F2253" s="15" t="s">
        <v>164</v>
      </c>
      <c r="G2253" s="15" t="s">
        <v>144</v>
      </c>
      <c r="H2253" s="15">
        <v>13446</v>
      </c>
    </row>
    <row r="2254" spans="1:8">
      <c r="A2254" s="15" t="s">
        <v>26</v>
      </c>
      <c r="B2254" s="15" t="s">
        <v>2643</v>
      </c>
      <c r="C2254" s="15" t="s">
        <v>177</v>
      </c>
      <c r="D2254" s="15">
        <v>2010</v>
      </c>
      <c r="E2254" s="15" t="s">
        <v>106</v>
      </c>
      <c r="F2254" s="15" t="s">
        <v>164</v>
      </c>
      <c r="G2254" s="15" t="s">
        <v>144</v>
      </c>
      <c r="H2254" s="15">
        <v>36137</v>
      </c>
    </row>
    <row r="2255" spans="1:8">
      <c r="A2255" s="15" t="s">
        <v>221</v>
      </c>
      <c r="B2255" s="15" t="s">
        <v>2644</v>
      </c>
      <c r="C2255" s="15" t="s">
        <v>178</v>
      </c>
      <c r="D2255" s="15">
        <v>2010</v>
      </c>
      <c r="E2255" s="15" t="s">
        <v>106</v>
      </c>
      <c r="F2255" s="15" t="s">
        <v>164</v>
      </c>
      <c r="G2255" s="15" t="s">
        <v>144</v>
      </c>
      <c r="H2255" s="15">
        <v>43936</v>
      </c>
    </row>
    <row r="2256" spans="1:8">
      <c r="A2256" s="15" t="s">
        <v>107</v>
      </c>
      <c r="B2256" s="15" t="s">
        <v>2645</v>
      </c>
      <c r="C2256" s="15" t="s">
        <v>179</v>
      </c>
      <c r="D2256" s="15">
        <v>2010</v>
      </c>
      <c r="E2256" s="15" t="s">
        <v>106</v>
      </c>
      <c r="F2256" s="15" t="s">
        <v>164</v>
      </c>
      <c r="G2256" s="15" t="s">
        <v>144</v>
      </c>
      <c r="H2256" s="15">
        <v>32165</v>
      </c>
    </row>
    <row r="2257" spans="1:8">
      <c r="A2257" s="15" t="s">
        <v>27</v>
      </c>
      <c r="B2257" s="15" t="s">
        <v>2646</v>
      </c>
      <c r="C2257" s="15" t="s">
        <v>180</v>
      </c>
      <c r="D2257" s="15">
        <v>2010</v>
      </c>
      <c r="E2257" s="15" t="s">
        <v>106</v>
      </c>
      <c r="F2257" s="15" t="s">
        <v>164</v>
      </c>
      <c r="G2257" s="15" t="s">
        <v>144</v>
      </c>
      <c r="H2257" s="15">
        <v>23184</v>
      </c>
    </row>
    <row r="2258" spans="1:8">
      <c r="A2258" s="15" t="s">
        <v>28</v>
      </c>
      <c r="B2258" s="15" t="s">
        <v>2647</v>
      </c>
      <c r="C2258" s="15" t="s">
        <v>181</v>
      </c>
      <c r="D2258" s="15">
        <v>2010</v>
      </c>
      <c r="E2258" s="15" t="s">
        <v>106</v>
      </c>
      <c r="F2258" s="15" t="s">
        <v>164</v>
      </c>
      <c r="G2258" s="15" t="s">
        <v>144</v>
      </c>
      <c r="H2258" s="15">
        <v>46782</v>
      </c>
    </row>
    <row r="2259" spans="1:8">
      <c r="A2259" s="15" t="s">
        <v>30</v>
      </c>
      <c r="B2259" s="15" t="s">
        <v>2648</v>
      </c>
      <c r="C2259" s="15" t="s">
        <v>29</v>
      </c>
      <c r="D2259" s="15">
        <v>2010</v>
      </c>
      <c r="E2259" s="15" t="s">
        <v>106</v>
      </c>
      <c r="F2259" s="15" t="s">
        <v>164</v>
      </c>
      <c r="G2259" s="15" t="s">
        <v>144</v>
      </c>
      <c r="H2259" s="15">
        <v>7087</v>
      </c>
    </row>
    <row r="2260" spans="1:8">
      <c r="A2260" s="15" t="s">
        <v>32</v>
      </c>
      <c r="B2260" s="15" t="s">
        <v>2649</v>
      </c>
      <c r="C2260" s="15" t="s">
        <v>31</v>
      </c>
      <c r="D2260" s="15">
        <v>2010</v>
      </c>
      <c r="E2260" s="15" t="s">
        <v>106</v>
      </c>
      <c r="F2260" s="15" t="s">
        <v>164</v>
      </c>
      <c r="G2260" s="15" t="s">
        <v>144</v>
      </c>
      <c r="H2260" s="15">
        <v>11528</v>
      </c>
    </row>
    <row r="2261" spans="1:8">
      <c r="A2261" s="15" t="s">
        <v>34</v>
      </c>
      <c r="B2261" s="15" t="s">
        <v>2650</v>
      </c>
      <c r="C2261" s="15" t="s">
        <v>33</v>
      </c>
      <c r="D2261" s="15">
        <v>2010</v>
      </c>
      <c r="E2261" s="15" t="s">
        <v>106</v>
      </c>
      <c r="F2261" s="15" t="s">
        <v>164</v>
      </c>
      <c r="G2261" s="15" t="s">
        <v>144</v>
      </c>
      <c r="H2261" s="15">
        <v>12878</v>
      </c>
    </row>
    <row r="2262" spans="1:8">
      <c r="A2262" s="15" t="s">
        <v>36</v>
      </c>
      <c r="B2262" s="15" t="s">
        <v>2651</v>
      </c>
      <c r="C2262" s="15" t="s">
        <v>35</v>
      </c>
      <c r="D2262" s="15">
        <v>2010</v>
      </c>
      <c r="E2262" s="15" t="s">
        <v>106</v>
      </c>
      <c r="F2262" s="15" t="s">
        <v>164</v>
      </c>
      <c r="G2262" s="15" t="s">
        <v>144</v>
      </c>
      <c r="H2262" s="15">
        <v>8972</v>
      </c>
    </row>
    <row r="2263" spans="1:8">
      <c r="A2263" s="15" t="s">
        <v>38</v>
      </c>
      <c r="B2263" s="15" t="s">
        <v>2652</v>
      </c>
      <c r="C2263" s="15" t="s">
        <v>37</v>
      </c>
      <c r="D2263" s="15">
        <v>2010</v>
      </c>
      <c r="E2263" s="15" t="s">
        <v>106</v>
      </c>
      <c r="F2263" s="15" t="s">
        <v>164</v>
      </c>
      <c r="G2263" s="15" t="s">
        <v>144</v>
      </c>
      <c r="H2263" s="15">
        <v>12247</v>
      </c>
    </row>
    <row r="2264" spans="1:8">
      <c r="A2264" s="15" t="s">
        <v>40</v>
      </c>
      <c r="B2264" s="15" t="s">
        <v>2653</v>
      </c>
      <c r="C2264" s="15" t="s">
        <v>39</v>
      </c>
      <c r="D2264" s="15">
        <v>2010</v>
      </c>
      <c r="E2264" s="15" t="s">
        <v>106</v>
      </c>
      <c r="F2264" s="15" t="s">
        <v>164</v>
      </c>
      <c r="G2264" s="15" t="s">
        <v>144</v>
      </c>
      <c r="H2264" s="15">
        <v>10379</v>
      </c>
    </row>
    <row r="2265" spans="1:8">
      <c r="A2265" s="15" t="s">
        <v>41</v>
      </c>
      <c r="B2265" s="15" t="s">
        <v>2654</v>
      </c>
      <c r="C2265" s="15" t="s">
        <v>24</v>
      </c>
      <c r="D2265" s="15">
        <v>2010</v>
      </c>
      <c r="E2265" s="15" t="s">
        <v>106</v>
      </c>
      <c r="F2265" s="15" t="s">
        <v>164</v>
      </c>
      <c r="G2265" s="15" t="s">
        <v>144</v>
      </c>
      <c r="H2265" s="15">
        <v>13446</v>
      </c>
    </row>
    <row r="2266" spans="1:8">
      <c r="A2266" s="15" t="s">
        <v>43</v>
      </c>
      <c r="B2266" s="15" t="s">
        <v>2655</v>
      </c>
      <c r="C2266" s="15" t="s">
        <v>42</v>
      </c>
      <c r="D2266" s="15">
        <v>2010</v>
      </c>
      <c r="E2266" s="15" t="s">
        <v>106</v>
      </c>
      <c r="F2266" s="15" t="s">
        <v>164</v>
      </c>
      <c r="G2266" s="15" t="s">
        <v>144</v>
      </c>
      <c r="H2266" s="15">
        <v>7047</v>
      </c>
    </row>
    <row r="2267" spans="1:8">
      <c r="A2267" s="15" t="s">
        <v>45</v>
      </c>
      <c r="B2267" s="15" t="s">
        <v>2656</v>
      </c>
      <c r="C2267" s="15" t="s">
        <v>44</v>
      </c>
      <c r="D2267" s="15">
        <v>2010</v>
      </c>
      <c r="E2267" s="15" t="s">
        <v>106</v>
      </c>
      <c r="F2267" s="15" t="s">
        <v>164</v>
      </c>
      <c r="G2267" s="15" t="s">
        <v>144</v>
      </c>
      <c r="H2267" s="15">
        <v>11974</v>
      </c>
    </row>
    <row r="2268" spans="1:8">
      <c r="A2268" s="15" t="s">
        <v>47</v>
      </c>
      <c r="B2268" s="15" t="s">
        <v>2657</v>
      </c>
      <c r="C2268" s="15" t="s">
        <v>46</v>
      </c>
      <c r="D2268" s="15">
        <v>2010</v>
      </c>
      <c r="E2268" s="15" t="s">
        <v>106</v>
      </c>
      <c r="F2268" s="15" t="s">
        <v>164</v>
      </c>
      <c r="G2268" s="15" t="s">
        <v>144</v>
      </c>
      <c r="H2268" s="15">
        <v>17116</v>
      </c>
    </row>
    <row r="2269" spans="1:8">
      <c r="A2269" s="15" t="s">
        <v>49</v>
      </c>
      <c r="B2269" s="15" t="s">
        <v>2658</v>
      </c>
      <c r="C2269" s="15" t="s">
        <v>48</v>
      </c>
      <c r="D2269" s="15">
        <v>2010</v>
      </c>
      <c r="E2269" s="15" t="s">
        <v>106</v>
      </c>
      <c r="F2269" s="15" t="s">
        <v>164</v>
      </c>
      <c r="G2269" s="15" t="s">
        <v>144</v>
      </c>
      <c r="H2269" s="15">
        <v>20117</v>
      </c>
    </row>
    <row r="2270" spans="1:8">
      <c r="A2270" s="15" t="s">
        <v>51</v>
      </c>
      <c r="B2270" s="15" t="s">
        <v>2659</v>
      </c>
      <c r="C2270" s="15" t="s">
        <v>50</v>
      </c>
      <c r="D2270" s="15">
        <v>2010</v>
      </c>
      <c r="E2270" s="15" t="s">
        <v>106</v>
      </c>
      <c r="F2270" s="15" t="s">
        <v>164</v>
      </c>
      <c r="G2270" s="15" t="s">
        <v>144</v>
      </c>
      <c r="H2270" s="15">
        <v>12093</v>
      </c>
    </row>
    <row r="2271" spans="1:8">
      <c r="A2271" s="15" t="s">
        <v>53</v>
      </c>
      <c r="B2271" s="15" t="s">
        <v>2660</v>
      </c>
      <c r="C2271" s="15" t="s">
        <v>52</v>
      </c>
      <c r="D2271" s="15">
        <v>2010</v>
      </c>
      <c r="E2271" s="15" t="s">
        <v>106</v>
      </c>
      <c r="F2271" s="15" t="s">
        <v>164</v>
      </c>
      <c r="G2271" s="15" t="s">
        <v>144</v>
      </c>
      <c r="H2271" s="15">
        <v>11726</v>
      </c>
    </row>
    <row r="2272" spans="1:8">
      <c r="A2272" s="15" t="s">
        <v>55</v>
      </c>
      <c r="B2272" s="15" t="s">
        <v>2661</v>
      </c>
      <c r="C2272" s="15" t="s">
        <v>54</v>
      </c>
      <c r="D2272" s="15">
        <v>2010</v>
      </c>
      <c r="E2272" s="15" t="s">
        <v>106</v>
      </c>
      <c r="F2272" s="15" t="s">
        <v>164</v>
      </c>
      <c r="G2272" s="15" t="s">
        <v>144</v>
      </c>
      <c r="H2272" s="15">
        <v>10723</v>
      </c>
    </row>
    <row r="2273" spans="1:8">
      <c r="A2273" s="15" t="s">
        <v>57</v>
      </c>
      <c r="B2273" s="15" t="s">
        <v>2662</v>
      </c>
      <c r="C2273" s="15" t="s">
        <v>56</v>
      </c>
      <c r="D2273" s="15">
        <v>2010</v>
      </c>
      <c r="E2273" s="15" t="s">
        <v>106</v>
      </c>
      <c r="F2273" s="15" t="s">
        <v>164</v>
      </c>
      <c r="G2273" s="15" t="s">
        <v>144</v>
      </c>
      <c r="H2273" s="15">
        <v>21442</v>
      </c>
    </row>
    <row r="2274" spans="1:8">
      <c r="A2274" s="15" t="s">
        <v>59</v>
      </c>
      <c r="B2274" s="15" t="s">
        <v>2663</v>
      </c>
      <c r="C2274" s="15" t="s">
        <v>58</v>
      </c>
      <c r="D2274" s="15">
        <v>2010</v>
      </c>
      <c r="E2274" s="15" t="s">
        <v>106</v>
      </c>
      <c r="F2274" s="15" t="s">
        <v>164</v>
      </c>
      <c r="G2274" s="15" t="s">
        <v>144</v>
      </c>
      <c r="H2274" s="15">
        <v>18646</v>
      </c>
    </row>
    <row r="2275" spans="1:8">
      <c r="A2275" s="15" t="s">
        <v>61</v>
      </c>
      <c r="B2275" s="15" t="s">
        <v>2664</v>
      </c>
      <c r="C2275" s="15" t="s">
        <v>60</v>
      </c>
      <c r="D2275" s="15">
        <v>2010</v>
      </c>
      <c r="E2275" s="15" t="s">
        <v>106</v>
      </c>
      <c r="F2275" s="15" t="s">
        <v>164</v>
      </c>
      <c r="G2275" s="15" t="s">
        <v>144</v>
      </c>
      <c r="H2275" s="15">
        <v>4538</v>
      </c>
    </row>
    <row r="2276" spans="1:8">
      <c r="A2276" s="15" t="s">
        <v>63</v>
      </c>
      <c r="B2276" s="15" t="s">
        <v>2665</v>
      </c>
      <c r="C2276" s="15" t="s">
        <v>62</v>
      </c>
      <c r="D2276" s="15">
        <v>2010</v>
      </c>
      <c r="E2276" s="15" t="s">
        <v>106</v>
      </c>
      <c r="F2276" s="15" t="s">
        <v>164</v>
      </c>
      <c r="G2276" s="15" t="s">
        <v>144</v>
      </c>
      <c r="H2276" s="15">
        <v>13861</v>
      </c>
    </row>
    <row r="2277" spans="1:8">
      <c r="A2277" s="15" t="s">
        <v>65</v>
      </c>
      <c r="B2277" s="15" t="s">
        <v>2666</v>
      </c>
      <c r="C2277" s="15" t="s">
        <v>64</v>
      </c>
      <c r="D2277" s="15">
        <v>2010</v>
      </c>
      <c r="E2277" s="15" t="s">
        <v>106</v>
      </c>
      <c r="F2277" s="15" t="s">
        <v>164</v>
      </c>
      <c r="G2277" s="15" t="s">
        <v>144</v>
      </c>
      <c r="H2277" s="15">
        <v>5718</v>
      </c>
    </row>
    <row r="2278" spans="1:8">
      <c r="A2278" s="15" t="s">
        <v>67</v>
      </c>
      <c r="B2278" s="15" t="s">
        <v>2667</v>
      </c>
      <c r="C2278" s="15" t="s">
        <v>66</v>
      </c>
      <c r="D2278" s="15">
        <v>2010</v>
      </c>
      <c r="E2278" s="15" t="s">
        <v>106</v>
      </c>
      <c r="F2278" s="15" t="s">
        <v>164</v>
      </c>
      <c r="G2278" s="15" t="s">
        <v>144</v>
      </c>
      <c r="H2278" s="15">
        <v>7671</v>
      </c>
    </row>
    <row r="2279" spans="1:8">
      <c r="A2279" s="15" t="s">
        <v>69</v>
      </c>
      <c r="B2279" s="15" t="s">
        <v>2668</v>
      </c>
      <c r="C2279" s="15" t="s">
        <v>68</v>
      </c>
      <c r="D2279" s="15">
        <v>2010</v>
      </c>
      <c r="E2279" s="15" t="s">
        <v>106</v>
      </c>
      <c r="F2279" s="15" t="s">
        <v>164</v>
      </c>
      <c r="G2279" s="15" t="s">
        <v>144</v>
      </c>
      <c r="H2279" s="15">
        <v>8526</v>
      </c>
    </row>
    <row r="2280" spans="1:8">
      <c r="A2280" s="15" t="s">
        <v>71</v>
      </c>
      <c r="B2280" s="15" t="s">
        <v>2669</v>
      </c>
      <c r="C2280" s="15" t="s">
        <v>70</v>
      </c>
      <c r="D2280" s="15">
        <v>2010</v>
      </c>
      <c r="E2280" s="15" t="s">
        <v>106</v>
      </c>
      <c r="F2280" s="15" t="s">
        <v>164</v>
      </c>
      <c r="G2280" s="15" t="s">
        <v>144</v>
      </c>
      <c r="H2280" s="15">
        <v>11006</v>
      </c>
    </row>
    <row r="2281" spans="1:8">
      <c r="A2281" s="15" t="s">
        <v>20</v>
      </c>
      <c r="B2281" s="15" t="s">
        <v>2670</v>
      </c>
      <c r="C2281" s="15" t="s">
        <v>182</v>
      </c>
      <c r="D2281" s="15">
        <v>2010</v>
      </c>
      <c r="E2281" s="15" t="s">
        <v>106</v>
      </c>
      <c r="F2281" s="15" t="s">
        <v>164</v>
      </c>
      <c r="G2281" s="15" t="s">
        <v>144</v>
      </c>
      <c r="H2281" s="15">
        <v>258741</v>
      </c>
    </row>
    <row r="2282" spans="1:8">
      <c r="A2282" s="15" t="s">
        <v>23</v>
      </c>
      <c r="B2282" s="15" t="s">
        <v>2671</v>
      </c>
      <c r="C2282" s="15" t="s">
        <v>175</v>
      </c>
      <c r="D2282" s="15">
        <v>2011</v>
      </c>
      <c r="E2282" s="15" t="s">
        <v>106</v>
      </c>
      <c r="F2282" s="15" t="s">
        <v>164</v>
      </c>
      <c r="G2282" s="15" t="s">
        <v>144</v>
      </c>
      <c r="H2282" s="15">
        <v>63987</v>
      </c>
    </row>
    <row r="2283" spans="1:8">
      <c r="A2283" s="15" t="s">
        <v>25</v>
      </c>
      <c r="B2283" s="15" t="s">
        <v>2672</v>
      </c>
      <c r="C2283" s="15" t="s">
        <v>176</v>
      </c>
      <c r="D2283" s="15">
        <v>2011</v>
      </c>
      <c r="E2283" s="15" t="s">
        <v>106</v>
      </c>
      <c r="F2283" s="15" t="s">
        <v>164</v>
      </c>
      <c r="G2283" s="15" t="s">
        <v>144</v>
      </c>
      <c r="H2283" s="15">
        <v>13651</v>
      </c>
    </row>
    <row r="2284" spans="1:8">
      <c r="A2284" s="15" t="s">
        <v>26</v>
      </c>
      <c r="B2284" s="15" t="s">
        <v>2673</v>
      </c>
      <c r="C2284" s="15" t="s">
        <v>177</v>
      </c>
      <c r="D2284" s="15">
        <v>2011</v>
      </c>
      <c r="E2284" s="15" t="s">
        <v>106</v>
      </c>
      <c r="F2284" s="15" t="s">
        <v>164</v>
      </c>
      <c r="G2284" s="15" t="s">
        <v>144</v>
      </c>
      <c r="H2284" s="15">
        <v>36668</v>
      </c>
    </row>
    <row r="2285" spans="1:8">
      <c r="A2285" s="15" t="s">
        <v>221</v>
      </c>
      <c r="B2285" s="15" t="s">
        <v>2674</v>
      </c>
      <c r="C2285" s="15" t="s">
        <v>178</v>
      </c>
      <c r="D2285" s="15">
        <v>2011</v>
      </c>
      <c r="E2285" s="15" t="s">
        <v>106</v>
      </c>
      <c r="F2285" s="15" t="s">
        <v>164</v>
      </c>
      <c r="G2285" s="15" t="s">
        <v>144</v>
      </c>
      <c r="H2285" s="15">
        <v>44511</v>
      </c>
    </row>
    <row r="2286" spans="1:8">
      <c r="A2286" s="15" t="s">
        <v>107</v>
      </c>
      <c r="B2286" s="15" t="s">
        <v>2675</v>
      </c>
      <c r="C2286" s="15" t="s">
        <v>179</v>
      </c>
      <c r="D2286" s="15">
        <v>2011</v>
      </c>
      <c r="E2286" s="15" t="s">
        <v>106</v>
      </c>
      <c r="F2286" s="15" t="s">
        <v>164</v>
      </c>
      <c r="G2286" s="15" t="s">
        <v>144</v>
      </c>
      <c r="H2286" s="15">
        <v>32419</v>
      </c>
    </row>
    <row r="2287" spans="1:8">
      <c r="A2287" s="15" t="s">
        <v>27</v>
      </c>
      <c r="B2287" s="15" t="s">
        <v>2676</v>
      </c>
      <c r="C2287" s="15" t="s">
        <v>180</v>
      </c>
      <c r="D2287" s="15">
        <v>2011</v>
      </c>
      <c r="E2287" s="15" t="s">
        <v>106</v>
      </c>
      <c r="F2287" s="15" t="s">
        <v>164</v>
      </c>
      <c r="G2287" s="15" t="s">
        <v>144</v>
      </c>
      <c r="H2287" s="15">
        <v>23388</v>
      </c>
    </row>
    <row r="2288" spans="1:8">
      <c r="A2288" s="15" t="s">
        <v>28</v>
      </c>
      <c r="B2288" s="15" t="s">
        <v>2677</v>
      </c>
      <c r="C2288" s="15" t="s">
        <v>181</v>
      </c>
      <c r="D2288" s="15">
        <v>2011</v>
      </c>
      <c r="E2288" s="15" t="s">
        <v>106</v>
      </c>
      <c r="F2288" s="15" t="s">
        <v>164</v>
      </c>
      <c r="G2288" s="15" t="s">
        <v>144</v>
      </c>
      <c r="H2288" s="15">
        <v>47297</v>
      </c>
    </row>
    <row r="2289" spans="1:8">
      <c r="A2289" s="15" t="s">
        <v>30</v>
      </c>
      <c r="B2289" s="15" t="s">
        <v>2678</v>
      </c>
      <c r="C2289" s="15" t="s">
        <v>29</v>
      </c>
      <c r="D2289" s="15">
        <v>2011</v>
      </c>
      <c r="E2289" s="15" t="s">
        <v>106</v>
      </c>
      <c r="F2289" s="15" t="s">
        <v>164</v>
      </c>
      <c r="G2289" s="15" t="s">
        <v>144</v>
      </c>
      <c r="H2289" s="15">
        <v>7266</v>
      </c>
    </row>
    <row r="2290" spans="1:8">
      <c r="A2290" s="15" t="s">
        <v>32</v>
      </c>
      <c r="B2290" s="15" t="s">
        <v>2679</v>
      </c>
      <c r="C2290" s="15" t="s">
        <v>31</v>
      </c>
      <c r="D2290" s="15">
        <v>2011</v>
      </c>
      <c r="E2290" s="15" t="s">
        <v>106</v>
      </c>
      <c r="F2290" s="15" t="s">
        <v>164</v>
      </c>
      <c r="G2290" s="15" t="s">
        <v>144</v>
      </c>
      <c r="H2290" s="15">
        <v>11636</v>
      </c>
    </row>
    <row r="2291" spans="1:8">
      <c r="A2291" s="15" t="s">
        <v>34</v>
      </c>
      <c r="B2291" s="15" t="s">
        <v>2680</v>
      </c>
      <c r="C2291" s="15" t="s">
        <v>33</v>
      </c>
      <c r="D2291" s="15">
        <v>2011</v>
      </c>
      <c r="E2291" s="15" t="s">
        <v>106</v>
      </c>
      <c r="F2291" s="15" t="s">
        <v>164</v>
      </c>
      <c r="G2291" s="15" t="s">
        <v>144</v>
      </c>
      <c r="H2291" s="15">
        <v>12949</v>
      </c>
    </row>
    <row r="2292" spans="1:8">
      <c r="A2292" s="15" t="s">
        <v>36</v>
      </c>
      <c r="B2292" s="15" t="s">
        <v>2681</v>
      </c>
      <c r="C2292" s="15" t="s">
        <v>35</v>
      </c>
      <c r="D2292" s="15">
        <v>2011</v>
      </c>
      <c r="E2292" s="15" t="s">
        <v>106</v>
      </c>
      <c r="F2292" s="15" t="s">
        <v>164</v>
      </c>
      <c r="G2292" s="15" t="s">
        <v>144</v>
      </c>
      <c r="H2292" s="15">
        <v>9085</v>
      </c>
    </row>
    <row r="2293" spans="1:8">
      <c r="A2293" s="15" t="s">
        <v>38</v>
      </c>
      <c r="B2293" s="15" t="s">
        <v>2682</v>
      </c>
      <c r="C2293" s="15" t="s">
        <v>37</v>
      </c>
      <c r="D2293" s="15">
        <v>2011</v>
      </c>
      <c r="E2293" s="15" t="s">
        <v>106</v>
      </c>
      <c r="F2293" s="15" t="s">
        <v>164</v>
      </c>
      <c r="G2293" s="15" t="s">
        <v>144</v>
      </c>
      <c r="H2293" s="15">
        <v>12541</v>
      </c>
    </row>
    <row r="2294" spans="1:8">
      <c r="A2294" s="15" t="s">
        <v>40</v>
      </c>
      <c r="B2294" s="15" t="s">
        <v>2683</v>
      </c>
      <c r="C2294" s="15" t="s">
        <v>39</v>
      </c>
      <c r="D2294" s="15">
        <v>2011</v>
      </c>
      <c r="E2294" s="15" t="s">
        <v>106</v>
      </c>
      <c r="F2294" s="15" t="s">
        <v>164</v>
      </c>
      <c r="G2294" s="15" t="s">
        <v>144</v>
      </c>
      <c r="H2294" s="15">
        <v>10510</v>
      </c>
    </row>
    <row r="2295" spans="1:8">
      <c r="A2295" s="15" t="s">
        <v>41</v>
      </c>
      <c r="B2295" s="15" t="s">
        <v>2684</v>
      </c>
      <c r="C2295" s="15" t="s">
        <v>24</v>
      </c>
      <c r="D2295" s="15">
        <v>2011</v>
      </c>
      <c r="E2295" s="15" t="s">
        <v>106</v>
      </c>
      <c r="F2295" s="15" t="s">
        <v>164</v>
      </c>
      <c r="G2295" s="15" t="s">
        <v>144</v>
      </c>
      <c r="H2295" s="15">
        <v>13651</v>
      </c>
    </row>
    <row r="2296" spans="1:8">
      <c r="A2296" s="15" t="s">
        <v>43</v>
      </c>
      <c r="B2296" s="15" t="s">
        <v>2685</v>
      </c>
      <c r="C2296" s="15" t="s">
        <v>42</v>
      </c>
      <c r="D2296" s="15">
        <v>2011</v>
      </c>
      <c r="E2296" s="15" t="s">
        <v>106</v>
      </c>
      <c r="F2296" s="15" t="s">
        <v>164</v>
      </c>
      <c r="G2296" s="15" t="s">
        <v>144</v>
      </c>
      <c r="H2296" s="15">
        <v>7093</v>
      </c>
    </row>
    <row r="2297" spans="1:8">
      <c r="A2297" s="15" t="s">
        <v>45</v>
      </c>
      <c r="B2297" s="15" t="s">
        <v>2686</v>
      </c>
      <c r="C2297" s="15" t="s">
        <v>44</v>
      </c>
      <c r="D2297" s="15">
        <v>2011</v>
      </c>
      <c r="E2297" s="15" t="s">
        <v>106</v>
      </c>
      <c r="F2297" s="15" t="s">
        <v>164</v>
      </c>
      <c r="G2297" s="15" t="s">
        <v>144</v>
      </c>
      <c r="H2297" s="15">
        <v>12270</v>
      </c>
    </row>
    <row r="2298" spans="1:8">
      <c r="A2298" s="15" t="s">
        <v>47</v>
      </c>
      <c r="B2298" s="15" t="s">
        <v>2687</v>
      </c>
      <c r="C2298" s="15" t="s">
        <v>46</v>
      </c>
      <c r="D2298" s="15">
        <v>2011</v>
      </c>
      <c r="E2298" s="15" t="s">
        <v>106</v>
      </c>
      <c r="F2298" s="15" t="s">
        <v>164</v>
      </c>
      <c r="G2298" s="15" t="s">
        <v>144</v>
      </c>
      <c r="H2298" s="15">
        <v>17305</v>
      </c>
    </row>
    <row r="2299" spans="1:8">
      <c r="A2299" s="15" t="s">
        <v>49</v>
      </c>
      <c r="B2299" s="15" t="s">
        <v>2688</v>
      </c>
      <c r="C2299" s="15" t="s">
        <v>48</v>
      </c>
      <c r="D2299" s="15">
        <v>2011</v>
      </c>
      <c r="E2299" s="15" t="s">
        <v>106</v>
      </c>
      <c r="F2299" s="15" t="s">
        <v>164</v>
      </c>
      <c r="G2299" s="15" t="s">
        <v>144</v>
      </c>
      <c r="H2299" s="15">
        <v>20404</v>
      </c>
    </row>
    <row r="2300" spans="1:8">
      <c r="A2300" s="15" t="s">
        <v>51</v>
      </c>
      <c r="B2300" s="15" t="s">
        <v>2689</v>
      </c>
      <c r="C2300" s="15" t="s">
        <v>50</v>
      </c>
      <c r="D2300" s="15">
        <v>2011</v>
      </c>
      <c r="E2300" s="15" t="s">
        <v>106</v>
      </c>
      <c r="F2300" s="15" t="s">
        <v>164</v>
      </c>
      <c r="G2300" s="15" t="s">
        <v>144</v>
      </c>
      <c r="H2300" s="15">
        <v>12233</v>
      </c>
    </row>
    <row r="2301" spans="1:8">
      <c r="A2301" s="15" t="s">
        <v>53</v>
      </c>
      <c r="B2301" s="15" t="s">
        <v>2690</v>
      </c>
      <c r="C2301" s="15" t="s">
        <v>52</v>
      </c>
      <c r="D2301" s="15">
        <v>2011</v>
      </c>
      <c r="E2301" s="15" t="s">
        <v>106</v>
      </c>
      <c r="F2301" s="15" t="s">
        <v>164</v>
      </c>
      <c r="G2301" s="15" t="s">
        <v>144</v>
      </c>
      <c r="H2301" s="15">
        <v>11874</v>
      </c>
    </row>
    <row r="2302" spans="1:8">
      <c r="A2302" s="15" t="s">
        <v>55</v>
      </c>
      <c r="B2302" s="15" t="s">
        <v>2691</v>
      </c>
      <c r="C2302" s="15" t="s">
        <v>54</v>
      </c>
      <c r="D2302" s="15">
        <v>2011</v>
      </c>
      <c r="E2302" s="15" t="s">
        <v>106</v>
      </c>
      <c r="F2302" s="15" t="s">
        <v>164</v>
      </c>
      <c r="G2302" s="15" t="s">
        <v>144</v>
      </c>
      <c r="H2302" s="15">
        <v>10859</v>
      </c>
    </row>
    <row r="2303" spans="1:8">
      <c r="A2303" s="15" t="s">
        <v>57</v>
      </c>
      <c r="B2303" s="15" t="s">
        <v>2692</v>
      </c>
      <c r="C2303" s="15" t="s">
        <v>56</v>
      </c>
      <c r="D2303" s="15">
        <v>2011</v>
      </c>
      <c r="E2303" s="15" t="s">
        <v>106</v>
      </c>
      <c r="F2303" s="15" t="s">
        <v>164</v>
      </c>
      <c r="G2303" s="15" t="s">
        <v>144</v>
      </c>
      <c r="H2303" s="15">
        <v>21560</v>
      </c>
    </row>
    <row r="2304" spans="1:8">
      <c r="A2304" s="15" t="s">
        <v>59</v>
      </c>
      <c r="B2304" s="15" t="s">
        <v>2693</v>
      </c>
      <c r="C2304" s="15" t="s">
        <v>58</v>
      </c>
      <c r="D2304" s="15">
        <v>2011</v>
      </c>
      <c r="E2304" s="15" t="s">
        <v>106</v>
      </c>
      <c r="F2304" s="15" t="s">
        <v>164</v>
      </c>
      <c r="G2304" s="15" t="s">
        <v>144</v>
      </c>
      <c r="H2304" s="15">
        <v>18793</v>
      </c>
    </row>
    <row r="2305" spans="1:8">
      <c r="A2305" s="15" t="s">
        <v>61</v>
      </c>
      <c r="B2305" s="15" t="s">
        <v>2694</v>
      </c>
      <c r="C2305" s="15" t="s">
        <v>60</v>
      </c>
      <c r="D2305" s="15">
        <v>2011</v>
      </c>
      <c r="E2305" s="15" t="s">
        <v>106</v>
      </c>
      <c r="F2305" s="15" t="s">
        <v>164</v>
      </c>
      <c r="G2305" s="15" t="s">
        <v>144</v>
      </c>
      <c r="H2305" s="15">
        <v>4595</v>
      </c>
    </row>
    <row r="2306" spans="1:8">
      <c r="A2306" s="15" t="s">
        <v>63</v>
      </c>
      <c r="B2306" s="15" t="s">
        <v>2695</v>
      </c>
      <c r="C2306" s="15" t="s">
        <v>62</v>
      </c>
      <c r="D2306" s="15">
        <v>2011</v>
      </c>
      <c r="E2306" s="15" t="s">
        <v>106</v>
      </c>
      <c r="F2306" s="15" t="s">
        <v>164</v>
      </c>
      <c r="G2306" s="15" t="s">
        <v>144</v>
      </c>
      <c r="H2306" s="15">
        <v>14050</v>
      </c>
    </row>
    <row r="2307" spans="1:8">
      <c r="A2307" s="15" t="s">
        <v>65</v>
      </c>
      <c r="B2307" s="15" t="s">
        <v>2696</v>
      </c>
      <c r="C2307" s="15" t="s">
        <v>64</v>
      </c>
      <c r="D2307" s="15">
        <v>2011</v>
      </c>
      <c r="E2307" s="15" t="s">
        <v>106</v>
      </c>
      <c r="F2307" s="15" t="s">
        <v>164</v>
      </c>
      <c r="G2307" s="15" t="s">
        <v>144</v>
      </c>
      <c r="H2307" s="15">
        <v>5762</v>
      </c>
    </row>
    <row r="2308" spans="1:8">
      <c r="A2308" s="15" t="s">
        <v>67</v>
      </c>
      <c r="B2308" s="15" t="s">
        <v>2697</v>
      </c>
      <c r="C2308" s="15" t="s">
        <v>66</v>
      </c>
      <c r="D2308" s="15">
        <v>2011</v>
      </c>
      <c r="E2308" s="15" t="s">
        <v>106</v>
      </c>
      <c r="F2308" s="15" t="s">
        <v>164</v>
      </c>
      <c r="G2308" s="15" t="s">
        <v>144</v>
      </c>
      <c r="H2308" s="15">
        <v>7687</v>
      </c>
    </row>
    <row r="2309" spans="1:8">
      <c r="A2309" s="15" t="s">
        <v>69</v>
      </c>
      <c r="B2309" s="15" t="s">
        <v>2698</v>
      </c>
      <c r="C2309" s="15" t="s">
        <v>68</v>
      </c>
      <c r="D2309" s="15">
        <v>2011</v>
      </c>
      <c r="E2309" s="15" t="s">
        <v>106</v>
      </c>
      <c r="F2309" s="15" t="s">
        <v>164</v>
      </c>
      <c r="G2309" s="15" t="s">
        <v>144</v>
      </c>
      <c r="H2309" s="15">
        <v>8714</v>
      </c>
    </row>
    <row r="2310" spans="1:8">
      <c r="A2310" s="15" t="s">
        <v>71</v>
      </c>
      <c r="B2310" s="15" t="s">
        <v>2699</v>
      </c>
      <c r="C2310" s="15" t="s">
        <v>70</v>
      </c>
      <c r="D2310" s="15">
        <v>2011</v>
      </c>
      <c r="E2310" s="15" t="s">
        <v>106</v>
      </c>
      <c r="F2310" s="15" t="s">
        <v>164</v>
      </c>
      <c r="G2310" s="15" t="s">
        <v>144</v>
      </c>
      <c r="H2310" s="15">
        <v>11084</v>
      </c>
    </row>
    <row r="2311" spans="1:8">
      <c r="A2311" s="15" t="s">
        <v>20</v>
      </c>
      <c r="B2311" s="15" t="s">
        <v>2700</v>
      </c>
      <c r="C2311" s="15" t="s">
        <v>182</v>
      </c>
      <c r="D2311" s="15">
        <v>2011</v>
      </c>
      <c r="E2311" s="15" t="s">
        <v>106</v>
      </c>
      <c r="F2311" s="15" t="s">
        <v>164</v>
      </c>
      <c r="G2311" s="15" t="s">
        <v>144</v>
      </c>
      <c r="H2311" s="15">
        <v>261921</v>
      </c>
    </row>
    <row r="2312" spans="1:8">
      <c r="A2312" s="15" t="s">
        <v>23</v>
      </c>
      <c r="B2312" s="15" t="s">
        <v>2701</v>
      </c>
      <c r="C2312" s="15" t="s">
        <v>175</v>
      </c>
      <c r="D2312" s="15">
        <v>2012</v>
      </c>
      <c r="E2312" s="15" t="s">
        <v>106</v>
      </c>
      <c r="F2312" s="15" t="s">
        <v>164</v>
      </c>
      <c r="G2312" s="15" t="s">
        <v>144</v>
      </c>
      <c r="H2312" s="15">
        <v>66170</v>
      </c>
    </row>
    <row r="2313" spans="1:8">
      <c r="A2313" s="15" t="s">
        <v>25</v>
      </c>
      <c r="B2313" s="15" t="s">
        <v>2702</v>
      </c>
      <c r="C2313" s="15" t="s">
        <v>176</v>
      </c>
      <c r="D2313" s="15">
        <v>2012</v>
      </c>
      <c r="E2313" s="15" t="s">
        <v>106</v>
      </c>
      <c r="F2313" s="15" t="s">
        <v>164</v>
      </c>
      <c r="G2313" s="15" t="s">
        <v>144</v>
      </c>
      <c r="H2313" s="15">
        <v>14178</v>
      </c>
    </row>
    <row r="2314" spans="1:8">
      <c r="A2314" s="15" t="s">
        <v>26</v>
      </c>
      <c r="B2314" s="15" t="s">
        <v>2703</v>
      </c>
      <c r="C2314" s="15" t="s">
        <v>177</v>
      </c>
      <c r="D2314" s="15">
        <v>2012</v>
      </c>
      <c r="E2314" s="15" t="s">
        <v>106</v>
      </c>
      <c r="F2314" s="15" t="s">
        <v>164</v>
      </c>
      <c r="G2314" s="15" t="s">
        <v>144</v>
      </c>
      <c r="H2314" s="15">
        <v>37812</v>
      </c>
    </row>
    <row r="2315" spans="1:8">
      <c r="A2315" s="15" t="s">
        <v>221</v>
      </c>
      <c r="B2315" s="15" t="s">
        <v>2704</v>
      </c>
      <c r="C2315" s="15" t="s">
        <v>178</v>
      </c>
      <c r="D2315" s="15">
        <v>2012</v>
      </c>
      <c r="E2315" s="15" t="s">
        <v>106</v>
      </c>
      <c r="F2315" s="15" t="s">
        <v>164</v>
      </c>
      <c r="G2315" s="15" t="s">
        <v>144</v>
      </c>
      <c r="H2315" s="15">
        <v>45861</v>
      </c>
    </row>
    <row r="2316" spans="1:8">
      <c r="A2316" s="15" t="s">
        <v>107</v>
      </c>
      <c r="B2316" s="15" t="s">
        <v>2705</v>
      </c>
      <c r="C2316" s="15" t="s">
        <v>179</v>
      </c>
      <c r="D2316" s="15">
        <v>2012</v>
      </c>
      <c r="E2316" s="15" t="s">
        <v>106</v>
      </c>
      <c r="F2316" s="15" t="s">
        <v>164</v>
      </c>
      <c r="G2316" s="15" t="s">
        <v>144</v>
      </c>
      <c r="H2316" s="15">
        <v>33398</v>
      </c>
    </row>
    <row r="2317" spans="1:8">
      <c r="A2317" s="15" t="s">
        <v>27</v>
      </c>
      <c r="B2317" s="15" t="s">
        <v>2706</v>
      </c>
      <c r="C2317" s="15" t="s">
        <v>180</v>
      </c>
      <c r="D2317" s="15">
        <v>2012</v>
      </c>
      <c r="E2317" s="15" t="s">
        <v>106</v>
      </c>
      <c r="F2317" s="15" t="s">
        <v>164</v>
      </c>
      <c r="G2317" s="15" t="s">
        <v>144</v>
      </c>
      <c r="H2317" s="15">
        <v>24159</v>
      </c>
    </row>
    <row r="2318" spans="1:8">
      <c r="A2318" s="15" t="s">
        <v>28</v>
      </c>
      <c r="B2318" s="15" t="s">
        <v>2707</v>
      </c>
      <c r="C2318" s="15" t="s">
        <v>181</v>
      </c>
      <c r="D2318" s="15">
        <v>2012</v>
      </c>
      <c r="E2318" s="15" t="s">
        <v>106</v>
      </c>
      <c r="F2318" s="15" t="s">
        <v>164</v>
      </c>
      <c r="G2318" s="15" t="s">
        <v>144</v>
      </c>
      <c r="H2318" s="15">
        <v>48797</v>
      </c>
    </row>
    <row r="2319" spans="1:8">
      <c r="A2319" s="15" t="s">
        <v>30</v>
      </c>
      <c r="B2319" s="15" t="s">
        <v>2708</v>
      </c>
      <c r="C2319" s="15" t="s">
        <v>29</v>
      </c>
      <c r="D2319" s="15">
        <v>2012</v>
      </c>
      <c r="E2319" s="15" t="s">
        <v>106</v>
      </c>
      <c r="F2319" s="15" t="s">
        <v>164</v>
      </c>
      <c r="G2319" s="15" t="s">
        <v>144</v>
      </c>
      <c r="H2319" s="15">
        <v>7502</v>
      </c>
    </row>
    <row r="2320" spans="1:8">
      <c r="A2320" s="15" t="s">
        <v>32</v>
      </c>
      <c r="B2320" s="15" t="s">
        <v>2709</v>
      </c>
      <c r="C2320" s="15" t="s">
        <v>31</v>
      </c>
      <c r="D2320" s="15">
        <v>2012</v>
      </c>
      <c r="E2320" s="15" t="s">
        <v>106</v>
      </c>
      <c r="F2320" s="15" t="s">
        <v>164</v>
      </c>
      <c r="G2320" s="15" t="s">
        <v>144</v>
      </c>
      <c r="H2320" s="15">
        <v>11905</v>
      </c>
    </row>
    <row r="2321" spans="1:8">
      <c r="A2321" s="15" t="s">
        <v>34</v>
      </c>
      <c r="B2321" s="15" t="s">
        <v>2710</v>
      </c>
      <c r="C2321" s="15" t="s">
        <v>33</v>
      </c>
      <c r="D2321" s="15">
        <v>2012</v>
      </c>
      <c r="E2321" s="15" t="s">
        <v>106</v>
      </c>
      <c r="F2321" s="15" t="s">
        <v>164</v>
      </c>
      <c r="G2321" s="15" t="s">
        <v>144</v>
      </c>
      <c r="H2321" s="15">
        <v>13263</v>
      </c>
    </row>
    <row r="2322" spans="1:8">
      <c r="A2322" s="15" t="s">
        <v>36</v>
      </c>
      <c r="B2322" s="15" t="s">
        <v>2711</v>
      </c>
      <c r="C2322" s="15" t="s">
        <v>35</v>
      </c>
      <c r="D2322" s="15">
        <v>2012</v>
      </c>
      <c r="E2322" s="15" t="s">
        <v>106</v>
      </c>
      <c r="F2322" s="15" t="s">
        <v>164</v>
      </c>
      <c r="G2322" s="15" t="s">
        <v>144</v>
      </c>
      <c r="H2322" s="15">
        <v>9396</v>
      </c>
    </row>
    <row r="2323" spans="1:8">
      <c r="A2323" s="15" t="s">
        <v>38</v>
      </c>
      <c r="B2323" s="15" t="s">
        <v>2712</v>
      </c>
      <c r="C2323" s="15" t="s">
        <v>37</v>
      </c>
      <c r="D2323" s="15">
        <v>2012</v>
      </c>
      <c r="E2323" s="15" t="s">
        <v>106</v>
      </c>
      <c r="F2323" s="15" t="s">
        <v>164</v>
      </c>
      <c r="G2323" s="15" t="s">
        <v>144</v>
      </c>
      <c r="H2323" s="15">
        <v>13165</v>
      </c>
    </row>
    <row r="2324" spans="1:8">
      <c r="A2324" s="15" t="s">
        <v>40</v>
      </c>
      <c r="B2324" s="15" t="s">
        <v>2713</v>
      </c>
      <c r="C2324" s="15" t="s">
        <v>39</v>
      </c>
      <c r="D2324" s="15">
        <v>2012</v>
      </c>
      <c r="E2324" s="15" t="s">
        <v>106</v>
      </c>
      <c r="F2324" s="15" t="s">
        <v>164</v>
      </c>
      <c r="G2324" s="15" t="s">
        <v>144</v>
      </c>
      <c r="H2324" s="15">
        <v>10939</v>
      </c>
    </row>
    <row r="2325" spans="1:8">
      <c r="A2325" s="15" t="s">
        <v>41</v>
      </c>
      <c r="B2325" s="15" t="s">
        <v>2714</v>
      </c>
      <c r="C2325" s="15" t="s">
        <v>24</v>
      </c>
      <c r="D2325" s="15">
        <v>2012</v>
      </c>
      <c r="E2325" s="15" t="s">
        <v>106</v>
      </c>
      <c r="F2325" s="15" t="s">
        <v>164</v>
      </c>
      <c r="G2325" s="15" t="s">
        <v>144</v>
      </c>
      <c r="H2325" s="15">
        <v>14178</v>
      </c>
    </row>
    <row r="2326" spans="1:8">
      <c r="A2326" s="15" t="s">
        <v>43</v>
      </c>
      <c r="B2326" s="15" t="s">
        <v>2715</v>
      </c>
      <c r="C2326" s="15" t="s">
        <v>42</v>
      </c>
      <c r="D2326" s="15">
        <v>2012</v>
      </c>
      <c r="E2326" s="15" t="s">
        <v>106</v>
      </c>
      <c r="F2326" s="15" t="s">
        <v>164</v>
      </c>
      <c r="G2326" s="15" t="s">
        <v>144</v>
      </c>
      <c r="H2326" s="15">
        <v>7321</v>
      </c>
    </row>
    <row r="2327" spans="1:8">
      <c r="A2327" s="15" t="s">
        <v>45</v>
      </c>
      <c r="B2327" s="15" t="s">
        <v>2716</v>
      </c>
      <c r="C2327" s="15" t="s">
        <v>44</v>
      </c>
      <c r="D2327" s="15">
        <v>2012</v>
      </c>
      <c r="E2327" s="15" t="s">
        <v>106</v>
      </c>
      <c r="F2327" s="15" t="s">
        <v>164</v>
      </c>
      <c r="G2327" s="15" t="s">
        <v>144</v>
      </c>
      <c r="H2327" s="15">
        <v>12727</v>
      </c>
    </row>
    <row r="2328" spans="1:8">
      <c r="A2328" s="15" t="s">
        <v>47</v>
      </c>
      <c r="B2328" s="15" t="s">
        <v>2717</v>
      </c>
      <c r="C2328" s="15" t="s">
        <v>46</v>
      </c>
      <c r="D2328" s="15">
        <v>2012</v>
      </c>
      <c r="E2328" s="15" t="s">
        <v>106</v>
      </c>
      <c r="F2328" s="15" t="s">
        <v>164</v>
      </c>
      <c r="G2328" s="15" t="s">
        <v>144</v>
      </c>
      <c r="H2328" s="15">
        <v>17764</v>
      </c>
    </row>
    <row r="2329" spans="1:8">
      <c r="A2329" s="15" t="s">
        <v>49</v>
      </c>
      <c r="B2329" s="15" t="s">
        <v>2718</v>
      </c>
      <c r="C2329" s="15" t="s">
        <v>48</v>
      </c>
      <c r="D2329" s="15">
        <v>2012</v>
      </c>
      <c r="E2329" s="15" t="s">
        <v>106</v>
      </c>
      <c r="F2329" s="15" t="s">
        <v>164</v>
      </c>
      <c r="G2329" s="15" t="s">
        <v>144</v>
      </c>
      <c r="H2329" s="15">
        <v>20967</v>
      </c>
    </row>
    <row r="2330" spans="1:8">
      <c r="A2330" s="15" t="s">
        <v>51</v>
      </c>
      <c r="B2330" s="15" t="s">
        <v>2719</v>
      </c>
      <c r="C2330" s="15" t="s">
        <v>50</v>
      </c>
      <c r="D2330" s="15">
        <v>2012</v>
      </c>
      <c r="E2330" s="15" t="s">
        <v>106</v>
      </c>
      <c r="F2330" s="15" t="s">
        <v>164</v>
      </c>
      <c r="G2330" s="15" t="s">
        <v>144</v>
      </c>
      <c r="H2330" s="15">
        <v>12595</v>
      </c>
    </row>
    <row r="2331" spans="1:8">
      <c r="A2331" s="15" t="s">
        <v>53</v>
      </c>
      <c r="B2331" s="15" t="s">
        <v>2720</v>
      </c>
      <c r="C2331" s="15" t="s">
        <v>52</v>
      </c>
      <c r="D2331" s="15">
        <v>2012</v>
      </c>
      <c r="E2331" s="15" t="s">
        <v>106</v>
      </c>
      <c r="F2331" s="15" t="s">
        <v>164</v>
      </c>
      <c r="G2331" s="15" t="s">
        <v>144</v>
      </c>
      <c r="H2331" s="15">
        <v>12299</v>
      </c>
    </row>
    <row r="2332" spans="1:8">
      <c r="A2332" s="15" t="s">
        <v>55</v>
      </c>
      <c r="B2332" s="15" t="s">
        <v>2721</v>
      </c>
      <c r="C2332" s="15" t="s">
        <v>54</v>
      </c>
      <c r="D2332" s="15">
        <v>2012</v>
      </c>
      <c r="E2332" s="15" t="s">
        <v>106</v>
      </c>
      <c r="F2332" s="15" t="s">
        <v>164</v>
      </c>
      <c r="G2332" s="15" t="s">
        <v>144</v>
      </c>
      <c r="H2332" s="15">
        <v>11308</v>
      </c>
    </row>
    <row r="2333" spans="1:8">
      <c r="A2333" s="15" t="s">
        <v>57</v>
      </c>
      <c r="B2333" s="15" t="s">
        <v>2722</v>
      </c>
      <c r="C2333" s="15" t="s">
        <v>56</v>
      </c>
      <c r="D2333" s="15">
        <v>2012</v>
      </c>
      <c r="E2333" s="15" t="s">
        <v>106</v>
      </c>
      <c r="F2333" s="15" t="s">
        <v>164</v>
      </c>
      <c r="G2333" s="15" t="s">
        <v>144</v>
      </c>
      <c r="H2333" s="15">
        <v>22090</v>
      </c>
    </row>
    <row r="2334" spans="1:8">
      <c r="A2334" s="15" t="s">
        <v>59</v>
      </c>
      <c r="B2334" s="15" t="s">
        <v>2723</v>
      </c>
      <c r="C2334" s="15" t="s">
        <v>58</v>
      </c>
      <c r="D2334" s="15">
        <v>2012</v>
      </c>
      <c r="E2334" s="15" t="s">
        <v>106</v>
      </c>
      <c r="F2334" s="15" t="s">
        <v>164</v>
      </c>
      <c r="G2334" s="15" t="s">
        <v>144</v>
      </c>
      <c r="H2334" s="15">
        <v>19444</v>
      </c>
    </row>
    <row r="2335" spans="1:8">
      <c r="A2335" s="15" t="s">
        <v>61</v>
      </c>
      <c r="B2335" s="15" t="s">
        <v>2724</v>
      </c>
      <c r="C2335" s="15" t="s">
        <v>60</v>
      </c>
      <c r="D2335" s="15">
        <v>2012</v>
      </c>
      <c r="E2335" s="15" t="s">
        <v>106</v>
      </c>
      <c r="F2335" s="15" t="s">
        <v>164</v>
      </c>
      <c r="G2335" s="15" t="s">
        <v>144</v>
      </c>
      <c r="H2335" s="15">
        <v>4715</v>
      </c>
    </row>
    <row r="2336" spans="1:8">
      <c r="A2336" s="15" t="s">
        <v>63</v>
      </c>
      <c r="B2336" s="15" t="s">
        <v>2725</v>
      </c>
      <c r="C2336" s="15" t="s">
        <v>62</v>
      </c>
      <c r="D2336" s="15">
        <v>2012</v>
      </c>
      <c r="E2336" s="15" t="s">
        <v>106</v>
      </c>
      <c r="F2336" s="15" t="s">
        <v>164</v>
      </c>
      <c r="G2336" s="15" t="s">
        <v>144</v>
      </c>
      <c r="H2336" s="15">
        <v>14535</v>
      </c>
    </row>
    <row r="2337" spans="1:8">
      <c r="A2337" s="15" t="s">
        <v>65</v>
      </c>
      <c r="B2337" s="15" t="s">
        <v>2726</v>
      </c>
      <c r="C2337" s="15" t="s">
        <v>64</v>
      </c>
      <c r="D2337" s="15">
        <v>2012</v>
      </c>
      <c r="E2337" s="15" t="s">
        <v>106</v>
      </c>
      <c r="F2337" s="15" t="s">
        <v>164</v>
      </c>
      <c r="G2337" s="15" t="s">
        <v>144</v>
      </c>
      <c r="H2337" s="15">
        <v>5943</v>
      </c>
    </row>
    <row r="2338" spans="1:8">
      <c r="A2338" s="15" t="s">
        <v>67</v>
      </c>
      <c r="B2338" s="15" t="s">
        <v>2727</v>
      </c>
      <c r="C2338" s="15" t="s">
        <v>66</v>
      </c>
      <c r="D2338" s="15">
        <v>2012</v>
      </c>
      <c r="E2338" s="15" t="s">
        <v>106</v>
      </c>
      <c r="F2338" s="15" t="s">
        <v>164</v>
      </c>
      <c r="G2338" s="15" t="s">
        <v>144</v>
      </c>
      <c r="H2338" s="15">
        <v>7878</v>
      </c>
    </row>
    <row r="2339" spans="1:8">
      <c r="A2339" s="15" t="s">
        <v>69</v>
      </c>
      <c r="B2339" s="15" t="s">
        <v>2728</v>
      </c>
      <c r="C2339" s="15" t="s">
        <v>68</v>
      </c>
      <c r="D2339" s="15">
        <v>2012</v>
      </c>
      <c r="E2339" s="15" t="s">
        <v>106</v>
      </c>
      <c r="F2339" s="15" t="s">
        <v>164</v>
      </c>
      <c r="G2339" s="15" t="s">
        <v>144</v>
      </c>
      <c r="H2339" s="15">
        <v>9034</v>
      </c>
    </row>
    <row r="2340" spans="1:8">
      <c r="A2340" s="15" t="s">
        <v>71</v>
      </c>
      <c r="B2340" s="15" t="s">
        <v>2729</v>
      </c>
      <c r="C2340" s="15" t="s">
        <v>70</v>
      </c>
      <c r="D2340" s="15">
        <v>2012</v>
      </c>
      <c r="E2340" s="15" t="s">
        <v>106</v>
      </c>
      <c r="F2340" s="15" t="s">
        <v>164</v>
      </c>
      <c r="G2340" s="15" t="s">
        <v>144</v>
      </c>
      <c r="H2340" s="15">
        <v>11407</v>
      </c>
    </row>
    <row r="2341" spans="1:8">
      <c r="A2341" s="15" t="s">
        <v>20</v>
      </c>
      <c r="B2341" s="15" t="s">
        <v>2730</v>
      </c>
      <c r="C2341" s="15" t="s">
        <v>182</v>
      </c>
      <c r="D2341" s="15">
        <v>2012</v>
      </c>
      <c r="E2341" s="15" t="s">
        <v>106</v>
      </c>
      <c r="F2341" s="15" t="s">
        <v>164</v>
      </c>
      <c r="G2341" s="15" t="s">
        <v>144</v>
      </c>
      <c r="H2341" s="15">
        <v>270375</v>
      </c>
    </row>
    <row r="2342" spans="1:8">
      <c r="A2342" s="15" t="s">
        <v>23</v>
      </c>
      <c r="B2342" s="15" t="s">
        <v>2731</v>
      </c>
      <c r="C2342" s="15" t="s">
        <v>175</v>
      </c>
      <c r="D2342" s="15">
        <v>2013</v>
      </c>
      <c r="E2342" s="15" t="s">
        <v>106</v>
      </c>
      <c r="F2342" s="15" t="s">
        <v>164</v>
      </c>
      <c r="G2342" s="15" t="s">
        <v>144</v>
      </c>
      <c r="H2342" s="15">
        <v>67816</v>
      </c>
    </row>
    <row r="2343" spans="1:8">
      <c r="A2343" s="15" t="s">
        <v>25</v>
      </c>
      <c r="B2343" s="15" t="s">
        <v>2732</v>
      </c>
      <c r="C2343" s="15" t="s">
        <v>176</v>
      </c>
      <c r="D2343" s="15">
        <v>2013</v>
      </c>
      <c r="E2343" s="15" t="s">
        <v>106</v>
      </c>
      <c r="F2343" s="15" t="s">
        <v>164</v>
      </c>
      <c r="G2343" s="15" t="s">
        <v>144</v>
      </c>
      <c r="H2343" s="15">
        <v>14541</v>
      </c>
    </row>
    <row r="2344" spans="1:8">
      <c r="A2344" s="15" t="s">
        <v>26</v>
      </c>
      <c r="B2344" s="15" t="s">
        <v>2733</v>
      </c>
      <c r="C2344" s="15" t="s">
        <v>177</v>
      </c>
      <c r="D2344" s="15">
        <v>2013</v>
      </c>
      <c r="E2344" s="15" t="s">
        <v>106</v>
      </c>
      <c r="F2344" s="15" t="s">
        <v>164</v>
      </c>
      <c r="G2344" s="15" t="s">
        <v>144</v>
      </c>
      <c r="H2344" s="15">
        <v>38761</v>
      </c>
    </row>
    <row r="2345" spans="1:8">
      <c r="A2345" s="15" t="s">
        <v>221</v>
      </c>
      <c r="B2345" s="15" t="s">
        <v>2734</v>
      </c>
      <c r="C2345" s="15" t="s">
        <v>178</v>
      </c>
      <c r="D2345" s="15">
        <v>2013</v>
      </c>
      <c r="E2345" s="15" t="s">
        <v>106</v>
      </c>
      <c r="F2345" s="15" t="s">
        <v>164</v>
      </c>
      <c r="G2345" s="15" t="s">
        <v>144</v>
      </c>
      <c r="H2345" s="15">
        <v>46924</v>
      </c>
    </row>
    <row r="2346" spans="1:8">
      <c r="A2346" s="15" t="s">
        <v>107</v>
      </c>
      <c r="B2346" s="15" t="s">
        <v>2735</v>
      </c>
      <c r="C2346" s="15" t="s">
        <v>179</v>
      </c>
      <c r="D2346" s="15">
        <v>2013</v>
      </c>
      <c r="E2346" s="15" t="s">
        <v>106</v>
      </c>
      <c r="F2346" s="15" t="s">
        <v>164</v>
      </c>
      <c r="G2346" s="15" t="s">
        <v>144</v>
      </c>
      <c r="H2346" s="15">
        <v>34236</v>
      </c>
    </row>
    <row r="2347" spans="1:8">
      <c r="A2347" s="15" t="s">
        <v>27</v>
      </c>
      <c r="B2347" s="15" t="s">
        <v>2736</v>
      </c>
      <c r="C2347" s="15" t="s">
        <v>180</v>
      </c>
      <c r="D2347" s="15">
        <v>2013</v>
      </c>
      <c r="E2347" s="15" t="s">
        <v>106</v>
      </c>
      <c r="F2347" s="15" t="s">
        <v>164</v>
      </c>
      <c r="G2347" s="15" t="s">
        <v>144</v>
      </c>
      <c r="H2347" s="15">
        <v>24785</v>
      </c>
    </row>
    <row r="2348" spans="1:8">
      <c r="A2348" s="15" t="s">
        <v>28</v>
      </c>
      <c r="B2348" s="15" t="s">
        <v>2737</v>
      </c>
      <c r="C2348" s="15" t="s">
        <v>181</v>
      </c>
      <c r="D2348" s="15">
        <v>2013</v>
      </c>
      <c r="E2348" s="15" t="s">
        <v>106</v>
      </c>
      <c r="F2348" s="15" t="s">
        <v>164</v>
      </c>
      <c r="G2348" s="15" t="s">
        <v>144</v>
      </c>
      <c r="H2348" s="15">
        <v>50140</v>
      </c>
    </row>
    <row r="2349" spans="1:8">
      <c r="A2349" s="15" t="s">
        <v>30</v>
      </c>
      <c r="B2349" s="15" t="s">
        <v>2738</v>
      </c>
      <c r="C2349" s="15" t="s">
        <v>29</v>
      </c>
      <c r="D2349" s="15">
        <v>2013</v>
      </c>
      <c r="E2349" s="15" t="s">
        <v>106</v>
      </c>
      <c r="F2349" s="15" t="s">
        <v>164</v>
      </c>
      <c r="G2349" s="15" t="s">
        <v>144</v>
      </c>
      <c r="H2349" s="15">
        <v>7624</v>
      </c>
    </row>
    <row r="2350" spans="1:8">
      <c r="A2350" s="15" t="s">
        <v>32</v>
      </c>
      <c r="B2350" s="15" t="s">
        <v>2739</v>
      </c>
      <c r="C2350" s="15" t="s">
        <v>31</v>
      </c>
      <c r="D2350" s="15">
        <v>2013</v>
      </c>
      <c r="E2350" s="15" t="s">
        <v>106</v>
      </c>
      <c r="F2350" s="15" t="s">
        <v>164</v>
      </c>
      <c r="G2350" s="15" t="s">
        <v>144</v>
      </c>
      <c r="H2350" s="15">
        <v>12069</v>
      </c>
    </row>
    <row r="2351" spans="1:8">
      <c r="A2351" s="15" t="s">
        <v>34</v>
      </c>
      <c r="B2351" s="15" t="s">
        <v>2740</v>
      </c>
      <c r="C2351" s="15" t="s">
        <v>33</v>
      </c>
      <c r="D2351" s="15">
        <v>2013</v>
      </c>
      <c r="E2351" s="15" t="s">
        <v>106</v>
      </c>
      <c r="F2351" s="15" t="s">
        <v>164</v>
      </c>
      <c r="G2351" s="15" t="s">
        <v>144</v>
      </c>
      <c r="H2351" s="15">
        <v>13457</v>
      </c>
    </row>
    <row r="2352" spans="1:8">
      <c r="A2352" s="15" t="s">
        <v>36</v>
      </c>
      <c r="B2352" s="15" t="s">
        <v>2741</v>
      </c>
      <c r="C2352" s="15" t="s">
        <v>35</v>
      </c>
      <c r="D2352" s="15">
        <v>2013</v>
      </c>
      <c r="E2352" s="15" t="s">
        <v>106</v>
      </c>
      <c r="F2352" s="15" t="s">
        <v>164</v>
      </c>
      <c r="G2352" s="15" t="s">
        <v>144</v>
      </c>
      <c r="H2352" s="15">
        <v>9670</v>
      </c>
    </row>
    <row r="2353" spans="1:8">
      <c r="A2353" s="15" t="s">
        <v>38</v>
      </c>
      <c r="B2353" s="15" t="s">
        <v>2742</v>
      </c>
      <c r="C2353" s="15" t="s">
        <v>37</v>
      </c>
      <c r="D2353" s="15">
        <v>2013</v>
      </c>
      <c r="E2353" s="15" t="s">
        <v>106</v>
      </c>
      <c r="F2353" s="15" t="s">
        <v>164</v>
      </c>
      <c r="G2353" s="15" t="s">
        <v>144</v>
      </c>
      <c r="H2353" s="15">
        <v>13674</v>
      </c>
    </row>
    <row r="2354" spans="1:8">
      <c r="A2354" s="15" t="s">
        <v>40</v>
      </c>
      <c r="B2354" s="15" t="s">
        <v>2743</v>
      </c>
      <c r="C2354" s="15" t="s">
        <v>39</v>
      </c>
      <c r="D2354" s="15">
        <v>2013</v>
      </c>
      <c r="E2354" s="15" t="s">
        <v>106</v>
      </c>
      <c r="F2354" s="15" t="s">
        <v>164</v>
      </c>
      <c r="G2354" s="15" t="s">
        <v>144</v>
      </c>
      <c r="H2354" s="15">
        <v>11322</v>
      </c>
    </row>
    <row r="2355" spans="1:8">
      <c r="A2355" s="15" t="s">
        <v>41</v>
      </c>
      <c r="B2355" s="15" t="s">
        <v>2744</v>
      </c>
      <c r="C2355" s="15" t="s">
        <v>24</v>
      </c>
      <c r="D2355" s="15">
        <v>2013</v>
      </c>
      <c r="E2355" s="15" t="s">
        <v>106</v>
      </c>
      <c r="F2355" s="15" t="s">
        <v>164</v>
      </c>
      <c r="G2355" s="15" t="s">
        <v>144</v>
      </c>
      <c r="H2355" s="15">
        <v>14541</v>
      </c>
    </row>
    <row r="2356" spans="1:8">
      <c r="A2356" s="15" t="s">
        <v>43</v>
      </c>
      <c r="B2356" s="15" t="s">
        <v>2745</v>
      </c>
      <c r="C2356" s="15" t="s">
        <v>42</v>
      </c>
      <c r="D2356" s="15">
        <v>2013</v>
      </c>
      <c r="E2356" s="15" t="s">
        <v>106</v>
      </c>
      <c r="F2356" s="15" t="s">
        <v>164</v>
      </c>
      <c r="G2356" s="15" t="s">
        <v>144</v>
      </c>
      <c r="H2356" s="15">
        <v>7429</v>
      </c>
    </row>
    <row r="2357" spans="1:8">
      <c r="A2357" s="15" t="s">
        <v>45</v>
      </c>
      <c r="B2357" s="15" t="s">
        <v>2746</v>
      </c>
      <c r="C2357" s="15" t="s">
        <v>44</v>
      </c>
      <c r="D2357" s="15">
        <v>2013</v>
      </c>
      <c r="E2357" s="15" t="s">
        <v>106</v>
      </c>
      <c r="F2357" s="15" t="s">
        <v>164</v>
      </c>
      <c r="G2357" s="15" t="s">
        <v>144</v>
      </c>
      <c r="H2357" s="15">
        <v>13107</v>
      </c>
    </row>
    <row r="2358" spans="1:8">
      <c r="A2358" s="15" t="s">
        <v>47</v>
      </c>
      <c r="B2358" s="15" t="s">
        <v>2747</v>
      </c>
      <c r="C2358" s="15" t="s">
        <v>46</v>
      </c>
      <c r="D2358" s="15">
        <v>2013</v>
      </c>
      <c r="E2358" s="15" t="s">
        <v>106</v>
      </c>
      <c r="F2358" s="15" t="s">
        <v>164</v>
      </c>
      <c r="G2358" s="15" t="s">
        <v>144</v>
      </c>
      <c r="H2358" s="15">
        <v>18225</v>
      </c>
    </row>
    <row r="2359" spans="1:8">
      <c r="A2359" s="15" t="s">
        <v>49</v>
      </c>
      <c r="B2359" s="15" t="s">
        <v>2748</v>
      </c>
      <c r="C2359" s="15" t="s">
        <v>48</v>
      </c>
      <c r="D2359" s="15">
        <v>2013</v>
      </c>
      <c r="E2359" s="15" t="s">
        <v>106</v>
      </c>
      <c r="F2359" s="15" t="s">
        <v>164</v>
      </c>
      <c r="G2359" s="15" t="s">
        <v>144</v>
      </c>
      <c r="H2359" s="15">
        <v>21444</v>
      </c>
    </row>
    <row r="2360" spans="1:8">
      <c r="A2360" s="15" t="s">
        <v>51</v>
      </c>
      <c r="B2360" s="15" t="s">
        <v>2749</v>
      </c>
      <c r="C2360" s="15" t="s">
        <v>50</v>
      </c>
      <c r="D2360" s="15">
        <v>2013</v>
      </c>
      <c r="E2360" s="15" t="s">
        <v>106</v>
      </c>
      <c r="F2360" s="15" t="s">
        <v>164</v>
      </c>
      <c r="G2360" s="15" t="s">
        <v>144</v>
      </c>
      <c r="H2360" s="15">
        <v>12814</v>
      </c>
    </row>
    <row r="2361" spans="1:8">
      <c r="A2361" s="15" t="s">
        <v>53</v>
      </c>
      <c r="B2361" s="15" t="s">
        <v>2750</v>
      </c>
      <c r="C2361" s="15" t="s">
        <v>52</v>
      </c>
      <c r="D2361" s="15">
        <v>2013</v>
      </c>
      <c r="E2361" s="15" t="s">
        <v>106</v>
      </c>
      <c r="F2361" s="15" t="s">
        <v>164</v>
      </c>
      <c r="G2361" s="15" t="s">
        <v>144</v>
      </c>
      <c r="H2361" s="15">
        <v>12666</v>
      </c>
    </row>
    <row r="2362" spans="1:8">
      <c r="A2362" s="15" t="s">
        <v>55</v>
      </c>
      <c r="B2362" s="15" t="s">
        <v>2751</v>
      </c>
      <c r="C2362" s="15" t="s">
        <v>54</v>
      </c>
      <c r="D2362" s="15">
        <v>2013</v>
      </c>
      <c r="E2362" s="15" t="s">
        <v>106</v>
      </c>
      <c r="F2362" s="15" t="s">
        <v>164</v>
      </c>
      <c r="G2362" s="15" t="s">
        <v>144</v>
      </c>
      <c r="H2362" s="15">
        <v>11721</v>
      </c>
    </row>
    <row r="2363" spans="1:8">
      <c r="A2363" s="15" t="s">
        <v>57</v>
      </c>
      <c r="B2363" s="15" t="s">
        <v>2752</v>
      </c>
      <c r="C2363" s="15" t="s">
        <v>56</v>
      </c>
      <c r="D2363" s="15">
        <v>2013</v>
      </c>
      <c r="E2363" s="15" t="s">
        <v>106</v>
      </c>
      <c r="F2363" s="15" t="s">
        <v>164</v>
      </c>
      <c r="G2363" s="15" t="s">
        <v>144</v>
      </c>
      <c r="H2363" s="15">
        <v>22515</v>
      </c>
    </row>
    <row r="2364" spans="1:8">
      <c r="A2364" s="15" t="s">
        <v>59</v>
      </c>
      <c r="B2364" s="15" t="s">
        <v>2753</v>
      </c>
      <c r="C2364" s="15" t="s">
        <v>58</v>
      </c>
      <c r="D2364" s="15">
        <v>2013</v>
      </c>
      <c r="E2364" s="15" t="s">
        <v>106</v>
      </c>
      <c r="F2364" s="15" t="s">
        <v>164</v>
      </c>
      <c r="G2364" s="15" t="s">
        <v>144</v>
      </c>
      <c r="H2364" s="15">
        <v>19974</v>
      </c>
    </row>
    <row r="2365" spans="1:8">
      <c r="A2365" s="15" t="s">
        <v>61</v>
      </c>
      <c r="B2365" s="15" t="s">
        <v>2754</v>
      </c>
      <c r="C2365" s="15" t="s">
        <v>60</v>
      </c>
      <c r="D2365" s="15">
        <v>2013</v>
      </c>
      <c r="E2365" s="15" t="s">
        <v>106</v>
      </c>
      <c r="F2365" s="15" t="s">
        <v>164</v>
      </c>
      <c r="G2365" s="15" t="s">
        <v>144</v>
      </c>
      <c r="H2365" s="15">
        <v>4811</v>
      </c>
    </row>
    <row r="2366" spans="1:8">
      <c r="A2366" s="15" t="s">
        <v>63</v>
      </c>
      <c r="B2366" s="15" t="s">
        <v>2755</v>
      </c>
      <c r="C2366" s="15" t="s">
        <v>62</v>
      </c>
      <c r="D2366" s="15">
        <v>2013</v>
      </c>
      <c r="E2366" s="15" t="s">
        <v>106</v>
      </c>
      <c r="F2366" s="15" t="s">
        <v>164</v>
      </c>
      <c r="G2366" s="15" t="s">
        <v>144</v>
      </c>
      <c r="H2366" s="15">
        <v>15015</v>
      </c>
    </row>
    <row r="2367" spans="1:8">
      <c r="A2367" s="15" t="s">
        <v>65</v>
      </c>
      <c r="B2367" s="15" t="s">
        <v>2756</v>
      </c>
      <c r="C2367" s="15" t="s">
        <v>64</v>
      </c>
      <c r="D2367" s="15">
        <v>2013</v>
      </c>
      <c r="E2367" s="15" t="s">
        <v>106</v>
      </c>
      <c r="F2367" s="15" t="s">
        <v>164</v>
      </c>
      <c r="G2367" s="15" t="s">
        <v>144</v>
      </c>
      <c r="H2367" s="15">
        <v>6019</v>
      </c>
    </row>
    <row r="2368" spans="1:8">
      <c r="A2368" s="15" t="s">
        <v>67</v>
      </c>
      <c r="B2368" s="15" t="s">
        <v>2757</v>
      </c>
      <c r="C2368" s="15" t="s">
        <v>66</v>
      </c>
      <c r="D2368" s="15">
        <v>2013</v>
      </c>
      <c r="E2368" s="15" t="s">
        <v>106</v>
      </c>
      <c r="F2368" s="15" t="s">
        <v>164</v>
      </c>
      <c r="G2368" s="15" t="s">
        <v>144</v>
      </c>
      <c r="H2368" s="15">
        <v>8064</v>
      </c>
    </row>
    <row r="2369" spans="1:8">
      <c r="A2369" s="15" t="s">
        <v>69</v>
      </c>
      <c r="B2369" s="15" t="s">
        <v>2758</v>
      </c>
      <c r="C2369" s="15" t="s">
        <v>68</v>
      </c>
      <c r="D2369" s="15">
        <v>2013</v>
      </c>
      <c r="E2369" s="15" t="s">
        <v>106</v>
      </c>
      <c r="F2369" s="15" t="s">
        <v>164</v>
      </c>
      <c r="G2369" s="15" t="s">
        <v>144</v>
      </c>
      <c r="H2369" s="15">
        <v>9346</v>
      </c>
    </row>
    <row r="2370" spans="1:8">
      <c r="A2370" s="15" t="s">
        <v>71</v>
      </c>
      <c r="B2370" s="15" t="s">
        <v>2759</v>
      </c>
      <c r="C2370" s="15" t="s">
        <v>70</v>
      </c>
      <c r="D2370" s="15">
        <v>2013</v>
      </c>
      <c r="E2370" s="15" t="s">
        <v>106</v>
      </c>
      <c r="F2370" s="15" t="s">
        <v>164</v>
      </c>
      <c r="G2370" s="15" t="s">
        <v>144</v>
      </c>
      <c r="H2370" s="15">
        <v>11696</v>
      </c>
    </row>
    <row r="2371" spans="1:8">
      <c r="A2371" s="15" t="s">
        <v>20</v>
      </c>
      <c r="B2371" s="15" t="s">
        <v>2760</v>
      </c>
      <c r="C2371" s="15" t="s">
        <v>182</v>
      </c>
      <c r="D2371" s="15">
        <v>2013</v>
      </c>
      <c r="E2371" s="15" t="s">
        <v>106</v>
      </c>
      <c r="F2371" s="15" t="s">
        <v>164</v>
      </c>
      <c r="G2371" s="15" t="s">
        <v>144</v>
      </c>
      <c r="H2371" s="15">
        <v>277203</v>
      </c>
    </row>
    <row r="2372" spans="1:8">
      <c r="A2372" s="15" t="s">
        <v>23</v>
      </c>
      <c r="B2372" s="15" t="s">
        <v>2761</v>
      </c>
      <c r="C2372" s="15" t="s">
        <v>175</v>
      </c>
      <c r="D2372" s="15">
        <v>2014</v>
      </c>
      <c r="E2372" s="15" t="s">
        <v>106</v>
      </c>
      <c r="F2372" s="15" t="s">
        <v>164</v>
      </c>
      <c r="G2372" s="15" t="s">
        <v>144</v>
      </c>
      <c r="H2372" s="15">
        <v>69140</v>
      </c>
    </row>
    <row r="2373" spans="1:8">
      <c r="A2373" s="15" t="s">
        <v>25</v>
      </c>
      <c r="B2373" s="15" t="s">
        <v>2762</v>
      </c>
      <c r="C2373" s="15" t="s">
        <v>176</v>
      </c>
      <c r="D2373" s="15">
        <v>2014</v>
      </c>
      <c r="E2373" s="15" t="s">
        <v>106</v>
      </c>
      <c r="F2373" s="15" t="s">
        <v>164</v>
      </c>
      <c r="G2373" s="15" t="s">
        <v>144</v>
      </c>
      <c r="H2373" s="15">
        <v>14930</v>
      </c>
    </row>
    <row r="2374" spans="1:8">
      <c r="A2374" s="15" t="s">
        <v>26</v>
      </c>
      <c r="B2374" s="15" t="s">
        <v>2763</v>
      </c>
      <c r="C2374" s="15" t="s">
        <v>177</v>
      </c>
      <c r="D2374" s="15">
        <v>2014</v>
      </c>
      <c r="E2374" s="15" t="s">
        <v>106</v>
      </c>
      <c r="F2374" s="15" t="s">
        <v>164</v>
      </c>
      <c r="G2374" s="15" t="s">
        <v>144</v>
      </c>
      <c r="H2374" s="15">
        <v>39674</v>
      </c>
    </row>
    <row r="2375" spans="1:8">
      <c r="A2375" s="15" t="s">
        <v>221</v>
      </c>
      <c r="B2375" s="15" t="s">
        <v>2764</v>
      </c>
      <c r="C2375" s="15" t="s">
        <v>178</v>
      </c>
      <c r="D2375" s="15">
        <v>2014</v>
      </c>
      <c r="E2375" s="15" t="s">
        <v>106</v>
      </c>
      <c r="F2375" s="15" t="s">
        <v>164</v>
      </c>
      <c r="G2375" s="15" t="s">
        <v>144</v>
      </c>
      <c r="H2375" s="15">
        <v>47848</v>
      </c>
    </row>
    <row r="2376" spans="1:8">
      <c r="A2376" s="15" t="s">
        <v>107</v>
      </c>
      <c r="B2376" s="15" t="s">
        <v>2765</v>
      </c>
      <c r="C2376" s="15" t="s">
        <v>179</v>
      </c>
      <c r="D2376" s="15">
        <v>2014</v>
      </c>
      <c r="E2376" s="15" t="s">
        <v>106</v>
      </c>
      <c r="F2376" s="15" t="s">
        <v>164</v>
      </c>
      <c r="G2376" s="15" t="s">
        <v>144</v>
      </c>
      <c r="H2376" s="15">
        <v>34788</v>
      </c>
    </row>
    <row r="2377" spans="1:8">
      <c r="A2377" s="15" t="s">
        <v>27</v>
      </c>
      <c r="B2377" s="15" t="s">
        <v>2766</v>
      </c>
      <c r="C2377" s="15" t="s">
        <v>180</v>
      </c>
      <c r="D2377" s="15">
        <v>2014</v>
      </c>
      <c r="E2377" s="15" t="s">
        <v>106</v>
      </c>
      <c r="F2377" s="15" t="s">
        <v>164</v>
      </c>
      <c r="G2377" s="15" t="s">
        <v>144</v>
      </c>
      <c r="H2377" s="15">
        <v>25282</v>
      </c>
    </row>
    <row r="2378" spans="1:8">
      <c r="A2378" s="15" t="s">
        <v>28</v>
      </c>
      <c r="B2378" s="15" t="s">
        <v>2767</v>
      </c>
      <c r="C2378" s="15" t="s">
        <v>181</v>
      </c>
      <c r="D2378" s="15">
        <v>2014</v>
      </c>
      <c r="E2378" s="15" t="s">
        <v>106</v>
      </c>
      <c r="F2378" s="15" t="s">
        <v>164</v>
      </c>
      <c r="G2378" s="15" t="s">
        <v>144</v>
      </c>
      <c r="H2378" s="15">
        <v>51383</v>
      </c>
    </row>
    <row r="2379" spans="1:8">
      <c r="A2379" s="15" t="s">
        <v>30</v>
      </c>
      <c r="B2379" s="15" t="s">
        <v>2768</v>
      </c>
      <c r="C2379" s="15" t="s">
        <v>29</v>
      </c>
      <c r="D2379" s="15">
        <v>2014</v>
      </c>
      <c r="E2379" s="15" t="s">
        <v>106</v>
      </c>
      <c r="F2379" s="15" t="s">
        <v>164</v>
      </c>
      <c r="G2379" s="15" t="s">
        <v>144</v>
      </c>
      <c r="H2379" s="15">
        <v>7766</v>
      </c>
    </row>
    <row r="2380" spans="1:8">
      <c r="A2380" s="15" t="s">
        <v>32</v>
      </c>
      <c r="B2380" s="15" t="s">
        <v>2769</v>
      </c>
      <c r="C2380" s="15" t="s">
        <v>31</v>
      </c>
      <c r="D2380" s="15">
        <v>2014</v>
      </c>
      <c r="E2380" s="15" t="s">
        <v>106</v>
      </c>
      <c r="F2380" s="15" t="s">
        <v>164</v>
      </c>
      <c r="G2380" s="15" t="s">
        <v>144</v>
      </c>
      <c r="H2380" s="15">
        <v>12220</v>
      </c>
    </row>
    <row r="2381" spans="1:8">
      <c r="A2381" s="15" t="s">
        <v>34</v>
      </c>
      <c r="B2381" s="15" t="s">
        <v>2770</v>
      </c>
      <c r="C2381" s="15" t="s">
        <v>33</v>
      </c>
      <c r="D2381" s="15">
        <v>2014</v>
      </c>
      <c r="E2381" s="15" t="s">
        <v>106</v>
      </c>
      <c r="F2381" s="15" t="s">
        <v>164</v>
      </c>
      <c r="G2381" s="15" t="s">
        <v>144</v>
      </c>
      <c r="H2381" s="15">
        <v>13653</v>
      </c>
    </row>
    <row r="2382" spans="1:8">
      <c r="A2382" s="15" t="s">
        <v>36</v>
      </c>
      <c r="B2382" s="15" t="s">
        <v>2771</v>
      </c>
      <c r="C2382" s="15" t="s">
        <v>35</v>
      </c>
      <c r="D2382" s="15">
        <v>2014</v>
      </c>
      <c r="E2382" s="15" t="s">
        <v>106</v>
      </c>
      <c r="F2382" s="15" t="s">
        <v>164</v>
      </c>
      <c r="G2382" s="15" t="s">
        <v>144</v>
      </c>
      <c r="H2382" s="15">
        <v>9898</v>
      </c>
    </row>
    <row r="2383" spans="1:8">
      <c r="A2383" s="15" t="s">
        <v>38</v>
      </c>
      <c r="B2383" s="15" t="s">
        <v>2772</v>
      </c>
      <c r="C2383" s="15" t="s">
        <v>37</v>
      </c>
      <c r="D2383" s="15">
        <v>2014</v>
      </c>
      <c r="E2383" s="15" t="s">
        <v>106</v>
      </c>
      <c r="F2383" s="15" t="s">
        <v>164</v>
      </c>
      <c r="G2383" s="15" t="s">
        <v>144</v>
      </c>
      <c r="H2383" s="15">
        <v>14042</v>
      </c>
    </row>
    <row r="2384" spans="1:8">
      <c r="A2384" s="15" t="s">
        <v>40</v>
      </c>
      <c r="B2384" s="15" t="s">
        <v>2773</v>
      </c>
      <c r="C2384" s="15" t="s">
        <v>39</v>
      </c>
      <c r="D2384" s="15">
        <v>2014</v>
      </c>
      <c r="E2384" s="15" t="s">
        <v>106</v>
      </c>
      <c r="F2384" s="15" t="s">
        <v>164</v>
      </c>
      <c r="G2384" s="15" t="s">
        <v>144</v>
      </c>
      <c r="H2384" s="15">
        <v>11561</v>
      </c>
    </row>
    <row r="2385" spans="1:8">
      <c r="A2385" s="15" t="s">
        <v>41</v>
      </c>
      <c r="B2385" s="15" t="s">
        <v>2774</v>
      </c>
      <c r="C2385" s="15" t="s">
        <v>24</v>
      </c>
      <c r="D2385" s="15">
        <v>2014</v>
      </c>
      <c r="E2385" s="15" t="s">
        <v>106</v>
      </c>
      <c r="F2385" s="15" t="s">
        <v>164</v>
      </c>
      <c r="G2385" s="15" t="s">
        <v>144</v>
      </c>
      <c r="H2385" s="15">
        <v>14930</v>
      </c>
    </row>
    <row r="2386" spans="1:8">
      <c r="A2386" s="15" t="s">
        <v>43</v>
      </c>
      <c r="B2386" s="15" t="s">
        <v>2775</v>
      </c>
      <c r="C2386" s="15" t="s">
        <v>42</v>
      </c>
      <c r="D2386" s="15">
        <v>2014</v>
      </c>
      <c r="E2386" s="15" t="s">
        <v>106</v>
      </c>
      <c r="F2386" s="15" t="s">
        <v>164</v>
      </c>
      <c r="G2386" s="15" t="s">
        <v>144</v>
      </c>
      <c r="H2386" s="15">
        <v>7575</v>
      </c>
    </row>
    <row r="2387" spans="1:8">
      <c r="A2387" s="15" t="s">
        <v>45</v>
      </c>
      <c r="B2387" s="15" t="s">
        <v>2776</v>
      </c>
      <c r="C2387" s="15" t="s">
        <v>44</v>
      </c>
      <c r="D2387" s="15">
        <v>2014</v>
      </c>
      <c r="E2387" s="15" t="s">
        <v>106</v>
      </c>
      <c r="F2387" s="15" t="s">
        <v>164</v>
      </c>
      <c r="G2387" s="15" t="s">
        <v>144</v>
      </c>
      <c r="H2387" s="15">
        <v>13431</v>
      </c>
    </row>
    <row r="2388" spans="1:8">
      <c r="A2388" s="15" t="s">
        <v>47</v>
      </c>
      <c r="B2388" s="15" t="s">
        <v>2777</v>
      </c>
      <c r="C2388" s="15" t="s">
        <v>46</v>
      </c>
      <c r="D2388" s="15">
        <v>2014</v>
      </c>
      <c r="E2388" s="15" t="s">
        <v>106</v>
      </c>
      <c r="F2388" s="15" t="s">
        <v>164</v>
      </c>
      <c r="G2388" s="15" t="s">
        <v>144</v>
      </c>
      <c r="H2388" s="15">
        <v>18668</v>
      </c>
    </row>
    <row r="2389" spans="1:8">
      <c r="A2389" s="15" t="s">
        <v>49</v>
      </c>
      <c r="B2389" s="15" t="s">
        <v>2778</v>
      </c>
      <c r="C2389" s="15" t="s">
        <v>48</v>
      </c>
      <c r="D2389" s="15">
        <v>2014</v>
      </c>
      <c r="E2389" s="15" t="s">
        <v>106</v>
      </c>
      <c r="F2389" s="15" t="s">
        <v>164</v>
      </c>
      <c r="G2389" s="15" t="s">
        <v>144</v>
      </c>
      <c r="H2389" s="15">
        <v>21781</v>
      </c>
    </row>
    <row r="2390" spans="1:8">
      <c r="A2390" s="15" t="s">
        <v>51</v>
      </c>
      <c r="B2390" s="15" t="s">
        <v>2779</v>
      </c>
      <c r="C2390" s="15" t="s">
        <v>50</v>
      </c>
      <c r="D2390" s="15">
        <v>2014</v>
      </c>
      <c r="E2390" s="15" t="s">
        <v>106</v>
      </c>
      <c r="F2390" s="15" t="s">
        <v>164</v>
      </c>
      <c r="G2390" s="15" t="s">
        <v>144</v>
      </c>
      <c r="H2390" s="15">
        <v>13060</v>
      </c>
    </row>
    <row r="2391" spans="1:8">
      <c r="A2391" s="15" t="s">
        <v>53</v>
      </c>
      <c r="B2391" s="15" t="s">
        <v>2780</v>
      </c>
      <c r="C2391" s="15" t="s">
        <v>52</v>
      </c>
      <c r="D2391" s="15">
        <v>2014</v>
      </c>
      <c r="E2391" s="15" t="s">
        <v>106</v>
      </c>
      <c r="F2391" s="15" t="s">
        <v>164</v>
      </c>
      <c r="G2391" s="15" t="s">
        <v>144</v>
      </c>
      <c r="H2391" s="15">
        <v>13007</v>
      </c>
    </row>
    <row r="2392" spans="1:8">
      <c r="A2392" s="15" t="s">
        <v>55</v>
      </c>
      <c r="B2392" s="15" t="s">
        <v>2781</v>
      </c>
      <c r="C2392" s="15" t="s">
        <v>54</v>
      </c>
      <c r="D2392" s="15">
        <v>2014</v>
      </c>
      <c r="E2392" s="15" t="s">
        <v>106</v>
      </c>
      <c r="F2392" s="15" t="s">
        <v>164</v>
      </c>
      <c r="G2392" s="15" t="s">
        <v>144</v>
      </c>
      <c r="H2392" s="15">
        <v>11959</v>
      </c>
    </row>
    <row r="2393" spans="1:8">
      <c r="A2393" s="15" t="s">
        <v>57</v>
      </c>
      <c r="B2393" s="15" t="s">
        <v>2782</v>
      </c>
      <c r="C2393" s="15" t="s">
        <v>56</v>
      </c>
      <c r="D2393" s="15">
        <v>2014</v>
      </c>
      <c r="E2393" s="15" t="s">
        <v>106</v>
      </c>
      <c r="F2393" s="15" t="s">
        <v>164</v>
      </c>
      <c r="G2393" s="15" t="s">
        <v>144</v>
      </c>
      <c r="H2393" s="15">
        <v>22829</v>
      </c>
    </row>
    <row r="2394" spans="1:8">
      <c r="A2394" s="15" t="s">
        <v>59</v>
      </c>
      <c r="B2394" s="15" t="s">
        <v>2783</v>
      </c>
      <c r="C2394" s="15" t="s">
        <v>58</v>
      </c>
      <c r="D2394" s="15">
        <v>2014</v>
      </c>
      <c r="E2394" s="15" t="s">
        <v>106</v>
      </c>
      <c r="F2394" s="15" t="s">
        <v>164</v>
      </c>
      <c r="G2394" s="15" t="s">
        <v>144</v>
      </c>
      <c r="H2394" s="15">
        <v>20373</v>
      </c>
    </row>
    <row r="2395" spans="1:8">
      <c r="A2395" s="15" t="s">
        <v>61</v>
      </c>
      <c r="B2395" s="15" t="s">
        <v>2784</v>
      </c>
      <c r="C2395" s="15" t="s">
        <v>60</v>
      </c>
      <c r="D2395" s="15">
        <v>2014</v>
      </c>
      <c r="E2395" s="15" t="s">
        <v>106</v>
      </c>
      <c r="F2395" s="15" t="s">
        <v>164</v>
      </c>
      <c r="G2395" s="15" t="s">
        <v>144</v>
      </c>
      <c r="H2395" s="15">
        <v>4909</v>
      </c>
    </row>
    <row r="2396" spans="1:8">
      <c r="A2396" s="15" t="s">
        <v>63</v>
      </c>
      <c r="B2396" s="15" t="s">
        <v>2785</v>
      </c>
      <c r="C2396" s="15" t="s">
        <v>62</v>
      </c>
      <c r="D2396" s="15">
        <v>2014</v>
      </c>
      <c r="E2396" s="15" t="s">
        <v>106</v>
      </c>
      <c r="F2396" s="15" t="s">
        <v>164</v>
      </c>
      <c r="G2396" s="15" t="s">
        <v>144</v>
      </c>
      <c r="H2396" s="15">
        <v>15430</v>
      </c>
    </row>
    <row r="2397" spans="1:8">
      <c r="A2397" s="15" t="s">
        <v>65</v>
      </c>
      <c r="B2397" s="15" t="s">
        <v>2786</v>
      </c>
      <c r="C2397" s="15" t="s">
        <v>64</v>
      </c>
      <c r="D2397" s="15">
        <v>2014</v>
      </c>
      <c r="E2397" s="15" t="s">
        <v>106</v>
      </c>
      <c r="F2397" s="15" t="s">
        <v>164</v>
      </c>
      <c r="G2397" s="15" t="s">
        <v>144</v>
      </c>
      <c r="H2397" s="15">
        <v>6156</v>
      </c>
    </row>
    <row r="2398" spans="1:8">
      <c r="A2398" s="15" t="s">
        <v>67</v>
      </c>
      <c r="B2398" s="15" t="s">
        <v>2787</v>
      </c>
      <c r="C2398" s="15" t="s">
        <v>66</v>
      </c>
      <c r="D2398" s="15">
        <v>2014</v>
      </c>
      <c r="E2398" s="15" t="s">
        <v>106</v>
      </c>
      <c r="F2398" s="15" t="s">
        <v>164</v>
      </c>
      <c r="G2398" s="15" t="s">
        <v>144</v>
      </c>
      <c r="H2398" s="15">
        <v>8255</v>
      </c>
    </row>
    <row r="2399" spans="1:8">
      <c r="A2399" s="15" t="s">
        <v>69</v>
      </c>
      <c r="B2399" s="15" t="s">
        <v>2788</v>
      </c>
      <c r="C2399" s="15" t="s">
        <v>68</v>
      </c>
      <c r="D2399" s="15">
        <v>2014</v>
      </c>
      <c r="E2399" s="15" t="s">
        <v>106</v>
      </c>
      <c r="F2399" s="15" t="s">
        <v>164</v>
      </c>
      <c r="G2399" s="15" t="s">
        <v>144</v>
      </c>
      <c r="H2399" s="15">
        <v>9618</v>
      </c>
    </row>
    <row r="2400" spans="1:8">
      <c r="A2400" s="15" t="s">
        <v>71</v>
      </c>
      <c r="B2400" s="15" t="s">
        <v>2789</v>
      </c>
      <c r="C2400" s="15" t="s">
        <v>70</v>
      </c>
      <c r="D2400" s="15">
        <v>2014</v>
      </c>
      <c r="E2400" s="15" t="s">
        <v>106</v>
      </c>
      <c r="F2400" s="15" t="s">
        <v>164</v>
      </c>
      <c r="G2400" s="15" t="s">
        <v>144</v>
      </c>
      <c r="H2400" s="15">
        <v>11924</v>
      </c>
    </row>
    <row r="2401" spans="1:8">
      <c r="A2401" s="15" t="s">
        <v>20</v>
      </c>
      <c r="B2401" s="15" t="s">
        <v>2790</v>
      </c>
      <c r="C2401" s="15" t="s">
        <v>182</v>
      </c>
      <c r="D2401" s="15">
        <v>2014</v>
      </c>
      <c r="E2401" s="15" t="s">
        <v>106</v>
      </c>
      <c r="F2401" s="15" t="s">
        <v>164</v>
      </c>
      <c r="G2401" s="15" t="s">
        <v>144</v>
      </c>
      <c r="H2401" s="15">
        <v>283045</v>
      </c>
    </row>
    <row r="2402" spans="1:8">
      <c r="A2402" s="15" t="s">
        <v>23</v>
      </c>
      <c r="B2402" s="15" t="s">
        <v>2791</v>
      </c>
      <c r="C2402" s="15" t="s">
        <v>175</v>
      </c>
      <c r="D2402" s="15">
        <v>2005</v>
      </c>
      <c r="E2402" s="15" t="s">
        <v>104</v>
      </c>
      <c r="F2402" s="15" t="s">
        <v>164</v>
      </c>
      <c r="G2402" s="15" t="s">
        <v>144</v>
      </c>
      <c r="H2402" s="15">
        <v>110693</v>
      </c>
    </row>
    <row r="2403" spans="1:8">
      <c r="A2403" s="15" t="s">
        <v>25</v>
      </c>
      <c r="B2403" s="15" t="s">
        <v>2792</v>
      </c>
      <c r="C2403" s="15" t="s">
        <v>176</v>
      </c>
      <c r="D2403" s="15">
        <v>2005</v>
      </c>
      <c r="E2403" s="15" t="s">
        <v>104</v>
      </c>
      <c r="F2403" s="15" t="s">
        <v>164</v>
      </c>
      <c r="G2403" s="15" t="s">
        <v>144</v>
      </c>
      <c r="H2403" s="15">
        <v>23309</v>
      </c>
    </row>
    <row r="2404" spans="1:8">
      <c r="A2404" s="15" t="s">
        <v>26</v>
      </c>
      <c r="B2404" s="15" t="s">
        <v>2793</v>
      </c>
      <c r="C2404" s="15" t="s">
        <v>177</v>
      </c>
      <c r="D2404" s="15">
        <v>2005</v>
      </c>
      <c r="E2404" s="15" t="s">
        <v>104</v>
      </c>
      <c r="F2404" s="15" t="s">
        <v>164</v>
      </c>
      <c r="G2404" s="15" t="s">
        <v>144</v>
      </c>
      <c r="H2404" s="15">
        <v>64198</v>
      </c>
    </row>
    <row r="2405" spans="1:8">
      <c r="A2405" s="15" t="s">
        <v>221</v>
      </c>
      <c r="B2405" s="15" t="s">
        <v>2794</v>
      </c>
      <c r="C2405" s="15" t="s">
        <v>178</v>
      </c>
      <c r="D2405" s="15">
        <v>2005</v>
      </c>
      <c r="E2405" s="15" t="s">
        <v>104</v>
      </c>
      <c r="F2405" s="15" t="s">
        <v>164</v>
      </c>
      <c r="G2405" s="15" t="s">
        <v>144</v>
      </c>
      <c r="H2405" s="15">
        <v>77709</v>
      </c>
    </row>
    <row r="2406" spans="1:8">
      <c r="A2406" s="15" t="s">
        <v>107</v>
      </c>
      <c r="B2406" s="15" t="s">
        <v>2795</v>
      </c>
      <c r="C2406" s="15" t="s">
        <v>179</v>
      </c>
      <c r="D2406" s="15">
        <v>2005</v>
      </c>
      <c r="E2406" s="15" t="s">
        <v>104</v>
      </c>
      <c r="F2406" s="15" t="s">
        <v>164</v>
      </c>
      <c r="G2406" s="15" t="s">
        <v>144</v>
      </c>
      <c r="H2406" s="15">
        <v>57272</v>
      </c>
    </row>
    <row r="2407" spans="1:8">
      <c r="A2407" s="15" t="s">
        <v>27</v>
      </c>
      <c r="B2407" s="15" t="s">
        <v>2796</v>
      </c>
      <c r="C2407" s="15" t="s">
        <v>180</v>
      </c>
      <c r="D2407" s="15">
        <v>2005</v>
      </c>
      <c r="E2407" s="15" t="s">
        <v>104</v>
      </c>
      <c r="F2407" s="15" t="s">
        <v>164</v>
      </c>
      <c r="G2407" s="15" t="s">
        <v>144</v>
      </c>
      <c r="H2407" s="15">
        <v>41819</v>
      </c>
    </row>
    <row r="2408" spans="1:8">
      <c r="A2408" s="15" t="s">
        <v>28</v>
      </c>
      <c r="B2408" s="15" t="s">
        <v>2797</v>
      </c>
      <c r="C2408" s="15" t="s">
        <v>181</v>
      </c>
      <c r="D2408" s="15">
        <v>2005</v>
      </c>
      <c r="E2408" s="15" t="s">
        <v>104</v>
      </c>
      <c r="F2408" s="15" t="s">
        <v>164</v>
      </c>
      <c r="G2408" s="15" t="s">
        <v>144</v>
      </c>
      <c r="H2408" s="15">
        <v>82428</v>
      </c>
    </row>
    <row r="2409" spans="1:8">
      <c r="A2409" s="15" t="s">
        <v>30</v>
      </c>
      <c r="B2409" s="15" t="s">
        <v>2798</v>
      </c>
      <c r="C2409" s="15" t="s">
        <v>29</v>
      </c>
      <c r="D2409" s="15">
        <v>2005</v>
      </c>
      <c r="E2409" s="15" t="s">
        <v>104</v>
      </c>
      <c r="F2409" s="15" t="s">
        <v>164</v>
      </c>
      <c r="G2409" s="15" t="s">
        <v>144</v>
      </c>
      <c r="H2409" s="15">
        <v>12092</v>
      </c>
    </row>
    <row r="2410" spans="1:8">
      <c r="A2410" s="15" t="s">
        <v>32</v>
      </c>
      <c r="B2410" s="15" t="s">
        <v>2799</v>
      </c>
      <c r="C2410" s="15" t="s">
        <v>31</v>
      </c>
      <c r="D2410" s="15">
        <v>2005</v>
      </c>
      <c r="E2410" s="15" t="s">
        <v>104</v>
      </c>
      <c r="F2410" s="15" t="s">
        <v>164</v>
      </c>
      <c r="G2410" s="15" t="s">
        <v>144</v>
      </c>
      <c r="H2410" s="15">
        <v>20236</v>
      </c>
    </row>
    <row r="2411" spans="1:8">
      <c r="A2411" s="15" t="s">
        <v>34</v>
      </c>
      <c r="B2411" s="15" t="s">
        <v>2800</v>
      </c>
      <c r="C2411" s="15" t="s">
        <v>33</v>
      </c>
      <c r="D2411" s="15">
        <v>2005</v>
      </c>
      <c r="E2411" s="15" t="s">
        <v>104</v>
      </c>
      <c r="F2411" s="15" t="s">
        <v>164</v>
      </c>
      <c r="G2411" s="15" t="s">
        <v>144</v>
      </c>
      <c r="H2411" s="15">
        <v>22592</v>
      </c>
    </row>
    <row r="2412" spans="1:8">
      <c r="A2412" s="15" t="s">
        <v>36</v>
      </c>
      <c r="B2412" s="15" t="s">
        <v>2801</v>
      </c>
      <c r="C2412" s="15" t="s">
        <v>35</v>
      </c>
      <c r="D2412" s="15">
        <v>2005</v>
      </c>
      <c r="E2412" s="15" t="s">
        <v>104</v>
      </c>
      <c r="F2412" s="15" t="s">
        <v>164</v>
      </c>
      <c r="G2412" s="15" t="s">
        <v>144</v>
      </c>
      <c r="H2412" s="15">
        <v>16439</v>
      </c>
    </row>
    <row r="2413" spans="1:8">
      <c r="A2413" s="15" t="s">
        <v>38</v>
      </c>
      <c r="B2413" s="15" t="s">
        <v>2802</v>
      </c>
      <c r="C2413" s="15" t="s">
        <v>37</v>
      </c>
      <c r="D2413" s="15">
        <v>2005</v>
      </c>
      <c r="E2413" s="15" t="s">
        <v>104</v>
      </c>
      <c r="F2413" s="15" t="s">
        <v>164</v>
      </c>
      <c r="G2413" s="15" t="s">
        <v>144</v>
      </c>
      <c r="H2413" s="15">
        <v>21088</v>
      </c>
    </row>
    <row r="2414" spans="1:8">
      <c r="A2414" s="15" t="s">
        <v>40</v>
      </c>
      <c r="B2414" s="15" t="s">
        <v>2803</v>
      </c>
      <c r="C2414" s="15" t="s">
        <v>39</v>
      </c>
      <c r="D2414" s="15">
        <v>2005</v>
      </c>
      <c r="E2414" s="15" t="s">
        <v>104</v>
      </c>
      <c r="F2414" s="15" t="s">
        <v>164</v>
      </c>
      <c r="G2414" s="15" t="s">
        <v>144</v>
      </c>
      <c r="H2414" s="15">
        <v>18246</v>
      </c>
    </row>
    <row r="2415" spans="1:8">
      <c r="A2415" s="15" t="s">
        <v>41</v>
      </c>
      <c r="B2415" s="15" t="s">
        <v>2804</v>
      </c>
      <c r="C2415" s="15" t="s">
        <v>24</v>
      </c>
      <c r="D2415" s="15">
        <v>2005</v>
      </c>
      <c r="E2415" s="15" t="s">
        <v>104</v>
      </c>
      <c r="F2415" s="15" t="s">
        <v>164</v>
      </c>
      <c r="G2415" s="15" t="s">
        <v>144</v>
      </c>
      <c r="H2415" s="15">
        <v>23309</v>
      </c>
    </row>
    <row r="2416" spans="1:8">
      <c r="A2416" s="15" t="s">
        <v>43</v>
      </c>
      <c r="B2416" s="15" t="s">
        <v>2805</v>
      </c>
      <c r="C2416" s="15" t="s">
        <v>42</v>
      </c>
      <c r="D2416" s="15">
        <v>2005</v>
      </c>
      <c r="E2416" s="15" t="s">
        <v>104</v>
      </c>
      <c r="F2416" s="15" t="s">
        <v>164</v>
      </c>
      <c r="G2416" s="15" t="s">
        <v>144</v>
      </c>
      <c r="H2416" s="15">
        <v>12771</v>
      </c>
    </row>
    <row r="2417" spans="1:8">
      <c r="A2417" s="15" t="s">
        <v>45</v>
      </c>
      <c r="B2417" s="15" t="s">
        <v>2806</v>
      </c>
      <c r="C2417" s="15" t="s">
        <v>44</v>
      </c>
      <c r="D2417" s="15">
        <v>2005</v>
      </c>
      <c r="E2417" s="15" t="s">
        <v>104</v>
      </c>
      <c r="F2417" s="15" t="s">
        <v>164</v>
      </c>
      <c r="G2417" s="15" t="s">
        <v>144</v>
      </c>
      <c r="H2417" s="15">
        <v>20737</v>
      </c>
    </row>
    <row r="2418" spans="1:8">
      <c r="A2418" s="15" t="s">
        <v>47</v>
      </c>
      <c r="B2418" s="15" t="s">
        <v>2807</v>
      </c>
      <c r="C2418" s="15" t="s">
        <v>46</v>
      </c>
      <c r="D2418" s="15">
        <v>2005</v>
      </c>
      <c r="E2418" s="15" t="s">
        <v>104</v>
      </c>
      <c r="F2418" s="15" t="s">
        <v>164</v>
      </c>
      <c r="G2418" s="15" t="s">
        <v>144</v>
      </c>
      <c r="H2418" s="15">
        <v>30690</v>
      </c>
    </row>
    <row r="2419" spans="1:8">
      <c r="A2419" s="15" t="s">
        <v>49</v>
      </c>
      <c r="B2419" s="15" t="s">
        <v>2808</v>
      </c>
      <c r="C2419" s="15" t="s">
        <v>48</v>
      </c>
      <c r="D2419" s="15">
        <v>2005</v>
      </c>
      <c r="E2419" s="15" t="s">
        <v>104</v>
      </c>
      <c r="F2419" s="15" t="s">
        <v>164</v>
      </c>
      <c r="G2419" s="15" t="s">
        <v>144</v>
      </c>
      <c r="H2419" s="15">
        <v>35957</v>
      </c>
    </row>
    <row r="2420" spans="1:8">
      <c r="A2420" s="15" t="s">
        <v>51</v>
      </c>
      <c r="B2420" s="15" t="s">
        <v>2809</v>
      </c>
      <c r="C2420" s="15" t="s">
        <v>50</v>
      </c>
      <c r="D2420" s="15">
        <v>2005</v>
      </c>
      <c r="E2420" s="15" t="s">
        <v>104</v>
      </c>
      <c r="F2420" s="15" t="s">
        <v>164</v>
      </c>
      <c r="G2420" s="15" t="s">
        <v>144</v>
      </c>
      <c r="H2420" s="15">
        <v>21913</v>
      </c>
    </row>
    <row r="2421" spans="1:8">
      <c r="A2421" s="15" t="s">
        <v>53</v>
      </c>
      <c r="B2421" s="15" t="s">
        <v>2810</v>
      </c>
      <c r="C2421" s="15" t="s">
        <v>52</v>
      </c>
      <c r="D2421" s="15">
        <v>2005</v>
      </c>
      <c r="E2421" s="15" t="s">
        <v>104</v>
      </c>
      <c r="F2421" s="15" t="s">
        <v>164</v>
      </c>
      <c r="G2421" s="15" t="s">
        <v>144</v>
      </c>
      <c r="H2421" s="15">
        <v>19839</v>
      </c>
    </row>
    <row r="2422" spans="1:8">
      <c r="A2422" s="15" t="s">
        <v>55</v>
      </c>
      <c r="B2422" s="15" t="s">
        <v>2811</v>
      </c>
      <c r="C2422" s="15" t="s">
        <v>54</v>
      </c>
      <c r="D2422" s="15">
        <v>2005</v>
      </c>
      <c r="E2422" s="15" t="s">
        <v>104</v>
      </c>
      <c r="F2422" s="15" t="s">
        <v>164</v>
      </c>
      <c r="G2422" s="15" t="s">
        <v>144</v>
      </c>
      <c r="H2422" s="15">
        <v>18487</v>
      </c>
    </row>
    <row r="2423" spans="1:8">
      <c r="A2423" s="15" t="s">
        <v>57</v>
      </c>
      <c r="B2423" s="15" t="s">
        <v>2812</v>
      </c>
      <c r="C2423" s="15" t="s">
        <v>56</v>
      </c>
      <c r="D2423" s="15">
        <v>2005</v>
      </c>
      <c r="E2423" s="15" t="s">
        <v>104</v>
      </c>
      <c r="F2423" s="15" t="s">
        <v>164</v>
      </c>
      <c r="G2423" s="15" t="s">
        <v>144</v>
      </c>
      <c r="H2423" s="15">
        <v>38785</v>
      </c>
    </row>
    <row r="2424" spans="1:8">
      <c r="A2424" s="15" t="s">
        <v>59</v>
      </c>
      <c r="B2424" s="15" t="s">
        <v>2813</v>
      </c>
      <c r="C2424" s="15" t="s">
        <v>58</v>
      </c>
      <c r="D2424" s="15">
        <v>2005</v>
      </c>
      <c r="E2424" s="15" t="s">
        <v>104</v>
      </c>
      <c r="F2424" s="15" t="s">
        <v>164</v>
      </c>
      <c r="G2424" s="15" t="s">
        <v>144</v>
      </c>
      <c r="H2424" s="15">
        <v>33637</v>
      </c>
    </row>
    <row r="2425" spans="1:8">
      <c r="A2425" s="15" t="s">
        <v>61</v>
      </c>
      <c r="B2425" s="15" t="s">
        <v>2814</v>
      </c>
      <c r="C2425" s="15" t="s">
        <v>60</v>
      </c>
      <c r="D2425" s="15">
        <v>2005</v>
      </c>
      <c r="E2425" s="15" t="s">
        <v>104</v>
      </c>
      <c r="F2425" s="15" t="s">
        <v>164</v>
      </c>
      <c r="G2425" s="15" t="s">
        <v>144</v>
      </c>
      <c r="H2425" s="15">
        <v>8182</v>
      </c>
    </row>
    <row r="2426" spans="1:8">
      <c r="A2426" s="15" t="s">
        <v>63</v>
      </c>
      <c r="B2426" s="15" t="s">
        <v>2815</v>
      </c>
      <c r="C2426" s="15" t="s">
        <v>62</v>
      </c>
      <c r="D2426" s="15">
        <v>2005</v>
      </c>
      <c r="E2426" s="15" t="s">
        <v>104</v>
      </c>
      <c r="F2426" s="15" t="s">
        <v>164</v>
      </c>
      <c r="G2426" s="15" t="s">
        <v>144</v>
      </c>
      <c r="H2426" s="15">
        <v>23989</v>
      </c>
    </row>
    <row r="2427" spans="1:8">
      <c r="A2427" s="15" t="s">
        <v>65</v>
      </c>
      <c r="B2427" s="15" t="s">
        <v>2816</v>
      </c>
      <c r="C2427" s="15" t="s">
        <v>64</v>
      </c>
      <c r="D2427" s="15">
        <v>2005</v>
      </c>
      <c r="E2427" s="15" t="s">
        <v>104</v>
      </c>
      <c r="F2427" s="15" t="s">
        <v>164</v>
      </c>
      <c r="G2427" s="15" t="s">
        <v>144</v>
      </c>
      <c r="H2427" s="15">
        <v>10446</v>
      </c>
    </row>
    <row r="2428" spans="1:8">
      <c r="A2428" s="15" t="s">
        <v>67</v>
      </c>
      <c r="B2428" s="15" t="s">
        <v>2817</v>
      </c>
      <c r="C2428" s="15" t="s">
        <v>66</v>
      </c>
      <c r="D2428" s="15">
        <v>2005</v>
      </c>
      <c r="E2428" s="15" t="s">
        <v>104</v>
      </c>
      <c r="F2428" s="15" t="s">
        <v>164</v>
      </c>
      <c r="G2428" s="15" t="s">
        <v>144</v>
      </c>
      <c r="H2428" s="15">
        <v>13749</v>
      </c>
    </row>
    <row r="2429" spans="1:8">
      <c r="A2429" s="15" t="s">
        <v>69</v>
      </c>
      <c r="B2429" s="15" t="s">
        <v>2818</v>
      </c>
      <c r="C2429" s="15" t="s">
        <v>68</v>
      </c>
      <c r="D2429" s="15">
        <v>2005</v>
      </c>
      <c r="E2429" s="15" t="s">
        <v>104</v>
      </c>
      <c r="F2429" s="15" t="s">
        <v>164</v>
      </c>
      <c r="G2429" s="15" t="s">
        <v>144</v>
      </c>
      <c r="H2429" s="15">
        <v>14462</v>
      </c>
    </row>
    <row r="2430" spans="1:8">
      <c r="A2430" s="15" t="s">
        <v>71</v>
      </c>
      <c r="B2430" s="15" t="s">
        <v>2819</v>
      </c>
      <c r="C2430" s="15" t="s">
        <v>70</v>
      </c>
      <c r="D2430" s="15">
        <v>2005</v>
      </c>
      <c r="E2430" s="15" t="s">
        <v>104</v>
      </c>
      <c r="F2430" s="15" t="s">
        <v>164</v>
      </c>
      <c r="G2430" s="15" t="s">
        <v>144</v>
      </c>
      <c r="H2430" s="15">
        <v>19782</v>
      </c>
    </row>
    <row r="2431" spans="1:8">
      <c r="A2431" s="15" t="s">
        <v>20</v>
      </c>
      <c r="B2431" s="15" t="s">
        <v>2820</v>
      </c>
      <c r="C2431" s="15" t="s">
        <v>182</v>
      </c>
      <c r="D2431" s="15">
        <v>2005</v>
      </c>
      <c r="E2431" s="15" t="s">
        <v>104</v>
      </c>
      <c r="F2431" s="15" t="s">
        <v>164</v>
      </c>
      <c r="G2431" s="15" t="s">
        <v>144</v>
      </c>
      <c r="H2431" s="15">
        <v>457428</v>
      </c>
    </row>
    <row r="2432" spans="1:8">
      <c r="A2432" s="15" t="s">
        <v>23</v>
      </c>
      <c r="B2432" s="15" t="s">
        <v>2821</v>
      </c>
      <c r="C2432" s="15" t="s">
        <v>175</v>
      </c>
      <c r="D2432" s="15">
        <v>2006</v>
      </c>
      <c r="E2432" s="15" t="s">
        <v>104</v>
      </c>
      <c r="F2432" s="15" t="s">
        <v>164</v>
      </c>
      <c r="G2432" s="15" t="s">
        <v>144</v>
      </c>
      <c r="H2432" s="15">
        <v>111191</v>
      </c>
    </row>
    <row r="2433" spans="1:8">
      <c r="A2433" s="15" t="s">
        <v>25</v>
      </c>
      <c r="B2433" s="15" t="s">
        <v>2822</v>
      </c>
      <c r="C2433" s="15" t="s">
        <v>176</v>
      </c>
      <c r="D2433" s="15">
        <v>2006</v>
      </c>
      <c r="E2433" s="15" t="s">
        <v>104</v>
      </c>
      <c r="F2433" s="15" t="s">
        <v>164</v>
      </c>
      <c r="G2433" s="15" t="s">
        <v>144</v>
      </c>
      <c r="H2433" s="15">
        <v>23607</v>
      </c>
    </row>
    <row r="2434" spans="1:8">
      <c r="A2434" s="15" t="s">
        <v>26</v>
      </c>
      <c r="B2434" s="15" t="s">
        <v>2823</v>
      </c>
      <c r="C2434" s="15" t="s">
        <v>177</v>
      </c>
      <c r="D2434" s="15">
        <v>2006</v>
      </c>
      <c r="E2434" s="15" t="s">
        <v>104</v>
      </c>
      <c r="F2434" s="15" t="s">
        <v>164</v>
      </c>
      <c r="G2434" s="15" t="s">
        <v>144</v>
      </c>
      <c r="H2434" s="15">
        <v>64516</v>
      </c>
    </row>
    <row r="2435" spans="1:8">
      <c r="A2435" s="15" t="s">
        <v>221</v>
      </c>
      <c r="B2435" s="15" t="s">
        <v>2824</v>
      </c>
      <c r="C2435" s="15" t="s">
        <v>178</v>
      </c>
      <c r="D2435" s="15">
        <v>2006</v>
      </c>
      <c r="E2435" s="15" t="s">
        <v>104</v>
      </c>
      <c r="F2435" s="15" t="s">
        <v>164</v>
      </c>
      <c r="G2435" s="15" t="s">
        <v>144</v>
      </c>
      <c r="H2435" s="15">
        <v>77487</v>
      </c>
    </row>
    <row r="2436" spans="1:8">
      <c r="A2436" s="15" t="s">
        <v>107</v>
      </c>
      <c r="B2436" s="15" t="s">
        <v>2825</v>
      </c>
      <c r="C2436" s="15" t="s">
        <v>179</v>
      </c>
      <c r="D2436" s="15">
        <v>2006</v>
      </c>
      <c r="E2436" s="15" t="s">
        <v>104</v>
      </c>
      <c r="F2436" s="15" t="s">
        <v>164</v>
      </c>
      <c r="G2436" s="15" t="s">
        <v>144</v>
      </c>
      <c r="H2436" s="15">
        <v>56820</v>
      </c>
    </row>
    <row r="2437" spans="1:8">
      <c r="A2437" s="15" t="s">
        <v>27</v>
      </c>
      <c r="B2437" s="15" t="s">
        <v>2826</v>
      </c>
      <c r="C2437" s="15" t="s">
        <v>180</v>
      </c>
      <c r="D2437" s="15">
        <v>2006</v>
      </c>
      <c r="E2437" s="15" t="s">
        <v>104</v>
      </c>
      <c r="F2437" s="15" t="s">
        <v>164</v>
      </c>
      <c r="G2437" s="15" t="s">
        <v>144</v>
      </c>
      <c r="H2437" s="15">
        <v>41718</v>
      </c>
    </row>
    <row r="2438" spans="1:8">
      <c r="A2438" s="15" t="s">
        <v>28</v>
      </c>
      <c r="B2438" s="15" t="s">
        <v>2827</v>
      </c>
      <c r="C2438" s="15" t="s">
        <v>181</v>
      </c>
      <c r="D2438" s="15">
        <v>2006</v>
      </c>
      <c r="E2438" s="15" t="s">
        <v>104</v>
      </c>
      <c r="F2438" s="15" t="s">
        <v>164</v>
      </c>
      <c r="G2438" s="15" t="s">
        <v>144</v>
      </c>
      <c r="H2438" s="15">
        <v>82729</v>
      </c>
    </row>
    <row r="2439" spans="1:8">
      <c r="A2439" s="15" t="s">
        <v>30</v>
      </c>
      <c r="B2439" s="15" t="s">
        <v>2828</v>
      </c>
      <c r="C2439" s="15" t="s">
        <v>29</v>
      </c>
      <c r="D2439" s="15">
        <v>2006</v>
      </c>
      <c r="E2439" s="15" t="s">
        <v>104</v>
      </c>
      <c r="F2439" s="15" t="s">
        <v>164</v>
      </c>
      <c r="G2439" s="15" t="s">
        <v>144</v>
      </c>
      <c r="H2439" s="15">
        <v>12195</v>
      </c>
    </row>
    <row r="2440" spans="1:8">
      <c r="A2440" s="15" t="s">
        <v>32</v>
      </c>
      <c r="B2440" s="15" t="s">
        <v>2829</v>
      </c>
      <c r="C2440" s="15" t="s">
        <v>31</v>
      </c>
      <c r="D2440" s="15">
        <v>2006</v>
      </c>
      <c r="E2440" s="15" t="s">
        <v>104</v>
      </c>
      <c r="F2440" s="15" t="s">
        <v>164</v>
      </c>
      <c r="G2440" s="15" t="s">
        <v>144</v>
      </c>
      <c r="H2440" s="15">
        <v>20269</v>
      </c>
    </row>
    <row r="2441" spans="1:8">
      <c r="A2441" s="15" t="s">
        <v>34</v>
      </c>
      <c r="B2441" s="15" t="s">
        <v>2830</v>
      </c>
      <c r="C2441" s="15" t="s">
        <v>33</v>
      </c>
      <c r="D2441" s="15">
        <v>2006</v>
      </c>
      <c r="E2441" s="15" t="s">
        <v>104</v>
      </c>
      <c r="F2441" s="15" t="s">
        <v>164</v>
      </c>
      <c r="G2441" s="15" t="s">
        <v>144</v>
      </c>
      <c r="H2441" s="15">
        <v>22642</v>
      </c>
    </row>
    <row r="2442" spans="1:8">
      <c r="A2442" s="15" t="s">
        <v>36</v>
      </c>
      <c r="B2442" s="15" t="s">
        <v>2831</v>
      </c>
      <c r="C2442" s="15" t="s">
        <v>35</v>
      </c>
      <c r="D2442" s="15">
        <v>2006</v>
      </c>
      <c r="E2442" s="15" t="s">
        <v>104</v>
      </c>
      <c r="F2442" s="15" t="s">
        <v>164</v>
      </c>
      <c r="G2442" s="15" t="s">
        <v>144</v>
      </c>
      <c r="H2442" s="15">
        <v>16437</v>
      </c>
    </row>
    <row r="2443" spans="1:8">
      <c r="A2443" s="15" t="s">
        <v>38</v>
      </c>
      <c r="B2443" s="15" t="s">
        <v>2832</v>
      </c>
      <c r="C2443" s="15" t="s">
        <v>37</v>
      </c>
      <c r="D2443" s="15">
        <v>2006</v>
      </c>
      <c r="E2443" s="15" t="s">
        <v>104</v>
      </c>
      <c r="F2443" s="15" t="s">
        <v>164</v>
      </c>
      <c r="G2443" s="15" t="s">
        <v>144</v>
      </c>
      <c r="H2443" s="15">
        <v>21339</v>
      </c>
    </row>
    <row r="2444" spans="1:8">
      <c r="A2444" s="15" t="s">
        <v>40</v>
      </c>
      <c r="B2444" s="15" t="s">
        <v>2833</v>
      </c>
      <c r="C2444" s="15" t="s">
        <v>39</v>
      </c>
      <c r="D2444" s="15">
        <v>2006</v>
      </c>
      <c r="E2444" s="15" t="s">
        <v>104</v>
      </c>
      <c r="F2444" s="15" t="s">
        <v>164</v>
      </c>
      <c r="G2444" s="15" t="s">
        <v>144</v>
      </c>
      <c r="H2444" s="15">
        <v>18309</v>
      </c>
    </row>
    <row r="2445" spans="1:8">
      <c r="A2445" s="15" t="s">
        <v>41</v>
      </c>
      <c r="B2445" s="15" t="s">
        <v>2834</v>
      </c>
      <c r="C2445" s="15" t="s">
        <v>24</v>
      </c>
      <c r="D2445" s="15">
        <v>2006</v>
      </c>
      <c r="E2445" s="15" t="s">
        <v>104</v>
      </c>
      <c r="F2445" s="15" t="s">
        <v>164</v>
      </c>
      <c r="G2445" s="15" t="s">
        <v>144</v>
      </c>
      <c r="H2445" s="15">
        <v>23607</v>
      </c>
    </row>
    <row r="2446" spans="1:8">
      <c r="A2446" s="15" t="s">
        <v>43</v>
      </c>
      <c r="B2446" s="15" t="s">
        <v>2835</v>
      </c>
      <c r="C2446" s="15" t="s">
        <v>42</v>
      </c>
      <c r="D2446" s="15">
        <v>2006</v>
      </c>
      <c r="E2446" s="15" t="s">
        <v>104</v>
      </c>
      <c r="F2446" s="15" t="s">
        <v>164</v>
      </c>
      <c r="G2446" s="15" t="s">
        <v>144</v>
      </c>
      <c r="H2446" s="15">
        <v>12732</v>
      </c>
    </row>
    <row r="2447" spans="1:8">
      <c r="A2447" s="15" t="s">
        <v>45</v>
      </c>
      <c r="B2447" s="15" t="s">
        <v>2836</v>
      </c>
      <c r="C2447" s="15" t="s">
        <v>44</v>
      </c>
      <c r="D2447" s="15">
        <v>2006</v>
      </c>
      <c r="E2447" s="15" t="s">
        <v>104</v>
      </c>
      <c r="F2447" s="15" t="s">
        <v>164</v>
      </c>
      <c r="G2447" s="15" t="s">
        <v>144</v>
      </c>
      <c r="H2447" s="15">
        <v>20985</v>
      </c>
    </row>
    <row r="2448" spans="1:8">
      <c r="A2448" s="15" t="s">
        <v>47</v>
      </c>
      <c r="B2448" s="15" t="s">
        <v>2837</v>
      </c>
      <c r="C2448" s="15" t="s">
        <v>46</v>
      </c>
      <c r="D2448" s="15">
        <v>2006</v>
      </c>
      <c r="E2448" s="15" t="s">
        <v>104</v>
      </c>
      <c r="F2448" s="15" t="s">
        <v>164</v>
      </c>
      <c r="G2448" s="15" t="s">
        <v>144</v>
      </c>
      <c r="H2448" s="15">
        <v>30799</v>
      </c>
    </row>
    <row r="2449" spans="1:8">
      <c r="A2449" s="15" t="s">
        <v>49</v>
      </c>
      <c r="B2449" s="15" t="s">
        <v>2838</v>
      </c>
      <c r="C2449" s="15" t="s">
        <v>48</v>
      </c>
      <c r="D2449" s="15">
        <v>2006</v>
      </c>
      <c r="E2449" s="15" t="s">
        <v>104</v>
      </c>
      <c r="F2449" s="15" t="s">
        <v>164</v>
      </c>
      <c r="G2449" s="15" t="s">
        <v>144</v>
      </c>
      <c r="H2449" s="15">
        <v>35720</v>
      </c>
    </row>
    <row r="2450" spans="1:8">
      <c r="A2450" s="15" t="s">
        <v>51</v>
      </c>
      <c r="B2450" s="15" t="s">
        <v>2839</v>
      </c>
      <c r="C2450" s="15" t="s">
        <v>50</v>
      </c>
      <c r="D2450" s="15">
        <v>2006</v>
      </c>
      <c r="E2450" s="15" t="s">
        <v>104</v>
      </c>
      <c r="F2450" s="15" t="s">
        <v>164</v>
      </c>
      <c r="G2450" s="15" t="s">
        <v>144</v>
      </c>
      <c r="H2450" s="15">
        <v>21832</v>
      </c>
    </row>
    <row r="2451" spans="1:8">
      <c r="A2451" s="15" t="s">
        <v>53</v>
      </c>
      <c r="B2451" s="15" t="s">
        <v>2840</v>
      </c>
      <c r="C2451" s="15" t="s">
        <v>52</v>
      </c>
      <c r="D2451" s="15">
        <v>2006</v>
      </c>
      <c r="E2451" s="15" t="s">
        <v>104</v>
      </c>
      <c r="F2451" s="15" t="s">
        <v>164</v>
      </c>
      <c r="G2451" s="15" t="s">
        <v>144</v>
      </c>
      <c r="H2451" s="15">
        <v>19935</v>
      </c>
    </row>
    <row r="2452" spans="1:8">
      <c r="A2452" s="15" t="s">
        <v>55</v>
      </c>
      <c r="B2452" s="15" t="s">
        <v>2841</v>
      </c>
      <c r="C2452" s="15" t="s">
        <v>54</v>
      </c>
      <c r="D2452" s="15">
        <v>2006</v>
      </c>
      <c r="E2452" s="15" t="s">
        <v>104</v>
      </c>
      <c r="F2452" s="15" t="s">
        <v>164</v>
      </c>
      <c r="G2452" s="15" t="s">
        <v>144</v>
      </c>
      <c r="H2452" s="15">
        <v>18535</v>
      </c>
    </row>
    <row r="2453" spans="1:8">
      <c r="A2453" s="15" t="s">
        <v>57</v>
      </c>
      <c r="B2453" s="15" t="s">
        <v>2842</v>
      </c>
      <c r="C2453" s="15" t="s">
        <v>56</v>
      </c>
      <c r="D2453" s="15">
        <v>2006</v>
      </c>
      <c r="E2453" s="15" t="s">
        <v>104</v>
      </c>
      <c r="F2453" s="15" t="s">
        <v>164</v>
      </c>
      <c r="G2453" s="15" t="s">
        <v>144</v>
      </c>
      <c r="H2453" s="15">
        <v>38285</v>
      </c>
    </row>
    <row r="2454" spans="1:8">
      <c r="A2454" s="15" t="s">
        <v>59</v>
      </c>
      <c r="B2454" s="15" t="s">
        <v>2843</v>
      </c>
      <c r="C2454" s="15" t="s">
        <v>58</v>
      </c>
      <c r="D2454" s="15">
        <v>2006</v>
      </c>
      <c r="E2454" s="15" t="s">
        <v>104</v>
      </c>
      <c r="F2454" s="15" t="s">
        <v>164</v>
      </c>
      <c r="G2454" s="15" t="s">
        <v>144</v>
      </c>
      <c r="H2454" s="15">
        <v>33562</v>
      </c>
    </row>
    <row r="2455" spans="1:8">
      <c r="A2455" s="15" t="s">
        <v>61</v>
      </c>
      <c r="B2455" s="15" t="s">
        <v>2844</v>
      </c>
      <c r="C2455" s="15" t="s">
        <v>60</v>
      </c>
      <c r="D2455" s="15">
        <v>2006</v>
      </c>
      <c r="E2455" s="15" t="s">
        <v>104</v>
      </c>
      <c r="F2455" s="15" t="s">
        <v>164</v>
      </c>
      <c r="G2455" s="15" t="s">
        <v>144</v>
      </c>
      <c r="H2455" s="15">
        <v>8156</v>
      </c>
    </row>
    <row r="2456" spans="1:8">
      <c r="A2456" s="15" t="s">
        <v>63</v>
      </c>
      <c r="B2456" s="15" t="s">
        <v>2845</v>
      </c>
      <c r="C2456" s="15" t="s">
        <v>62</v>
      </c>
      <c r="D2456" s="15">
        <v>2006</v>
      </c>
      <c r="E2456" s="15" t="s">
        <v>104</v>
      </c>
      <c r="F2456" s="15" t="s">
        <v>164</v>
      </c>
      <c r="G2456" s="15" t="s">
        <v>144</v>
      </c>
      <c r="H2456" s="15">
        <v>24107</v>
      </c>
    </row>
    <row r="2457" spans="1:8">
      <c r="A2457" s="15" t="s">
        <v>65</v>
      </c>
      <c r="B2457" s="15" t="s">
        <v>2846</v>
      </c>
      <c r="C2457" s="15" t="s">
        <v>64</v>
      </c>
      <c r="D2457" s="15">
        <v>2006</v>
      </c>
      <c r="E2457" s="15" t="s">
        <v>104</v>
      </c>
      <c r="F2457" s="15" t="s">
        <v>164</v>
      </c>
      <c r="G2457" s="15" t="s">
        <v>144</v>
      </c>
      <c r="H2457" s="15">
        <v>10459</v>
      </c>
    </row>
    <row r="2458" spans="1:8">
      <c r="A2458" s="15" t="s">
        <v>67</v>
      </c>
      <c r="B2458" s="15" t="s">
        <v>2847</v>
      </c>
      <c r="C2458" s="15" t="s">
        <v>66</v>
      </c>
      <c r="D2458" s="15">
        <v>2006</v>
      </c>
      <c r="E2458" s="15" t="s">
        <v>104</v>
      </c>
      <c r="F2458" s="15" t="s">
        <v>164</v>
      </c>
      <c r="G2458" s="15" t="s">
        <v>144</v>
      </c>
      <c r="H2458" s="15">
        <v>13768</v>
      </c>
    </row>
    <row r="2459" spans="1:8">
      <c r="A2459" s="15" t="s">
        <v>69</v>
      </c>
      <c r="B2459" s="15" t="s">
        <v>2848</v>
      </c>
      <c r="C2459" s="15" t="s">
        <v>68</v>
      </c>
      <c r="D2459" s="15">
        <v>2006</v>
      </c>
      <c r="E2459" s="15" t="s">
        <v>104</v>
      </c>
      <c r="F2459" s="15" t="s">
        <v>164</v>
      </c>
      <c r="G2459" s="15" t="s">
        <v>144</v>
      </c>
      <c r="H2459" s="15">
        <v>14664</v>
      </c>
    </row>
    <row r="2460" spans="1:8">
      <c r="A2460" s="15" t="s">
        <v>71</v>
      </c>
      <c r="B2460" s="15" t="s">
        <v>2849</v>
      </c>
      <c r="C2460" s="15" t="s">
        <v>70</v>
      </c>
      <c r="D2460" s="15">
        <v>2006</v>
      </c>
      <c r="E2460" s="15" t="s">
        <v>104</v>
      </c>
      <c r="F2460" s="15" t="s">
        <v>164</v>
      </c>
      <c r="G2460" s="15" t="s">
        <v>144</v>
      </c>
      <c r="H2460" s="15">
        <v>19731</v>
      </c>
    </row>
    <row r="2461" spans="1:8">
      <c r="A2461" s="15" t="s">
        <v>20</v>
      </c>
      <c r="B2461" s="15" t="s">
        <v>2850</v>
      </c>
      <c r="C2461" s="15" t="s">
        <v>182</v>
      </c>
      <c r="D2461" s="15">
        <v>2006</v>
      </c>
      <c r="E2461" s="15" t="s">
        <v>104</v>
      </c>
      <c r="F2461" s="15" t="s">
        <v>164</v>
      </c>
      <c r="G2461" s="15" t="s">
        <v>144</v>
      </c>
      <c r="H2461" s="15">
        <v>458068</v>
      </c>
    </row>
    <row r="2462" spans="1:8">
      <c r="A2462" s="15" t="s">
        <v>23</v>
      </c>
      <c r="B2462" s="15" t="s">
        <v>2851</v>
      </c>
      <c r="C2462" s="15" t="s">
        <v>175</v>
      </c>
      <c r="D2462" s="15">
        <v>2007</v>
      </c>
      <c r="E2462" s="15" t="s">
        <v>104</v>
      </c>
      <c r="F2462" s="15" t="s">
        <v>164</v>
      </c>
      <c r="G2462" s="15" t="s">
        <v>144</v>
      </c>
      <c r="H2462" s="15">
        <v>112180</v>
      </c>
    </row>
    <row r="2463" spans="1:8">
      <c r="A2463" s="15" t="s">
        <v>25</v>
      </c>
      <c r="B2463" s="15" t="s">
        <v>2852</v>
      </c>
      <c r="C2463" s="15" t="s">
        <v>176</v>
      </c>
      <c r="D2463" s="15">
        <v>2007</v>
      </c>
      <c r="E2463" s="15" t="s">
        <v>104</v>
      </c>
      <c r="F2463" s="15" t="s">
        <v>164</v>
      </c>
      <c r="G2463" s="15" t="s">
        <v>144</v>
      </c>
      <c r="H2463" s="15">
        <v>24075</v>
      </c>
    </row>
    <row r="2464" spans="1:8">
      <c r="A2464" s="15" t="s">
        <v>26</v>
      </c>
      <c r="B2464" s="15" t="s">
        <v>2853</v>
      </c>
      <c r="C2464" s="15" t="s">
        <v>177</v>
      </c>
      <c r="D2464" s="15">
        <v>2007</v>
      </c>
      <c r="E2464" s="15" t="s">
        <v>104</v>
      </c>
      <c r="F2464" s="15" t="s">
        <v>164</v>
      </c>
      <c r="G2464" s="15" t="s">
        <v>144</v>
      </c>
      <c r="H2464" s="15">
        <v>65232</v>
      </c>
    </row>
    <row r="2465" spans="1:8">
      <c r="A2465" s="15" t="s">
        <v>221</v>
      </c>
      <c r="B2465" s="15" t="s">
        <v>2854</v>
      </c>
      <c r="C2465" s="15" t="s">
        <v>178</v>
      </c>
      <c r="D2465" s="15">
        <v>2007</v>
      </c>
      <c r="E2465" s="15" t="s">
        <v>104</v>
      </c>
      <c r="F2465" s="15" t="s">
        <v>164</v>
      </c>
      <c r="G2465" s="15" t="s">
        <v>144</v>
      </c>
      <c r="H2465" s="15">
        <v>77695</v>
      </c>
    </row>
    <row r="2466" spans="1:8">
      <c r="A2466" s="15" t="s">
        <v>107</v>
      </c>
      <c r="B2466" s="15" t="s">
        <v>2855</v>
      </c>
      <c r="C2466" s="15" t="s">
        <v>179</v>
      </c>
      <c r="D2466" s="15">
        <v>2007</v>
      </c>
      <c r="E2466" s="15" t="s">
        <v>104</v>
      </c>
      <c r="F2466" s="15" t="s">
        <v>164</v>
      </c>
      <c r="G2466" s="15" t="s">
        <v>144</v>
      </c>
      <c r="H2466" s="15">
        <v>56768</v>
      </c>
    </row>
    <row r="2467" spans="1:8">
      <c r="A2467" s="15" t="s">
        <v>27</v>
      </c>
      <c r="B2467" s="15" t="s">
        <v>2856</v>
      </c>
      <c r="C2467" s="15" t="s">
        <v>180</v>
      </c>
      <c r="D2467" s="15">
        <v>2007</v>
      </c>
      <c r="E2467" s="15" t="s">
        <v>104</v>
      </c>
      <c r="F2467" s="15" t="s">
        <v>164</v>
      </c>
      <c r="G2467" s="15" t="s">
        <v>144</v>
      </c>
      <c r="H2467" s="15">
        <v>41700</v>
      </c>
    </row>
    <row r="2468" spans="1:8">
      <c r="A2468" s="15" t="s">
        <v>28</v>
      </c>
      <c r="B2468" s="15" t="s">
        <v>2857</v>
      </c>
      <c r="C2468" s="15" t="s">
        <v>181</v>
      </c>
      <c r="D2468" s="15">
        <v>2007</v>
      </c>
      <c r="E2468" s="15" t="s">
        <v>104</v>
      </c>
      <c r="F2468" s="15" t="s">
        <v>164</v>
      </c>
      <c r="G2468" s="15" t="s">
        <v>144</v>
      </c>
      <c r="H2468" s="15">
        <v>83364</v>
      </c>
    </row>
    <row r="2469" spans="1:8">
      <c r="A2469" s="15" t="s">
        <v>30</v>
      </c>
      <c r="B2469" s="15" t="s">
        <v>2858</v>
      </c>
      <c r="C2469" s="15" t="s">
        <v>29</v>
      </c>
      <c r="D2469" s="15">
        <v>2007</v>
      </c>
      <c r="E2469" s="15" t="s">
        <v>104</v>
      </c>
      <c r="F2469" s="15" t="s">
        <v>164</v>
      </c>
      <c r="G2469" s="15" t="s">
        <v>144</v>
      </c>
      <c r="H2469" s="15">
        <v>12433</v>
      </c>
    </row>
    <row r="2470" spans="1:8">
      <c r="A2470" s="15" t="s">
        <v>32</v>
      </c>
      <c r="B2470" s="15" t="s">
        <v>2859</v>
      </c>
      <c r="C2470" s="15" t="s">
        <v>31</v>
      </c>
      <c r="D2470" s="15">
        <v>2007</v>
      </c>
      <c r="E2470" s="15" t="s">
        <v>104</v>
      </c>
      <c r="F2470" s="15" t="s">
        <v>164</v>
      </c>
      <c r="G2470" s="15" t="s">
        <v>144</v>
      </c>
      <c r="H2470" s="15">
        <v>20441</v>
      </c>
    </row>
    <row r="2471" spans="1:8">
      <c r="A2471" s="15" t="s">
        <v>34</v>
      </c>
      <c r="B2471" s="15" t="s">
        <v>2860</v>
      </c>
      <c r="C2471" s="15" t="s">
        <v>33</v>
      </c>
      <c r="D2471" s="15">
        <v>2007</v>
      </c>
      <c r="E2471" s="15" t="s">
        <v>104</v>
      </c>
      <c r="F2471" s="15" t="s">
        <v>164</v>
      </c>
      <c r="G2471" s="15" t="s">
        <v>144</v>
      </c>
      <c r="H2471" s="15">
        <v>22726</v>
      </c>
    </row>
    <row r="2472" spans="1:8">
      <c r="A2472" s="15" t="s">
        <v>36</v>
      </c>
      <c r="B2472" s="15" t="s">
        <v>2861</v>
      </c>
      <c r="C2472" s="15" t="s">
        <v>35</v>
      </c>
      <c r="D2472" s="15">
        <v>2007</v>
      </c>
      <c r="E2472" s="15" t="s">
        <v>104</v>
      </c>
      <c r="F2472" s="15" t="s">
        <v>164</v>
      </c>
      <c r="G2472" s="15" t="s">
        <v>144</v>
      </c>
      <c r="H2472" s="15">
        <v>16477</v>
      </c>
    </row>
    <row r="2473" spans="1:8">
      <c r="A2473" s="15" t="s">
        <v>38</v>
      </c>
      <c r="B2473" s="15" t="s">
        <v>2862</v>
      </c>
      <c r="C2473" s="15" t="s">
        <v>37</v>
      </c>
      <c r="D2473" s="15">
        <v>2007</v>
      </c>
      <c r="E2473" s="15" t="s">
        <v>104</v>
      </c>
      <c r="F2473" s="15" t="s">
        <v>164</v>
      </c>
      <c r="G2473" s="15" t="s">
        <v>144</v>
      </c>
      <c r="H2473" s="15">
        <v>21602</v>
      </c>
    </row>
    <row r="2474" spans="1:8">
      <c r="A2474" s="15" t="s">
        <v>40</v>
      </c>
      <c r="B2474" s="15" t="s">
        <v>2863</v>
      </c>
      <c r="C2474" s="15" t="s">
        <v>39</v>
      </c>
      <c r="D2474" s="15">
        <v>2007</v>
      </c>
      <c r="E2474" s="15" t="s">
        <v>104</v>
      </c>
      <c r="F2474" s="15" t="s">
        <v>164</v>
      </c>
      <c r="G2474" s="15" t="s">
        <v>144</v>
      </c>
      <c r="H2474" s="15">
        <v>18501</v>
      </c>
    </row>
    <row r="2475" spans="1:8">
      <c r="A2475" s="15" t="s">
        <v>41</v>
      </c>
      <c r="B2475" s="15" t="s">
        <v>2864</v>
      </c>
      <c r="C2475" s="15" t="s">
        <v>24</v>
      </c>
      <c r="D2475" s="15">
        <v>2007</v>
      </c>
      <c r="E2475" s="15" t="s">
        <v>104</v>
      </c>
      <c r="F2475" s="15" t="s">
        <v>164</v>
      </c>
      <c r="G2475" s="15" t="s">
        <v>144</v>
      </c>
      <c r="H2475" s="15">
        <v>24075</v>
      </c>
    </row>
    <row r="2476" spans="1:8">
      <c r="A2476" s="15" t="s">
        <v>43</v>
      </c>
      <c r="B2476" s="15" t="s">
        <v>2865</v>
      </c>
      <c r="C2476" s="15" t="s">
        <v>42</v>
      </c>
      <c r="D2476" s="15">
        <v>2007</v>
      </c>
      <c r="E2476" s="15" t="s">
        <v>104</v>
      </c>
      <c r="F2476" s="15" t="s">
        <v>164</v>
      </c>
      <c r="G2476" s="15" t="s">
        <v>144</v>
      </c>
      <c r="H2476" s="15">
        <v>12818</v>
      </c>
    </row>
    <row r="2477" spans="1:8">
      <c r="A2477" s="15" t="s">
        <v>45</v>
      </c>
      <c r="B2477" s="15" t="s">
        <v>2866</v>
      </c>
      <c r="C2477" s="15" t="s">
        <v>44</v>
      </c>
      <c r="D2477" s="15">
        <v>2007</v>
      </c>
      <c r="E2477" s="15" t="s">
        <v>104</v>
      </c>
      <c r="F2477" s="15" t="s">
        <v>164</v>
      </c>
      <c r="G2477" s="15" t="s">
        <v>144</v>
      </c>
      <c r="H2477" s="15">
        <v>21297</v>
      </c>
    </row>
    <row r="2478" spans="1:8">
      <c r="A2478" s="15" t="s">
        <v>47</v>
      </c>
      <c r="B2478" s="15" t="s">
        <v>2867</v>
      </c>
      <c r="C2478" s="15" t="s">
        <v>46</v>
      </c>
      <c r="D2478" s="15">
        <v>2007</v>
      </c>
      <c r="E2478" s="15" t="s">
        <v>104</v>
      </c>
      <c r="F2478" s="15" t="s">
        <v>164</v>
      </c>
      <c r="G2478" s="15" t="s">
        <v>144</v>
      </c>
      <c r="H2478" s="15">
        <v>31117</v>
      </c>
    </row>
    <row r="2479" spans="1:8">
      <c r="A2479" s="15" t="s">
        <v>49</v>
      </c>
      <c r="B2479" s="15" t="s">
        <v>2868</v>
      </c>
      <c r="C2479" s="15" t="s">
        <v>48</v>
      </c>
      <c r="D2479" s="15">
        <v>2007</v>
      </c>
      <c r="E2479" s="15" t="s">
        <v>104</v>
      </c>
      <c r="F2479" s="15" t="s">
        <v>164</v>
      </c>
      <c r="G2479" s="15" t="s">
        <v>144</v>
      </c>
      <c r="H2479" s="15">
        <v>35657</v>
      </c>
    </row>
    <row r="2480" spans="1:8">
      <c r="A2480" s="15" t="s">
        <v>51</v>
      </c>
      <c r="B2480" s="15" t="s">
        <v>2869</v>
      </c>
      <c r="C2480" s="15" t="s">
        <v>50</v>
      </c>
      <c r="D2480" s="15">
        <v>2007</v>
      </c>
      <c r="E2480" s="15" t="s">
        <v>104</v>
      </c>
      <c r="F2480" s="15" t="s">
        <v>164</v>
      </c>
      <c r="G2480" s="15" t="s">
        <v>144</v>
      </c>
      <c r="H2480" s="15">
        <v>21836</v>
      </c>
    </row>
    <row r="2481" spans="1:8">
      <c r="A2481" s="15" t="s">
        <v>53</v>
      </c>
      <c r="B2481" s="15" t="s">
        <v>2870</v>
      </c>
      <c r="C2481" s="15" t="s">
        <v>52</v>
      </c>
      <c r="D2481" s="15">
        <v>2007</v>
      </c>
      <c r="E2481" s="15" t="s">
        <v>104</v>
      </c>
      <c r="F2481" s="15" t="s">
        <v>164</v>
      </c>
      <c r="G2481" s="15" t="s">
        <v>144</v>
      </c>
      <c r="H2481" s="15">
        <v>20202</v>
      </c>
    </row>
    <row r="2482" spans="1:8">
      <c r="A2482" s="15" t="s">
        <v>55</v>
      </c>
      <c r="B2482" s="15" t="s">
        <v>2871</v>
      </c>
      <c r="C2482" s="15" t="s">
        <v>54</v>
      </c>
      <c r="D2482" s="15">
        <v>2007</v>
      </c>
      <c r="E2482" s="15" t="s">
        <v>104</v>
      </c>
      <c r="F2482" s="15" t="s">
        <v>164</v>
      </c>
      <c r="G2482" s="15" t="s">
        <v>144</v>
      </c>
      <c r="H2482" s="15">
        <v>18750</v>
      </c>
    </row>
    <row r="2483" spans="1:8">
      <c r="A2483" s="15" t="s">
        <v>57</v>
      </c>
      <c r="B2483" s="15" t="s">
        <v>2872</v>
      </c>
      <c r="C2483" s="15" t="s">
        <v>56</v>
      </c>
      <c r="D2483" s="15">
        <v>2007</v>
      </c>
      <c r="E2483" s="15" t="s">
        <v>104</v>
      </c>
      <c r="F2483" s="15" t="s">
        <v>164</v>
      </c>
      <c r="G2483" s="15" t="s">
        <v>144</v>
      </c>
      <c r="H2483" s="15">
        <v>38018</v>
      </c>
    </row>
    <row r="2484" spans="1:8">
      <c r="A2484" s="15" t="s">
        <v>59</v>
      </c>
      <c r="B2484" s="15" t="s">
        <v>2873</v>
      </c>
      <c r="C2484" s="15" t="s">
        <v>58</v>
      </c>
      <c r="D2484" s="15">
        <v>2007</v>
      </c>
      <c r="E2484" s="15" t="s">
        <v>104</v>
      </c>
      <c r="F2484" s="15" t="s">
        <v>164</v>
      </c>
      <c r="G2484" s="15" t="s">
        <v>144</v>
      </c>
      <c r="H2484" s="15">
        <v>33505</v>
      </c>
    </row>
    <row r="2485" spans="1:8">
      <c r="A2485" s="15" t="s">
        <v>61</v>
      </c>
      <c r="B2485" s="15" t="s">
        <v>2874</v>
      </c>
      <c r="C2485" s="15" t="s">
        <v>60</v>
      </c>
      <c r="D2485" s="15">
        <v>2007</v>
      </c>
      <c r="E2485" s="15" t="s">
        <v>104</v>
      </c>
      <c r="F2485" s="15" t="s">
        <v>164</v>
      </c>
      <c r="G2485" s="15" t="s">
        <v>144</v>
      </c>
      <c r="H2485" s="15">
        <v>8195</v>
      </c>
    </row>
    <row r="2486" spans="1:8">
      <c r="A2486" s="15" t="s">
        <v>63</v>
      </c>
      <c r="B2486" s="15" t="s">
        <v>2875</v>
      </c>
      <c r="C2486" s="15" t="s">
        <v>62</v>
      </c>
      <c r="D2486" s="15">
        <v>2007</v>
      </c>
      <c r="E2486" s="15" t="s">
        <v>104</v>
      </c>
      <c r="F2486" s="15" t="s">
        <v>164</v>
      </c>
      <c r="G2486" s="15" t="s">
        <v>144</v>
      </c>
      <c r="H2486" s="15">
        <v>24387</v>
      </c>
    </row>
    <row r="2487" spans="1:8">
      <c r="A2487" s="15" t="s">
        <v>65</v>
      </c>
      <c r="B2487" s="15" t="s">
        <v>2876</v>
      </c>
      <c r="C2487" s="15" t="s">
        <v>64</v>
      </c>
      <c r="D2487" s="15">
        <v>2007</v>
      </c>
      <c r="E2487" s="15" t="s">
        <v>104</v>
      </c>
      <c r="F2487" s="15" t="s">
        <v>164</v>
      </c>
      <c r="G2487" s="15" t="s">
        <v>144</v>
      </c>
      <c r="H2487" s="15">
        <v>10505</v>
      </c>
    </row>
    <row r="2488" spans="1:8">
      <c r="A2488" s="15" t="s">
        <v>67</v>
      </c>
      <c r="B2488" s="15" t="s">
        <v>2877</v>
      </c>
      <c r="C2488" s="15" t="s">
        <v>66</v>
      </c>
      <c r="D2488" s="15">
        <v>2007</v>
      </c>
      <c r="E2488" s="15" t="s">
        <v>104</v>
      </c>
      <c r="F2488" s="15" t="s">
        <v>164</v>
      </c>
      <c r="G2488" s="15" t="s">
        <v>144</v>
      </c>
      <c r="H2488" s="15">
        <v>13746</v>
      </c>
    </row>
    <row r="2489" spans="1:8">
      <c r="A2489" s="15" t="s">
        <v>69</v>
      </c>
      <c r="B2489" s="15" t="s">
        <v>2878</v>
      </c>
      <c r="C2489" s="15" t="s">
        <v>68</v>
      </c>
      <c r="D2489" s="15">
        <v>2007</v>
      </c>
      <c r="E2489" s="15" t="s">
        <v>104</v>
      </c>
      <c r="F2489" s="15" t="s">
        <v>164</v>
      </c>
      <c r="G2489" s="15" t="s">
        <v>144</v>
      </c>
      <c r="H2489" s="15">
        <v>14917</v>
      </c>
    </row>
    <row r="2490" spans="1:8">
      <c r="A2490" s="15" t="s">
        <v>71</v>
      </c>
      <c r="B2490" s="15" t="s">
        <v>2879</v>
      </c>
      <c r="C2490" s="15" t="s">
        <v>70</v>
      </c>
      <c r="D2490" s="15">
        <v>2007</v>
      </c>
      <c r="E2490" s="15" t="s">
        <v>104</v>
      </c>
      <c r="F2490" s="15" t="s">
        <v>164</v>
      </c>
      <c r="G2490" s="15" t="s">
        <v>144</v>
      </c>
      <c r="H2490" s="15">
        <v>19809</v>
      </c>
    </row>
    <row r="2491" spans="1:8">
      <c r="A2491" s="15" t="s">
        <v>20</v>
      </c>
      <c r="B2491" s="15" t="s">
        <v>2880</v>
      </c>
      <c r="C2491" s="15" t="s">
        <v>182</v>
      </c>
      <c r="D2491" s="15">
        <v>2007</v>
      </c>
      <c r="E2491" s="15" t="s">
        <v>104</v>
      </c>
      <c r="F2491" s="15" t="s">
        <v>164</v>
      </c>
      <c r="G2491" s="15" t="s">
        <v>144</v>
      </c>
      <c r="H2491" s="15">
        <v>461014</v>
      </c>
    </row>
    <row r="2492" spans="1:8">
      <c r="A2492" s="15" t="s">
        <v>23</v>
      </c>
      <c r="B2492" s="15" t="s">
        <v>2881</v>
      </c>
      <c r="C2492" s="15" t="s">
        <v>175</v>
      </c>
      <c r="D2492" s="15">
        <v>2008</v>
      </c>
      <c r="E2492" s="15" t="s">
        <v>104</v>
      </c>
      <c r="F2492" s="15" t="s">
        <v>164</v>
      </c>
      <c r="G2492" s="15" t="s">
        <v>144</v>
      </c>
      <c r="H2492" s="15">
        <v>114389</v>
      </c>
    </row>
    <row r="2493" spans="1:8">
      <c r="A2493" s="15" t="s">
        <v>25</v>
      </c>
      <c r="B2493" s="15" t="s">
        <v>2882</v>
      </c>
      <c r="C2493" s="15" t="s">
        <v>176</v>
      </c>
      <c r="D2493" s="15">
        <v>2008</v>
      </c>
      <c r="E2493" s="15" t="s">
        <v>104</v>
      </c>
      <c r="F2493" s="15" t="s">
        <v>164</v>
      </c>
      <c r="G2493" s="15" t="s">
        <v>144</v>
      </c>
      <c r="H2493" s="15">
        <v>24679</v>
      </c>
    </row>
    <row r="2494" spans="1:8">
      <c r="A2494" s="15" t="s">
        <v>26</v>
      </c>
      <c r="B2494" s="15" t="s">
        <v>2883</v>
      </c>
      <c r="C2494" s="15" t="s">
        <v>177</v>
      </c>
      <c r="D2494" s="15">
        <v>2008</v>
      </c>
      <c r="E2494" s="15" t="s">
        <v>104</v>
      </c>
      <c r="F2494" s="15" t="s">
        <v>164</v>
      </c>
      <c r="G2494" s="15" t="s">
        <v>144</v>
      </c>
      <c r="H2494" s="15">
        <v>66403</v>
      </c>
    </row>
    <row r="2495" spans="1:8">
      <c r="A2495" s="15" t="s">
        <v>221</v>
      </c>
      <c r="B2495" s="15" t="s">
        <v>2884</v>
      </c>
      <c r="C2495" s="15" t="s">
        <v>178</v>
      </c>
      <c r="D2495" s="15">
        <v>2008</v>
      </c>
      <c r="E2495" s="15" t="s">
        <v>104</v>
      </c>
      <c r="F2495" s="15" t="s">
        <v>164</v>
      </c>
      <c r="G2495" s="15" t="s">
        <v>144</v>
      </c>
      <c r="H2495" s="15">
        <v>78526</v>
      </c>
    </row>
    <row r="2496" spans="1:8">
      <c r="A2496" s="15" t="s">
        <v>107</v>
      </c>
      <c r="B2496" s="15" t="s">
        <v>2885</v>
      </c>
      <c r="C2496" s="15" t="s">
        <v>179</v>
      </c>
      <c r="D2496" s="15">
        <v>2008</v>
      </c>
      <c r="E2496" s="15" t="s">
        <v>104</v>
      </c>
      <c r="F2496" s="15" t="s">
        <v>164</v>
      </c>
      <c r="G2496" s="15" t="s">
        <v>144</v>
      </c>
      <c r="H2496" s="15">
        <v>57168</v>
      </c>
    </row>
    <row r="2497" spans="1:8">
      <c r="A2497" s="15" t="s">
        <v>27</v>
      </c>
      <c r="B2497" s="15" t="s">
        <v>2886</v>
      </c>
      <c r="C2497" s="15" t="s">
        <v>180</v>
      </c>
      <c r="D2497" s="15">
        <v>2008</v>
      </c>
      <c r="E2497" s="15" t="s">
        <v>104</v>
      </c>
      <c r="F2497" s="15" t="s">
        <v>164</v>
      </c>
      <c r="G2497" s="15" t="s">
        <v>144</v>
      </c>
      <c r="H2497" s="15">
        <v>42085</v>
      </c>
    </row>
    <row r="2498" spans="1:8">
      <c r="A2498" s="15" t="s">
        <v>28</v>
      </c>
      <c r="B2498" s="15" t="s">
        <v>2887</v>
      </c>
      <c r="C2498" s="15" t="s">
        <v>181</v>
      </c>
      <c r="D2498" s="15">
        <v>2008</v>
      </c>
      <c r="E2498" s="15" t="s">
        <v>104</v>
      </c>
      <c r="F2498" s="15" t="s">
        <v>164</v>
      </c>
      <c r="G2498" s="15" t="s">
        <v>144</v>
      </c>
      <c r="H2498" s="15">
        <v>84550</v>
      </c>
    </row>
    <row r="2499" spans="1:8">
      <c r="A2499" s="15" t="s">
        <v>30</v>
      </c>
      <c r="B2499" s="15" t="s">
        <v>2888</v>
      </c>
      <c r="C2499" s="15" t="s">
        <v>29</v>
      </c>
      <c r="D2499" s="15">
        <v>2008</v>
      </c>
      <c r="E2499" s="15" t="s">
        <v>104</v>
      </c>
      <c r="F2499" s="15" t="s">
        <v>164</v>
      </c>
      <c r="G2499" s="15" t="s">
        <v>144</v>
      </c>
      <c r="H2499" s="15">
        <v>12779</v>
      </c>
    </row>
    <row r="2500" spans="1:8">
      <c r="A2500" s="15" t="s">
        <v>32</v>
      </c>
      <c r="B2500" s="15" t="s">
        <v>2889</v>
      </c>
      <c r="C2500" s="15" t="s">
        <v>31</v>
      </c>
      <c r="D2500" s="15">
        <v>2008</v>
      </c>
      <c r="E2500" s="15" t="s">
        <v>104</v>
      </c>
      <c r="F2500" s="15" t="s">
        <v>164</v>
      </c>
      <c r="G2500" s="15" t="s">
        <v>144</v>
      </c>
      <c r="H2500" s="15">
        <v>20822</v>
      </c>
    </row>
    <row r="2501" spans="1:8">
      <c r="A2501" s="15" t="s">
        <v>34</v>
      </c>
      <c r="B2501" s="15" t="s">
        <v>2890</v>
      </c>
      <c r="C2501" s="15" t="s">
        <v>33</v>
      </c>
      <c r="D2501" s="15">
        <v>2008</v>
      </c>
      <c r="E2501" s="15" t="s">
        <v>104</v>
      </c>
      <c r="F2501" s="15" t="s">
        <v>164</v>
      </c>
      <c r="G2501" s="15" t="s">
        <v>144</v>
      </c>
      <c r="H2501" s="15">
        <v>23095</v>
      </c>
    </row>
    <row r="2502" spans="1:8">
      <c r="A2502" s="15" t="s">
        <v>36</v>
      </c>
      <c r="B2502" s="15" t="s">
        <v>2891</v>
      </c>
      <c r="C2502" s="15" t="s">
        <v>35</v>
      </c>
      <c r="D2502" s="15">
        <v>2008</v>
      </c>
      <c r="E2502" s="15" t="s">
        <v>104</v>
      </c>
      <c r="F2502" s="15" t="s">
        <v>164</v>
      </c>
      <c r="G2502" s="15" t="s">
        <v>144</v>
      </c>
      <c r="H2502" s="15">
        <v>16639</v>
      </c>
    </row>
    <row r="2503" spans="1:8">
      <c r="A2503" s="15" t="s">
        <v>38</v>
      </c>
      <c r="B2503" s="15" t="s">
        <v>2892</v>
      </c>
      <c r="C2503" s="15" t="s">
        <v>37</v>
      </c>
      <c r="D2503" s="15">
        <v>2008</v>
      </c>
      <c r="E2503" s="15" t="s">
        <v>104</v>
      </c>
      <c r="F2503" s="15" t="s">
        <v>164</v>
      </c>
      <c r="G2503" s="15" t="s">
        <v>144</v>
      </c>
      <c r="H2503" s="15">
        <v>22135</v>
      </c>
    </row>
    <row r="2504" spans="1:8">
      <c r="A2504" s="15" t="s">
        <v>40</v>
      </c>
      <c r="B2504" s="15" t="s">
        <v>2893</v>
      </c>
      <c r="C2504" s="15" t="s">
        <v>39</v>
      </c>
      <c r="D2504" s="15">
        <v>2008</v>
      </c>
      <c r="E2504" s="15" t="s">
        <v>104</v>
      </c>
      <c r="F2504" s="15" t="s">
        <v>164</v>
      </c>
      <c r="G2504" s="15" t="s">
        <v>144</v>
      </c>
      <c r="H2504" s="15">
        <v>18919</v>
      </c>
    </row>
    <row r="2505" spans="1:8">
      <c r="A2505" s="15" t="s">
        <v>41</v>
      </c>
      <c r="B2505" s="15" t="s">
        <v>2894</v>
      </c>
      <c r="C2505" s="15" t="s">
        <v>24</v>
      </c>
      <c r="D2505" s="15">
        <v>2008</v>
      </c>
      <c r="E2505" s="15" t="s">
        <v>104</v>
      </c>
      <c r="F2505" s="15" t="s">
        <v>164</v>
      </c>
      <c r="G2505" s="15" t="s">
        <v>144</v>
      </c>
      <c r="H2505" s="15">
        <v>24679</v>
      </c>
    </row>
    <row r="2506" spans="1:8">
      <c r="A2506" s="15" t="s">
        <v>43</v>
      </c>
      <c r="B2506" s="15" t="s">
        <v>2895</v>
      </c>
      <c r="C2506" s="15" t="s">
        <v>42</v>
      </c>
      <c r="D2506" s="15">
        <v>2008</v>
      </c>
      <c r="E2506" s="15" t="s">
        <v>104</v>
      </c>
      <c r="F2506" s="15" t="s">
        <v>164</v>
      </c>
      <c r="G2506" s="15" t="s">
        <v>144</v>
      </c>
      <c r="H2506" s="15">
        <v>12958</v>
      </c>
    </row>
    <row r="2507" spans="1:8">
      <c r="A2507" s="15" t="s">
        <v>45</v>
      </c>
      <c r="B2507" s="15" t="s">
        <v>2896</v>
      </c>
      <c r="C2507" s="15" t="s">
        <v>44</v>
      </c>
      <c r="D2507" s="15">
        <v>2008</v>
      </c>
      <c r="E2507" s="15" t="s">
        <v>104</v>
      </c>
      <c r="F2507" s="15" t="s">
        <v>164</v>
      </c>
      <c r="G2507" s="15" t="s">
        <v>144</v>
      </c>
      <c r="H2507" s="15">
        <v>21810</v>
      </c>
    </row>
    <row r="2508" spans="1:8">
      <c r="A2508" s="15" t="s">
        <v>47</v>
      </c>
      <c r="B2508" s="15" t="s">
        <v>2897</v>
      </c>
      <c r="C2508" s="15" t="s">
        <v>46</v>
      </c>
      <c r="D2508" s="15">
        <v>2008</v>
      </c>
      <c r="E2508" s="15" t="s">
        <v>104</v>
      </c>
      <c r="F2508" s="15" t="s">
        <v>164</v>
      </c>
      <c r="G2508" s="15" t="s">
        <v>144</v>
      </c>
      <c r="H2508" s="15">
        <v>31635</v>
      </c>
    </row>
    <row r="2509" spans="1:8">
      <c r="A2509" s="15" t="s">
        <v>49</v>
      </c>
      <c r="B2509" s="15" t="s">
        <v>2898</v>
      </c>
      <c r="C2509" s="15" t="s">
        <v>48</v>
      </c>
      <c r="D2509" s="15">
        <v>2008</v>
      </c>
      <c r="E2509" s="15" t="s">
        <v>104</v>
      </c>
      <c r="F2509" s="15" t="s">
        <v>164</v>
      </c>
      <c r="G2509" s="15" t="s">
        <v>144</v>
      </c>
      <c r="H2509" s="15">
        <v>35989</v>
      </c>
    </row>
    <row r="2510" spans="1:8">
      <c r="A2510" s="15" t="s">
        <v>51</v>
      </c>
      <c r="B2510" s="15" t="s">
        <v>2899</v>
      </c>
      <c r="C2510" s="15" t="s">
        <v>50</v>
      </c>
      <c r="D2510" s="15">
        <v>2008</v>
      </c>
      <c r="E2510" s="15" t="s">
        <v>104</v>
      </c>
      <c r="F2510" s="15" t="s">
        <v>164</v>
      </c>
      <c r="G2510" s="15" t="s">
        <v>144</v>
      </c>
      <c r="H2510" s="15">
        <v>21968</v>
      </c>
    </row>
    <row r="2511" spans="1:8">
      <c r="A2511" s="15" t="s">
        <v>53</v>
      </c>
      <c r="B2511" s="15" t="s">
        <v>2900</v>
      </c>
      <c r="C2511" s="15" t="s">
        <v>52</v>
      </c>
      <c r="D2511" s="15">
        <v>2008</v>
      </c>
      <c r="E2511" s="15" t="s">
        <v>104</v>
      </c>
      <c r="F2511" s="15" t="s">
        <v>164</v>
      </c>
      <c r="G2511" s="15" t="s">
        <v>144</v>
      </c>
      <c r="H2511" s="15">
        <v>20569</v>
      </c>
    </row>
    <row r="2512" spans="1:8">
      <c r="A2512" s="15" t="s">
        <v>55</v>
      </c>
      <c r="B2512" s="15" t="s">
        <v>2901</v>
      </c>
      <c r="C2512" s="15" t="s">
        <v>54</v>
      </c>
      <c r="D2512" s="15">
        <v>2008</v>
      </c>
      <c r="E2512" s="15" t="s">
        <v>104</v>
      </c>
      <c r="F2512" s="15" t="s">
        <v>164</v>
      </c>
      <c r="G2512" s="15" t="s">
        <v>144</v>
      </c>
      <c r="H2512" s="15">
        <v>19071</v>
      </c>
    </row>
    <row r="2513" spans="1:8">
      <c r="A2513" s="15" t="s">
        <v>57</v>
      </c>
      <c r="B2513" s="15" t="s">
        <v>2902</v>
      </c>
      <c r="C2513" s="15" t="s">
        <v>56</v>
      </c>
      <c r="D2513" s="15">
        <v>2008</v>
      </c>
      <c r="E2513" s="15" t="s">
        <v>104</v>
      </c>
      <c r="F2513" s="15" t="s">
        <v>164</v>
      </c>
      <c r="G2513" s="15" t="s">
        <v>144</v>
      </c>
      <c r="H2513" s="15">
        <v>38097</v>
      </c>
    </row>
    <row r="2514" spans="1:8">
      <c r="A2514" s="15" t="s">
        <v>59</v>
      </c>
      <c r="B2514" s="15" t="s">
        <v>2903</v>
      </c>
      <c r="C2514" s="15" t="s">
        <v>58</v>
      </c>
      <c r="D2514" s="15">
        <v>2008</v>
      </c>
      <c r="E2514" s="15" t="s">
        <v>104</v>
      </c>
      <c r="F2514" s="15" t="s">
        <v>164</v>
      </c>
      <c r="G2514" s="15" t="s">
        <v>144</v>
      </c>
      <c r="H2514" s="15">
        <v>33838</v>
      </c>
    </row>
    <row r="2515" spans="1:8">
      <c r="A2515" s="15" t="s">
        <v>61</v>
      </c>
      <c r="B2515" s="15" t="s">
        <v>2904</v>
      </c>
      <c r="C2515" s="15" t="s">
        <v>60</v>
      </c>
      <c r="D2515" s="15">
        <v>2008</v>
      </c>
      <c r="E2515" s="15" t="s">
        <v>104</v>
      </c>
      <c r="F2515" s="15" t="s">
        <v>164</v>
      </c>
      <c r="G2515" s="15" t="s">
        <v>144</v>
      </c>
      <c r="H2515" s="15">
        <v>8247</v>
      </c>
    </row>
    <row r="2516" spans="1:8">
      <c r="A2516" s="15" t="s">
        <v>63</v>
      </c>
      <c r="B2516" s="15" t="s">
        <v>2905</v>
      </c>
      <c r="C2516" s="15" t="s">
        <v>62</v>
      </c>
      <c r="D2516" s="15">
        <v>2008</v>
      </c>
      <c r="E2516" s="15" t="s">
        <v>104</v>
      </c>
      <c r="F2516" s="15" t="s">
        <v>164</v>
      </c>
      <c r="G2516" s="15" t="s">
        <v>144</v>
      </c>
      <c r="H2516" s="15">
        <v>24784</v>
      </c>
    </row>
    <row r="2517" spans="1:8">
      <c r="A2517" s="15" t="s">
        <v>65</v>
      </c>
      <c r="B2517" s="15" t="s">
        <v>2906</v>
      </c>
      <c r="C2517" s="15" t="s">
        <v>64</v>
      </c>
      <c r="D2517" s="15">
        <v>2008</v>
      </c>
      <c r="E2517" s="15" t="s">
        <v>104</v>
      </c>
      <c r="F2517" s="15" t="s">
        <v>164</v>
      </c>
      <c r="G2517" s="15" t="s">
        <v>144</v>
      </c>
      <c r="H2517" s="15">
        <v>10608</v>
      </c>
    </row>
    <row r="2518" spans="1:8">
      <c r="A2518" s="15" t="s">
        <v>67</v>
      </c>
      <c r="B2518" s="15" t="s">
        <v>2907</v>
      </c>
      <c r="C2518" s="15" t="s">
        <v>66</v>
      </c>
      <c r="D2518" s="15">
        <v>2008</v>
      </c>
      <c r="E2518" s="15" t="s">
        <v>104</v>
      </c>
      <c r="F2518" s="15" t="s">
        <v>164</v>
      </c>
      <c r="G2518" s="15" t="s">
        <v>144</v>
      </c>
      <c r="H2518" s="15">
        <v>13817</v>
      </c>
    </row>
    <row r="2519" spans="1:8">
      <c r="A2519" s="15" t="s">
        <v>69</v>
      </c>
      <c r="B2519" s="15" t="s">
        <v>2908</v>
      </c>
      <c r="C2519" s="15" t="s">
        <v>68</v>
      </c>
      <c r="D2519" s="15">
        <v>2008</v>
      </c>
      <c r="E2519" s="15" t="s">
        <v>104</v>
      </c>
      <c r="F2519" s="15" t="s">
        <v>164</v>
      </c>
      <c r="G2519" s="15" t="s">
        <v>144</v>
      </c>
      <c r="H2519" s="15">
        <v>15349</v>
      </c>
    </row>
    <row r="2520" spans="1:8">
      <c r="A2520" s="15" t="s">
        <v>71</v>
      </c>
      <c r="B2520" s="15" t="s">
        <v>2909</v>
      </c>
      <c r="C2520" s="15" t="s">
        <v>70</v>
      </c>
      <c r="D2520" s="15">
        <v>2008</v>
      </c>
      <c r="E2520" s="15" t="s">
        <v>104</v>
      </c>
      <c r="F2520" s="15" t="s">
        <v>164</v>
      </c>
      <c r="G2520" s="15" t="s">
        <v>144</v>
      </c>
      <c r="H2520" s="15">
        <v>19992</v>
      </c>
    </row>
    <row r="2521" spans="1:8">
      <c r="A2521" s="15" t="s">
        <v>20</v>
      </c>
      <c r="B2521" s="15" t="s">
        <v>2910</v>
      </c>
      <c r="C2521" s="15" t="s">
        <v>182</v>
      </c>
      <c r="D2521" s="15">
        <v>2008</v>
      </c>
      <c r="E2521" s="15" t="s">
        <v>104</v>
      </c>
      <c r="F2521" s="15" t="s">
        <v>164</v>
      </c>
      <c r="G2521" s="15" t="s">
        <v>144</v>
      </c>
      <c r="H2521" s="15">
        <v>467800</v>
      </c>
    </row>
    <row r="2522" spans="1:8">
      <c r="A2522" s="15" t="s">
        <v>23</v>
      </c>
      <c r="B2522" s="15" t="s">
        <v>2911</v>
      </c>
      <c r="C2522" s="15" t="s">
        <v>175</v>
      </c>
      <c r="D2522" s="15">
        <v>2009</v>
      </c>
      <c r="E2522" s="15" t="s">
        <v>104</v>
      </c>
      <c r="F2522" s="15" t="s">
        <v>164</v>
      </c>
      <c r="G2522" s="15" t="s">
        <v>144</v>
      </c>
      <c r="H2522" s="15">
        <v>116613</v>
      </c>
    </row>
    <row r="2523" spans="1:8">
      <c r="A2523" s="15" t="s">
        <v>25</v>
      </c>
      <c r="B2523" s="15" t="s">
        <v>2912</v>
      </c>
      <c r="C2523" s="15" t="s">
        <v>176</v>
      </c>
      <c r="D2523" s="15">
        <v>2009</v>
      </c>
      <c r="E2523" s="15" t="s">
        <v>104</v>
      </c>
      <c r="F2523" s="15" t="s">
        <v>164</v>
      </c>
      <c r="G2523" s="15" t="s">
        <v>144</v>
      </c>
      <c r="H2523" s="15">
        <v>25363</v>
      </c>
    </row>
    <row r="2524" spans="1:8">
      <c r="A2524" s="15" t="s">
        <v>26</v>
      </c>
      <c r="B2524" s="15" t="s">
        <v>2913</v>
      </c>
      <c r="C2524" s="15" t="s">
        <v>177</v>
      </c>
      <c r="D2524" s="15">
        <v>2009</v>
      </c>
      <c r="E2524" s="15" t="s">
        <v>104</v>
      </c>
      <c r="F2524" s="15" t="s">
        <v>164</v>
      </c>
      <c r="G2524" s="15" t="s">
        <v>144</v>
      </c>
      <c r="H2524" s="15">
        <v>67685</v>
      </c>
    </row>
    <row r="2525" spans="1:8">
      <c r="A2525" s="15" t="s">
        <v>221</v>
      </c>
      <c r="B2525" s="15" t="s">
        <v>2914</v>
      </c>
      <c r="C2525" s="15" t="s">
        <v>178</v>
      </c>
      <c r="D2525" s="15">
        <v>2009</v>
      </c>
      <c r="E2525" s="15" t="s">
        <v>104</v>
      </c>
      <c r="F2525" s="15" t="s">
        <v>164</v>
      </c>
      <c r="G2525" s="15" t="s">
        <v>144</v>
      </c>
      <c r="H2525" s="15">
        <v>79634</v>
      </c>
    </row>
    <row r="2526" spans="1:8">
      <c r="A2526" s="15" t="s">
        <v>107</v>
      </c>
      <c r="B2526" s="15" t="s">
        <v>2915</v>
      </c>
      <c r="C2526" s="15" t="s">
        <v>179</v>
      </c>
      <c r="D2526" s="15">
        <v>2009</v>
      </c>
      <c r="E2526" s="15" t="s">
        <v>104</v>
      </c>
      <c r="F2526" s="15" t="s">
        <v>164</v>
      </c>
      <c r="G2526" s="15" t="s">
        <v>144</v>
      </c>
      <c r="H2526" s="15">
        <v>57675</v>
      </c>
    </row>
    <row r="2527" spans="1:8">
      <c r="A2527" s="15" t="s">
        <v>27</v>
      </c>
      <c r="B2527" s="15" t="s">
        <v>2916</v>
      </c>
      <c r="C2527" s="15" t="s">
        <v>180</v>
      </c>
      <c r="D2527" s="15">
        <v>2009</v>
      </c>
      <c r="E2527" s="15" t="s">
        <v>104</v>
      </c>
      <c r="F2527" s="15" t="s">
        <v>164</v>
      </c>
      <c r="G2527" s="15" t="s">
        <v>144</v>
      </c>
      <c r="H2527" s="15">
        <v>42629</v>
      </c>
    </row>
    <row r="2528" spans="1:8">
      <c r="A2528" s="15" t="s">
        <v>28</v>
      </c>
      <c r="B2528" s="15" t="s">
        <v>2917</v>
      </c>
      <c r="C2528" s="15" t="s">
        <v>181</v>
      </c>
      <c r="D2528" s="15">
        <v>2009</v>
      </c>
      <c r="E2528" s="15" t="s">
        <v>104</v>
      </c>
      <c r="F2528" s="15" t="s">
        <v>164</v>
      </c>
      <c r="G2528" s="15" t="s">
        <v>144</v>
      </c>
      <c r="H2528" s="15">
        <v>85863</v>
      </c>
    </row>
    <row r="2529" spans="1:8">
      <c r="A2529" s="15" t="s">
        <v>30</v>
      </c>
      <c r="B2529" s="15" t="s">
        <v>2918</v>
      </c>
      <c r="C2529" s="15" t="s">
        <v>29</v>
      </c>
      <c r="D2529" s="15">
        <v>2009</v>
      </c>
      <c r="E2529" s="15" t="s">
        <v>104</v>
      </c>
      <c r="F2529" s="15" t="s">
        <v>164</v>
      </c>
      <c r="G2529" s="15" t="s">
        <v>144</v>
      </c>
      <c r="H2529" s="15">
        <v>13116</v>
      </c>
    </row>
    <row r="2530" spans="1:8">
      <c r="A2530" s="15" t="s">
        <v>32</v>
      </c>
      <c r="B2530" s="15" t="s">
        <v>2919</v>
      </c>
      <c r="C2530" s="15" t="s">
        <v>31</v>
      </c>
      <c r="D2530" s="15">
        <v>2009</v>
      </c>
      <c r="E2530" s="15" t="s">
        <v>104</v>
      </c>
      <c r="F2530" s="15" t="s">
        <v>164</v>
      </c>
      <c r="G2530" s="15" t="s">
        <v>144</v>
      </c>
      <c r="H2530" s="15">
        <v>21254</v>
      </c>
    </row>
    <row r="2531" spans="1:8">
      <c r="A2531" s="15" t="s">
        <v>34</v>
      </c>
      <c r="B2531" s="15" t="s">
        <v>2920</v>
      </c>
      <c r="C2531" s="15" t="s">
        <v>33</v>
      </c>
      <c r="D2531" s="15">
        <v>2009</v>
      </c>
      <c r="E2531" s="15" t="s">
        <v>104</v>
      </c>
      <c r="F2531" s="15" t="s">
        <v>164</v>
      </c>
      <c r="G2531" s="15" t="s">
        <v>144</v>
      </c>
      <c r="H2531" s="15">
        <v>23319</v>
      </c>
    </row>
    <row r="2532" spans="1:8">
      <c r="A2532" s="15" t="s">
        <v>36</v>
      </c>
      <c r="B2532" s="15" t="s">
        <v>2921</v>
      </c>
      <c r="C2532" s="15" t="s">
        <v>35</v>
      </c>
      <c r="D2532" s="15">
        <v>2009</v>
      </c>
      <c r="E2532" s="15" t="s">
        <v>104</v>
      </c>
      <c r="F2532" s="15" t="s">
        <v>164</v>
      </c>
      <c r="G2532" s="15" t="s">
        <v>144</v>
      </c>
      <c r="H2532" s="15">
        <v>16808</v>
      </c>
    </row>
    <row r="2533" spans="1:8">
      <c r="A2533" s="15" t="s">
        <v>38</v>
      </c>
      <c r="B2533" s="15" t="s">
        <v>2922</v>
      </c>
      <c r="C2533" s="15" t="s">
        <v>37</v>
      </c>
      <c r="D2533" s="15">
        <v>2009</v>
      </c>
      <c r="E2533" s="15" t="s">
        <v>104</v>
      </c>
      <c r="F2533" s="15" t="s">
        <v>164</v>
      </c>
      <c r="G2533" s="15" t="s">
        <v>144</v>
      </c>
      <c r="H2533" s="15">
        <v>22787</v>
      </c>
    </row>
    <row r="2534" spans="1:8">
      <c r="A2534" s="15" t="s">
        <v>40</v>
      </c>
      <c r="B2534" s="15" t="s">
        <v>2923</v>
      </c>
      <c r="C2534" s="15" t="s">
        <v>39</v>
      </c>
      <c r="D2534" s="15">
        <v>2009</v>
      </c>
      <c r="E2534" s="15" t="s">
        <v>104</v>
      </c>
      <c r="F2534" s="15" t="s">
        <v>164</v>
      </c>
      <c r="G2534" s="15" t="s">
        <v>144</v>
      </c>
      <c r="H2534" s="15">
        <v>19329</v>
      </c>
    </row>
    <row r="2535" spans="1:8">
      <c r="A2535" s="15" t="s">
        <v>41</v>
      </c>
      <c r="B2535" s="15" t="s">
        <v>2924</v>
      </c>
      <c r="C2535" s="15" t="s">
        <v>24</v>
      </c>
      <c r="D2535" s="15">
        <v>2009</v>
      </c>
      <c r="E2535" s="15" t="s">
        <v>104</v>
      </c>
      <c r="F2535" s="15" t="s">
        <v>164</v>
      </c>
      <c r="G2535" s="15" t="s">
        <v>144</v>
      </c>
      <c r="H2535" s="15">
        <v>25363</v>
      </c>
    </row>
    <row r="2536" spans="1:8">
      <c r="A2536" s="15" t="s">
        <v>43</v>
      </c>
      <c r="B2536" s="15" t="s">
        <v>2925</v>
      </c>
      <c r="C2536" s="15" t="s">
        <v>42</v>
      </c>
      <c r="D2536" s="15">
        <v>2009</v>
      </c>
      <c r="E2536" s="15" t="s">
        <v>104</v>
      </c>
      <c r="F2536" s="15" t="s">
        <v>164</v>
      </c>
      <c r="G2536" s="15" t="s">
        <v>144</v>
      </c>
      <c r="H2536" s="15">
        <v>13187</v>
      </c>
    </row>
    <row r="2537" spans="1:8">
      <c r="A2537" s="15" t="s">
        <v>45</v>
      </c>
      <c r="B2537" s="15" t="s">
        <v>2926</v>
      </c>
      <c r="C2537" s="15" t="s">
        <v>44</v>
      </c>
      <c r="D2537" s="15">
        <v>2009</v>
      </c>
      <c r="E2537" s="15" t="s">
        <v>104</v>
      </c>
      <c r="F2537" s="15" t="s">
        <v>164</v>
      </c>
      <c r="G2537" s="15" t="s">
        <v>144</v>
      </c>
      <c r="H2537" s="15">
        <v>22300</v>
      </c>
    </row>
    <row r="2538" spans="1:8">
      <c r="A2538" s="15" t="s">
        <v>47</v>
      </c>
      <c r="B2538" s="15" t="s">
        <v>2927</v>
      </c>
      <c r="C2538" s="15" t="s">
        <v>46</v>
      </c>
      <c r="D2538" s="15">
        <v>2009</v>
      </c>
      <c r="E2538" s="15" t="s">
        <v>104</v>
      </c>
      <c r="F2538" s="15" t="s">
        <v>164</v>
      </c>
      <c r="G2538" s="15" t="s">
        <v>144</v>
      </c>
      <c r="H2538" s="15">
        <v>32198</v>
      </c>
    </row>
    <row r="2539" spans="1:8">
      <c r="A2539" s="15" t="s">
        <v>49</v>
      </c>
      <c r="B2539" s="15" t="s">
        <v>2928</v>
      </c>
      <c r="C2539" s="15" t="s">
        <v>48</v>
      </c>
      <c r="D2539" s="15">
        <v>2009</v>
      </c>
      <c r="E2539" s="15" t="s">
        <v>104</v>
      </c>
      <c r="F2539" s="15" t="s">
        <v>164</v>
      </c>
      <c r="G2539" s="15" t="s">
        <v>144</v>
      </c>
      <c r="H2539" s="15">
        <v>36400</v>
      </c>
    </row>
    <row r="2540" spans="1:8">
      <c r="A2540" s="15" t="s">
        <v>51</v>
      </c>
      <c r="B2540" s="15" t="s">
        <v>2929</v>
      </c>
      <c r="C2540" s="15" t="s">
        <v>50</v>
      </c>
      <c r="D2540" s="15">
        <v>2009</v>
      </c>
      <c r="E2540" s="15" t="s">
        <v>104</v>
      </c>
      <c r="F2540" s="15" t="s">
        <v>164</v>
      </c>
      <c r="G2540" s="15" t="s">
        <v>144</v>
      </c>
      <c r="H2540" s="15">
        <v>22194</v>
      </c>
    </row>
    <row r="2541" spans="1:8">
      <c r="A2541" s="15" t="s">
        <v>53</v>
      </c>
      <c r="B2541" s="15" t="s">
        <v>2930</v>
      </c>
      <c r="C2541" s="15" t="s">
        <v>52</v>
      </c>
      <c r="D2541" s="15">
        <v>2009</v>
      </c>
      <c r="E2541" s="15" t="s">
        <v>104</v>
      </c>
      <c r="F2541" s="15" t="s">
        <v>164</v>
      </c>
      <c r="G2541" s="15" t="s">
        <v>144</v>
      </c>
      <c r="H2541" s="15">
        <v>21040</v>
      </c>
    </row>
    <row r="2542" spans="1:8">
      <c r="A2542" s="15" t="s">
        <v>55</v>
      </c>
      <c r="B2542" s="15" t="s">
        <v>2931</v>
      </c>
      <c r="C2542" s="15" t="s">
        <v>54</v>
      </c>
      <c r="D2542" s="15">
        <v>2009</v>
      </c>
      <c r="E2542" s="15" t="s">
        <v>104</v>
      </c>
      <c r="F2542" s="15" t="s">
        <v>164</v>
      </c>
      <c r="G2542" s="15" t="s">
        <v>144</v>
      </c>
      <c r="H2542" s="15">
        <v>19427</v>
      </c>
    </row>
    <row r="2543" spans="1:8">
      <c r="A2543" s="15" t="s">
        <v>57</v>
      </c>
      <c r="B2543" s="15" t="s">
        <v>2932</v>
      </c>
      <c r="C2543" s="15" t="s">
        <v>56</v>
      </c>
      <c r="D2543" s="15">
        <v>2009</v>
      </c>
      <c r="E2543" s="15" t="s">
        <v>104</v>
      </c>
      <c r="F2543" s="15" t="s">
        <v>164</v>
      </c>
      <c r="G2543" s="15" t="s">
        <v>144</v>
      </c>
      <c r="H2543" s="15">
        <v>38248</v>
      </c>
    </row>
    <row r="2544" spans="1:8">
      <c r="A2544" s="15" t="s">
        <v>59</v>
      </c>
      <c r="B2544" s="15" t="s">
        <v>2933</v>
      </c>
      <c r="C2544" s="15" t="s">
        <v>58</v>
      </c>
      <c r="D2544" s="15">
        <v>2009</v>
      </c>
      <c r="E2544" s="15" t="s">
        <v>104</v>
      </c>
      <c r="F2544" s="15" t="s">
        <v>164</v>
      </c>
      <c r="G2544" s="15" t="s">
        <v>144</v>
      </c>
      <c r="H2544" s="15">
        <v>34247</v>
      </c>
    </row>
    <row r="2545" spans="1:8">
      <c r="A2545" s="15" t="s">
        <v>61</v>
      </c>
      <c r="B2545" s="15" t="s">
        <v>2934</v>
      </c>
      <c r="C2545" s="15" t="s">
        <v>60</v>
      </c>
      <c r="D2545" s="15">
        <v>2009</v>
      </c>
      <c r="E2545" s="15" t="s">
        <v>104</v>
      </c>
      <c r="F2545" s="15" t="s">
        <v>164</v>
      </c>
      <c r="G2545" s="15" t="s">
        <v>144</v>
      </c>
      <c r="H2545" s="15">
        <v>8382</v>
      </c>
    </row>
    <row r="2546" spans="1:8">
      <c r="A2546" s="15" t="s">
        <v>63</v>
      </c>
      <c r="B2546" s="15" t="s">
        <v>2935</v>
      </c>
      <c r="C2546" s="15" t="s">
        <v>62</v>
      </c>
      <c r="D2546" s="15">
        <v>2009</v>
      </c>
      <c r="E2546" s="15" t="s">
        <v>104</v>
      </c>
      <c r="F2546" s="15" t="s">
        <v>164</v>
      </c>
      <c r="G2546" s="15" t="s">
        <v>144</v>
      </c>
      <c r="H2546" s="15">
        <v>25262</v>
      </c>
    </row>
    <row r="2547" spans="1:8">
      <c r="A2547" s="15" t="s">
        <v>65</v>
      </c>
      <c r="B2547" s="15" t="s">
        <v>2936</v>
      </c>
      <c r="C2547" s="15" t="s">
        <v>64</v>
      </c>
      <c r="D2547" s="15">
        <v>2009</v>
      </c>
      <c r="E2547" s="15" t="s">
        <v>104</v>
      </c>
      <c r="F2547" s="15" t="s">
        <v>164</v>
      </c>
      <c r="G2547" s="15" t="s">
        <v>144</v>
      </c>
      <c r="H2547" s="15">
        <v>10744</v>
      </c>
    </row>
    <row r="2548" spans="1:8">
      <c r="A2548" s="15" t="s">
        <v>67</v>
      </c>
      <c r="B2548" s="15" t="s">
        <v>2937</v>
      </c>
      <c r="C2548" s="15" t="s">
        <v>66</v>
      </c>
      <c r="D2548" s="15">
        <v>2009</v>
      </c>
      <c r="E2548" s="15" t="s">
        <v>104</v>
      </c>
      <c r="F2548" s="15" t="s">
        <v>164</v>
      </c>
      <c r="G2548" s="15" t="s">
        <v>144</v>
      </c>
      <c r="H2548" s="15">
        <v>13898</v>
      </c>
    </row>
    <row r="2549" spans="1:8">
      <c r="A2549" s="15" t="s">
        <v>69</v>
      </c>
      <c r="B2549" s="15" t="s">
        <v>2938</v>
      </c>
      <c r="C2549" s="15" t="s">
        <v>68</v>
      </c>
      <c r="D2549" s="15">
        <v>2009</v>
      </c>
      <c r="E2549" s="15" t="s">
        <v>104</v>
      </c>
      <c r="F2549" s="15" t="s">
        <v>164</v>
      </c>
      <c r="G2549" s="15" t="s">
        <v>144</v>
      </c>
      <c r="H2549" s="15">
        <v>15760</v>
      </c>
    </row>
    <row r="2550" spans="1:8">
      <c r="A2550" s="15" t="s">
        <v>71</v>
      </c>
      <c r="B2550" s="15" t="s">
        <v>2939</v>
      </c>
      <c r="C2550" s="15" t="s">
        <v>70</v>
      </c>
      <c r="D2550" s="15">
        <v>2009</v>
      </c>
      <c r="E2550" s="15" t="s">
        <v>104</v>
      </c>
      <c r="F2550" s="15" t="s">
        <v>164</v>
      </c>
      <c r="G2550" s="15" t="s">
        <v>144</v>
      </c>
      <c r="H2550" s="15">
        <v>20199</v>
      </c>
    </row>
    <row r="2551" spans="1:8">
      <c r="A2551" s="15" t="s">
        <v>20</v>
      </c>
      <c r="B2551" s="15" t="s">
        <v>2940</v>
      </c>
      <c r="C2551" s="15" t="s">
        <v>182</v>
      </c>
      <c r="D2551" s="15">
        <v>2009</v>
      </c>
      <c r="E2551" s="15" t="s">
        <v>104</v>
      </c>
      <c r="F2551" s="15" t="s">
        <v>164</v>
      </c>
      <c r="G2551" s="15" t="s">
        <v>144</v>
      </c>
      <c r="H2551" s="15">
        <v>475462</v>
      </c>
    </row>
    <row r="2552" spans="1:8">
      <c r="A2552" s="15" t="s">
        <v>23</v>
      </c>
      <c r="B2552" s="15" t="s">
        <v>2941</v>
      </c>
      <c r="C2552" s="15" t="s">
        <v>175</v>
      </c>
      <c r="D2552" s="15">
        <v>2010</v>
      </c>
      <c r="E2552" s="15" t="s">
        <v>104</v>
      </c>
      <c r="F2552" s="15" t="s">
        <v>164</v>
      </c>
      <c r="G2552" s="15" t="s">
        <v>144</v>
      </c>
      <c r="H2552" s="15">
        <v>118681</v>
      </c>
    </row>
    <row r="2553" spans="1:8">
      <c r="A2553" s="15" t="s">
        <v>25</v>
      </c>
      <c r="B2553" s="15" t="s">
        <v>2942</v>
      </c>
      <c r="C2553" s="15" t="s">
        <v>176</v>
      </c>
      <c r="D2553" s="15">
        <v>2010</v>
      </c>
      <c r="E2553" s="15" t="s">
        <v>104</v>
      </c>
      <c r="F2553" s="15" t="s">
        <v>164</v>
      </c>
      <c r="G2553" s="15" t="s">
        <v>144</v>
      </c>
      <c r="H2553" s="15">
        <v>25921</v>
      </c>
    </row>
    <row r="2554" spans="1:8">
      <c r="A2554" s="15" t="s">
        <v>26</v>
      </c>
      <c r="B2554" s="15" t="s">
        <v>2943</v>
      </c>
      <c r="C2554" s="15" t="s">
        <v>177</v>
      </c>
      <c r="D2554" s="15">
        <v>2010</v>
      </c>
      <c r="E2554" s="15" t="s">
        <v>104</v>
      </c>
      <c r="F2554" s="15" t="s">
        <v>164</v>
      </c>
      <c r="G2554" s="15" t="s">
        <v>144</v>
      </c>
      <c r="H2554" s="15">
        <v>68998</v>
      </c>
    </row>
    <row r="2555" spans="1:8">
      <c r="A2555" s="15" t="s">
        <v>221</v>
      </c>
      <c r="B2555" s="15" t="s">
        <v>2944</v>
      </c>
      <c r="C2555" s="15" t="s">
        <v>178</v>
      </c>
      <c r="D2555" s="15">
        <v>2010</v>
      </c>
      <c r="E2555" s="15" t="s">
        <v>104</v>
      </c>
      <c r="F2555" s="15" t="s">
        <v>164</v>
      </c>
      <c r="G2555" s="15" t="s">
        <v>144</v>
      </c>
      <c r="H2555" s="15">
        <v>80874</v>
      </c>
    </row>
    <row r="2556" spans="1:8">
      <c r="A2556" s="15" t="s">
        <v>107</v>
      </c>
      <c r="B2556" s="15" t="s">
        <v>2945</v>
      </c>
      <c r="C2556" s="15" t="s">
        <v>179</v>
      </c>
      <c r="D2556" s="15">
        <v>2010</v>
      </c>
      <c r="E2556" s="15" t="s">
        <v>104</v>
      </c>
      <c r="F2556" s="15" t="s">
        <v>164</v>
      </c>
      <c r="G2556" s="15" t="s">
        <v>144</v>
      </c>
      <c r="H2556" s="15">
        <v>58220</v>
      </c>
    </row>
    <row r="2557" spans="1:8">
      <c r="A2557" s="15" t="s">
        <v>27</v>
      </c>
      <c r="B2557" s="15" t="s">
        <v>2946</v>
      </c>
      <c r="C2557" s="15" t="s">
        <v>180</v>
      </c>
      <c r="D2557" s="15">
        <v>2010</v>
      </c>
      <c r="E2557" s="15" t="s">
        <v>104</v>
      </c>
      <c r="F2557" s="15" t="s">
        <v>164</v>
      </c>
      <c r="G2557" s="15" t="s">
        <v>144</v>
      </c>
      <c r="H2557" s="15">
        <v>43270</v>
      </c>
    </row>
    <row r="2558" spans="1:8">
      <c r="A2558" s="15" t="s">
        <v>28</v>
      </c>
      <c r="B2558" s="15" t="s">
        <v>2947</v>
      </c>
      <c r="C2558" s="15" t="s">
        <v>181</v>
      </c>
      <c r="D2558" s="15">
        <v>2010</v>
      </c>
      <c r="E2558" s="15" t="s">
        <v>104</v>
      </c>
      <c r="F2558" s="15" t="s">
        <v>164</v>
      </c>
      <c r="G2558" s="15" t="s">
        <v>144</v>
      </c>
      <c r="H2558" s="15">
        <v>87557</v>
      </c>
    </row>
    <row r="2559" spans="1:8">
      <c r="A2559" s="15" t="s">
        <v>30</v>
      </c>
      <c r="B2559" s="15" t="s">
        <v>2948</v>
      </c>
      <c r="C2559" s="15" t="s">
        <v>29</v>
      </c>
      <c r="D2559" s="15">
        <v>2010</v>
      </c>
      <c r="E2559" s="15" t="s">
        <v>104</v>
      </c>
      <c r="F2559" s="15" t="s">
        <v>164</v>
      </c>
      <c r="G2559" s="15" t="s">
        <v>144</v>
      </c>
      <c r="H2559" s="15">
        <v>13417</v>
      </c>
    </row>
    <row r="2560" spans="1:8">
      <c r="A2560" s="15" t="s">
        <v>32</v>
      </c>
      <c r="B2560" s="15" t="s">
        <v>2949</v>
      </c>
      <c r="C2560" s="15" t="s">
        <v>31</v>
      </c>
      <c r="D2560" s="15">
        <v>2010</v>
      </c>
      <c r="E2560" s="15" t="s">
        <v>104</v>
      </c>
      <c r="F2560" s="15" t="s">
        <v>164</v>
      </c>
      <c r="G2560" s="15" t="s">
        <v>144</v>
      </c>
      <c r="H2560" s="15">
        <v>21464</v>
      </c>
    </row>
    <row r="2561" spans="1:8">
      <c r="A2561" s="15" t="s">
        <v>34</v>
      </c>
      <c r="B2561" s="15" t="s">
        <v>2950</v>
      </c>
      <c r="C2561" s="15" t="s">
        <v>33</v>
      </c>
      <c r="D2561" s="15">
        <v>2010</v>
      </c>
      <c r="E2561" s="15" t="s">
        <v>104</v>
      </c>
      <c r="F2561" s="15" t="s">
        <v>164</v>
      </c>
      <c r="G2561" s="15" t="s">
        <v>144</v>
      </c>
      <c r="H2561" s="15">
        <v>23712</v>
      </c>
    </row>
    <row r="2562" spans="1:8">
      <c r="A2562" s="15" t="s">
        <v>36</v>
      </c>
      <c r="B2562" s="15" t="s">
        <v>2951</v>
      </c>
      <c r="C2562" s="15" t="s">
        <v>35</v>
      </c>
      <c r="D2562" s="15">
        <v>2010</v>
      </c>
      <c r="E2562" s="15" t="s">
        <v>104</v>
      </c>
      <c r="F2562" s="15" t="s">
        <v>164</v>
      </c>
      <c r="G2562" s="15" t="s">
        <v>144</v>
      </c>
      <c r="H2562" s="15">
        <v>17035</v>
      </c>
    </row>
    <row r="2563" spans="1:8">
      <c r="A2563" s="15" t="s">
        <v>38</v>
      </c>
      <c r="B2563" s="15" t="s">
        <v>2952</v>
      </c>
      <c r="C2563" s="15" t="s">
        <v>37</v>
      </c>
      <c r="D2563" s="15">
        <v>2010</v>
      </c>
      <c r="E2563" s="15" t="s">
        <v>104</v>
      </c>
      <c r="F2563" s="15" t="s">
        <v>164</v>
      </c>
      <c r="G2563" s="15" t="s">
        <v>144</v>
      </c>
      <c r="H2563" s="15">
        <v>23336</v>
      </c>
    </row>
    <row r="2564" spans="1:8">
      <c r="A2564" s="15" t="s">
        <v>40</v>
      </c>
      <c r="B2564" s="15" t="s">
        <v>2953</v>
      </c>
      <c r="C2564" s="15" t="s">
        <v>39</v>
      </c>
      <c r="D2564" s="15">
        <v>2010</v>
      </c>
      <c r="E2564" s="15" t="s">
        <v>104</v>
      </c>
      <c r="F2564" s="15" t="s">
        <v>164</v>
      </c>
      <c r="G2564" s="15" t="s">
        <v>144</v>
      </c>
      <c r="H2564" s="15">
        <v>19717</v>
      </c>
    </row>
    <row r="2565" spans="1:8">
      <c r="A2565" s="15" t="s">
        <v>41</v>
      </c>
      <c r="B2565" s="15" t="s">
        <v>2954</v>
      </c>
      <c r="C2565" s="15" t="s">
        <v>24</v>
      </c>
      <c r="D2565" s="15">
        <v>2010</v>
      </c>
      <c r="E2565" s="15" t="s">
        <v>104</v>
      </c>
      <c r="F2565" s="15" t="s">
        <v>164</v>
      </c>
      <c r="G2565" s="15" t="s">
        <v>144</v>
      </c>
      <c r="H2565" s="15">
        <v>25921</v>
      </c>
    </row>
    <row r="2566" spans="1:8">
      <c r="A2566" s="15" t="s">
        <v>43</v>
      </c>
      <c r="B2566" s="15" t="s">
        <v>2955</v>
      </c>
      <c r="C2566" s="15" t="s">
        <v>42</v>
      </c>
      <c r="D2566" s="15">
        <v>2010</v>
      </c>
      <c r="E2566" s="15" t="s">
        <v>104</v>
      </c>
      <c r="F2566" s="15" t="s">
        <v>164</v>
      </c>
      <c r="G2566" s="15" t="s">
        <v>144</v>
      </c>
      <c r="H2566" s="15">
        <v>13496</v>
      </c>
    </row>
    <row r="2567" spans="1:8">
      <c r="A2567" s="15" t="s">
        <v>45</v>
      </c>
      <c r="B2567" s="15" t="s">
        <v>2956</v>
      </c>
      <c r="C2567" s="15" t="s">
        <v>44</v>
      </c>
      <c r="D2567" s="15">
        <v>2010</v>
      </c>
      <c r="E2567" s="15" t="s">
        <v>104</v>
      </c>
      <c r="F2567" s="15" t="s">
        <v>164</v>
      </c>
      <c r="G2567" s="15" t="s">
        <v>144</v>
      </c>
      <c r="H2567" s="15">
        <v>22859</v>
      </c>
    </row>
    <row r="2568" spans="1:8">
      <c r="A2568" s="15" t="s">
        <v>47</v>
      </c>
      <c r="B2568" s="15" t="s">
        <v>2957</v>
      </c>
      <c r="C2568" s="15" t="s">
        <v>46</v>
      </c>
      <c r="D2568" s="15">
        <v>2010</v>
      </c>
      <c r="E2568" s="15" t="s">
        <v>104</v>
      </c>
      <c r="F2568" s="15" t="s">
        <v>164</v>
      </c>
      <c r="G2568" s="15" t="s">
        <v>144</v>
      </c>
      <c r="H2568" s="15">
        <v>32643</v>
      </c>
    </row>
    <row r="2569" spans="1:8">
      <c r="A2569" s="15" t="s">
        <v>49</v>
      </c>
      <c r="B2569" s="15" t="s">
        <v>2958</v>
      </c>
      <c r="C2569" s="15" t="s">
        <v>48</v>
      </c>
      <c r="D2569" s="15">
        <v>2010</v>
      </c>
      <c r="E2569" s="15" t="s">
        <v>104</v>
      </c>
      <c r="F2569" s="15" t="s">
        <v>164</v>
      </c>
      <c r="G2569" s="15" t="s">
        <v>144</v>
      </c>
      <c r="H2569" s="15">
        <v>36858</v>
      </c>
    </row>
    <row r="2570" spans="1:8">
      <c r="A2570" s="15" t="s">
        <v>51</v>
      </c>
      <c r="B2570" s="15" t="s">
        <v>2959</v>
      </c>
      <c r="C2570" s="15" t="s">
        <v>50</v>
      </c>
      <c r="D2570" s="15">
        <v>2010</v>
      </c>
      <c r="E2570" s="15" t="s">
        <v>104</v>
      </c>
      <c r="F2570" s="15" t="s">
        <v>164</v>
      </c>
      <c r="G2570" s="15" t="s">
        <v>144</v>
      </c>
      <c r="H2570" s="15">
        <v>22453</v>
      </c>
    </row>
    <row r="2571" spans="1:8">
      <c r="A2571" s="15" t="s">
        <v>53</v>
      </c>
      <c r="B2571" s="15" t="s">
        <v>2960</v>
      </c>
      <c r="C2571" s="15" t="s">
        <v>52</v>
      </c>
      <c r="D2571" s="15">
        <v>2010</v>
      </c>
      <c r="E2571" s="15" t="s">
        <v>104</v>
      </c>
      <c r="F2571" s="15" t="s">
        <v>164</v>
      </c>
      <c r="G2571" s="15" t="s">
        <v>144</v>
      </c>
      <c r="H2571" s="15">
        <v>21563</v>
      </c>
    </row>
    <row r="2572" spans="1:8">
      <c r="A2572" s="15" t="s">
        <v>55</v>
      </c>
      <c r="B2572" s="15" t="s">
        <v>2961</v>
      </c>
      <c r="C2572" s="15" t="s">
        <v>54</v>
      </c>
      <c r="D2572" s="15">
        <v>2010</v>
      </c>
      <c r="E2572" s="15" t="s">
        <v>104</v>
      </c>
      <c r="F2572" s="15" t="s">
        <v>164</v>
      </c>
      <c r="G2572" s="15" t="s">
        <v>144</v>
      </c>
      <c r="H2572" s="15">
        <v>19733</v>
      </c>
    </row>
    <row r="2573" spans="1:8">
      <c r="A2573" s="15" t="s">
        <v>57</v>
      </c>
      <c r="B2573" s="15" t="s">
        <v>2962</v>
      </c>
      <c r="C2573" s="15" t="s">
        <v>56</v>
      </c>
      <c r="D2573" s="15">
        <v>2010</v>
      </c>
      <c r="E2573" s="15" t="s">
        <v>104</v>
      </c>
      <c r="F2573" s="15" t="s">
        <v>164</v>
      </c>
      <c r="G2573" s="15" t="s">
        <v>144</v>
      </c>
      <c r="H2573" s="15">
        <v>38487</v>
      </c>
    </row>
    <row r="2574" spans="1:8">
      <c r="A2574" s="15" t="s">
        <v>59</v>
      </c>
      <c r="B2574" s="15" t="s">
        <v>2963</v>
      </c>
      <c r="C2574" s="15" t="s">
        <v>58</v>
      </c>
      <c r="D2574" s="15">
        <v>2010</v>
      </c>
      <c r="E2574" s="15" t="s">
        <v>104</v>
      </c>
      <c r="F2574" s="15" t="s">
        <v>164</v>
      </c>
      <c r="G2574" s="15" t="s">
        <v>144</v>
      </c>
      <c r="H2574" s="15">
        <v>34735</v>
      </c>
    </row>
    <row r="2575" spans="1:8">
      <c r="A2575" s="15" t="s">
        <v>61</v>
      </c>
      <c r="B2575" s="15" t="s">
        <v>2964</v>
      </c>
      <c r="C2575" s="15" t="s">
        <v>60</v>
      </c>
      <c r="D2575" s="15">
        <v>2010</v>
      </c>
      <c r="E2575" s="15" t="s">
        <v>104</v>
      </c>
      <c r="F2575" s="15" t="s">
        <v>164</v>
      </c>
      <c r="G2575" s="15" t="s">
        <v>144</v>
      </c>
      <c r="H2575" s="15">
        <v>8535</v>
      </c>
    </row>
    <row r="2576" spans="1:8">
      <c r="A2576" s="15" t="s">
        <v>63</v>
      </c>
      <c r="B2576" s="15" t="s">
        <v>2965</v>
      </c>
      <c r="C2576" s="15" t="s">
        <v>62</v>
      </c>
      <c r="D2576" s="15">
        <v>2010</v>
      </c>
      <c r="E2576" s="15" t="s">
        <v>104</v>
      </c>
      <c r="F2576" s="15" t="s">
        <v>164</v>
      </c>
      <c r="G2576" s="15" t="s">
        <v>144</v>
      </c>
      <c r="H2576" s="15">
        <v>25880</v>
      </c>
    </row>
    <row r="2577" spans="1:8">
      <c r="A2577" s="15" t="s">
        <v>65</v>
      </c>
      <c r="B2577" s="15" t="s">
        <v>2966</v>
      </c>
      <c r="C2577" s="15" t="s">
        <v>64</v>
      </c>
      <c r="D2577" s="15">
        <v>2010</v>
      </c>
      <c r="E2577" s="15" t="s">
        <v>104</v>
      </c>
      <c r="F2577" s="15" t="s">
        <v>164</v>
      </c>
      <c r="G2577" s="15" t="s">
        <v>144</v>
      </c>
      <c r="H2577" s="15">
        <v>10891</v>
      </c>
    </row>
    <row r="2578" spans="1:8">
      <c r="A2578" s="15" t="s">
        <v>67</v>
      </c>
      <c r="B2578" s="15" t="s">
        <v>2967</v>
      </c>
      <c r="C2578" s="15" t="s">
        <v>66</v>
      </c>
      <c r="D2578" s="15">
        <v>2010</v>
      </c>
      <c r="E2578" s="15" t="s">
        <v>104</v>
      </c>
      <c r="F2578" s="15" t="s">
        <v>164</v>
      </c>
      <c r="G2578" s="15" t="s">
        <v>144</v>
      </c>
      <c r="H2578" s="15">
        <v>14135</v>
      </c>
    </row>
    <row r="2579" spans="1:8">
      <c r="A2579" s="15" t="s">
        <v>69</v>
      </c>
      <c r="B2579" s="15" t="s">
        <v>2968</v>
      </c>
      <c r="C2579" s="15" t="s">
        <v>68</v>
      </c>
      <c r="D2579" s="15">
        <v>2010</v>
      </c>
      <c r="E2579" s="15" t="s">
        <v>104</v>
      </c>
      <c r="F2579" s="15" t="s">
        <v>164</v>
      </c>
      <c r="G2579" s="15" t="s">
        <v>144</v>
      </c>
      <c r="H2579" s="15">
        <v>16187</v>
      </c>
    </row>
    <row r="2580" spans="1:8">
      <c r="A2580" s="15" t="s">
        <v>71</v>
      </c>
      <c r="B2580" s="15" t="s">
        <v>2969</v>
      </c>
      <c r="C2580" s="15" t="s">
        <v>70</v>
      </c>
      <c r="D2580" s="15">
        <v>2010</v>
      </c>
      <c r="E2580" s="15" t="s">
        <v>104</v>
      </c>
      <c r="F2580" s="15" t="s">
        <v>164</v>
      </c>
      <c r="G2580" s="15" t="s">
        <v>144</v>
      </c>
      <c r="H2580" s="15">
        <v>20464</v>
      </c>
    </row>
    <row r="2581" spans="1:8">
      <c r="A2581" s="15" t="s">
        <v>20</v>
      </c>
      <c r="B2581" s="15" t="s">
        <v>2970</v>
      </c>
      <c r="C2581" s="15" t="s">
        <v>182</v>
      </c>
      <c r="D2581" s="15">
        <v>2010</v>
      </c>
      <c r="E2581" s="15" t="s">
        <v>104</v>
      </c>
      <c r="F2581" s="15" t="s">
        <v>164</v>
      </c>
      <c r="G2581" s="15" t="s">
        <v>144</v>
      </c>
      <c r="H2581" s="15">
        <v>483521</v>
      </c>
    </row>
    <row r="2582" spans="1:8">
      <c r="A2582" s="15" t="s">
        <v>23</v>
      </c>
      <c r="B2582" s="15" t="s">
        <v>2971</v>
      </c>
      <c r="C2582" s="15" t="s">
        <v>175</v>
      </c>
      <c r="D2582" s="15">
        <v>2011</v>
      </c>
      <c r="E2582" s="15" t="s">
        <v>104</v>
      </c>
      <c r="F2582" s="15" t="s">
        <v>164</v>
      </c>
      <c r="G2582" s="15" t="s">
        <v>144</v>
      </c>
      <c r="H2582" s="15">
        <v>120854</v>
      </c>
    </row>
    <row r="2583" spans="1:8">
      <c r="A2583" s="15" t="s">
        <v>25</v>
      </c>
      <c r="B2583" s="15" t="s">
        <v>2972</v>
      </c>
      <c r="C2583" s="15" t="s">
        <v>176</v>
      </c>
      <c r="D2583" s="15">
        <v>2011</v>
      </c>
      <c r="E2583" s="15" t="s">
        <v>104</v>
      </c>
      <c r="F2583" s="15" t="s">
        <v>164</v>
      </c>
      <c r="G2583" s="15" t="s">
        <v>144</v>
      </c>
      <c r="H2583" s="15">
        <v>26362</v>
      </c>
    </row>
    <row r="2584" spans="1:8">
      <c r="A2584" s="15" t="s">
        <v>26</v>
      </c>
      <c r="B2584" s="15" t="s">
        <v>2973</v>
      </c>
      <c r="C2584" s="15" t="s">
        <v>177</v>
      </c>
      <c r="D2584" s="15">
        <v>2011</v>
      </c>
      <c r="E2584" s="15" t="s">
        <v>104</v>
      </c>
      <c r="F2584" s="15" t="s">
        <v>164</v>
      </c>
      <c r="G2584" s="15" t="s">
        <v>144</v>
      </c>
      <c r="H2584" s="15">
        <v>70257</v>
      </c>
    </row>
    <row r="2585" spans="1:8">
      <c r="A2585" s="15" t="s">
        <v>221</v>
      </c>
      <c r="B2585" s="15" t="s">
        <v>2974</v>
      </c>
      <c r="C2585" s="15" t="s">
        <v>178</v>
      </c>
      <c r="D2585" s="15">
        <v>2011</v>
      </c>
      <c r="E2585" s="15" t="s">
        <v>104</v>
      </c>
      <c r="F2585" s="15" t="s">
        <v>164</v>
      </c>
      <c r="G2585" s="15" t="s">
        <v>144</v>
      </c>
      <c r="H2585" s="15">
        <v>81917</v>
      </c>
    </row>
    <row r="2586" spans="1:8">
      <c r="A2586" s="15" t="s">
        <v>107</v>
      </c>
      <c r="B2586" s="15" t="s">
        <v>2975</v>
      </c>
      <c r="C2586" s="15" t="s">
        <v>179</v>
      </c>
      <c r="D2586" s="15">
        <v>2011</v>
      </c>
      <c r="E2586" s="15" t="s">
        <v>104</v>
      </c>
      <c r="F2586" s="15" t="s">
        <v>164</v>
      </c>
      <c r="G2586" s="15" t="s">
        <v>144</v>
      </c>
      <c r="H2586" s="15">
        <v>58848</v>
      </c>
    </row>
    <row r="2587" spans="1:8">
      <c r="A2587" s="15" t="s">
        <v>27</v>
      </c>
      <c r="B2587" s="15" t="s">
        <v>2976</v>
      </c>
      <c r="C2587" s="15" t="s">
        <v>180</v>
      </c>
      <c r="D2587" s="15">
        <v>2011</v>
      </c>
      <c r="E2587" s="15" t="s">
        <v>104</v>
      </c>
      <c r="F2587" s="15" t="s">
        <v>164</v>
      </c>
      <c r="G2587" s="15" t="s">
        <v>144</v>
      </c>
      <c r="H2587" s="15">
        <v>43895</v>
      </c>
    </row>
    <row r="2588" spans="1:8">
      <c r="A2588" s="15" t="s">
        <v>28</v>
      </c>
      <c r="B2588" s="15" t="s">
        <v>2977</v>
      </c>
      <c r="C2588" s="15" t="s">
        <v>181</v>
      </c>
      <c r="D2588" s="15">
        <v>2011</v>
      </c>
      <c r="E2588" s="15" t="s">
        <v>104</v>
      </c>
      <c r="F2588" s="15" t="s">
        <v>164</v>
      </c>
      <c r="G2588" s="15" t="s">
        <v>144</v>
      </c>
      <c r="H2588" s="15">
        <v>88929</v>
      </c>
    </row>
    <row r="2589" spans="1:8">
      <c r="A2589" s="15" t="s">
        <v>30</v>
      </c>
      <c r="B2589" s="15" t="s">
        <v>2978</v>
      </c>
      <c r="C2589" s="15" t="s">
        <v>29</v>
      </c>
      <c r="D2589" s="15">
        <v>2011</v>
      </c>
      <c r="E2589" s="15" t="s">
        <v>104</v>
      </c>
      <c r="F2589" s="15" t="s">
        <v>164</v>
      </c>
      <c r="G2589" s="15" t="s">
        <v>144</v>
      </c>
      <c r="H2589" s="15">
        <v>13697</v>
      </c>
    </row>
    <row r="2590" spans="1:8">
      <c r="A2590" s="15" t="s">
        <v>32</v>
      </c>
      <c r="B2590" s="15" t="s">
        <v>2979</v>
      </c>
      <c r="C2590" s="15" t="s">
        <v>31</v>
      </c>
      <c r="D2590" s="15">
        <v>2011</v>
      </c>
      <c r="E2590" s="15" t="s">
        <v>104</v>
      </c>
      <c r="F2590" s="15" t="s">
        <v>164</v>
      </c>
      <c r="G2590" s="15" t="s">
        <v>144</v>
      </c>
      <c r="H2590" s="15">
        <v>21815</v>
      </c>
    </row>
    <row r="2591" spans="1:8">
      <c r="A2591" s="15" t="s">
        <v>34</v>
      </c>
      <c r="B2591" s="15" t="s">
        <v>2980</v>
      </c>
      <c r="C2591" s="15" t="s">
        <v>33</v>
      </c>
      <c r="D2591" s="15">
        <v>2011</v>
      </c>
      <c r="E2591" s="15" t="s">
        <v>104</v>
      </c>
      <c r="F2591" s="15" t="s">
        <v>164</v>
      </c>
      <c r="G2591" s="15" t="s">
        <v>144</v>
      </c>
      <c r="H2591" s="15">
        <v>24045</v>
      </c>
    </row>
    <row r="2592" spans="1:8">
      <c r="A2592" s="15" t="s">
        <v>36</v>
      </c>
      <c r="B2592" s="15" t="s">
        <v>2981</v>
      </c>
      <c r="C2592" s="15" t="s">
        <v>35</v>
      </c>
      <c r="D2592" s="15">
        <v>2011</v>
      </c>
      <c r="E2592" s="15" t="s">
        <v>104</v>
      </c>
      <c r="F2592" s="15" t="s">
        <v>164</v>
      </c>
      <c r="G2592" s="15" t="s">
        <v>144</v>
      </c>
      <c r="H2592" s="15">
        <v>17252</v>
      </c>
    </row>
    <row r="2593" spans="1:8">
      <c r="A2593" s="15" t="s">
        <v>38</v>
      </c>
      <c r="B2593" s="15" t="s">
        <v>2982</v>
      </c>
      <c r="C2593" s="15" t="s">
        <v>37</v>
      </c>
      <c r="D2593" s="15">
        <v>2011</v>
      </c>
      <c r="E2593" s="15" t="s">
        <v>104</v>
      </c>
      <c r="F2593" s="15" t="s">
        <v>164</v>
      </c>
      <c r="G2593" s="15" t="s">
        <v>144</v>
      </c>
      <c r="H2593" s="15">
        <v>23923</v>
      </c>
    </row>
    <row r="2594" spans="1:8">
      <c r="A2594" s="15" t="s">
        <v>40</v>
      </c>
      <c r="B2594" s="15" t="s">
        <v>2983</v>
      </c>
      <c r="C2594" s="15" t="s">
        <v>39</v>
      </c>
      <c r="D2594" s="15">
        <v>2011</v>
      </c>
      <c r="E2594" s="15" t="s">
        <v>104</v>
      </c>
      <c r="F2594" s="15" t="s">
        <v>164</v>
      </c>
      <c r="G2594" s="15" t="s">
        <v>144</v>
      </c>
      <c r="H2594" s="15">
        <v>20122</v>
      </c>
    </row>
    <row r="2595" spans="1:8">
      <c r="A2595" s="15" t="s">
        <v>41</v>
      </c>
      <c r="B2595" s="15" t="s">
        <v>2984</v>
      </c>
      <c r="C2595" s="15" t="s">
        <v>24</v>
      </c>
      <c r="D2595" s="15">
        <v>2011</v>
      </c>
      <c r="E2595" s="15" t="s">
        <v>104</v>
      </c>
      <c r="F2595" s="15" t="s">
        <v>164</v>
      </c>
      <c r="G2595" s="15" t="s">
        <v>144</v>
      </c>
      <c r="H2595" s="15">
        <v>26362</v>
      </c>
    </row>
    <row r="2596" spans="1:8">
      <c r="A2596" s="15" t="s">
        <v>43</v>
      </c>
      <c r="B2596" s="15" t="s">
        <v>2985</v>
      </c>
      <c r="C2596" s="15" t="s">
        <v>42</v>
      </c>
      <c r="D2596" s="15">
        <v>2011</v>
      </c>
      <c r="E2596" s="15" t="s">
        <v>104</v>
      </c>
      <c r="F2596" s="15" t="s">
        <v>164</v>
      </c>
      <c r="G2596" s="15" t="s">
        <v>144</v>
      </c>
      <c r="H2596" s="15">
        <v>13621</v>
      </c>
    </row>
    <row r="2597" spans="1:8">
      <c r="A2597" s="15" t="s">
        <v>45</v>
      </c>
      <c r="B2597" s="15" t="s">
        <v>2986</v>
      </c>
      <c r="C2597" s="15" t="s">
        <v>44</v>
      </c>
      <c r="D2597" s="15">
        <v>2011</v>
      </c>
      <c r="E2597" s="15" t="s">
        <v>104</v>
      </c>
      <c r="F2597" s="15" t="s">
        <v>164</v>
      </c>
      <c r="G2597" s="15" t="s">
        <v>144</v>
      </c>
      <c r="H2597" s="15">
        <v>23396</v>
      </c>
    </row>
    <row r="2598" spans="1:8">
      <c r="A2598" s="15" t="s">
        <v>47</v>
      </c>
      <c r="B2598" s="15" t="s">
        <v>2987</v>
      </c>
      <c r="C2598" s="15" t="s">
        <v>46</v>
      </c>
      <c r="D2598" s="15">
        <v>2011</v>
      </c>
      <c r="E2598" s="15" t="s">
        <v>104</v>
      </c>
      <c r="F2598" s="15" t="s">
        <v>164</v>
      </c>
      <c r="G2598" s="15" t="s">
        <v>144</v>
      </c>
      <c r="H2598" s="15">
        <v>33240</v>
      </c>
    </row>
    <row r="2599" spans="1:8">
      <c r="A2599" s="15" t="s">
        <v>49</v>
      </c>
      <c r="B2599" s="15" t="s">
        <v>2988</v>
      </c>
      <c r="C2599" s="15" t="s">
        <v>48</v>
      </c>
      <c r="D2599" s="15">
        <v>2011</v>
      </c>
      <c r="E2599" s="15" t="s">
        <v>104</v>
      </c>
      <c r="F2599" s="15" t="s">
        <v>164</v>
      </c>
      <c r="G2599" s="15" t="s">
        <v>144</v>
      </c>
      <c r="H2599" s="15">
        <v>37254</v>
      </c>
    </row>
    <row r="2600" spans="1:8">
      <c r="A2600" s="15" t="s">
        <v>51</v>
      </c>
      <c r="B2600" s="15" t="s">
        <v>2989</v>
      </c>
      <c r="C2600" s="15" t="s">
        <v>50</v>
      </c>
      <c r="D2600" s="15">
        <v>2011</v>
      </c>
      <c r="E2600" s="15" t="s">
        <v>104</v>
      </c>
      <c r="F2600" s="15" t="s">
        <v>164</v>
      </c>
      <c r="G2600" s="15" t="s">
        <v>144</v>
      </c>
      <c r="H2600" s="15">
        <v>22710</v>
      </c>
    </row>
    <row r="2601" spans="1:8">
      <c r="A2601" s="15" t="s">
        <v>53</v>
      </c>
      <c r="B2601" s="15" t="s">
        <v>2990</v>
      </c>
      <c r="C2601" s="15" t="s">
        <v>52</v>
      </c>
      <c r="D2601" s="15">
        <v>2011</v>
      </c>
      <c r="E2601" s="15" t="s">
        <v>104</v>
      </c>
      <c r="F2601" s="15" t="s">
        <v>164</v>
      </c>
      <c r="G2601" s="15" t="s">
        <v>144</v>
      </c>
      <c r="H2601" s="15">
        <v>21953</v>
      </c>
    </row>
    <row r="2602" spans="1:8">
      <c r="A2602" s="15" t="s">
        <v>55</v>
      </c>
      <c r="B2602" s="15" t="s">
        <v>2991</v>
      </c>
      <c r="C2602" s="15" t="s">
        <v>54</v>
      </c>
      <c r="D2602" s="15">
        <v>2011</v>
      </c>
      <c r="E2602" s="15" t="s">
        <v>104</v>
      </c>
      <c r="F2602" s="15" t="s">
        <v>164</v>
      </c>
      <c r="G2602" s="15" t="s">
        <v>144</v>
      </c>
      <c r="H2602" s="15">
        <v>20033</v>
      </c>
    </row>
    <row r="2603" spans="1:8">
      <c r="A2603" s="15" t="s">
        <v>57</v>
      </c>
      <c r="B2603" s="15" t="s">
        <v>2992</v>
      </c>
      <c r="C2603" s="15" t="s">
        <v>56</v>
      </c>
      <c r="D2603" s="15">
        <v>2011</v>
      </c>
      <c r="E2603" s="15" t="s">
        <v>104</v>
      </c>
      <c r="F2603" s="15" t="s">
        <v>164</v>
      </c>
      <c r="G2603" s="15" t="s">
        <v>144</v>
      </c>
      <c r="H2603" s="15">
        <v>38815</v>
      </c>
    </row>
    <row r="2604" spans="1:8">
      <c r="A2604" s="15" t="s">
        <v>59</v>
      </c>
      <c r="B2604" s="15" t="s">
        <v>2993</v>
      </c>
      <c r="C2604" s="15" t="s">
        <v>58</v>
      </c>
      <c r="D2604" s="15">
        <v>2011</v>
      </c>
      <c r="E2604" s="15" t="s">
        <v>104</v>
      </c>
      <c r="F2604" s="15" t="s">
        <v>164</v>
      </c>
      <c r="G2604" s="15" t="s">
        <v>144</v>
      </c>
      <c r="H2604" s="15">
        <v>35223</v>
      </c>
    </row>
    <row r="2605" spans="1:8">
      <c r="A2605" s="15" t="s">
        <v>61</v>
      </c>
      <c r="B2605" s="15" t="s">
        <v>2994</v>
      </c>
      <c r="C2605" s="15" t="s">
        <v>60</v>
      </c>
      <c r="D2605" s="15">
        <v>2011</v>
      </c>
      <c r="E2605" s="15" t="s">
        <v>104</v>
      </c>
      <c r="F2605" s="15" t="s">
        <v>164</v>
      </c>
      <c r="G2605" s="15" t="s">
        <v>144</v>
      </c>
      <c r="H2605" s="15">
        <v>8672</v>
      </c>
    </row>
    <row r="2606" spans="1:8">
      <c r="A2606" s="15" t="s">
        <v>63</v>
      </c>
      <c r="B2606" s="15" t="s">
        <v>2995</v>
      </c>
      <c r="C2606" s="15" t="s">
        <v>62</v>
      </c>
      <c r="D2606" s="15">
        <v>2011</v>
      </c>
      <c r="E2606" s="15" t="s">
        <v>104</v>
      </c>
      <c r="F2606" s="15" t="s">
        <v>164</v>
      </c>
      <c r="G2606" s="15" t="s">
        <v>144</v>
      </c>
      <c r="H2606" s="15">
        <v>26385</v>
      </c>
    </row>
    <row r="2607" spans="1:8">
      <c r="A2607" s="15" t="s">
        <v>65</v>
      </c>
      <c r="B2607" s="15" t="s">
        <v>2996</v>
      </c>
      <c r="C2607" s="15" t="s">
        <v>64</v>
      </c>
      <c r="D2607" s="15">
        <v>2011</v>
      </c>
      <c r="E2607" s="15" t="s">
        <v>104</v>
      </c>
      <c r="F2607" s="15" t="s">
        <v>164</v>
      </c>
      <c r="G2607" s="15" t="s">
        <v>144</v>
      </c>
      <c r="H2607" s="15">
        <v>11003</v>
      </c>
    </row>
    <row r="2608" spans="1:8">
      <c r="A2608" s="15" t="s">
        <v>67</v>
      </c>
      <c r="B2608" s="15" t="s">
        <v>2997</v>
      </c>
      <c r="C2608" s="15" t="s">
        <v>66</v>
      </c>
      <c r="D2608" s="15">
        <v>2011</v>
      </c>
      <c r="E2608" s="15" t="s">
        <v>104</v>
      </c>
      <c r="F2608" s="15" t="s">
        <v>164</v>
      </c>
      <c r="G2608" s="15" t="s">
        <v>144</v>
      </c>
      <c r="H2608" s="15">
        <v>14276</v>
      </c>
    </row>
    <row r="2609" spans="1:8">
      <c r="A2609" s="15" t="s">
        <v>69</v>
      </c>
      <c r="B2609" s="15" t="s">
        <v>2998</v>
      </c>
      <c r="C2609" s="15" t="s">
        <v>68</v>
      </c>
      <c r="D2609" s="15">
        <v>2011</v>
      </c>
      <c r="E2609" s="15" t="s">
        <v>104</v>
      </c>
      <c r="F2609" s="15" t="s">
        <v>164</v>
      </c>
      <c r="G2609" s="15" t="s">
        <v>144</v>
      </c>
      <c r="H2609" s="15">
        <v>16602</v>
      </c>
    </row>
    <row r="2610" spans="1:8">
      <c r="A2610" s="15" t="s">
        <v>71</v>
      </c>
      <c r="B2610" s="15" t="s">
        <v>2999</v>
      </c>
      <c r="C2610" s="15" t="s">
        <v>70</v>
      </c>
      <c r="D2610" s="15">
        <v>2011</v>
      </c>
      <c r="E2610" s="15" t="s">
        <v>104</v>
      </c>
      <c r="F2610" s="15" t="s">
        <v>164</v>
      </c>
      <c r="G2610" s="15" t="s">
        <v>144</v>
      </c>
      <c r="H2610" s="15">
        <v>20663</v>
      </c>
    </row>
    <row r="2611" spans="1:8">
      <c r="A2611" s="15" t="s">
        <v>20</v>
      </c>
      <c r="B2611" s="15" t="s">
        <v>3000</v>
      </c>
      <c r="C2611" s="15" t="s">
        <v>182</v>
      </c>
      <c r="D2611" s="15">
        <v>2011</v>
      </c>
      <c r="E2611" s="15" t="s">
        <v>104</v>
      </c>
      <c r="F2611" s="15" t="s">
        <v>164</v>
      </c>
      <c r="G2611" s="15" t="s">
        <v>144</v>
      </c>
      <c r="H2611" s="15">
        <v>491062</v>
      </c>
    </row>
    <row r="2612" spans="1:8">
      <c r="A2612" s="15" t="s">
        <v>23</v>
      </c>
      <c r="B2612" s="15" t="s">
        <v>3001</v>
      </c>
      <c r="C2612" s="15" t="s">
        <v>175</v>
      </c>
      <c r="D2612" s="15">
        <v>2012</v>
      </c>
      <c r="E2612" s="15" t="s">
        <v>104</v>
      </c>
      <c r="F2612" s="15" t="s">
        <v>164</v>
      </c>
      <c r="G2612" s="15" t="s">
        <v>144</v>
      </c>
      <c r="H2612" s="15">
        <v>125547</v>
      </c>
    </row>
    <row r="2613" spans="1:8">
      <c r="A2613" s="15" t="s">
        <v>25</v>
      </c>
      <c r="B2613" s="15" t="s">
        <v>3002</v>
      </c>
      <c r="C2613" s="15" t="s">
        <v>176</v>
      </c>
      <c r="D2613" s="15">
        <v>2012</v>
      </c>
      <c r="E2613" s="15" t="s">
        <v>104</v>
      </c>
      <c r="F2613" s="15" t="s">
        <v>164</v>
      </c>
      <c r="G2613" s="15" t="s">
        <v>144</v>
      </c>
      <c r="H2613" s="15">
        <v>27489</v>
      </c>
    </row>
    <row r="2614" spans="1:8">
      <c r="A2614" s="15" t="s">
        <v>26</v>
      </c>
      <c r="B2614" s="15" t="s">
        <v>3003</v>
      </c>
      <c r="C2614" s="15" t="s">
        <v>177</v>
      </c>
      <c r="D2614" s="15">
        <v>2012</v>
      </c>
      <c r="E2614" s="15" t="s">
        <v>104</v>
      </c>
      <c r="F2614" s="15" t="s">
        <v>164</v>
      </c>
      <c r="G2614" s="15" t="s">
        <v>144</v>
      </c>
      <c r="H2614" s="15">
        <v>72701</v>
      </c>
    </row>
    <row r="2615" spans="1:8">
      <c r="A2615" s="15" t="s">
        <v>221</v>
      </c>
      <c r="B2615" s="15" t="s">
        <v>3004</v>
      </c>
      <c r="C2615" s="15" t="s">
        <v>178</v>
      </c>
      <c r="D2615" s="15">
        <v>2012</v>
      </c>
      <c r="E2615" s="15" t="s">
        <v>104</v>
      </c>
      <c r="F2615" s="15" t="s">
        <v>164</v>
      </c>
      <c r="G2615" s="15" t="s">
        <v>144</v>
      </c>
      <c r="H2615" s="15">
        <v>84678</v>
      </c>
    </row>
    <row r="2616" spans="1:8">
      <c r="A2616" s="15" t="s">
        <v>107</v>
      </c>
      <c r="B2616" s="15" t="s">
        <v>3005</v>
      </c>
      <c r="C2616" s="15" t="s">
        <v>179</v>
      </c>
      <c r="D2616" s="15">
        <v>2012</v>
      </c>
      <c r="E2616" s="15" t="s">
        <v>104</v>
      </c>
      <c r="F2616" s="15" t="s">
        <v>164</v>
      </c>
      <c r="G2616" s="15" t="s">
        <v>144</v>
      </c>
      <c r="H2616" s="15">
        <v>60903</v>
      </c>
    </row>
    <row r="2617" spans="1:8">
      <c r="A2617" s="15" t="s">
        <v>27</v>
      </c>
      <c r="B2617" s="15" t="s">
        <v>3006</v>
      </c>
      <c r="C2617" s="15" t="s">
        <v>180</v>
      </c>
      <c r="D2617" s="15">
        <v>2012</v>
      </c>
      <c r="E2617" s="15" t="s">
        <v>104</v>
      </c>
      <c r="F2617" s="15" t="s">
        <v>164</v>
      </c>
      <c r="G2617" s="15" t="s">
        <v>144</v>
      </c>
      <c r="H2617" s="15">
        <v>45512</v>
      </c>
    </row>
    <row r="2618" spans="1:8">
      <c r="A2618" s="15" t="s">
        <v>28</v>
      </c>
      <c r="B2618" s="15" t="s">
        <v>3007</v>
      </c>
      <c r="C2618" s="15" t="s">
        <v>181</v>
      </c>
      <c r="D2618" s="15">
        <v>2012</v>
      </c>
      <c r="E2618" s="15" t="s">
        <v>104</v>
      </c>
      <c r="F2618" s="15" t="s">
        <v>164</v>
      </c>
      <c r="G2618" s="15" t="s">
        <v>144</v>
      </c>
      <c r="H2618" s="15">
        <v>92116</v>
      </c>
    </row>
    <row r="2619" spans="1:8">
      <c r="A2619" s="15" t="s">
        <v>30</v>
      </c>
      <c r="B2619" s="15" t="s">
        <v>3008</v>
      </c>
      <c r="C2619" s="15" t="s">
        <v>29</v>
      </c>
      <c r="D2619" s="15">
        <v>2012</v>
      </c>
      <c r="E2619" s="15" t="s">
        <v>104</v>
      </c>
      <c r="F2619" s="15" t="s">
        <v>164</v>
      </c>
      <c r="G2619" s="15" t="s">
        <v>144</v>
      </c>
      <c r="H2619" s="15">
        <v>14133</v>
      </c>
    </row>
    <row r="2620" spans="1:8">
      <c r="A2620" s="15" t="s">
        <v>32</v>
      </c>
      <c r="B2620" s="15" t="s">
        <v>3009</v>
      </c>
      <c r="C2620" s="15" t="s">
        <v>31</v>
      </c>
      <c r="D2620" s="15">
        <v>2012</v>
      </c>
      <c r="E2620" s="15" t="s">
        <v>104</v>
      </c>
      <c r="F2620" s="15" t="s">
        <v>164</v>
      </c>
      <c r="G2620" s="15" t="s">
        <v>144</v>
      </c>
      <c r="H2620" s="15">
        <v>22511</v>
      </c>
    </row>
    <row r="2621" spans="1:8">
      <c r="A2621" s="15" t="s">
        <v>34</v>
      </c>
      <c r="B2621" s="15" t="s">
        <v>3010</v>
      </c>
      <c r="C2621" s="15" t="s">
        <v>33</v>
      </c>
      <c r="D2621" s="15">
        <v>2012</v>
      </c>
      <c r="E2621" s="15" t="s">
        <v>104</v>
      </c>
      <c r="F2621" s="15" t="s">
        <v>164</v>
      </c>
      <c r="G2621" s="15" t="s">
        <v>144</v>
      </c>
      <c r="H2621" s="15">
        <v>24745</v>
      </c>
    </row>
    <row r="2622" spans="1:8">
      <c r="A2622" s="15" t="s">
        <v>36</v>
      </c>
      <c r="B2622" s="15" t="s">
        <v>3011</v>
      </c>
      <c r="C2622" s="15" t="s">
        <v>35</v>
      </c>
      <c r="D2622" s="15">
        <v>2012</v>
      </c>
      <c r="E2622" s="15" t="s">
        <v>104</v>
      </c>
      <c r="F2622" s="15" t="s">
        <v>164</v>
      </c>
      <c r="G2622" s="15" t="s">
        <v>144</v>
      </c>
      <c r="H2622" s="15">
        <v>17966</v>
      </c>
    </row>
    <row r="2623" spans="1:8">
      <c r="A2623" s="15" t="s">
        <v>38</v>
      </c>
      <c r="B2623" s="15" t="s">
        <v>3012</v>
      </c>
      <c r="C2623" s="15" t="s">
        <v>37</v>
      </c>
      <c r="D2623" s="15">
        <v>2012</v>
      </c>
      <c r="E2623" s="15" t="s">
        <v>104</v>
      </c>
      <c r="F2623" s="15" t="s">
        <v>164</v>
      </c>
      <c r="G2623" s="15" t="s">
        <v>144</v>
      </c>
      <c r="H2623" s="15">
        <v>25185</v>
      </c>
    </row>
    <row r="2624" spans="1:8">
      <c r="A2624" s="15" t="s">
        <v>40</v>
      </c>
      <c r="B2624" s="15" t="s">
        <v>3013</v>
      </c>
      <c r="C2624" s="15" t="s">
        <v>39</v>
      </c>
      <c r="D2624" s="15">
        <v>2012</v>
      </c>
      <c r="E2624" s="15" t="s">
        <v>104</v>
      </c>
      <c r="F2624" s="15" t="s">
        <v>164</v>
      </c>
      <c r="G2624" s="15" t="s">
        <v>144</v>
      </c>
      <c r="H2624" s="15">
        <v>21007</v>
      </c>
    </row>
    <row r="2625" spans="1:8">
      <c r="A2625" s="15" t="s">
        <v>41</v>
      </c>
      <c r="B2625" s="15" t="s">
        <v>3014</v>
      </c>
      <c r="C2625" s="15" t="s">
        <v>24</v>
      </c>
      <c r="D2625" s="15">
        <v>2012</v>
      </c>
      <c r="E2625" s="15" t="s">
        <v>104</v>
      </c>
      <c r="F2625" s="15" t="s">
        <v>164</v>
      </c>
      <c r="G2625" s="15" t="s">
        <v>144</v>
      </c>
      <c r="H2625" s="15">
        <v>27489</v>
      </c>
    </row>
    <row r="2626" spans="1:8">
      <c r="A2626" s="15" t="s">
        <v>43</v>
      </c>
      <c r="B2626" s="15" t="s">
        <v>3015</v>
      </c>
      <c r="C2626" s="15" t="s">
        <v>42</v>
      </c>
      <c r="D2626" s="15">
        <v>2012</v>
      </c>
      <c r="E2626" s="15" t="s">
        <v>104</v>
      </c>
      <c r="F2626" s="15" t="s">
        <v>164</v>
      </c>
      <c r="G2626" s="15" t="s">
        <v>144</v>
      </c>
      <c r="H2626" s="15">
        <v>14129</v>
      </c>
    </row>
    <row r="2627" spans="1:8">
      <c r="A2627" s="15" t="s">
        <v>45</v>
      </c>
      <c r="B2627" s="15" t="s">
        <v>3016</v>
      </c>
      <c r="C2627" s="15" t="s">
        <v>44</v>
      </c>
      <c r="D2627" s="15">
        <v>2012</v>
      </c>
      <c r="E2627" s="15" t="s">
        <v>104</v>
      </c>
      <c r="F2627" s="15" t="s">
        <v>164</v>
      </c>
      <c r="G2627" s="15" t="s">
        <v>144</v>
      </c>
      <c r="H2627" s="15">
        <v>24302</v>
      </c>
    </row>
    <row r="2628" spans="1:8">
      <c r="A2628" s="15" t="s">
        <v>47</v>
      </c>
      <c r="B2628" s="15" t="s">
        <v>3017</v>
      </c>
      <c r="C2628" s="15" t="s">
        <v>46</v>
      </c>
      <c r="D2628" s="15">
        <v>2012</v>
      </c>
      <c r="E2628" s="15" t="s">
        <v>104</v>
      </c>
      <c r="F2628" s="15" t="s">
        <v>164</v>
      </c>
      <c r="G2628" s="15" t="s">
        <v>144</v>
      </c>
      <c r="H2628" s="15">
        <v>34270</v>
      </c>
    </row>
    <row r="2629" spans="1:8">
      <c r="A2629" s="15" t="s">
        <v>49</v>
      </c>
      <c r="B2629" s="15" t="s">
        <v>3018</v>
      </c>
      <c r="C2629" s="15" t="s">
        <v>48</v>
      </c>
      <c r="D2629" s="15">
        <v>2012</v>
      </c>
      <c r="E2629" s="15" t="s">
        <v>104</v>
      </c>
      <c r="F2629" s="15" t="s">
        <v>164</v>
      </c>
      <c r="G2629" s="15" t="s">
        <v>144</v>
      </c>
      <c r="H2629" s="15">
        <v>38420</v>
      </c>
    </row>
    <row r="2630" spans="1:8">
      <c r="A2630" s="15" t="s">
        <v>51</v>
      </c>
      <c r="B2630" s="15" t="s">
        <v>3019</v>
      </c>
      <c r="C2630" s="15" t="s">
        <v>50</v>
      </c>
      <c r="D2630" s="15">
        <v>2012</v>
      </c>
      <c r="E2630" s="15" t="s">
        <v>104</v>
      </c>
      <c r="F2630" s="15" t="s">
        <v>164</v>
      </c>
      <c r="G2630" s="15" t="s">
        <v>144</v>
      </c>
      <c r="H2630" s="15">
        <v>23447</v>
      </c>
    </row>
    <row r="2631" spans="1:8">
      <c r="A2631" s="15" t="s">
        <v>53</v>
      </c>
      <c r="B2631" s="15" t="s">
        <v>3020</v>
      </c>
      <c r="C2631" s="15" t="s">
        <v>52</v>
      </c>
      <c r="D2631" s="15">
        <v>2012</v>
      </c>
      <c r="E2631" s="15" t="s">
        <v>104</v>
      </c>
      <c r="F2631" s="15" t="s">
        <v>164</v>
      </c>
      <c r="G2631" s="15" t="s">
        <v>144</v>
      </c>
      <c r="H2631" s="15">
        <v>22811</v>
      </c>
    </row>
    <row r="2632" spans="1:8">
      <c r="A2632" s="15" t="s">
        <v>55</v>
      </c>
      <c r="B2632" s="15" t="s">
        <v>3021</v>
      </c>
      <c r="C2632" s="15" t="s">
        <v>54</v>
      </c>
      <c r="D2632" s="15">
        <v>2012</v>
      </c>
      <c r="E2632" s="15" t="s">
        <v>104</v>
      </c>
      <c r="F2632" s="15" t="s">
        <v>164</v>
      </c>
      <c r="G2632" s="15" t="s">
        <v>144</v>
      </c>
      <c r="H2632" s="15">
        <v>20937</v>
      </c>
    </row>
    <row r="2633" spans="1:8">
      <c r="A2633" s="15" t="s">
        <v>57</v>
      </c>
      <c r="B2633" s="15" t="s">
        <v>3022</v>
      </c>
      <c r="C2633" s="15" t="s">
        <v>56</v>
      </c>
      <c r="D2633" s="15">
        <v>2012</v>
      </c>
      <c r="E2633" s="15" t="s">
        <v>104</v>
      </c>
      <c r="F2633" s="15" t="s">
        <v>164</v>
      </c>
      <c r="G2633" s="15" t="s">
        <v>144</v>
      </c>
      <c r="H2633" s="15">
        <v>39966</v>
      </c>
    </row>
    <row r="2634" spans="1:8">
      <c r="A2634" s="15" t="s">
        <v>59</v>
      </c>
      <c r="B2634" s="15" t="s">
        <v>3023</v>
      </c>
      <c r="C2634" s="15" t="s">
        <v>58</v>
      </c>
      <c r="D2634" s="15">
        <v>2012</v>
      </c>
      <c r="E2634" s="15" t="s">
        <v>104</v>
      </c>
      <c r="F2634" s="15" t="s">
        <v>164</v>
      </c>
      <c r="G2634" s="15" t="s">
        <v>144</v>
      </c>
      <c r="H2634" s="15">
        <v>36581</v>
      </c>
    </row>
    <row r="2635" spans="1:8">
      <c r="A2635" s="15" t="s">
        <v>61</v>
      </c>
      <c r="B2635" s="15" t="s">
        <v>3024</v>
      </c>
      <c r="C2635" s="15" t="s">
        <v>60</v>
      </c>
      <c r="D2635" s="15">
        <v>2012</v>
      </c>
      <c r="E2635" s="15" t="s">
        <v>104</v>
      </c>
      <c r="F2635" s="15" t="s">
        <v>164</v>
      </c>
      <c r="G2635" s="15" t="s">
        <v>144</v>
      </c>
      <c r="H2635" s="15">
        <v>8931</v>
      </c>
    </row>
    <row r="2636" spans="1:8">
      <c r="A2636" s="15" t="s">
        <v>63</v>
      </c>
      <c r="B2636" s="15" t="s">
        <v>3025</v>
      </c>
      <c r="C2636" s="15" t="s">
        <v>62</v>
      </c>
      <c r="D2636" s="15">
        <v>2012</v>
      </c>
      <c r="E2636" s="15" t="s">
        <v>104</v>
      </c>
      <c r="F2636" s="15" t="s">
        <v>164</v>
      </c>
      <c r="G2636" s="15" t="s">
        <v>144</v>
      </c>
      <c r="H2636" s="15">
        <v>27400</v>
      </c>
    </row>
    <row r="2637" spans="1:8">
      <c r="A2637" s="15" t="s">
        <v>65</v>
      </c>
      <c r="B2637" s="15" t="s">
        <v>3026</v>
      </c>
      <c r="C2637" s="15" t="s">
        <v>64</v>
      </c>
      <c r="D2637" s="15">
        <v>2012</v>
      </c>
      <c r="E2637" s="15" t="s">
        <v>104</v>
      </c>
      <c r="F2637" s="15" t="s">
        <v>164</v>
      </c>
      <c r="G2637" s="15" t="s">
        <v>144</v>
      </c>
      <c r="H2637" s="15">
        <v>11404</v>
      </c>
    </row>
    <row r="2638" spans="1:8">
      <c r="A2638" s="15" t="s">
        <v>67</v>
      </c>
      <c r="B2638" s="15" t="s">
        <v>3027</v>
      </c>
      <c r="C2638" s="15" t="s">
        <v>66</v>
      </c>
      <c r="D2638" s="15">
        <v>2012</v>
      </c>
      <c r="E2638" s="15" t="s">
        <v>104</v>
      </c>
      <c r="F2638" s="15" t="s">
        <v>164</v>
      </c>
      <c r="G2638" s="15" t="s">
        <v>144</v>
      </c>
      <c r="H2638" s="15">
        <v>14715</v>
      </c>
    </row>
    <row r="2639" spans="1:8">
      <c r="A2639" s="15" t="s">
        <v>69</v>
      </c>
      <c r="B2639" s="15" t="s">
        <v>3028</v>
      </c>
      <c r="C2639" s="15" t="s">
        <v>68</v>
      </c>
      <c r="D2639" s="15">
        <v>2012</v>
      </c>
      <c r="E2639" s="15" t="s">
        <v>104</v>
      </c>
      <c r="F2639" s="15" t="s">
        <v>164</v>
      </c>
      <c r="G2639" s="15" t="s">
        <v>144</v>
      </c>
      <c r="H2639" s="15">
        <v>17291</v>
      </c>
    </row>
    <row r="2640" spans="1:8">
      <c r="A2640" s="15" t="s">
        <v>71</v>
      </c>
      <c r="B2640" s="15" t="s">
        <v>3029</v>
      </c>
      <c r="C2640" s="15" t="s">
        <v>70</v>
      </c>
      <c r="D2640" s="15">
        <v>2012</v>
      </c>
      <c r="E2640" s="15" t="s">
        <v>104</v>
      </c>
      <c r="F2640" s="15" t="s">
        <v>164</v>
      </c>
      <c r="G2640" s="15" t="s">
        <v>144</v>
      </c>
      <c r="H2640" s="15">
        <v>21306</v>
      </c>
    </row>
    <row r="2641" spans="1:8">
      <c r="A2641" s="15" t="s">
        <v>20</v>
      </c>
      <c r="B2641" s="15" t="s">
        <v>3030</v>
      </c>
      <c r="C2641" s="15" t="s">
        <v>182</v>
      </c>
      <c r="D2641" s="15">
        <v>2012</v>
      </c>
      <c r="E2641" s="15" t="s">
        <v>104</v>
      </c>
      <c r="F2641" s="15" t="s">
        <v>164</v>
      </c>
      <c r="G2641" s="15" t="s">
        <v>144</v>
      </c>
      <c r="H2641" s="15">
        <v>508946</v>
      </c>
    </row>
    <row r="2642" spans="1:8">
      <c r="A2642" s="15" t="s">
        <v>23</v>
      </c>
      <c r="B2642" s="15" t="s">
        <v>3031</v>
      </c>
      <c r="C2642" s="15" t="s">
        <v>175</v>
      </c>
      <c r="D2642" s="15">
        <v>2013</v>
      </c>
      <c r="E2642" s="15" t="s">
        <v>104</v>
      </c>
      <c r="F2642" s="15" t="s">
        <v>164</v>
      </c>
      <c r="G2642" s="15" t="s">
        <v>144</v>
      </c>
      <c r="H2642" s="15">
        <v>129129</v>
      </c>
    </row>
    <row r="2643" spans="1:8">
      <c r="A2643" s="15" t="s">
        <v>25</v>
      </c>
      <c r="B2643" s="15" t="s">
        <v>3032</v>
      </c>
      <c r="C2643" s="15" t="s">
        <v>176</v>
      </c>
      <c r="D2643" s="15">
        <v>2013</v>
      </c>
      <c r="E2643" s="15" t="s">
        <v>104</v>
      </c>
      <c r="F2643" s="15" t="s">
        <v>164</v>
      </c>
      <c r="G2643" s="15" t="s">
        <v>144</v>
      </c>
      <c r="H2643" s="15">
        <v>28398</v>
      </c>
    </row>
    <row r="2644" spans="1:8">
      <c r="A2644" s="15" t="s">
        <v>26</v>
      </c>
      <c r="B2644" s="15" t="s">
        <v>3033</v>
      </c>
      <c r="C2644" s="15" t="s">
        <v>177</v>
      </c>
      <c r="D2644" s="15">
        <v>2013</v>
      </c>
      <c r="E2644" s="15" t="s">
        <v>104</v>
      </c>
      <c r="F2644" s="15" t="s">
        <v>164</v>
      </c>
      <c r="G2644" s="15" t="s">
        <v>144</v>
      </c>
      <c r="H2644" s="15">
        <v>74775</v>
      </c>
    </row>
    <row r="2645" spans="1:8">
      <c r="A2645" s="15" t="s">
        <v>221</v>
      </c>
      <c r="B2645" s="15" t="s">
        <v>3034</v>
      </c>
      <c r="C2645" s="15" t="s">
        <v>178</v>
      </c>
      <c r="D2645" s="15">
        <v>2013</v>
      </c>
      <c r="E2645" s="15" t="s">
        <v>104</v>
      </c>
      <c r="F2645" s="15" t="s">
        <v>164</v>
      </c>
      <c r="G2645" s="15" t="s">
        <v>144</v>
      </c>
      <c r="H2645" s="15">
        <v>86838</v>
      </c>
    </row>
    <row r="2646" spans="1:8">
      <c r="A2646" s="15" t="s">
        <v>107</v>
      </c>
      <c r="B2646" s="15" t="s">
        <v>3035</v>
      </c>
      <c r="C2646" s="15" t="s">
        <v>179</v>
      </c>
      <c r="D2646" s="15">
        <v>2013</v>
      </c>
      <c r="E2646" s="15" t="s">
        <v>104</v>
      </c>
      <c r="F2646" s="15" t="s">
        <v>164</v>
      </c>
      <c r="G2646" s="15" t="s">
        <v>144</v>
      </c>
      <c r="H2646" s="15">
        <v>62521</v>
      </c>
    </row>
    <row r="2647" spans="1:8">
      <c r="A2647" s="15" t="s">
        <v>27</v>
      </c>
      <c r="B2647" s="15" t="s">
        <v>3036</v>
      </c>
      <c r="C2647" s="15" t="s">
        <v>180</v>
      </c>
      <c r="D2647" s="15">
        <v>2013</v>
      </c>
      <c r="E2647" s="15" t="s">
        <v>104</v>
      </c>
      <c r="F2647" s="15" t="s">
        <v>164</v>
      </c>
      <c r="G2647" s="15" t="s">
        <v>144</v>
      </c>
      <c r="H2647" s="15">
        <v>46846</v>
      </c>
    </row>
    <row r="2648" spans="1:8">
      <c r="A2648" s="15" t="s">
        <v>28</v>
      </c>
      <c r="B2648" s="15" t="s">
        <v>3037</v>
      </c>
      <c r="C2648" s="15" t="s">
        <v>181</v>
      </c>
      <c r="D2648" s="15">
        <v>2013</v>
      </c>
      <c r="E2648" s="15" t="s">
        <v>104</v>
      </c>
      <c r="F2648" s="15" t="s">
        <v>164</v>
      </c>
      <c r="G2648" s="15" t="s">
        <v>144</v>
      </c>
      <c r="H2648" s="15">
        <v>94825</v>
      </c>
    </row>
    <row r="2649" spans="1:8">
      <c r="A2649" s="15" t="s">
        <v>30</v>
      </c>
      <c r="B2649" s="15" t="s">
        <v>3038</v>
      </c>
      <c r="C2649" s="15" t="s">
        <v>29</v>
      </c>
      <c r="D2649" s="15">
        <v>2013</v>
      </c>
      <c r="E2649" s="15" t="s">
        <v>104</v>
      </c>
      <c r="F2649" s="15" t="s">
        <v>164</v>
      </c>
      <c r="G2649" s="15" t="s">
        <v>144</v>
      </c>
      <c r="H2649" s="15">
        <v>14456</v>
      </c>
    </row>
    <row r="2650" spans="1:8">
      <c r="A2650" s="15" t="s">
        <v>32</v>
      </c>
      <c r="B2650" s="15" t="s">
        <v>3039</v>
      </c>
      <c r="C2650" s="15" t="s">
        <v>31</v>
      </c>
      <c r="D2650" s="15">
        <v>2013</v>
      </c>
      <c r="E2650" s="15" t="s">
        <v>104</v>
      </c>
      <c r="F2650" s="15" t="s">
        <v>164</v>
      </c>
      <c r="G2650" s="15" t="s">
        <v>144</v>
      </c>
      <c r="H2650" s="15">
        <v>22965</v>
      </c>
    </row>
    <row r="2651" spans="1:8">
      <c r="A2651" s="15" t="s">
        <v>34</v>
      </c>
      <c r="B2651" s="15" t="s">
        <v>3040</v>
      </c>
      <c r="C2651" s="15" t="s">
        <v>33</v>
      </c>
      <c r="D2651" s="15">
        <v>2013</v>
      </c>
      <c r="E2651" s="15" t="s">
        <v>104</v>
      </c>
      <c r="F2651" s="15" t="s">
        <v>164</v>
      </c>
      <c r="G2651" s="15" t="s">
        <v>144</v>
      </c>
      <c r="H2651" s="15">
        <v>25282</v>
      </c>
    </row>
    <row r="2652" spans="1:8">
      <c r="A2652" s="15" t="s">
        <v>36</v>
      </c>
      <c r="B2652" s="15" t="s">
        <v>3041</v>
      </c>
      <c r="C2652" s="15" t="s">
        <v>35</v>
      </c>
      <c r="D2652" s="15">
        <v>2013</v>
      </c>
      <c r="E2652" s="15" t="s">
        <v>104</v>
      </c>
      <c r="F2652" s="15" t="s">
        <v>164</v>
      </c>
      <c r="G2652" s="15" t="s">
        <v>144</v>
      </c>
      <c r="H2652" s="15">
        <v>18526</v>
      </c>
    </row>
    <row r="2653" spans="1:8">
      <c r="A2653" s="15" t="s">
        <v>38</v>
      </c>
      <c r="B2653" s="15" t="s">
        <v>3042</v>
      </c>
      <c r="C2653" s="15" t="s">
        <v>37</v>
      </c>
      <c r="D2653" s="15">
        <v>2013</v>
      </c>
      <c r="E2653" s="15" t="s">
        <v>104</v>
      </c>
      <c r="F2653" s="15" t="s">
        <v>164</v>
      </c>
      <c r="G2653" s="15" t="s">
        <v>144</v>
      </c>
      <c r="H2653" s="15">
        <v>26154</v>
      </c>
    </row>
    <row r="2654" spans="1:8">
      <c r="A2654" s="15" t="s">
        <v>40</v>
      </c>
      <c r="B2654" s="15" t="s">
        <v>3043</v>
      </c>
      <c r="C2654" s="15" t="s">
        <v>39</v>
      </c>
      <c r="D2654" s="15">
        <v>2013</v>
      </c>
      <c r="E2654" s="15" t="s">
        <v>104</v>
      </c>
      <c r="F2654" s="15" t="s">
        <v>164</v>
      </c>
      <c r="G2654" s="15" t="s">
        <v>144</v>
      </c>
      <c r="H2654" s="15">
        <v>21746</v>
      </c>
    </row>
    <row r="2655" spans="1:8">
      <c r="A2655" s="15" t="s">
        <v>41</v>
      </c>
      <c r="B2655" s="15" t="s">
        <v>3044</v>
      </c>
      <c r="C2655" s="15" t="s">
        <v>24</v>
      </c>
      <c r="D2655" s="15">
        <v>2013</v>
      </c>
      <c r="E2655" s="15" t="s">
        <v>104</v>
      </c>
      <c r="F2655" s="15" t="s">
        <v>164</v>
      </c>
      <c r="G2655" s="15" t="s">
        <v>144</v>
      </c>
      <c r="H2655" s="15">
        <v>28398</v>
      </c>
    </row>
    <row r="2656" spans="1:8">
      <c r="A2656" s="15" t="s">
        <v>43</v>
      </c>
      <c r="B2656" s="15" t="s">
        <v>3045</v>
      </c>
      <c r="C2656" s="15" t="s">
        <v>42</v>
      </c>
      <c r="D2656" s="15">
        <v>2013</v>
      </c>
      <c r="E2656" s="15" t="s">
        <v>104</v>
      </c>
      <c r="F2656" s="15" t="s">
        <v>164</v>
      </c>
      <c r="G2656" s="15" t="s">
        <v>144</v>
      </c>
      <c r="H2656" s="15">
        <v>14455</v>
      </c>
    </row>
    <row r="2657" spans="1:8">
      <c r="A2657" s="15" t="s">
        <v>45</v>
      </c>
      <c r="B2657" s="15" t="s">
        <v>3046</v>
      </c>
      <c r="C2657" s="15" t="s">
        <v>44</v>
      </c>
      <c r="D2657" s="15">
        <v>2013</v>
      </c>
      <c r="E2657" s="15" t="s">
        <v>104</v>
      </c>
      <c r="F2657" s="15" t="s">
        <v>164</v>
      </c>
      <c r="G2657" s="15" t="s">
        <v>144</v>
      </c>
      <c r="H2657" s="15">
        <v>25081</v>
      </c>
    </row>
    <row r="2658" spans="1:8">
      <c r="A2658" s="15" t="s">
        <v>47</v>
      </c>
      <c r="B2658" s="15" t="s">
        <v>3047</v>
      </c>
      <c r="C2658" s="15" t="s">
        <v>46</v>
      </c>
      <c r="D2658" s="15">
        <v>2013</v>
      </c>
      <c r="E2658" s="15" t="s">
        <v>104</v>
      </c>
      <c r="F2658" s="15" t="s">
        <v>164</v>
      </c>
      <c r="G2658" s="15" t="s">
        <v>144</v>
      </c>
      <c r="H2658" s="15">
        <v>35239</v>
      </c>
    </row>
    <row r="2659" spans="1:8">
      <c r="A2659" s="15" t="s">
        <v>49</v>
      </c>
      <c r="B2659" s="15" t="s">
        <v>3048</v>
      </c>
      <c r="C2659" s="15" t="s">
        <v>48</v>
      </c>
      <c r="D2659" s="15">
        <v>2013</v>
      </c>
      <c r="E2659" s="15" t="s">
        <v>104</v>
      </c>
      <c r="F2659" s="15" t="s">
        <v>164</v>
      </c>
      <c r="G2659" s="15" t="s">
        <v>144</v>
      </c>
      <c r="H2659" s="15">
        <v>39302</v>
      </c>
    </row>
    <row r="2660" spans="1:8">
      <c r="A2660" s="15" t="s">
        <v>51</v>
      </c>
      <c r="B2660" s="15" t="s">
        <v>3049</v>
      </c>
      <c r="C2660" s="15" t="s">
        <v>50</v>
      </c>
      <c r="D2660" s="15">
        <v>2013</v>
      </c>
      <c r="E2660" s="15" t="s">
        <v>104</v>
      </c>
      <c r="F2660" s="15" t="s">
        <v>164</v>
      </c>
      <c r="G2660" s="15" t="s">
        <v>144</v>
      </c>
      <c r="H2660" s="15">
        <v>24017</v>
      </c>
    </row>
    <row r="2661" spans="1:8">
      <c r="A2661" s="15" t="s">
        <v>53</v>
      </c>
      <c r="B2661" s="15" t="s">
        <v>3050</v>
      </c>
      <c r="C2661" s="15" t="s">
        <v>52</v>
      </c>
      <c r="D2661" s="15">
        <v>2013</v>
      </c>
      <c r="E2661" s="15" t="s">
        <v>104</v>
      </c>
      <c r="F2661" s="15" t="s">
        <v>164</v>
      </c>
      <c r="G2661" s="15" t="s">
        <v>144</v>
      </c>
      <c r="H2661" s="15">
        <v>23519</v>
      </c>
    </row>
    <row r="2662" spans="1:8">
      <c r="A2662" s="15" t="s">
        <v>55</v>
      </c>
      <c r="B2662" s="15" t="s">
        <v>3051</v>
      </c>
      <c r="C2662" s="15" t="s">
        <v>54</v>
      </c>
      <c r="D2662" s="15">
        <v>2013</v>
      </c>
      <c r="E2662" s="15" t="s">
        <v>104</v>
      </c>
      <c r="F2662" s="15" t="s">
        <v>164</v>
      </c>
      <c r="G2662" s="15" t="s">
        <v>144</v>
      </c>
      <c r="H2662" s="15">
        <v>21688</v>
      </c>
    </row>
    <row r="2663" spans="1:8">
      <c r="A2663" s="15" t="s">
        <v>57</v>
      </c>
      <c r="B2663" s="15" t="s">
        <v>3052</v>
      </c>
      <c r="C2663" s="15" t="s">
        <v>56</v>
      </c>
      <c r="D2663" s="15">
        <v>2013</v>
      </c>
      <c r="E2663" s="15" t="s">
        <v>104</v>
      </c>
      <c r="F2663" s="15" t="s">
        <v>164</v>
      </c>
      <c r="G2663" s="15" t="s">
        <v>144</v>
      </c>
      <c r="H2663" s="15">
        <v>40833</v>
      </c>
    </row>
    <row r="2664" spans="1:8">
      <c r="A2664" s="15" t="s">
        <v>59</v>
      </c>
      <c r="B2664" s="15" t="s">
        <v>3053</v>
      </c>
      <c r="C2664" s="15" t="s">
        <v>58</v>
      </c>
      <c r="D2664" s="15">
        <v>2013</v>
      </c>
      <c r="E2664" s="15" t="s">
        <v>104</v>
      </c>
      <c r="F2664" s="15" t="s">
        <v>164</v>
      </c>
      <c r="G2664" s="15" t="s">
        <v>144</v>
      </c>
      <c r="H2664" s="15">
        <v>37725</v>
      </c>
    </row>
    <row r="2665" spans="1:8">
      <c r="A2665" s="15" t="s">
        <v>61</v>
      </c>
      <c r="B2665" s="15" t="s">
        <v>3054</v>
      </c>
      <c r="C2665" s="15" t="s">
        <v>60</v>
      </c>
      <c r="D2665" s="15">
        <v>2013</v>
      </c>
      <c r="E2665" s="15" t="s">
        <v>104</v>
      </c>
      <c r="F2665" s="15" t="s">
        <v>164</v>
      </c>
      <c r="G2665" s="15" t="s">
        <v>144</v>
      </c>
      <c r="H2665" s="15">
        <v>9121</v>
      </c>
    </row>
    <row r="2666" spans="1:8">
      <c r="A2666" s="15" t="s">
        <v>63</v>
      </c>
      <c r="B2666" s="15" t="s">
        <v>3055</v>
      </c>
      <c r="C2666" s="15" t="s">
        <v>62</v>
      </c>
      <c r="D2666" s="15">
        <v>2013</v>
      </c>
      <c r="E2666" s="15" t="s">
        <v>104</v>
      </c>
      <c r="F2666" s="15" t="s">
        <v>164</v>
      </c>
      <c r="G2666" s="15" t="s">
        <v>144</v>
      </c>
      <c r="H2666" s="15">
        <v>28383</v>
      </c>
    </row>
    <row r="2667" spans="1:8">
      <c r="A2667" s="15" t="s">
        <v>65</v>
      </c>
      <c r="B2667" s="15" t="s">
        <v>3056</v>
      </c>
      <c r="C2667" s="15" t="s">
        <v>64</v>
      </c>
      <c r="D2667" s="15">
        <v>2013</v>
      </c>
      <c r="E2667" s="15" t="s">
        <v>104</v>
      </c>
      <c r="F2667" s="15" t="s">
        <v>164</v>
      </c>
      <c r="G2667" s="15" t="s">
        <v>144</v>
      </c>
      <c r="H2667" s="15">
        <v>11600</v>
      </c>
    </row>
    <row r="2668" spans="1:8">
      <c r="A2668" s="15" t="s">
        <v>67</v>
      </c>
      <c r="B2668" s="15" t="s">
        <v>3057</v>
      </c>
      <c r="C2668" s="15" t="s">
        <v>66</v>
      </c>
      <c r="D2668" s="15">
        <v>2013</v>
      </c>
      <c r="E2668" s="15" t="s">
        <v>104</v>
      </c>
      <c r="F2668" s="15" t="s">
        <v>164</v>
      </c>
      <c r="G2668" s="15" t="s">
        <v>144</v>
      </c>
      <c r="H2668" s="15">
        <v>15095</v>
      </c>
    </row>
    <row r="2669" spans="1:8">
      <c r="A2669" s="15" t="s">
        <v>69</v>
      </c>
      <c r="B2669" s="15" t="s">
        <v>3058</v>
      </c>
      <c r="C2669" s="15" t="s">
        <v>68</v>
      </c>
      <c r="D2669" s="15">
        <v>2013</v>
      </c>
      <c r="E2669" s="15" t="s">
        <v>104</v>
      </c>
      <c r="F2669" s="15" t="s">
        <v>164</v>
      </c>
      <c r="G2669" s="15" t="s">
        <v>144</v>
      </c>
      <c r="H2669" s="15">
        <v>17889</v>
      </c>
    </row>
    <row r="2670" spans="1:8">
      <c r="A2670" s="15" t="s">
        <v>71</v>
      </c>
      <c r="B2670" s="15" t="s">
        <v>3059</v>
      </c>
      <c r="C2670" s="15" t="s">
        <v>70</v>
      </c>
      <c r="D2670" s="15">
        <v>2013</v>
      </c>
      <c r="E2670" s="15" t="s">
        <v>104</v>
      </c>
      <c r="F2670" s="15" t="s">
        <v>164</v>
      </c>
      <c r="G2670" s="15" t="s">
        <v>144</v>
      </c>
      <c r="H2670" s="15">
        <v>21858</v>
      </c>
    </row>
    <row r="2671" spans="1:8">
      <c r="A2671" s="15" t="s">
        <v>20</v>
      </c>
      <c r="B2671" s="15" t="s">
        <v>3060</v>
      </c>
      <c r="C2671" s="15" t="s">
        <v>182</v>
      </c>
      <c r="D2671" s="15">
        <v>2013</v>
      </c>
      <c r="E2671" s="15" t="s">
        <v>104</v>
      </c>
      <c r="F2671" s="15" t="s">
        <v>164</v>
      </c>
      <c r="G2671" s="15" t="s">
        <v>144</v>
      </c>
      <c r="H2671" s="15">
        <v>523332</v>
      </c>
    </row>
    <row r="2672" spans="1:8">
      <c r="A2672" s="15" t="s">
        <v>23</v>
      </c>
      <c r="B2672" s="15" t="s">
        <v>3061</v>
      </c>
      <c r="C2672" s="15" t="s">
        <v>175</v>
      </c>
      <c r="D2672" s="15">
        <v>2014</v>
      </c>
      <c r="E2672" s="15" t="s">
        <v>104</v>
      </c>
      <c r="F2672" s="15" t="s">
        <v>164</v>
      </c>
      <c r="G2672" s="15" t="s">
        <v>144</v>
      </c>
      <c r="H2672" s="15">
        <v>132324</v>
      </c>
    </row>
    <row r="2673" spans="1:8">
      <c r="A2673" s="15" t="s">
        <v>25</v>
      </c>
      <c r="B2673" s="15" t="s">
        <v>3062</v>
      </c>
      <c r="C2673" s="15" t="s">
        <v>176</v>
      </c>
      <c r="D2673" s="15">
        <v>2014</v>
      </c>
      <c r="E2673" s="15" t="s">
        <v>104</v>
      </c>
      <c r="F2673" s="15" t="s">
        <v>164</v>
      </c>
      <c r="G2673" s="15" t="s">
        <v>144</v>
      </c>
      <c r="H2673" s="15">
        <v>29141</v>
      </c>
    </row>
    <row r="2674" spans="1:8">
      <c r="A2674" s="15" t="s">
        <v>26</v>
      </c>
      <c r="B2674" s="15" t="s">
        <v>3063</v>
      </c>
      <c r="C2674" s="15" t="s">
        <v>177</v>
      </c>
      <c r="D2674" s="15">
        <v>2014</v>
      </c>
      <c r="E2674" s="15" t="s">
        <v>104</v>
      </c>
      <c r="F2674" s="15" t="s">
        <v>164</v>
      </c>
      <c r="G2674" s="15" t="s">
        <v>144</v>
      </c>
      <c r="H2674" s="15">
        <v>76622</v>
      </c>
    </row>
    <row r="2675" spans="1:8">
      <c r="A2675" s="15" t="s">
        <v>221</v>
      </c>
      <c r="B2675" s="15" t="s">
        <v>3064</v>
      </c>
      <c r="C2675" s="15" t="s">
        <v>178</v>
      </c>
      <c r="D2675" s="15">
        <v>2014</v>
      </c>
      <c r="E2675" s="15" t="s">
        <v>104</v>
      </c>
      <c r="F2675" s="15" t="s">
        <v>164</v>
      </c>
      <c r="G2675" s="15" t="s">
        <v>144</v>
      </c>
      <c r="H2675" s="15">
        <v>88804</v>
      </c>
    </row>
    <row r="2676" spans="1:8">
      <c r="A2676" s="15" t="s">
        <v>107</v>
      </c>
      <c r="B2676" s="15" t="s">
        <v>3065</v>
      </c>
      <c r="C2676" s="15" t="s">
        <v>179</v>
      </c>
      <c r="D2676" s="15">
        <v>2014</v>
      </c>
      <c r="E2676" s="15" t="s">
        <v>104</v>
      </c>
      <c r="F2676" s="15" t="s">
        <v>164</v>
      </c>
      <c r="G2676" s="15" t="s">
        <v>144</v>
      </c>
      <c r="H2676" s="15">
        <v>63857</v>
      </c>
    </row>
    <row r="2677" spans="1:8">
      <c r="A2677" s="15" t="s">
        <v>27</v>
      </c>
      <c r="B2677" s="15" t="s">
        <v>3066</v>
      </c>
      <c r="C2677" s="15" t="s">
        <v>180</v>
      </c>
      <c r="D2677" s="15">
        <v>2014</v>
      </c>
      <c r="E2677" s="15" t="s">
        <v>104</v>
      </c>
      <c r="F2677" s="15" t="s">
        <v>164</v>
      </c>
      <c r="G2677" s="15" t="s">
        <v>144</v>
      </c>
      <c r="H2677" s="15">
        <v>47869</v>
      </c>
    </row>
    <row r="2678" spans="1:8">
      <c r="A2678" s="15" t="s">
        <v>28</v>
      </c>
      <c r="B2678" s="15" t="s">
        <v>3067</v>
      </c>
      <c r="C2678" s="15" t="s">
        <v>181</v>
      </c>
      <c r="D2678" s="15">
        <v>2014</v>
      </c>
      <c r="E2678" s="15" t="s">
        <v>104</v>
      </c>
      <c r="F2678" s="15" t="s">
        <v>164</v>
      </c>
      <c r="G2678" s="15" t="s">
        <v>144</v>
      </c>
      <c r="H2678" s="15">
        <v>97264</v>
      </c>
    </row>
    <row r="2679" spans="1:8">
      <c r="A2679" s="15" t="s">
        <v>30</v>
      </c>
      <c r="B2679" s="15" t="s">
        <v>3068</v>
      </c>
      <c r="C2679" s="15" t="s">
        <v>29</v>
      </c>
      <c r="D2679" s="15">
        <v>2014</v>
      </c>
      <c r="E2679" s="15" t="s">
        <v>104</v>
      </c>
      <c r="F2679" s="15" t="s">
        <v>164</v>
      </c>
      <c r="G2679" s="15" t="s">
        <v>144</v>
      </c>
      <c r="H2679" s="15">
        <v>14783</v>
      </c>
    </row>
    <row r="2680" spans="1:8">
      <c r="A2680" s="15" t="s">
        <v>32</v>
      </c>
      <c r="B2680" s="15" t="s">
        <v>3069</v>
      </c>
      <c r="C2680" s="15" t="s">
        <v>31</v>
      </c>
      <c r="D2680" s="15">
        <v>2014</v>
      </c>
      <c r="E2680" s="15" t="s">
        <v>104</v>
      </c>
      <c r="F2680" s="15" t="s">
        <v>164</v>
      </c>
      <c r="G2680" s="15" t="s">
        <v>144</v>
      </c>
      <c r="H2680" s="15">
        <v>23444</v>
      </c>
    </row>
    <row r="2681" spans="1:8">
      <c r="A2681" s="15" t="s">
        <v>34</v>
      </c>
      <c r="B2681" s="15" t="s">
        <v>3070</v>
      </c>
      <c r="C2681" s="15" t="s">
        <v>33</v>
      </c>
      <c r="D2681" s="15">
        <v>2014</v>
      </c>
      <c r="E2681" s="15" t="s">
        <v>104</v>
      </c>
      <c r="F2681" s="15" t="s">
        <v>164</v>
      </c>
      <c r="G2681" s="15" t="s">
        <v>144</v>
      </c>
      <c r="H2681" s="15">
        <v>25848</v>
      </c>
    </row>
    <row r="2682" spans="1:8">
      <c r="A2682" s="15" t="s">
        <v>36</v>
      </c>
      <c r="B2682" s="15" t="s">
        <v>3071</v>
      </c>
      <c r="C2682" s="15" t="s">
        <v>35</v>
      </c>
      <c r="D2682" s="15">
        <v>2014</v>
      </c>
      <c r="E2682" s="15" t="s">
        <v>104</v>
      </c>
      <c r="F2682" s="15" t="s">
        <v>164</v>
      </c>
      <c r="G2682" s="15" t="s">
        <v>144</v>
      </c>
      <c r="H2682" s="15">
        <v>19056</v>
      </c>
    </row>
    <row r="2683" spans="1:8">
      <c r="A2683" s="15" t="s">
        <v>38</v>
      </c>
      <c r="B2683" s="15" t="s">
        <v>3072</v>
      </c>
      <c r="C2683" s="15" t="s">
        <v>37</v>
      </c>
      <c r="D2683" s="15">
        <v>2014</v>
      </c>
      <c r="E2683" s="15" t="s">
        <v>104</v>
      </c>
      <c r="F2683" s="15" t="s">
        <v>164</v>
      </c>
      <c r="G2683" s="15" t="s">
        <v>144</v>
      </c>
      <c r="H2683" s="15">
        <v>26934</v>
      </c>
    </row>
    <row r="2684" spans="1:8">
      <c r="A2684" s="15" t="s">
        <v>40</v>
      </c>
      <c r="B2684" s="15" t="s">
        <v>3073</v>
      </c>
      <c r="C2684" s="15" t="s">
        <v>39</v>
      </c>
      <c r="D2684" s="15">
        <v>2014</v>
      </c>
      <c r="E2684" s="15" t="s">
        <v>104</v>
      </c>
      <c r="F2684" s="15" t="s">
        <v>164</v>
      </c>
      <c r="G2684" s="15" t="s">
        <v>144</v>
      </c>
      <c r="H2684" s="15">
        <v>22259</v>
      </c>
    </row>
    <row r="2685" spans="1:8">
      <c r="A2685" s="15" t="s">
        <v>41</v>
      </c>
      <c r="B2685" s="15" t="s">
        <v>3074</v>
      </c>
      <c r="C2685" s="15" t="s">
        <v>24</v>
      </c>
      <c r="D2685" s="15">
        <v>2014</v>
      </c>
      <c r="E2685" s="15" t="s">
        <v>104</v>
      </c>
      <c r="F2685" s="15" t="s">
        <v>164</v>
      </c>
      <c r="G2685" s="15" t="s">
        <v>144</v>
      </c>
      <c r="H2685" s="15">
        <v>29141</v>
      </c>
    </row>
    <row r="2686" spans="1:8">
      <c r="A2686" s="15" t="s">
        <v>43</v>
      </c>
      <c r="B2686" s="15" t="s">
        <v>3075</v>
      </c>
      <c r="C2686" s="15" t="s">
        <v>42</v>
      </c>
      <c r="D2686" s="15">
        <v>2014</v>
      </c>
      <c r="E2686" s="15" t="s">
        <v>104</v>
      </c>
      <c r="F2686" s="15" t="s">
        <v>164</v>
      </c>
      <c r="G2686" s="15" t="s">
        <v>144</v>
      </c>
      <c r="H2686" s="15">
        <v>14799</v>
      </c>
    </row>
    <row r="2687" spans="1:8">
      <c r="A2687" s="15" t="s">
        <v>45</v>
      </c>
      <c r="B2687" s="15" t="s">
        <v>3076</v>
      </c>
      <c r="C2687" s="15" t="s">
        <v>44</v>
      </c>
      <c r="D2687" s="15">
        <v>2014</v>
      </c>
      <c r="E2687" s="15" t="s">
        <v>104</v>
      </c>
      <c r="F2687" s="15" t="s">
        <v>164</v>
      </c>
      <c r="G2687" s="15" t="s">
        <v>144</v>
      </c>
      <c r="H2687" s="15">
        <v>25722</v>
      </c>
    </row>
    <row r="2688" spans="1:8">
      <c r="A2688" s="15" t="s">
        <v>47</v>
      </c>
      <c r="B2688" s="15" t="s">
        <v>3077</v>
      </c>
      <c r="C2688" s="15" t="s">
        <v>46</v>
      </c>
      <c r="D2688" s="15">
        <v>2014</v>
      </c>
      <c r="E2688" s="15" t="s">
        <v>104</v>
      </c>
      <c r="F2688" s="15" t="s">
        <v>164</v>
      </c>
      <c r="G2688" s="15" t="s">
        <v>144</v>
      </c>
      <c r="H2688" s="15">
        <v>36101</v>
      </c>
    </row>
    <row r="2689" spans="1:8">
      <c r="A2689" s="15" t="s">
        <v>49</v>
      </c>
      <c r="B2689" s="15" t="s">
        <v>3078</v>
      </c>
      <c r="C2689" s="15" t="s">
        <v>48</v>
      </c>
      <c r="D2689" s="15">
        <v>2014</v>
      </c>
      <c r="E2689" s="15" t="s">
        <v>104</v>
      </c>
      <c r="F2689" s="15" t="s">
        <v>164</v>
      </c>
      <c r="G2689" s="15" t="s">
        <v>144</v>
      </c>
      <c r="H2689" s="15">
        <v>40056</v>
      </c>
    </row>
    <row r="2690" spans="1:8">
      <c r="A2690" s="15" t="s">
        <v>51</v>
      </c>
      <c r="B2690" s="15" t="s">
        <v>3079</v>
      </c>
      <c r="C2690" s="15" t="s">
        <v>50</v>
      </c>
      <c r="D2690" s="15">
        <v>2014</v>
      </c>
      <c r="E2690" s="15" t="s">
        <v>104</v>
      </c>
      <c r="F2690" s="15" t="s">
        <v>164</v>
      </c>
      <c r="G2690" s="15" t="s">
        <v>144</v>
      </c>
      <c r="H2690" s="15">
        <v>24504</v>
      </c>
    </row>
    <row r="2691" spans="1:8">
      <c r="A2691" s="15" t="s">
        <v>53</v>
      </c>
      <c r="B2691" s="15" t="s">
        <v>3080</v>
      </c>
      <c r="C2691" s="15" t="s">
        <v>52</v>
      </c>
      <c r="D2691" s="15">
        <v>2014</v>
      </c>
      <c r="E2691" s="15" t="s">
        <v>104</v>
      </c>
      <c r="F2691" s="15" t="s">
        <v>164</v>
      </c>
      <c r="G2691" s="15" t="s">
        <v>144</v>
      </c>
      <c r="H2691" s="15">
        <v>24244</v>
      </c>
    </row>
    <row r="2692" spans="1:8">
      <c r="A2692" s="15" t="s">
        <v>55</v>
      </c>
      <c r="B2692" s="15" t="s">
        <v>3081</v>
      </c>
      <c r="C2692" s="15" t="s">
        <v>54</v>
      </c>
      <c r="D2692" s="15">
        <v>2014</v>
      </c>
      <c r="E2692" s="15" t="s">
        <v>104</v>
      </c>
      <c r="F2692" s="15" t="s">
        <v>164</v>
      </c>
      <c r="G2692" s="15" t="s">
        <v>144</v>
      </c>
      <c r="H2692" s="15">
        <v>22203</v>
      </c>
    </row>
    <row r="2693" spans="1:8">
      <c r="A2693" s="15" t="s">
        <v>57</v>
      </c>
      <c r="B2693" s="15" t="s">
        <v>3082</v>
      </c>
      <c r="C2693" s="15" t="s">
        <v>56</v>
      </c>
      <c r="D2693" s="15">
        <v>2014</v>
      </c>
      <c r="E2693" s="15" t="s">
        <v>104</v>
      </c>
      <c r="F2693" s="15" t="s">
        <v>164</v>
      </c>
      <c r="G2693" s="15" t="s">
        <v>144</v>
      </c>
      <c r="H2693" s="15">
        <v>41654</v>
      </c>
    </row>
    <row r="2694" spans="1:8">
      <c r="A2694" s="15" t="s">
        <v>59</v>
      </c>
      <c r="B2694" s="15" t="s">
        <v>3083</v>
      </c>
      <c r="C2694" s="15" t="s">
        <v>58</v>
      </c>
      <c r="D2694" s="15">
        <v>2014</v>
      </c>
      <c r="E2694" s="15" t="s">
        <v>104</v>
      </c>
      <c r="F2694" s="15" t="s">
        <v>164</v>
      </c>
      <c r="G2694" s="15" t="s">
        <v>144</v>
      </c>
      <c r="H2694" s="15">
        <v>38529</v>
      </c>
    </row>
    <row r="2695" spans="1:8">
      <c r="A2695" s="15" t="s">
        <v>61</v>
      </c>
      <c r="B2695" s="15" t="s">
        <v>3084</v>
      </c>
      <c r="C2695" s="15" t="s">
        <v>60</v>
      </c>
      <c r="D2695" s="15">
        <v>2014</v>
      </c>
      <c r="E2695" s="15" t="s">
        <v>104</v>
      </c>
      <c r="F2695" s="15" t="s">
        <v>164</v>
      </c>
      <c r="G2695" s="15" t="s">
        <v>144</v>
      </c>
      <c r="H2695" s="15">
        <v>9340</v>
      </c>
    </row>
    <row r="2696" spans="1:8">
      <c r="A2696" s="15" t="s">
        <v>63</v>
      </c>
      <c r="B2696" s="15" t="s">
        <v>3085</v>
      </c>
      <c r="C2696" s="15" t="s">
        <v>62</v>
      </c>
      <c r="D2696" s="15">
        <v>2014</v>
      </c>
      <c r="E2696" s="15" t="s">
        <v>104</v>
      </c>
      <c r="F2696" s="15" t="s">
        <v>164</v>
      </c>
      <c r="G2696" s="15" t="s">
        <v>144</v>
      </c>
      <c r="H2696" s="15">
        <v>29197</v>
      </c>
    </row>
    <row r="2697" spans="1:8">
      <c r="A2697" s="15" t="s">
        <v>65</v>
      </c>
      <c r="B2697" s="15" t="s">
        <v>3086</v>
      </c>
      <c r="C2697" s="15" t="s">
        <v>64</v>
      </c>
      <c r="D2697" s="15">
        <v>2014</v>
      </c>
      <c r="E2697" s="15" t="s">
        <v>104</v>
      </c>
      <c r="F2697" s="15" t="s">
        <v>164</v>
      </c>
      <c r="G2697" s="15" t="s">
        <v>144</v>
      </c>
      <c r="H2697" s="15">
        <v>11892</v>
      </c>
    </row>
    <row r="2698" spans="1:8">
      <c r="A2698" s="15" t="s">
        <v>67</v>
      </c>
      <c r="B2698" s="15" t="s">
        <v>3087</v>
      </c>
      <c r="C2698" s="15" t="s">
        <v>66</v>
      </c>
      <c r="D2698" s="15">
        <v>2014</v>
      </c>
      <c r="E2698" s="15" t="s">
        <v>104</v>
      </c>
      <c r="F2698" s="15" t="s">
        <v>164</v>
      </c>
      <c r="G2698" s="15" t="s">
        <v>144</v>
      </c>
      <c r="H2698" s="15">
        <v>15507</v>
      </c>
    </row>
    <row r="2699" spans="1:8">
      <c r="A2699" s="15" t="s">
        <v>69</v>
      </c>
      <c r="B2699" s="15" t="s">
        <v>3088</v>
      </c>
      <c r="C2699" s="15" t="s">
        <v>68</v>
      </c>
      <c r="D2699" s="15">
        <v>2014</v>
      </c>
      <c r="E2699" s="15" t="s">
        <v>104</v>
      </c>
      <c r="F2699" s="15" t="s">
        <v>164</v>
      </c>
      <c r="G2699" s="15" t="s">
        <v>144</v>
      </c>
      <c r="H2699" s="15">
        <v>18462</v>
      </c>
    </row>
    <row r="2700" spans="1:8">
      <c r="A2700" s="15" t="s">
        <v>71</v>
      </c>
      <c r="B2700" s="15" t="s">
        <v>3089</v>
      </c>
      <c r="C2700" s="15" t="s">
        <v>70</v>
      </c>
      <c r="D2700" s="15">
        <v>2014</v>
      </c>
      <c r="E2700" s="15" t="s">
        <v>104</v>
      </c>
      <c r="F2700" s="15" t="s">
        <v>164</v>
      </c>
      <c r="G2700" s="15" t="s">
        <v>144</v>
      </c>
      <c r="H2700" s="15">
        <v>22206</v>
      </c>
    </row>
    <row r="2701" spans="1:8">
      <c r="A2701" s="15" t="s">
        <v>20</v>
      </c>
      <c r="B2701" s="15" t="s">
        <v>3090</v>
      </c>
      <c r="C2701" s="15" t="s">
        <v>182</v>
      </c>
      <c r="D2701" s="15">
        <v>2014</v>
      </c>
      <c r="E2701" s="15" t="s">
        <v>104</v>
      </c>
      <c r="F2701" s="15" t="s">
        <v>164</v>
      </c>
      <c r="G2701" s="15" t="s">
        <v>144</v>
      </c>
      <c r="H2701" s="15">
        <v>535881</v>
      </c>
    </row>
    <row r="2702" spans="1:8">
      <c r="A2702" s="15" t="s">
        <v>23</v>
      </c>
      <c r="B2702" s="15" t="s">
        <v>3091</v>
      </c>
      <c r="C2702" s="15" t="s">
        <v>175</v>
      </c>
      <c r="D2702" s="15">
        <v>2005</v>
      </c>
      <c r="E2702" s="15" t="s">
        <v>105</v>
      </c>
      <c r="F2702" s="15" t="s">
        <v>164</v>
      </c>
      <c r="G2702" s="15" t="s">
        <v>152</v>
      </c>
      <c r="H2702" s="15">
        <v>4701</v>
      </c>
    </row>
    <row r="2703" spans="1:8">
      <c r="A2703" s="15" t="s">
        <v>25</v>
      </c>
      <c r="B2703" s="15" t="s">
        <v>3092</v>
      </c>
      <c r="C2703" s="15" t="s">
        <v>176</v>
      </c>
      <c r="D2703" s="15">
        <v>2005</v>
      </c>
      <c r="E2703" s="15" t="s">
        <v>105</v>
      </c>
      <c r="F2703" s="15" t="s">
        <v>164</v>
      </c>
      <c r="G2703" s="15" t="s">
        <v>152</v>
      </c>
      <c r="H2703" s="15">
        <v>1095</v>
      </c>
    </row>
    <row r="2704" spans="1:8">
      <c r="A2704" s="15" t="s">
        <v>26</v>
      </c>
      <c r="B2704" s="15" t="s">
        <v>3093</v>
      </c>
      <c r="C2704" s="15" t="s">
        <v>177</v>
      </c>
      <c r="D2704" s="15">
        <v>2005</v>
      </c>
      <c r="E2704" s="15" t="s">
        <v>105</v>
      </c>
      <c r="F2704" s="15" t="s">
        <v>164</v>
      </c>
      <c r="G2704" s="15" t="s">
        <v>152</v>
      </c>
      <c r="H2704" s="15">
        <v>2560</v>
      </c>
    </row>
    <row r="2705" spans="1:8">
      <c r="A2705" s="15" t="s">
        <v>221</v>
      </c>
      <c r="B2705" s="15" t="s">
        <v>3094</v>
      </c>
      <c r="C2705" s="15" t="s">
        <v>178</v>
      </c>
      <c r="D2705" s="15">
        <v>2005</v>
      </c>
      <c r="E2705" s="15" t="s">
        <v>105</v>
      </c>
      <c r="F2705" s="15" t="s">
        <v>164</v>
      </c>
      <c r="G2705" s="15" t="s">
        <v>152</v>
      </c>
      <c r="H2705" s="15">
        <v>2968</v>
      </c>
    </row>
    <row r="2706" spans="1:8">
      <c r="A2706" s="15" t="s">
        <v>107</v>
      </c>
      <c r="B2706" s="15" t="s">
        <v>3095</v>
      </c>
      <c r="C2706" s="15" t="s">
        <v>179</v>
      </c>
      <c r="D2706" s="15">
        <v>2005</v>
      </c>
      <c r="E2706" s="15" t="s">
        <v>105</v>
      </c>
      <c r="F2706" s="15" t="s">
        <v>164</v>
      </c>
      <c r="G2706" s="15" t="s">
        <v>152</v>
      </c>
      <c r="H2706" s="15">
        <v>2420</v>
      </c>
    </row>
    <row r="2707" spans="1:8">
      <c r="A2707" s="15" t="s">
        <v>27</v>
      </c>
      <c r="B2707" s="15" t="s">
        <v>3096</v>
      </c>
      <c r="C2707" s="15" t="s">
        <v>180</v>
      </c>
      <c r="D2707" s="15">
        <v>2005</v>
      </c>
      <c r="E2707" s="15" t="s">
        <v>105</v>
      </c>
      <c r="F2707" s="15" t="s">
        <v>164</v>
      </c>
      <c r="G2707" s="15" t="s">
        <v>152</v>
      </c>
      <c r="H2707" s="15">
        <v>1401</v>
      </c>
    </row>
    <row r="2708" spans="1:8">
      <c r="A2708" s="15" t="s">
        <v>28</v>
      </c>
      <c r="B2708" s="15" t="s">
        <v>3097</v>
      </c>
      <c r="C2708" s="15" t="s">
        <v>181</v>
      </c>
      <c r="D2708" s="15">
        <v>2005</v>
      </c>
      <c r="E2708" s="15" t="s">
        <v>105</v>
      </c>
      <c r="F2708" s="15" t="s">
        <v>164</v>
      </c>
      <c r="G2708" s="15" t="s">
        <v>152</v>
      </c>
      <c r="H2708" s="15">
        <v>3020</v>
      </c>
    </row>
    <row r="2709" spans="1:8">
      <c r="A2709" s="15" t="s">
        <v>30</v>
      </c>
      <c r="B2709" s="15" t="s">
        <v>3098</v>
      </c>
      <c r="C2709" s="15" t="s">
        <v>29</v>
      </c>
      <c r="D2709" s="15">
        <v>2005</v>
      </c>
      <c r="E2709" s="15" t="s">
        <v>105</v>
      </c>
      <c r="F2709" s="15" t="s">
        <v>164</v>
      </c>
      <c r="G2709" s="15" t="s">
        <v>152</v>
      </c>
      <c r="H2709" s="15">
        <v>519</v>
      </c>
    </row>
    <row r="2710" spans="1:8">
      <c r="A2710" s="15" t="s">
        <v>32</v>
      </c>
      <c r="B2710" s="15" t="s">
        <v>3099</v>
      </c>
      <c r="C2710" s="15" t="s">
        <v>31</v>
      </c>
      <c r="D2710" s="15">
        <v>2005</v>
      </c>
      <c r="E2710" s="15" t="s">
        <v>105</v>
      </c>
      <c r="F2710" s="15" t="s">
        <v>164</v>
      </c>
      <c r="G2710" s="15" t="s">
        <v>152</v>
      </c>
      <c r="H2710" s="15">
        <v>768</v>
      </c>
    </row>
    <row r="2711" spans="1:8">
      <c r="A2711" s="15" t="s">
        <v>34</v>
      </c>
      <c r="B2711" s="15" t="s">
        <v>3100</v>
      </c>
      <c r="C2711" s="15" t="s">
        <v>33</v>
      </c>
      <c r="D2711" s="15">
        <v>2005</v>
      </c>
      <c r="E2711" s="15" t="s">
        <v>105</v>
      </c>
      <c r="F2711" s="15" t="s">
        <v>164</v>
      </c>
      <c r="G2711" s="15" t="s">
        <v>152</v>
      </c>
      <c r="H2711" s="15">
        <v>1067</v>
      </c>
    </row>
    <row r="2712" spans="1:8">
      <c r="A2712" s="15" t="s">
        <v>36</v>
      </c>
      <c r="B2712" s="15" t="s">
        <v>3101</v>
      </c>
      <c r="C2712" s="15" t="s">
        <v>35</v>
      </c>
      <c r="D2712" s="15">
        <v>2005</v>
      </c>
      <c r="E2712" s="15" t="s">
        <v>105</v>
      </c>
      <c r="F2712" s="15" t="s">
        <v>164</v>
      </c>
      <c r="G2712" s="15" t="s">
        <v>152</v>
      </c>
      <c r="H2712" s="15">
        <v>823</v>
      </c>
    </row>
    <row r="2713" spans="1:8">
      <c r="A2713" s="15" t="s">
        <v>38</v>
      </c>
      <c r="B2713" s="15" t="s">
        <v>3102</v>
      </c>
      <c r="C2713" s="15" t="s">
        <v>37</v>
      </c>
      <c r="D2713" s="15">
        <v>2005</v>
      </c>
      <c r="E2713" s="15" t="s">
        <v>105</v>
      </c>
      <c r="F2713" s="15" t="s">
        <v>164</v>
      </c>
      <c r="G2713" s="15" t="s">
        <v>152</v>
      </c>
      <c r="H2713" s="15">
        <v>770</v>
      </c>
    </row>
    <row r="2714" spans="1:8">
      <c r="A2714" s="15" t="s">
        <v>40</v>
      </c>
      <c r="B2714" s="15" t="s">
        <v>3103</v>
      </c>
      <c r="C2714" s="15" t="s">
        <v>39</v>
      </c>
      <c r="D2714" s="15">
        <v>2005</v>
      </c>
      <c r="E2714" s="15" t="s">
        <v>105</v>
      </c>
      <c r="F2714" s="15" t="s">
        <v>164</v>
      </c>
      <c r="G2714" s="15" t="s">
        <v>152</v>
      </c>
      <c r="H2714" s="15">
        <v>754</v>
      </c>
    </row>
    <row r="2715" spans="1:8">
      <c r="A2715" s="15" t="s">
        <v>41</v>
      </c>
      <c r="B2715" s="15" t="s">
        <v>3104</v>
      </c>
      <c r="C2715" s="15" t="s">
        <v>24</v>
      </c>
      <c r="D2715" s="15">
        <v>2005</v>
      </c>
      <c r="E2715" s="15" t="s">
        <v>105</v>
      </c>
      <c r="F2715" s="15" t="s">
        <v>164</v>
      </c>
      <c r="G2715" s="15" t="s">
        <v>152</v>
      </c>
      <c r="H2715" s="15">
        <v>1095</v>
      </c>
    </row>
    <row r="2716" spans="1:8">
      <c r="A2716" s="15" t="s">
        <v>43</v>
      </c>
      <c r="B2716" s="15" t="s">
        <v>3105</v>
      </c>
      <c r="C2716" s="15" t="s">
        <v>42</v>
      </c>
      <c r="D2716" s="15">
        <v>2005</v>
      </c>
      <c r="E2716" s="15" t="s">
        <v>105</v>
      </c>
      <c r="F2716" s="15" t="s">
        <v>164</v>
      </c>
      <c r="G2716" s="15" t="s">
        <v>152</v>
      </c>
      <c r="H2716" s="15">
        <v>556</v>
      </c>
    </row>
    <row r="2717" spans="1:8">
      <c r="A2717" s="15" t="s">
        <v>45</v>
      </c>
      <c r="B2717" s="15" t="s">
        <v>3106</v>
      </c>
      <c r="C2717" s="15" t="s">
        <v>44</v>
      </c>
      <c r="D2717" s="15">
        <v>2005</v>
      </c>
      <c r="E2717" s="15" t="s">
        <v>105</v>
      </c>
      <c r="F2717" s="15" t="s">
        <v>164</v>
      </c>
      <c r="G2717" s="15" t="s">
        <v>152</v>
      </c>
      <c r="H2717" s="15">
        <v>794</v>
      </c>
    </row>
    <row r="2718" spans="1:8">
      <c r="A2718" s="15" t="s">
        <v>47</v>
      </c>
      <c r="B2718" s="15" t="s">
        <v>3107</v>
      </c>
      <c r="C2718" s="15" t="s">
        <v>46</v>
      </c>
      <c r="D2718" s="15">
        <v>2005</v>
      </c>
      <c r="E2718" s="15" t="s">
        <v>105</v>
      </c>
      <c r="F2718" s="15" t="s">
        <v>164</v>
      </c>
      <c r="G2718" s="15" t="s">
        <v>152</v>
      </c>
      <c r="H2718" s="15">
        <v>1210</v>
      </c>
    </row>
    <row r="2719" spans="1:8">
      <c r="A2719" s="15" t="s">
        <v>49</v>
      </c>
      <c r="B2719" s="15" t="s">
        <v>3108</v>
      </c>
      <c r="C2719" s="15" t="s">
        <v>48</v>
      </c>
      <c r="D2719" s="15">
        <v>2005</v>
      </c>
      <c r="E2719" s="15" t="s">
        <v>105</v>
      </c>
      <c r="F2719" s="15" t="s">
        <v>164</v>
      </c>
      <c r="G2719" s="15" t="s">
        <v>152</v>
      </c>
      <c r="H2719" s="15">
        <v>1469</v>
      </c>
    </row>
    <row r="2720" spans="1:8">
      <c r="A2720" s="15" t="s">
        <v>51</v>
      </c>
      <c r="B2720" s="15" t="s">
        <v>3109</v>
      </c>
      <c r="C2720" s="15" t="s">
        <v>50</v>
      </c>
      <c r="D2720" s="15">
        <v>2005</v>
      </c>
      <c r="E2720" s="15" t="s">
        <v>105</v>
      </c>
      <c r="F2720" s="15" t="s">
        <v>164</v>
      </c>
      <c r="G2720" s="15" t="s">
        <v>152</v>
      </c>
      <c r="H2720" s="15">
        <v>813</v>
      </c>
    </row>
    <row r="2721" spans="1:8">
      <c r="A2721" s="15" t="s">
        <v>53</v>
      </c>
      <c r="B2721" s="15" t="s">
        <v>3110</v>
      </c>
      <c r="C2721" s="15" t="s">
        <v>52</v>
      </c>
      <c r="D2721" s="15">
        <v>2005</v>
      </c>
      <c r="E2721" s="15" t="s">
        <v>105</v>
      </c>
      <c r="F2721" s="15" t="s">
        <v>164</v>
      </c>
      <c r="G2721" s="15" t="s">
        <v>152</v>
      </c>
      <c r="H2721" s="15">
        <v>686</v>
      </c>
    </row>
    <row r="2722" spans="1:8">
      <c r="A2722" s="15" t="s">
        <v>55</v>
      </c>
      <c r="B2722" s="15" t="s">
        <v>3111</v>
      </c>
      <c r="C2722" s="15" t="s">
        <v>54</v>
      </c>
      <c r="D2722" s="15">
        <v>2005</v>
      </c>
      <c r="E2722" s="15" t="s">
        <v>105</v>
      </c>
      <c r="F2722" s="15" t="s">
        <v>164</v>
      </c>
      <c r="G2722" s="15" t="s">
        <v>152</v>
      </c>
      <c r="H2722" s="15">
        <v>787</v>
      </c>
    </row>
    <row r="2723" spans="1:8">
      <c r="A2723" s="15" t="s">
        <v>57</v>
      </c>
      <c r="B2723" s="15" t="s">
        <v>3112</v>
      </c>
      <c r="C2723" s="15" t="s">
        <v>56</v>
      </c>
      <c r="D2723" s="15">
        <v>2005</v>
      </c>
      <c r="E2723" s="15" t="s">
        <v>105</v>
      </c>
      <c r="F2723" s="15" t="s">
        <v>164</v>
      </c>
      <c r="G2723" s="15" t="s">
        <v>152</v>
      </c>
      <c r="H2723" s="15">
        <v>1633</v>
      </c>
    </row>
    <row r="2724" spans="1:8">
      <c r="A2724" s="15" t="s">
        <v>59</v>
      </c>
      <c r="B2724" s="15" t="s">
        <v>3113</v>
      </c>
      <c r="C2724" s="15" t="s">
        <v>58</v>
      </c>
      <c r="D2724" s="15">
        <v>2005</v>
      </c>
      <c r="E2724" s="15" t="s">
        <v>105</v>
      </c>
      <c r="F2724" s="15" t="s">
        <v>164</v>
      </c>
      <c r="G2724" s="15" t="s">
        <v>152</v>
      </c>
      <c r="H2724" s="15">
        <v>1131</v>
      </c>
    </row>
    <row r="2725" spans="1:8">
      <c r="A2725" s="15" t="s">
        <v>61</v>
      </c>
      <c r="B2725" s="15" t="s">
        <v>3114</v>
      </c>
      <c r="C2725" s="15" t="s">
        <v>60</v>
      </c>
      <c r="D2725" s="15">
        <v>2005</v>
      </c>
      <c r="E2725" s="15" t="s">
        <v>105</v>
      </c>
      <c r="F2725" s="15" t="s">
        <v>164</v>
      </c>
      <c r="G2725" s="15" t="s">
        <v>152</v>
      </c>
      <c r="H2725" s="15">
        <v>270</v>
      </c>
    </row>
    <row r="2726" spans="1:8">
      <c r="A2726" s="15" t="s">
        <v>63</v>
      </c>
      <c r="B2726" s="15" t="s">
        <v>3115</v>
      </c>
      <c r="C2726" s="15" t="s">
        <v>62</v>
      </c>
      <c r="D2726" s="15">
        <v>2005</v>
      </c>
      <c r="E2726" s="15" t="s">
        <v>105</v>
      </c>
      <c r="F2726" s="15" t="s">
        <v>164</v>
      </c>
      <c r="G2726" s="15" t="s">
        <v>152</v>
      </c>
      <c r="H2726" s="15">
        <v>786</v>
      </c>
    </row>
    <row r="2727" spans="1:8">
      <c r="A2727" s="15" t="s">
        <v>65</v>
      </c>
      <c r="B2727" s="15" t="s">
        <v>3116</v>
      </c>
      <c r="C2727" s="15" t="s">
        <v>64</v>
      </c>
      <c r="D2727" s="15">
        <v>2005</v>
      </c>
      <c r="E2727" s="15" t="s">
        <v>105</v>
      </c>
      <c r="F2727" s="15" t="s">
        <v>164</v>
      </c>
      <c r="G2727" s="15" t="s">
        <v>152</v>
      </c>
      <c r="H2727" s="15">
        <v>329</v>
      </c>
    </row>
    <row r="2728" spans="1:8">
      <c r="A2728" s="15" t="s">
        <v>67</v>
      </c>
      <c r="B2728" s="15" t="s">
        <v>3117</v>
      </c>
      <c r="C2728" s="15" t="s">
        <v>66</v>
      </c>
      <c r="D2728" s="15">
        <v>2005</v>
      </c>
      <c r="E2728" s="15" t="s">
        <v>105</v>
      </c>
      <c r="F2728" s="15" t="s">
        <v>164</v>
      </c>
      <c r="G2728" s="15" t="s">
        <v>152</v>
      </c>
      <c r="H2728" s="15">
        <v>502</v>
      </c>
    </row>
    <row r="2729" spans="1:8">
      <c r="A2729" s="15" t="s">
        <v>69</v>
      </c>
      <c r="B2729" s="15" t="s">
        <v>3118</v>
      </c>
      <c r="C2729" s="15" t="s">
        <v>68</v>
      </c>
      <c r="D2729" s="15">
        <v>2005</v>
      </c>
      <c r="E2729" s="15" t="s">
        <v>105</v>
      </c>
      <c r="F2729" s="15" t="s">
        <v>164</v>
      </c>
      <c r="G2729" s="15" t="s">
        <v>152</v>
      </c>
      <c r="H2729" s="15">
        <v>625</v>
      </c>
    </row>
    <row r="2730" spans="1:8">
      <c r="A2730" s="15" t="s">
        <v>71</v>
      </c>
      <c r="B2730" s="15" t="s">
        <v>3119</v>
      </c>
      <c r="C2730" s="15" t="s">
        <v>70</v>
      </c>
      <c r="D2730" s="15">
        <v>2005</v>
      </c>
      <c r="E2730" s="15" t="s">
        <v>105</v>
      </c>
      <c r="F2730" s="15" t="s">
        <v>164</v>
      </c>
      <c r="G2730" s="15" t="s">
        <v>152</v>
      </c>
      <c r="H2730" s="15">
        <v>778</v>
      </c>
    </row>
    <row r="2731" spans="1:8">
      <c r="A2731" s="15" t="s">
        <v>20</v>
      </c>
      <c r="B2731" s="15" t="s">
        <v>3120</v>
      </c>
      <c r="C2731" s="15" t="s">
        <v>182</v>
      </c>
      <c r="D2731" s="15">
        <v>2005</v>
      </c>
      <c r="E2731" s="15" t="s">
        <v>105</v>
      </c>
      <c r="F2731" s="15" t="s">
        <v>164</v>
      </c>
      <c r="G2731" s="15" t="s">
        <v>152</v>
      </c>
      <c r="H2731" s="15">
        <v>18165</v>
      </c>
    </row>
    <row r="2732" spans="1:8">
      <c r="A2732" s="15" t="s">
        <v>23</v>
      </c>
      <c r="B2732" s="15" t="s">
        <v>3121</v>
      </c>
      <c r="C2732" s="15" t="s">
        <v>175</v>
      </c>
      <c r="D2732" s="15">
        <v>2006</v>
      </c>
      <c r="E2732" s="15" t="s">
        <v>105</v>
      </c>
      <c r="F2732" s="15" t="s">
        <v>164</v>
      </c>
      <c r="G2732" s="15" t="s">
        <v>152</v>
      </c>
      <c r="H2732" s="15">
        <v>4992</v>
      </c>
    </row>
    <row r="2733" spans="1:8">
      <c r="A2733" s="15" t="s">
        <v>25</v>
      </c>
      <c r="B2733" s="15" t="s">
        <v>3122</v>
      </c>
      <c r="C2733" s="15" t="s">
        <v>176</v>
      </c>
      <c r="D2733" s="15">
        <v>2006</v>
      </c>
      <c r="E2733" s="15" t="s">
        <v>105</v>
      </c>
      <c r="F2733" s="15" t="s">
        <v>164</v>
      </c>
      <c r="G2733" s="15" t="s">
        <v>152</v>
      </c>
      <c r="H2733" s="15">
        <v>1142</v>
      </c>
    </row>
    <row r="2734" spans="1:8">
      <c r="A2734" s="15" t="s">
        <v>26</v>
      </c>
      <c r="B2734" s="15" t="s">
        <v>3123</v>
      </c>
      <c r="C2734" s="15" t="s">
        <v>177</v>
      </c>
      <c r="D2734" s="15">
        <v>2006</v>
      </c>
      <c r="E2734" s="15" t="s">
        <v>105</v>
      </c>
      <c r="F2734" s="15" t="s">
        <v>164</v>
      </c>
      <c r="G2734" s="15" t="s">
        <v>152</v>
      </c>
      <c r="H2734" s="15">
        <v>2735</v>
      </c>
    </row>
    <row r="2735" spans="1:8">
      <c r="A2735" s="15" t="s">
        <v>221</v>
      </c>
      <c r="B2735" s="15" t="s">
        <v>3124</v>
      </c>
      <c r="C2735" s="15" t="s">
        <v>178</v>
      </c>
      <c r="D2735" s="15">
        <v>2006</v>
      </c>
      <c r="E2735" s="15" t="s">
        <v>105</v>
      </c>
      <c r="F2735" s="15" t="s">
        <v>164</v>
      </c>
      <c r="G2735" s="15" t="s">
        <v>152</v>
      </c>
      <c r="H2735" s="15">
        <v>3229</v>
      </c>
    </row>
    <row r="2736" spans="1:8">
      <c r="A2736" s="15" t="s">
        <v>107</v>
      </c>
      <c r="B2736" s="15" t="s">
        <v>3125</v>
      </c>
      <c r="C2736" s="15" t="s">
        <v>179</v>
      </c>
      <c r="D2736" s="15">
        <v>2006</v>
      </c>
      <c r="E2736" s="15" t="s">
        <v>105</v>
      </c>
      <c r="F2736" s="15" t="s">
        <v>164</v>
      </c>
      <c r="G2736" s="15" t="s">
        <v>152</v>
      </c>
      <c r="H2736" s="15">
        <v>2616</v>
      </c>
    </row>
    <row r="2737" spans="1:8">
      <c r="A2737" s="15" t="s">
        <v>27</v>
      </c>
      <c r="B2737" s="15" t="s">
        <v>3126</v>
      </c>
      <c r="C2737" s="15" t="s">
        <v>180</v>
      </c>
      <c r="D2737" s="15">
        <v>2006</v>
      </c>
      <c r="E2737" s="15" t="s">
        <v>105</v>
      </c>
      <c r="F2737" s="15" t="s">
        <v>164</v>
      </c>
      <c r="G2737" s="15" t="s">
        <v>152</v>
      </c>
      <c r="H2737" s="15">
        <v>1521</v>
      </c>
    </row>
    <row r="2738" spans="1:8">
      <c r="A2738" s="15" t="s">
        <v>28</v>
      </c>
      <c r="B2738" s="15" t="s">
        <v>3127</v>
      </c>
      <c r="C2738" s="15" t="s">
        <v>181</v>
      </c>
      <c r="D2738" s="15">
        <v>2006</v>
      </c>
      <c r="E2738" s="15" t="s">
        <v>105</v>
      </c>
      <c r="F2738" s="15" t="s">
        <v>164</v>
      </c>
      <c r="G2738" s="15" t="s">
        <v>152</v>
      </c>
      <c r="H2738" s="15">
        <v>3284</v>
      </c>
    </row>
    <row r="2739" spans="1:8">
      <c r="A2739" s="15" t="s">
        <v>30</v>
      </c>
      <c r="B2739" s="15" t="s">
        <v>3128</v>
      </c>
      <c r="C2739" s="15" t="s">
        <v>29</v>
      </c>
      <c r="D2739" s="15">
        <v>2006</v>
      </c>
      <c r="E2739" s="15" t="s">
        <v>105</v>
      </c>
      <c r="F2739" s="15" t="s">
        <v>164</v>
      </c>
      <c r="G2739" s="15" t="s">
        <v>152</v>
      </c>
      <c r="H2739" s="15">
        <v>551</v>
      </c>
    </row>
    <row r="2740" spans="1:8">
      <c r="A2740" s="15" t="s">
        <v>32</v>
      </c>
      <c r="B2740" s="15" t="s">
        <v>3129</v>
      </c>
      <c r="C2740" s="15" t="s">
        <v>31</v>
      </c>
      <c r="D2740" s="15">
        <v>2006</v>
      </c>
      <c r="E2740" s="15" t="s">
        <v>105</v>
      </c>
      <c r="F2740" s="15" t="s">
        <v>164</v>
      </c>
      <c r="G2740" s="15" t="s">
        <v>152</v>
      </c>
      <c r="H2740" s="15">
        <v>831</v>
      </c>
    </row>
    <row r="2741" spans="1:8">
      <c r="A2741" s="15" t="s">
        <v>34</v>
      </c>
      <c r="B2741" s="15" t="s">
        <v>3130</v>
      </c>
      <c r="C2741" s="15" t="s">
        <v>33</v>
      </c>
      <c r="D2741" s="15">
        <v>2006</v>
      </c>
      <c r="E2741" s="15" t="s">
        <v>105</v>
      </c>
      <c r="F2741" s="15" t="s">
        <v>164</v>
      </c>
      <c r="G2741" s="15" t="s">
        <v>152</v>
      </c>
      <c r="H2741" s="15">
        <v>1142</v>
      </c>
    </row>
    <row r="2742" spans="1:8">
      <c r="A2742" s="15" t="s">
        <v>36</v>
      </c>
      <c r="B2742" s="15" t="s">
        <v>3131</v>
      </c>
      <c r="C2742" s="15" t="s">
        <v>35</v>
      </c>
      <c r="D2742" s="15">
        <v>2006</v>
      </c>
      <c r="E2742" s="15" t="s">
        <v>105</v>
      </c>
      <c r="F2742" s="15" t="s">
        <v>164</v>
      </c>
      <c r="G2742" s="15" t="s">
        <v>152</v>
      </c>
      <c r="H2742" s="15">
        <v>849</v>
      </c>
    </row>
    <row r="2743" spans="1:8">
      <c r="A2743" s="15" t="s">
        <v>38</v>
      </c>
      <c r="B2743" s="15" t="s">
        <v>3132</v>
      </c>
      <c r="C2743" s="15" t="s">
        <v>37</v>
      </c>
      <c r="D2743" s="15">
        <v>2006</v>
      </c>
      <c r="E2743" s="15" t="s">
        <v>105</v>
      </c>
      <c r="F2743" s="15" t="s">
        <v>164</v>
      </c>
      <c r="G2743" s="15" t="s">
        <v>152</v>
      </c>
      <c r="H2743" s="15">
        <v>817</v>
      </c>
    </row>
    <row r="2744" spans="1:8">
      <c r="A2744" s="15" t="s">
        <v>40</v>
      </c>
      <c r="B2744" s="15" t="s">
        <v>3133</v>
      </c>
      <c r="C2744" s="15" t="s">
        <v>39</v>
      </c>
      <c r="D2744" s="15">
        <v>2006</v>
      </c>
      <c r="E2744" s="15" t="s">
        <v>105</v>
      </c>
      <c r="F2744" s="15" t="s">
        <v>164</v>
      </c>
      <c r="G2744" s="15" t="s">
        <v>152</v>
      </c>
      <c r="H2744" s="15">
        <v>802</v>
      </c>
    </row>
    <row r="2745" spans="1:8">
      <c r="A2745" s="15" t="s">
        <v>41</v>
      </c>
      <c r="B2745" s="15" t="s">
        <v>3134</v>
      </c>
      <c r="C2745" s="15" t="s">
        <v>24</v>
      </c>
      <c r="D2745" s="15">
        <v>2006</v>
      </c>
      <c r="E2745" s="15" t="s">
        <v>105</v>
      </c>
      <c r="F2745" s="15" t="s">
        <v>164</v>
      </c>
      <c r="G2745" s="15" t="s">
        <v>152</v>
      </c>
      <c r="H2745" s="15">
        <v>1142</v>
      </c>
    </row>
    <row r="2746" spans="1:8">
      <c r="A2746" s="15" t="s">
        <v>43</v>
      </c>
      <c r="B2746" s="15" t="s">
        <v>3135</v>
      </c>
      <c r="C2746" s="15" t="s">
        <v>42</v>
      </c>
      <c r="D2746" s="15">
        <v>2006</v>
      </c>
      <c r="E2746" s="15" t="s">
        <v>105</v>
      </c>
      <c r="F2746" s="15" t="s">
        <v>164</v>
      </c>
      <c r="G2746" s="15" t="s">
        <v>152</v>
      </c>
      <c r="H2746" s="15">
        <v>587</v>
      </c>
    </row>
    <row r="2747" spans="1:8">
      <c r="A2747" s="15" t="s">
        <v>45</v>
      </c>
      <c r="B2747" s="15" t="s">
        <v>3136</v>
      </c>
      <c r="C2747" s="15" t="s">
        <v>44</v>
      </c>
      <c r="D2747" s="15">
        <v>2006</v>
      </c>
      <c r="E2747" s="15" t="s">
        <v>105</v>
      </c>
      <c r="F2747" s="15" t="s">
        <v>164</v>
      </c>
      <c r="G2747" s="15" t="s">
        <v>152</v>
      </c>
      <c r="H2747" s="15">
        <v>861</v>
      </c>
    </row>
    <row r="2748" spans="1:8">
      <c r="A2748" s="15" t="s">
        <v>47</v>
      </c>
      <c r="B2748" s="15" t="s">
        <v>3137</v>
      </c>
      <c r="C2748" s="15" t="s">
        <v>46</v>
      </c>
      <c r="D2748" s="15">
        <v>2006</v>
      </c>
      <c r="E2748" s="15" t="s">
        <v>105</v>
      </c>
      <c r="F2748" s="15" t="s">
        <v>164</v>
      </c>
      <c r="G2748" s="15" t="s">
        <v>152</v>
      </c>
      <c r="H2748" s="15">
        <v>1287</v>
      </c>
    </row>
    <row r="2749" spans="1:8">
      <c r="A2749" s="15" t="s">
        <v>49</v>
      </c>
      <c r="B2749" s="15" t="s">
        <v>3138</v>
      </c>
      <c r="C2749" s="15" t="s">
        <v>48</v>
      </c>
      <c r="D2749" s="15">
        <v>2006</v>
      </c>
      <c r="E2749" s="15" t="s">
        <v>105</v>
      </c>
      <c r="F2749" s="15" t="s">
        <v>164</v>
      </c>
      <c r="G2749" s="15" t="s">
        <v>152</v>
      </c>
      <c r="H2749" s="15">
        <v>1586</v>
      </c>
    </row>
    <row r="2750" spans="1:8">
      <c r="A2750" s="15" t="s">
        <v>51</v>
      </c>
      <c r="B2750" s="15" t="s">
        <v>3139</v>
      </c>
      <c r="C2750" s="15" t="s">
        <v>50</v>
      </c>
      <c r="D2750" s="15">
        <v>2006</v>
      </c>
      <c r="E2750" s="15" t="s">
        <v>105</v>
      </c>
      <c r="F2750" s="15" t="s">
        <v>164</v>
      </c>
      <c r="G2750" s="15" t="s">
        <v>152</v>
      </c>
      <c r="H2750" s="15">
        <v>906</v>
      </c>
    </row>
    <row r="2751" spans="1:8">
      <c r="A2751" s="15" t="s">
        <v>53</v>
      </c>
      <c r="B2751" s="15" t="s">
        <v>3140</v>
      </c>
      <c r="C2751" s="15" t="s">
        <v>52</v>
      </c>
      <c r="D2751" s="15">
        <v>2006</v>
      </c>
      <c r="E2751" s="15" t="s">
        <v>105</v>
      </c>
      <c r="F2751" s="15" t="s">
        <v>164</v>
      </c>
      <c r="G2751" s="15" t="s">
        <v>152</v>
      </c>
      <c r="H2751" s="15">
        <v>737</v>
      </c>
    </row>
    <row r="2752" spans="1:8">
      <c r="A2752" s="15" t="s">
        <v>55</v>
      </c>
      <c r="B2752" s="15" t="s">
        <v>3141</v>
      </c>
      <c r="C2752" s="15" t="s">
        <v>54</v>
      </c>
      <c r="D2752" s="15">
        <v>2006</v>
      </c>
      <c r="E2752" s="15" t="s">
        <v>105</v>
      </c>
      <c r="F2752" s="15" t="s">
        <v>164</v>
      </c>
      <c r="G2752" s="15" t="s">
        <v>152</v>
      </c>
      <c r="H2752" s="15">
        <v>847</v>
      </c>
    </row>
    <row r="2753" spans="1:8">
      <c r="A2753" s="15" t="s">
        <v>57</v>
      </c>
      <c r="B2753" s="15" t="s">
        <v>3142</v>
      </c>
      <c r="C2753" s="15" t="s">
        <v>56</v>
      </c>
      <c r="D2753" s="15">
        <v>2006</v>
      </c>
      <c r="E2753" s="15" t="s">
        <v>105</v>
      </c>
      <c r="F2753" s="15" t="s">
        <v>164</v>
      </c>
      <c r="G2753" s="15" t="s">
        <v>152</v>
      </c>
      <c r="H2753" s="15">
        <v>1769</v>
      </c>
    </row>
    <row r="2754" spans="1:8">
      <c r="A2754" s="15" t="s">
        <v>59</v>
      </c>
      <c r="B2754" s="15" t="s">
        <v>3143</v>
      </c>
      <c r="C2754" s="15" t="s">
        <v>58</v>
      </c>
      <c r="D2754" s="15">
        <v>2006</v>
      </c>
      <c r="E2754" s="15" t="s">
        <v>105</v>
      </c>
      <c r="F2754" s="15" t="s">
        <v>164</v>
      </c>
      <c r="G2754" s="15" t="s">
        <v>152</v>
      </c>
      <c r="H2754" s="15">
        <v>1231</v>
      </c>
    </row>
    <row r="2755" spans="1:8">
      <c r="A2755" s="15" t="s">
        <v>61</v>
      </c>
      <c r="B2755" s="15" t="s">
        <v>3144</v>
      </c>
      <c r="C2755" s="15" t="s">
        <v>60</v>
      </c>
      <c r="D2755" s="15">
        <v>2006</v>
      </c>
      <c r="E2755" s="15" t="s">
        <v>105</v>
      </c>
      <c r="F2755" s="15" t="s">
        <v>164</v>
      </c>
      <c r="G2755" s="15" t="s">
        <v>152</v>
      </c>
      <c r="H2755" s="15">
        <v>290</v>
      </c>
    </row>
    <row r="2756" spans="1:8">
      <c r="A2756" s="15" t="s">
        <v>63</v>
      </c>
      <c r="B2756" s="15" t="s">
        <v>3145</v>
      </c>
      <c r="C2756" s="15" t="s">
        <v>62</v>
      </c>
      <c r="D2756" s="15">
        <v>2006</v>
      </c>
      <c r="E2756" s="15" t="s">
        <v>105</v>
      </c>
      <c r="F2756" s="15" t="s">
        <v>164</v>
      </c>
      <c r="G2756" s="15" t="s">
        <v>152</v>
      </c>
      <c r="H2756" s="15">
        <v>839</v>
      </c>
    </row>
    <row r="2757" spans="1:8">
      <c r="A2757" s="15" t="s">
        <v>65</v>
      </c>
      <c r="B2757" s="15" t="s">
        <v>3146</v>
      </c>
      <c r="C2757" s="15" t="s">
        <v>64</v>
      </c>
      <c r="D2757" s="15">
        <v>2006</v>
      </c>
      <c r="E2757" s="15" t="s">
        <v>105</v>
      </c>
      <c r="F2757" s="15" t="s">
        <v>164</v>
      </c>
      <c r="G2757" s="15" t="s">
        <v>152</v>
      </c>
      <c r="H2757" s="15">
        <v>367</v>
      </c>
    </row>
    <row r="2758" spans="1:8">
      <c r="A2758" s="15" t="s">
        <v>67</v>
      </c>
      <c r="B2758" s="15" t="s">
        <v>3147</v>
      </c>
      <c r="C2758" s="15" t="s">
        <v>66</v>
      </c>
      <c r="D2758" s="15">
        <v>2006</v>
      </c>
      <c r="E2758" s="15" t="s">
        <v>105</v>
      </c>
      <c r="F2758" s="15" t="s">
        <v>164</v>
      </c>
      <c r="G2758" s="15" t="s">
        <v>152</v>
      </c>
      <c r="H2758" s="15">
        <v>559</v>
      </c>
    </row>
    <row r="2759" spans="1:8">
      <c r="A2759" s="15" t="s">
        <v>69</v>
      </c>
      <c r="B2759" s="15" t="s">
        <v>3148</v>
      </c>
      <c r="C2759" s="15" t="s">
        <v>68</v>
      </c>
      <c r="D2759" s="15">
        <v>2006</v>
      </c>
      <c r="E2759" s="15" t="s">
        <v>105</v>
      </c>
      <c r="F2759" s="15" t="s">
        <v>164</v>
      </c>
      <c r="G2759" s="15" t="s">
        <v>152</v>
      </c>
      <c r="H2759" s="15">
        <v>656</v>
      </c>
    </row>
    <row r="2760" spans="1:8">
      <c r="A2760" s="15" t="s">
        <v>71</v>
      </c>
      <c r="B2760" s="15" t="s">
        <v>3149</v>
      </c>
      <c r="C2760" s="15" t="s">
        <v>70</v>
      </c>
      <c r="D2760" s="15">
        <v>2006</v>
      </c>
      <c r="E2760" s="15" t="s">
        <v>105</v>
      </c>
      <c r="F2760" s="15" t="s">
        <v>164</v>
      </c>
      <c r="G2760" s="15" t="s">
        <v>152</v>
      </c>
      <c r="H2760" s="15">
        <v>863</v>
      </c>
    </row>
    <row r="2761" spans="1:8">
      <c r="A2761" s="15" t="s">
        <v>20</v>
      </c>
      <c r="B2761" s="15" t="s">
        <v>3150</v>
      </c>
      <c r="C2761" s="15" t="s">
        <v>182</v>
      </c>
      <c r="D2761" s="15">
        <v>2006</v>
      </c>
      <c r="E2761" s="15" t="s">
        <v>105</v>
      </c>
      <c r="F2761" s="15" t="s">
        <v>164</v>
      </c>
      <c r="G2761" s="15" t="s">
        <v>152</v>
      </c>
      <c r="H2761" s="15">
        <v>19519</v>
      </c>
    </row>
    <row r="2762" spans="1:8">
      <c r="A2762" s="15" t="s">
        <v>23</v>
      </c>
      <c r="B2762" s="15" t="s">
        <v>3151</v>
      </c>
      <c r="C2762" s="15" t="s">
        <v>175</v>
      </c>
      <c r="D2762" s="15">
        <v>2007</v>
      </c>
      <c r="E2762" s="15" t="s">
        <v>105</v>
      </c>
      <c r="F2762" s="15" t="s">
        <v>164</v>
      </c>
      <c r="G2762" s="15" t="s">
        <v>152</v>
      </c>
      <c r="H2762" s="15">
        <v>5262</v>
      </c>
    </row>
    <row r="2763" spans="1:8">
      <c r="A2763" s="15" t="s">
        <v>25</v>
      </c>
      <c r="B2763" s="15" t="s">
        <v>3152</v>
      </c>
      <c r="C2763" s="15" t="s">
        <v>176</v>
      </c>
      <c r="D2763" s="15">
        <v>2007</v>
      </c>
      <c r="E2763" s="15" t="s">
        <v>105</v>
      </c>
      <c r="F2763" s="15" t="s">
        <v>164</v>
      </c>
      <c r="G2763" s="15" t="s">
        <v>152</v>
      </c>
      <c r="H2763" s="15">
        <v>1203</v>
      </c>
    </row>
    <row r="2764" spans="1:8">
      <c r="A2764" s="15" t="s">
        <v>26</v>
      </c>
      <c r="B2764" s="15" t="s">
        <v>3153</v>
      </c>
      <c r="C2764" s="15" t="s">
        <v>177</v>
      </c>
      <c r="D2764" s="15">
        <v>2007</v>
      </c>
      <c r="E2764" s="15" t="s">
        <v>105</v>
      </c>
      <c r="F2764" s="15" t="s">
        <v>164</v>
      </c>
      <c r="G2764" s="15" t="s">
        <v>152</v>
      </c>
      <c r="H2764" s="15">
        <v>2928</v>
      </c>
    </row>
    <row r="2765" spans="1:8">
      <c r="A2765" s="15" t="s">
        <v>221</v>
      </c>
      <c r="B2765" s="15" t="s">
        <v>3154</v>
      </c>
      <c r="C2765" s="15" t="s">
        <v>178</v>
      </c>
      <c r="D2765" s="15">
        <v>2007</v>
      </c>
      <c r="E2765" s="15" t="s">
        <v>105</v>
      </c>
      <c r="F2765" s="15" t="s">
        <v>164</v>
      </c>
      <c r="G2765" s="15" t="s">
        <v>152</v>
      </c>
      <c r="H2765" s="15">
        <v>3479</v>
      </c>
    </row>
    <row r="2766" spans="1:8">
      <c r="A2766" s="15" t="s">
        <v>107</v>
      </c>
      <c r="B2766" s="15" t="s">
        <v>3155</v>
      </c>
      <c r="C2766" s="15" t="s">
        <v>179</v>
      </c>
      <c r="D2766" s="15">
        <v>2007</v>
      </c>
      <c r="E2766" s="15" t="s">
        <v>105</v>
      </c>
      <c r="F2766" s="15" t="s">
        <v>164</v>
      </c>
      <c r="G2766" s="15" t="s">
        <v>152</v>
      </c>
      <c r="H2766" s="15">
        <v>2787</v>
      </c>
    </row>
    <row r="2767" spans="1:8">
      <c r="A2767" s="15" t="s">
        <v>27</v>
      </c>
      <c r="B2767" s="15" t="s">
        <v>3156</v>
      </c>
      <c r="C2767" s="15" t="s">
        <v>180</v>
      </c>
      <c r="D2767" s="15">
        <v>2007</v>
      </c>
      <c r="E2767" s="15" t="s">
        <v>105</v>
      </c>
      <c r="F2767" s="15" t="s">
        <v>164</v>
      </c>
      <c r="G2767" s="15" t="s">
        <v>152</v>
      </c>
      <c r="H2767" s="15">
        <v>1599</v>
      </c>
    </row>
    <row r="2768" spans="1:8">
      <c r="A2768" s="15" t="s">
        <v>28</v>
      </c>
      <c r="B2768" s="15" t="s">
        <v>3157</v>
      </c>
      <c r="C2768" s="15" t="s">
        <v>181</v>
      </c>
      <c r="D2768" s="15">
        <v>2007</v>
      </c>
      <c r="E2768" s="15" t="s">
        <v>105</v>
      </c>
      <c r="F2768" s="15" t="s">
        <v>164</v>
      </c>
      <c r="G2768" s="15" t="s">
        <v>152</v>
      </c>
      <c r="H2768" s="15">
        <v>3511</v>
      </c>
    </row>
    <row r="2769" spans="1:8">
      <c r="A2769" s="15" t="s">
        <v>30</v>
      </c>
      <c r="B2769" s="15" t="s">
        <v>3158</v>
      </c>
      <c r="C2769" s="15" t="s">
        <v>29</v>
      </c>
      <c r="D2769" s="15">
        <v>2007</v>
      </c>
      <c r="E2769" s="15" t="s">
        <v>105</v>
      </c>
      <c r="F2769" s="15" t="s">
        <v>164</v>
      </c>
      <c r="G2769" s="15" t="s">
        <v>152</v>
      </c>
      <c r="H2769" s="15">
        <v>576</v>
      </c>
    </row>
    <row r="2770" spans="1:8">
      <c r="A2770" s="15" t="s">
        <v>32</v>
      </c>
      <c r="B2770" s="15" t="s">
        <v>3159</v>
      </c>
      <c r="C2770" s="15" t="s">
        <v>31</v>
      </c>
      <c r="D2770" s="15">
        <v>2007</v>
      </c>
      <c r="E2770" s="15" t="s">
        <v>105</v>
      </c>
      <c r="F2770" s="15" t="s">
        <v>164</v>
      </c>
      <c r="G2770" s="15" t="s">
        <v>152</v>
      </c>
      <c r="H2770" s="15">
        <v>903</v>
      </c>
    </row>
    <row r="2771" spans="1:8">
      <c r="A2771" s="15" t="s">
        <v>34</v>
      </c>
      <c r="B2771" s="15" t="s">
        <v>3160</v>
      </c>
      <c r="C2771" s="15" t="s">
        <v>33</v>
      </c>
      <c r="D2771" s="15">
        <v>2007</v>
      </c>
      <c r="E2771" s="15" t="s">
        <v>105</v>
      </c>
      <c r="F2771" s="15" t="s">
        <v>164</v>
      </c>
      <c r="G2771" s="15" t="s">
        <v>152</v>
      </c>
      <c r="H2771" s="15">
        <v>1195</v>
      </c>
    </row>
    <row r="2772" spans="1:8">
      <c r="A2772" s="15" t="s">
        <v>36</v>
      </c>
      <c r="B2772" s="15" t="s">
        <v>3161</v>
      </c>
      <c r="C2772" s="15" t="s">
        <v>35</v>
      </c>
      <c r="D2772" s="15">
        <v>2007</v>
      </c>
      <c r="E2772" s="15" t="s">
        <v>105</v>
      </c>
      <c r="F2772" s="15" t="s">
        <v>164</v>
      </c>
      <c r="G2772" s="15" t="s">
        <v>152</v>
      </c>
      <c r="H2772" s="15">
        <v>868</v>
      </c>
    </row>
    <row r="2773" spans="1:8">
      <c r="A2773" s="15" t="s">
        <v>38</v>
      </c>
      <c r="B2773" s="15" t="s">
        <v>3162</v>
      </c>
      <c r="C2773" s="15" t="s">
        <v>37</v>
      </c>
      <c r="D2773" s="15">
        <v>2007</v>
      </c>
      <c r="E2773" s="15" t="s">
        <v>105</v>
      </c>
      <c r="F2773" s="15" t="s">
        <v>164</v>
      </c>
      <c r="G2773" s="15" t="s">
        <v>152</v>
      </c>
      <c r="H2773" s="15">
        <v>899</v>
      </c>
    </row>
    <row r="2774" spans="1:8">
      <c r="A2774" s="15" t="s">
        <v>40</v>
      </c>
      <c r="B2774" s="15" t="s">
        <v>3163</v>
      </c>
      <c r="C2774" s="15" t="s">
        <v>39</v>
      </c>
      <c r="D2774" s="15">
        <v>2007</v>
      </c>
      <c r="E2774" s="15" t="s">
        <v>105</v>
      </c>
      <c r="F2774" s="15" t="s">
        <v>164</v>
      </c>
      <c r="G2774" s="15" t="s">
        <v>152</v>
      </c>
      <c r="H2774" s="15">
        <v>821</v>
      </c>
    </row>
    <row r="2775" spans="1:8">
      <c r="A2775" s="15" t="s">
        <v>41</v>
      </c>
      <c r="B2775" s="15" t="s">
        <v>3164</v>
      </c>
      <c r="C2775" s="15" t="s">
        <v>24</v>
      </c>
      <c r="D2775" s="15">
        <v>2007</v>
      </c>
      <c r="E2775" s="15" t="s">
        <v>105</v>
      </c>
      <c r="F2775" s="15" t="s">
        <v>164</v>
      </c>
      <c r="G2775" s="15" t="s">
        <v>152</v>
      </c>
      <c r="H2775" s="15">
        <v>1203</v>
      </c>
    </row>
    <row r="2776" spans="1:8">
      <c r="A2776" s="15" t="s">
        <v>43</v>
      </c>
      <c r="B2776" s="15" t="s">
        <v>3165</v>
      </c>
      <c r="C2776" s="15" t="s">
        <v>42</v>
      </c>
      <c r="D2776" s="15">
        <v>2007</v>
      </c>
      <c r="E2776" s="15" t="s">
        <v>105</v>
      </c>
      <c r="F2776" s="15" t="s">
        <v>164</v>
      </c>
      <c r="G2776" s="15" t="s">
        <v>152</v>
      </c>
      <c r="H2776" s="15">
        <v>648</v>
      </c>
    </row>
    <row r="2777" spans="1:8">
      <c r="A2777" s="15" t="s">
        <v>45</v>
      </c>
      <c r="B2777" s="15" t="s">
        <v>3166</v>
      </c>
      <c r="C2777" s="15" t="s">
        <v>44</v>
      </c>
      <c r="D2777" s="15">
        <v>2007</v>
      </c>
      <c r="E2777" s="15" t="s">
        <v>105</v>
      </c>
      <c r="F2777" s="15" t="s">
        <v>164</v>
      </c>
      <c r="G2777" s="15" t="s">
        <v>152</v>
      </c>
      <c r="H2777" s="15">
        <v>931</v>
      </c>
    </row>
    <row r="2778" spans="1:8">
      <c r="A2778" s="15" t="s">
        <v>47</v>
      </c>
      <c r="B2778" s="15" t="s">
        <v>3167</v>
      </c>
      <c r="C2778" s="15" t="s">
        <v>46</v>
      </c>
      <c r="D2778" s="15">
        <v>2007</v>
      </c>
      <c r="E2778" s="15" t="s">
        <v>105</v>
      </c>
      <c r="F2778" s="15" t="s">
        <v>164</v>
      </c>
      <c r="G2778" s="15" t="s">
        <v>152</v>
      </c>
      <c r="H2778" s="15">
        <v>1349</v>
      </c>
    </row>
    <row r="2779" spans="1:8">
      <c r="A2779" s="15" t="s">
        <v>49</v>
      </c>
      <c r="B2779" s="15" t="s">
        <v>3168</v>
      </c>
      <c r="C2779" s="15" t="s">
        <v>48</v>
      </c>
      <c r="D2779" s="15">
        <v>2007</v>
      </c>
      <c r="E2779" s="15" t="s">
        <v>105</v>
      </c>
      <c r="F2779" s="15" t="s">
        <v>164</v>
      </c>
      <c r="G2779" s="15" t="s">
        <v>152</v>
      </c>
      <c r="H2779" s="15">
        <v>1699</v>
      </c>
    </row>
    <row r="2780" spans="1:8">
      <c r="A2780" s="15" t="s">
        <v>51</v>
      </c>
      <c r="B2780" s="15" t="s">
        <v>3169</v>
      </c>
      <c r="C2780" s="15" t="s">
        <v>50</v>
      </c>
      <c r="D2780" s="15">
        <v>2007</v>
      </c>
      <c r="E2780" s="15" t="s">
        <v>105</v>
      </c>
      <c r="F2780" s="15" t="s">
        <v>164</v>
      </c>
      <c r="G2780" s="15" t="s">
        <v>152</v>
      </c>
      <c r="H2780" s="15">
        <v>953</v>
      </c>
    </row>
    <row r="2781" spans="1:8">
      <c r="A2781" s="15" t="s">
        <v>53</v>
      </c>
      <c r="B2781" s="15" t="s">
        <v>3170</v>
      </c>
      <c r="C2781" s="15" t="s">
        <v>52</v>
      </c>
      <c r="D2781" s="15">
        <v>2007</v>
      </c>
      <c r="E2781" s="15" t="s">
        <v>105</v>
      </c>
      <c r="F2781" s="15" t="s">
        <v>164</v>
      </c>
      <c r="G2781" s="15" t="s">
        <v>152</v>
      </c>
      <c r="H2781" s="15">
        <v>827</v>
      </c>
    </row>
    <row r="2782" spans="1:8">
      <c r="A2782" s="15" t="s">
        <v>55</v>
      </c>
      <c r="B2782" s="15" t="s">
        <v>3171</v>
      </c>
      <c r="C2782" s="15" t="s">
        <v>54</v>
      </c>
      <c r="D2782" s="15">
        <v>2007</v>
      </c>
      <c r="E2782" s="15" t="s">
        <v>105</v>
      </c>
      <c r="F2782" s="15" t="s">
        <v>164</v>
      </c>
      <c r="G2782" s="15" t="s">
        <v>152</v>
      </c>
      <c r="H2782" s="15">
        <v>891</v>
      </c>
    </row>
    <row r="2783" spans="1:8">
      <c r="A2783" s="15" t="s">
        <v>57</v>
      </c>
      <c r="B2783" s="15" t="s">
        <v>3172</v>
      </c>
      <c r="C2783" s="15" t="s">
        <v>56</v>
      </c>
      <c r="D2783" s="15">
        <v>2007</v>
      </c>
      <c r="E2783" s="15" t="s">
        <v>105</v>
      </c>
      <c r="F2783" s="15" t="s">
        <v>164</v>
      </c>
      <c r="G2783" s="15" t="s">
        <v>152</v>
      </c>
      <c r="H2783" s="15">
        <v>1896</v>
      </c>
    </row>
    <row r="2784" spans="1:8">
      <c r="A2784" s="15" t="s">
        <v>59</v>
      </c>
      <c r="B2784" s="15" t="s">
        <v>3173</v>
      </c>
      <c r="C2784" s="15" t="s">
        <v>58</v>
      </c>
      <c r="D2784" s="15">
        <v>2007</v>
      </c>
      <c r="E2784" s="15" t="s">
        <v>105</v>
      </c>
      <c r="F2784" s="15" t="s">
        <v>164</v>
      </c>
      <c r="G2784" s="15" t="s">
        <v>152</v>
      </c>
      <c r="H2784" s="15">
        <v>1294</v>
      </c>
    </row>
    <row r="2785" spans="1:8">
      <c r="A2785" s="15" t="s">
        <v>61</v>
      </c>
      <c r="B2785" s="15" t="s">
        <v>3174</v>
      </c>
      <c r="C2785" s="15" t="s">
        <v>60</v>
      </c>
      <c r="D2785" s="15">
        <v>2007</v>
      </c>
      <c r="E2785" s="15" t="s">
        <v>105</v>
      </c>
      <c r="F2785" s="15" t="s">
        <v>164</v>
      </c>
      <c r="G2785" s="15" t="s">
        <v>152</v>
      </c>
      <c r="H2785" s="15">
        <v>305</v>
      </c>
    </row>
    <row r="2786" spans="1:8">
      <c r="A2786" s="15" t="s">
        <v>63</v>
      </c>
      <c r="B2786" s="15" t="s">
        <v>3175</v>
      </c>
      <c r="C2786" s="15" t="s">
        <v>62</v>
      </c>
      <c r="D2786" s="15">
        <v>2007</v>
      </c>
      <c r="E2786" s="15" t="s">
        <v>105</v>
      </c>
      <c r="F2786" s="15" t="s">
        <v>164</v>
      </c>
      <c r="G2786" s="15" t="s">
        <v>152</v>
      </c>
      <c r="H2786" s="15">
        <v>941</v>
      </c>
    </row>
    <row r="2787" spans="1:8">
      <c r="A2787" s="15" t="s">
        <v>65</v>
      </c>
      <c r="B2787" s="15" t="s">
        <v>3176</v>
      </c>
      <c r="C2787" s="15" t="s">
        <v>64</v>
      </c>
      <c r="D2787" s="15">
        <v>2007</v>
      </c>
      <c r="E2787" s="15" t="s">
        <v>105</v>
      </c>
      <c r="F2787" s="15" t="s">
        <v>164</v>
      </c>
      <c r="G2787" s="15" t="s">
        <v>152</v>
      </c>
      <c r="H2787" s="15">
        <v>393</v>
      </c>
    </row>
    <row r="2788" spans="1:8">
      <c r="A2788" s="15" t="s">
        <v>67</v>
      </c>
      <c r="B2788" s="15" t="s">
        <v>3177</v>
      </c>
      <c r="C2788" s="15" t="s">
        <v>66</v>
      </c>
      <c r="D2788" s="15">
        <v>2007</v>
      </c>
      <c r="E2788" s="15" t="s">
        <v>105</v>
      </c>
      <c r="F2788" s="15" t="s">
        <v>164</v>
      </c>
      <c r="G2788" s="15" t="s">
        <v>152</v>
      </c>
      <c r="H2788" s="15">
        <v>596</v>
      </c>
    </row>
    <row r="2789" spans="1:8">
      <c r="A2789" s="15" t="s">
        <v>69</v>
      </c>
      <c r="B2789" s="15" t="s">
        <v>3178</v>
      </c>
      <c r="C2789" s="15" t="s">
        <v>68</v>
      </c>
      <c r="D2789" s="15">
        <v>2007</v>
      </c>
      <c r="E2789" s="15" t="s">
        <v>105</v>
      </c>
      <c r="F2789" s="15" t="s">
        <v>164</v>
      </c>
      <c r="G2789" s="15" t="s">
        <v>152</v>
      </c>
      <c r="H2789" s="15">
        <v>685</v>
      </c>
    </row>
    <row r="2790" spans="1:8">
      <c r="A2790" s="15" t="s">
        <v>71</v>
      </c>
      <c r="B2790" s="15" t="s">
        <v>3179</v>
      </c>
      <c r="C2790" s="15" t="s">
        <v>70</v>
      </c>
      <c r="D2790" s="15">
        <v>2007</v>
      </c>
      <c r="E2790" s="15" t="s">
        <v>105</v>
      </c>
      <c r="F2790" s="15" t="s">
        <v>164</v>
      </c>
      <c r="G2790" s="15" t="s">
        <v>152</v>
      </c>
      <c r="H2790" s="15">
        <v>896</v>
      </c>
    </row>
    <row r="2791" spans="1:8">
      <c r="A2791" s="15" t="s">
        <v>20</v>
      </c>
      <c r="B2791" s="15" t="s">
        <v>3180</v>
      </c>
      <c r="C2791" s="15" t="s">
        <v>182</v>
      </c>
      <c r="D2791" s="15">
        <v>2007</v>
      </c>
      <c r="E2791" s="15" t="s">
        <v>105</v>
      </c>
      <c r="F2791" s="15" t="s">
        <v>164</v>
      </c>
      <c r="G2791" s="15" t="s">
        <v>152</v>
      </c>
      <c r="H2791" s="15">
        <v>20769</v>
      </c>
    </row>
    <row r="2792" spans="1:8">
      <c r="A2792" s="15" t="s">
        <v>23</v>
      </c>
      <c r="B2792" s="15" t="s">
        <v>3181</v>
      </c>
      <c r="C2792" s="15" t="s">
        <v>175</v>
      </c>
      <c r="D2792" s="15">
        <v>2008</v>
      </c>
      <c r="E2792" s="15" t="s">
        <v>105</v>
      </c>
      <c r="F2792" s="15" t="s">
        <v>164</v>
      </c>
      <c r="G2792" s="15" t="s">
        <v>152</v>
      </c>
      <c r="H2792" s="15">
        <v>5431</v>
      </c>
    </row>
    <row r="2793" spans="1:8">
      <c r="A2793" s="15" t="s">
        <v>25</v>
      </c>
      <c r="B2793" s="15" t="s">
        <v>3182</v>
      </c>
      <c r="C2793" s="15" t="s">
        <v>176</v>
      </c>
      <c r="D2793" s="15">
        <v>2008</v>
      </c>
      <c r="E2793" s="15" t="s">
        <v>105</v>
      </c>
      <c r="F2793" s="15" t="s">
        <v>164</v>
      </c>
      <c r="G2793" s="15" t="s">
        <v>152</v>
      </c>
      <c r="H2793" s="15">
        <v>1260</v>
      </c>
    </row>
    <row r="2794" spans="1:8">
      <c r="A2794" s="15" t="s">
        <v>26</v>
      </c>
      <c r="B2794" s="15" t="s">
        <v>3183</v>
      </c>
      <c r="C2794" s="15" t="s">
        <v>177</v>
      </c>
      <c r="D2794" s="15">
        <v>2008</v>
      </c>
      <c r="E2794" s="15" t="s">
        <v>105</v>
      </c>
      <c r="F2794" s="15" t="s">
        <v>164</v>
      </c>
      <c r="G2794" s="15" t="s">
        <v>152</v>
      </c>
      <c r="H2794" s="15">
        <v>3082</v>
      </c>
    </row>
    <row r="2795" spans="1:8">
      <c r="A2795" s="15" t="s">
        <v>221</v>
      </c>
      <c r="B2795" s="15" t="s">
        <v>3184</v>
      </c>
      <c r="C2795" s="15" t="s">
        <v>178</v>
      </c>
      <c r="D2795" s="15">
        <v>2008</v>
      </c>
      <c r="E2795" s="15" t="s">
        <v>105</v>
      </c>
      <c r="F2795" s="15" t="s">
        <v>164</v>
      </c>
      <c r="G2795" s="15" t="s">
        <v>152</v>
      </c>
      <c r="H2795" s="15">
        <v>3653</v>
      </c>
    </row>
    <row r="2796" spans="1:8">
      <c r="A2796" s="15" t="s">
        <v>107</v>
      </c>
      <c r="B2796" s="15" t="s">
        <v>3185</v>
      </c>
      <c r="C2796" s="15" t="s">
        <v>179</v>
      </c>
      <c r="D2796" s="15">
        <v>2008</v>
      </c>
      <c r="E2796" s="15" t="s">
        <v>105</v>
      </c>
      <c r="F2796" s="15" t="s">
        <v>164</v>
      </c>
      <c r="G2796" s="15" t="s">
        <v>152</v>
      </c>
      <c r="H2796" s="15">
        <v>2901</v>
      </c>
    </row>
    <row r="2797" spans="1:8">
      <c r="A2797" s="15" t="s">
        <v>27</v>
      </c>
      <c r="B2797" s="15" t="s">
        <v>3186</v>
      </c>
      <c r="C2797" s="15" t="s">
        <v>180</v>
      </c>
      <c r="D2797" s="15">
        <v>2008</v>
      </c>
      <c r="E2797" s="15" t="s">
        <v>105</v>
      </c>
      <c r="F2797" s="15" t="s">
        <v>164</v>
      </c>
      <c r="G2797" s="15" t="s">
        <v>152</v>
      </c>
      <c r="H2797" s="15">
        <v>1678</v>
      </c>
    </row>
    <row r="2798" spans="1:8">
      <c r="A2798" s="15" t="s">
        <v>28</v>
      </c>
      <c r="B2798" s="15" t="s">
        <v>3187</v>
      </c>
      <c r="C2798" s="15" t="s">
        <v>181</v>
      </c>
      <c r="D2798" s="15">
        <v>2008</v>
      </c>
      <c r="E2798" s="15" t="s">
        <v>105</v>
      </c>
      <c r="F2798" s="15" t="s">
        <v>164</v>
      </c>
      <c r="G2798" s="15" t="s">
        <v>152</v>
      </c>
      <c r="H2798" s="15">
        <v>3635</v>
      </c>
    </row>
    <row r="2799" spans="1:8">
      <c r="A2799" s="15" t="s">
        <v>30</v>
      </c>
      <c r="B2799" s="15" t="s">
        <v>3188</v>
      </c>
      <c r="C2799" s="15" t="s">
        <v>29</v>
      </c>
      <c r="D2799" s="15">
        <v>2008</v>
      </c>
      <c r="E2799" s="15" t="s">
        <v>105</v>
      </c>
      <c r="F2799" s="15" t="s">
        <v>164</v>
      </c>
      <c r="G2799" s="15" t="s">
        <v>152</v>
      </c>
      <c r="H2799" s="15">
        <v>588</v>
      </c>
    </row>
    <row r="2800" spans="1:8">
      <c r="A2800" s="15" t="s">
        <v>32</v>
      </c>
      <c r="B2800" s="15" t="s">
        <v>3189</v>
      </c>
      <c r="C2800" s="15" t="s">
        <v>31</v>
      </c>
      <c r="D2800" s="15">
        <v>2008</v>
      </c>
      <c r="E2800" s="15" t="s">
        <v>105</v>
      </c>
      <c r="F2800" s="15" t="s">
        <v>164</v>
      </c>
      <c r="G2800" s="15" t="s">
        <v>152</v>
      </c>
      <c r="H2800" s="15">
        <v>938</v>
      </c>
    </row>
    <row r="2801" spans="1:8">
      <c r="A2801" s="15" t="s">
        <v>34</v>
      </c>
      <c r="B2801" s="15" t="s">
        <v>3190</v>
      </c>
      <c r="C2801" s="15" t="s">
        <v>33</v>
      </c>
      <c r="D2801" s="15">
        <v>2008</v>
      </c>
      <c r="E2801" s="15" t="s">
        <v>105</v>
      </c>
      <c r="F2801" s="15" t="s">
        <v>164</v>
      </c>
      <c r="G2801" s="15" t="s">
        <v>152</v>
      </c>
      <c r="H2801" s="15">
        <v>1270</v>
      </c>
    </row>
    <row r="2802" spans="1:8">
      <c r="A2802" s="15" t="s">
        <v>36</v>
      </c>
      <c r="B2802" s="15" t="s">
        <v>3191</v>
      </c>
      <c r="C2802" s="15" t="s">
        <v>35</v>
      </c>
      <c r="D2802" s="15">
        <v>2008</v>
      </c>
      <c r="E2802" s="15" t="s">
        <v>105</v>
      </c>
      <c r="F2802" s="15" t="s">
        <v>164</v>
      </c>
      <c r="G2802" s="15" t="s">
        <v>152</v>
      </c>
      <c r="H2802" s="15">
        <v>861</v>
      </c>
    </row>
    <row r="2803" spans="1:8">
      <c r="A2803" s="15" t="s">
        <v>38</v>
      </c>
      <c r="B2803" s="15" t="s">
        <v>3192</v>
      </c>
      <c r="C2803" s="15" t="s">
        <v>37</v>
      </c>
      <c r="D2803" s="15">
        <v>2008</v>
      </c>
      <c r="E2803" s="15" t="s">
        <v>105</v>
      </c>
      <c r="F2803" s="15" t="s">
        <v>164</v>
      </c>
      <c r="G2803" s="15" t="s">
        <v>152</v>
      </c>
      <c r="H2803" s="15">
        <v>941</v>
      </c>
    </row>
    <row r="2804" spans="1:8">
      <c r="A2804" s="15" t="s">
        <v>40</v>
      </c>
      <c r="B2804" s="15" t="s">
        <v>3193</v>
      </c>
      <c r="C2804" s="15" t="s">
        <v>39</v>
      </c>
      <c r="D2804" s="15">
        <v>2008</v>
      </c>
      <c r="E2804" s="15" t="s">
        <v>105</v>
      </c>
      <c r="F2804" s="15" t="s">
        <v>164</v>
      </c>
      <c r="G2804" s="15" t="s">
        <v>152</v>
      </c>
      <c r="H2804" s="15">
        <v>833</v>
      </c>
    </row>
    <row r="2805" spans="1:8">
      <c r="A2805" s="15" t="s">
        <v>41</v>
      </c>
      <c r="B2805" s="15" t="s">
        <v>3194</v>
      </c>
      <c r="C2805" s="15" t="s">
        <v>24</v>
      </c>
      <c r="D2805" s="15">
        <v>2008</v>
      </c>
      <c r="E2805" s="15" t="s">
        <v>105</v>
      </c>
      <c r="F2805" s="15" t="s">
        <v>164</v>
      </c>
      <c r="G2805" s="15" t="s">
        <v>152</v>
      </c>
      <c r="H2805" s="15">
        <v>1260</v>
      </c>
    </row>
    <row r="2806" spans="1:8">
      <c r="A2806" s="15" t="s">
        <v>43</v>
      </c>
      <c r="B2806" s="15" t="s">
        <v>3195</v>
      </c>
      <c r="C2806" s="15" t="s">
        <v>42</v>
      </c>
      <c r="D2806" s="15">
        <v>2008</v>
      </c>
      <c r="E2806" s="15" t="s">
        <v>105</v>
      </c>
      <c r="F2806" s="15" t="s">
        <v>164</v>
      </c>
      <c r="G2806" s="15" t="s">
        <v>152</v>
      </c>
      <c r="H2806" s="15">
        <v>682</v>
      </c>
    </row>
    <row r="2807" spans="1:8">
      <c r="A2807" s="15" t="s">
        <v>45</v>
      </c>
      <c r="B2807" s="15" t="s">
        <v>3196</v>
      </c>
      <c r="C2807" s="15" t="s">
        <v>44</v>
      </c>
      <c r="D2807" s="15">
        <v>2008</v>
      </c>
      <c r="E2807" s="15" t="s">
        <v>105</v>
      </c>
      <c r="F2807" s="15" t="s">
        <v>164</v>
      </c>
      <c r="G2807" s="15" t="s">
        <v>152</v>
      </c>
      <c r="H2807" s="15">
        <v>994</v>
      </c>
    </row>
    <row r="2808" spans="1:8">
      <c r="A2808" s="15" t="s">
        <v>47</v>
      </c>
      <c r="B2808" s="15" t="s">
        <v>3197</v>
      </c>
      <c r="C2808" s="15" t="s">
        <v>46</v>
      </c>
      <c r="D2808" s="15">
        <v>2008</v>
      </c>
      <c r="E2808" s="15" t="s">
        <v>105</v>
      </c>
      <c r="F2808" s="15" t="s">
        <v>164</v>
      </c>
      <c r="G2808" s="15" t="s">
        <v>152</v>
      </c>
      <c r="H2808" s="15">
        <v>1406</v>
      </c>
    </row>
    <row r="2809" spans="1:8">
      <c r="A2809" s="15" t="s">
        <v>49</v>
      </c>
      <c r="B2809" s="15" t="s">
        <v>3198</v>
      </c>
      <c r="C2809" s="15" t="s">
        <v>48</v>
      </c>
      <c r="D2809" s="15">
        <v>2008</v>
      </c>
      <c r="E2809" s="15" t="s">
        <v>105</v>
      </c>
      <c r="F2809" s="15" t="s">
        <v>164</v>
      </c>
      <c r="G2809" s="15" t="s">
        <v>152</v>
      </c>
      <c r="H2809" s="15">
        <v>1769</v>
      </c>
    </row>
    <row r="2810" spans="1:8">
      <c r="A2810" s="15" t="s">
        <v>51</v>
      </c>
      <c r="B2810" s="15" t="s">
        <v>3199</v>
      </c>
      <c r="C2810" s="15" t="s">
        <v>50</v>
      </c>
      <c r="D2810" s="15">
        <v>2008</v>
      </c>
      <c r="E2810" s="15" t="s">
        <v>105</v>
      </c>
      <c r="F2810" s="15" t="s">
        <v>164</v>
      </c>
      <c r="G2810" s="15" t="s">
        <v>152</v>
      </c>
      <c r="H2810" s="15">
        <v>990</v>
      </c>
    </row>
    <row r="2811" spans="1:8">
      <c r="A2811" s="15" t="s">
        <v>53</v>
      </c>
      <c r="B2811" s="15" t="s">
        <v>3200</v>
      </c>
      <c r="C2811" s="15" t="s">
        <v>52</v>
      </c>
      <c r="D2811" s="15">
        <v>2008</v>
      </c>
      <c r="E2811" s="15" t="s">
        <v>105</v>
      </c>
      <c r="F2811" s="15" t="s">
        <v>164</v>
      </c>
      <c r="G2811" s="15" t="s">
        <v>152</v>
      </c>
      <c r="H2811" s="15">
        <v>894</v>
      </c>
    </row>
    <row r="2812" spans="1:8">
      <c r="A2812" s="15" t="s">
        <v>55</v>
      </c>
      <c r="B2812" s="15" t="s">
        <v>3201</v>
      </c>
      <c r="C2812" s="15" t="s">
        <v>54</v>
      </c>
      <c r="D2812" s="15">
        <v>2008</v>
      </c>
      <c r="E2812" s="15" t="s">
        <v>105</v>
      </c>
      <c r="F2812" s="15" t="s">
        <v>164</v>
      </c>
      <c r="G2812" s="15" t="s">
        <v>152</v>
      </c>
      <c r="H2812" s="15">
        <v>930</v>
      </c>
    </row>
    <row r="2813" spans="1:8">
      <c r="A2813" s="15" t="s">
        <v>57</v>
      </c>
      <c r="B2813" s="15" t="s">
        <v>3202</v>
      </c>
      <c r="C2813" s="15" t="s">
        <v>56</v>
      </c>
      <c r="D2813" s="15">
        <v>2008</v>
      </c>
      <c r="E2813" s="15" t="s">
        <v>105</v>
      </c>
      <c r="F2813" s="15" t="s">
        <v>164</v>
      </c>
      <c r="G2813" s="15" t="s">
        <v>152</v>
      </c>
      <c r="H2813" s="15">
        <v>1971</v>
      </c>
    </row>
    <row r="2814" spans="1:8">
      <c r="A2814" s="15" t="s">
        <v>59</v>
      </c>
      <c r="B2814" s="15" t="s">
        <v>3203</v>
      </c>
      <c r="C2814" s="15" t="s">
        <v>58</v>
      </c>
      <c r="D2814" s="15">
        <v>2008</v>
      </c>
      <c r="E2814" s="15" t="s">
        <v>105</v>
      </c>
      <c r="F2814" s="15" t="s">
        <v>164</v>
      </c>
      <c r="G2814" s="15" t="s">
        <v>152</v>
      </c>
      <c r="H2814" s="15">
        <v>1362</v>
      </c>
    </row>
    <row r="2815" spans="1:8">
      <c r="A2815" s="15" t="s">
        <v>61</v>
      </c>
      <c r="B2815" s="15" t="s">
        <v>3204</v>
      </c>
      <c r="C2815" s="15" t="s">
        <v>60</v>
      </c>
      <c r="D2815" s="15">
        <v>2008</v>
      </c>
      <c r="E2815" s="15" t="s">
        <v>105</v>
      </c>
      <c r="F2815" s="15" t="s">
        <v>164</v>
      </c>
      <c r="G2815" s="15" t="s">
        <v>152</v>
      </c>
      <c r="H2815" s="15">
        <v>316</v>
      </c>
    </row>
    <row r="2816" spans="1:8">
      <c r="A2816" s="15" t="s">
        <v>63</v>
      </c>
      <c r="B2816" s="15" t="s">
        <v>3205</v>
      </c>
      <c r="C2816" s="15" t="s">
        <v>62</v>
      </c>
      <c r="D2816" s="15">
        <v>2008</v>
      </c>
      <c r="E2816" s="15" t="s">
        <v>105</v>
      </c>
      <c r="F2816" s="15" t="s">
        <v>164</v>
      </c>
      <c r="G2816" s="15" t="s">
        <v>152</v>
      </c>
      <c r="H2816" s="15">
        <v>945</v>
      </c>
    </row>
    <row r="2817" spans="1:8">
      <c r="A2817" s="15" t="s">
        <v>65</v>
      </c>
      <c r="B2817" s="15" t="s">
        <v>3206</v>
      </c>
      <c r="C2817" s="15" t="s">
        <v>64</v>
      </c>
      <c r="D2817" s="15">
        <v>2008</v>
      </c>
      <c r="E2817" s="15" t="s">
        <v>105</v>
      </c>
      <c r="F2817" s="15" t="s">
        <v>164</v>
      </c>
      <c r="G2817" s="15" t="s">
        <v>152</v>
      </c>
      <c r="H2817" s="15">
        <v>417</v>
      </c>
    </row>
    <row r="2818" spans="1:8">
      <c r="A2818" s="15" t="s">
        <v>67</v>
      </c>
      <c r="B2818" s="15" t="s">
        <v>3207</v>
      </c>
      <c r="C2818" s="15" t="s">
        <v>66</v>
      </c>
      <c r="D2818" s="15">
        <v>2008</v>
      </c>
      <c r="E2818" s="15" t="s">
        <v>105</v>
      </c>
      <c r="F2818" s="15" t="s">
        <v>164</v>
      </c>
      <c r="G2818" s="15" t="s">
        <v>152</v>
      </c>
      <c r="H2818" s="15">
        <v>651</v>
      </c>
    </row>
    <row r="2819" spans="1:8">
      <c r="A2819" s="15" t="s">
        <v>69</v>
      </c>
      <c r="B2819" s="15" t="s">
        <v>3208</v>
      </c>
      <c r="C2819" s="15" t="s">
        <v>68</v>
      </c>
      <c r="D2819" s="15">
        <v>2008</v>
      </c>
      <c r="E2819" s="15" t="s">
        <v>105</v>
      </c>
      <c r="F2819" s="15" t="s">
        <v>164</v>
      </c>
      <c r="G2819" s="15" t="s">
        <v>152</v>
      </c>
      <c r="H2819" s="15">
        <v>701</v>
      </c>
    </row>
    <row r="2820" spans="1:8">
      <c r="A2820" s="15" t="s">
        <v>71</v>
      </c>
      <c r="B2820" s="15" t="s">
        <v>3209</v>
      </c>
      <c r="C2820" s="15" t="s">
        <v>70</v>
      </c>
      <c r="D2820" s="15">
        <v>2008</v>
      </c>
      <c r="E2820" s="15" t="s">
        <v>105</v>
      </c>
      <c r="F2820" s="15" t="s">
        <v>164</v>
      </c>
      <c r="G2820" s="15" t="s">
        <v>152</v>
      </c>
      <c r="H2820" s="15">
        <v>921</v>
      </c>
    </row>
    <row r="2821" spans="1:8">
      <c r="A2821" s="15" t="s">
        <v>20</v>
      </c>
      <c r="B2821" s="15" t="s">
        <v>3210</v>
      </c>
      <c r="C2821" s="15" t="s">
        <v>182</v>
      </c>
      <c r="D2821" s="15">
        <v>2008</v>
      </c>
      <c r="E2821" s="15" t="s">
        <v>105</v>
      </c>
      <c r="F2821" s="15" t="s">
        <v>164</v>
      </c>
      <c r="G2821" s="15" t="s">
        <v>152</v>
      </c>
      <c r="H2821" s="15">
        <v>21640</v>
      </c>
    </row>
    <row r="2822" spans="1:8">
      <c r="A2822" s="15" t="s">
        <v>23</v>
      </c>
      <c r="B2822" s="15" t="s">
        <v>3211</v>
      </c>
      <c r="C2822" s="15" t="s">
        <v>175</v>
      </c>
      <c r="D2822" s="15">
        <v>2009</v>
      </c>
      <c r="E2822" s="15" t="s">
        <v>105</v>
      </c>
      <c r="F2822" s="15" t="s">
        <v>164</v>
      </c>
      <c r="G2822" s="15" t="s">
        <v>152</v>
      </c>
      <c r="H2822" s="15">
        <v>5633</v>
      </c>
    </row>
    <row r="2823" spans="1:8">
      <c r="A2823" s="15" t="s">
        <v>25</v>
      </c>
      <c r="B2823" s="15" t="s">
        <v>3212</v>
      </c>
      <c r="C2823" s="15" t="s">
        <v>176</v>
      </c>
      <c r="D2823" s="15">
        <v>2009</v>
      </c>
      <c r="E2823" s="15" t="s">
        <v>105</v>
      </c>
      <c r="F2823" s="15" t="s">
        <v>164</v>
      </c>
      <c r="G2823" s="15" t="s">
        <v>152</v>
      </c>
      <c r="H2823" s="15">
        <v>1337</v>
      </c>
    </row>
    <row r="2824" spans="1:8">
      <c r="A2824" s="15" t="s">
        <v>26</v>
      </c>
      <c r="B2824" s="15" t="s">
        <v>3213</v>
      </c>
      <c r="C2824" s="15" t="s">
        <v>177</v>
      </c>
      <c r="D2824" s="15">
        <v>2009</v>
      </c>
      <c r="E2824" s="15" t="s">
        <v>105</v>
      </c>
      <c r="F2824" s="15" t="s">
        <v>164</v>
      </c>
      <c r="G2824" s="15" t="s">
        <v>152</v>
      </c>
      <c r="H2824" s="15">
        <v>3240</v>
      </c>
    </row>
    <row r="2825" spans="1:8">
      <c r="A2825" s="15" t="s">
        <v>221</v>
      </c>
      <c r="B2825" s="15" t="s">
        <v>3214</v>
      </c>
      <c r="C2825" s="15" t="s">
        <v>178</v>
      </c>
      <c r="D2825" s="15">
        <v>2009</v>
      </c>
      <c r="E2825" s="15" t="s">
        <v>105</v>
      </c>
      <c r="F2825" s="15" t="s">
        <v>164</v>
      </c>
      <c r="G2825" s="15" t="s">
        <v>152</v>
      </c>
      <c r="H2825" s="15">
        <v>3789</v>
      </c>
    </row>
    <row r="2826" spans="1:8">
      <c r="A2826" s="15" t="s">
        <v>107</v>
      </c>
      <c r="B2826" s="15" t="s">
        <v>3215</v>
      </c>
      <c r="C2826" s="15" t="s">
        <v>179</v>
      </c>
      <c r="D2826" s="15">
        <v>2009</v>
      </c>
      <c r="E2826" s="15" t="s">
        <v>105</v>
      </c>
      <c r="F2826" s="15" t="s">
        <v>164</v>
      </c>
      <c r="G2826" s="15" t="s">
        <v>152</v>
      </c>
      <c r="H2826" s="15">
        <v>3005</v>
      </c>
    </row>
    <row r="2827" spans="1:8">
      <c r="A2827" s="15" t="s">
        <v>27</v>
      </c>
      <c r="B2827" s="15" t="s">
        <v>3216</v>
      </c>
      <c r="C2827" s="15" t="s">
        <v>180</v>
      </c>
      <c r="D2827" s="15">
        <v>2009</v>
      </c>
      <c r="E2827" s="15" t="s">
        <v>105</v>
      </c>
      <c r="F2827" s="15" t="s">
        <v>164</v>
      </c>
      <c r="G2827" s="15" t="s">
        <v>152</v>
      </c>
      <c r="H2827" s="15">
        <v>1741</v>
      </c>
    </row>
    <row r="2828" spans="1:8">
      <c r="A2828" s="15" t="s">
        <v>28</v>
      </c>
      <c r="B2828" s="15" t="s">
        <v>3217</v>
      </c>
      <c r="C2828" s="15" t="s">
        <v>181</v>
      </c>
      <c r="D2828" s="15">
        <v>2009</v>
      </c>
      <c r="E2828" s="15" t="s">
        <v>105</v>
      </c>
      <c r="F2828" s="15" t="s">
        <v>164</v>
      </c>
      <c r="G2828" s="15" t="s">
        <v>152</v>
      </c>
      <c r="H2828" s="15">
        <v>3758</v>
      </c>
    </row>
    <row r="2829" spans="1:8">
      <c r="A2829" s="15" t="s">
        <v>30</v>
      </c>
      <c r="B2829" s="15" t="s">
        <v>3218</v>
      </c>
      <c r="C2829" s="15" t="s">
        <v>29</v>
      </c>
      <c r="D2829" s="15">
        <v>2009</v>
      </c>
      <c r="E2829" s="15" t="s">
        <v>105</v>
      </c>
      <c r="F2829" s="15" t="s">
        <v>164</v>
      </c>
      <c r="G2829" s="15" t="s">
        <v>152</v>
      </c>
      <c r="H2829" s="15">
        <v>601</v>
      </c>
    </row>
    <row r="2830" spans="1:8">
      <c r="A2830" s="15" t="s">
        <v>32</v>
      </c>
      <c r="B2830" s="15" t="s">
        <v>3219</v>
      </c>
      <c r="C2830" s="15" t="s">
        <v>31</v>
      </c>
      <c r="D2830" s="15">
        <v>2009</v>
      </c>
      <c r="E2830" s="15" t="s">
        <v>105</v>
      </c>
      <c r="F2830" s="15" t="s">
        <v>164</v>
      </c>
      <c r="G2830" s="15" t="s">
        <v>152</v>
      </c>
      <c r="H2830" s="15">
        <v>968</v>
      </c>
    </row>
    <row r="2831" spans="1:8">
      <c r="A2831" s="15" t="s">
        <v>34</v>
      </c>
      <c r="B2831" s="15" t="s">
        <v>3220</v>
      </c>
      <c r="C2831" s="15" t="s">
        <v>33</v>
      </c>
      <c r="D2831" s="15">
        <v>2009</v>
      </c>
      <c r="E2831" s="15" t="s">
        <v>105</v>
      </c>
      <c r="F2831" s="15" t="s">
        <v>164</v>
      </c>
      <c r="G2831" s="15" t="s">
        <v>152</v>
      </c>
      <c r="H2831" s="15">
        <v>1337</v>
      </c>
    </row>
    <row r="2832" spans="1:8">
      <c r="A2832" s="15" t="s">
        <v>36</v>
      </c>
      <c r="B2832" s="15" t="s">
        <v>3221</v>
      </c>
      <c r="C2832" s="15" t="s">
        <v>35</v>
      </c>
      <c r="D2832" s="15">
        <v>2009</v>
      </c>
      <c r="E2832" s="15" t="s">
        <v>105</v>
      </c>
      <c r="F2832" s="15" t="s">
        <v>164</v>
      </c>
      <c r="G2832" s="15" t="s">
        <v>152</v>
      </c>
      <c r="H2832" s="15">
        <v>896</v>
      </c>
    </row>
    <row r="2833" spans="1:8">
      <c r="A2833" s="15" t="s">
        <v>38</v>
      </c>
      <c r="B2833" s="15" t="s">
        <v>3222</v>
      </c>
      <c r="C2833" s="15" t="s">
        <v>37</v>
      </c>
      <c r="D2833" s="15">
        <v>2009</v>
      </c>
      <c r="E2833" s="15" t="s">
        <v>105</v>
      </c>
      <c r="F2833" s="15" t="s">
        <v>164</v>
      </c>
      <c r="G2833" s="15" t="s">
        <v>152</v>
      </c>
      <c r="H2833" s="15">
        <v>986</v>
      </c>
    </row>
    <row r="2834" spans="1:8">
      <c r="A2834" s="15" t="s">
        <v>40</v>
      </c>
      <c r="B2834" s="15" t="s">
        <v>3223</v>
      </c>
      <c r="C2834" s="15" t="s">
        <v>39</v>
      </c>
      <c r="D2834" s="15">
        <v>2009</v>
      </c>
      <c r="E2834" s="15" t="s">
        <v>105</v>
      </c>
      <c r="F2834" s="15" t="s">
        <v>164</v>
      </c>
      <c r="G2834" s="15" t="s">
        <v>152</v>
      </c>
      <c r="H2834" s="15">
        <v>845</v>
      </c>
    </row>
    <row r="2835" spans="1:8">
      <c r="A2835" s="15" t="s">
        <v>41</v>
      </c>
      <c r="B2835" s="15" t="s">
        <v>3224</v>
      </c>
      <c r="C2835" s="15" t="s">
        <v>24</v>
      </c>
      <c r="D2835" s="15">
        <v>2009</v>
      </c>
      <c r="E2835" s="15" t="s">
        <v>105</v>
      </c>
      <c r="F2835" s="15" t="s">
        <v>164</v>
      </c>
      <c r="G2835" s="15" t="s">
        <v>152</v>
      </c>
      <c r="H2835" s="15">
        <v>1337</v>
      </c>
    </row>
    <row r="2836" spans="1:8">
      <c r="A2836" s="15" t="s">
        <v>43</v>
      </c>
      <c r="B2836" s="15" t="s">
        <v>3225</v>
      </c>
      <c r="C2836" s="15" t="s">
        <v>42</v>
      </c>
      <c r="D2836" s="15">
        <v>2009</v>
      </c>
      <c r="E2836" s="15" t="s">
        <v>105</v>
      </c>
      <c r="F2836" s="15" t="s">
        <v>164</v>
      </c>
      <c r="G2836" s="15" t="s">
        <v>152</v>
      </c>
      <c r="H2836" s="15">
        <v>705</v>
      </c>
    </row>
    <row r="2837" spans="1:8">
      <c r="A2837" s="15" t="s">
        <v>45</v>
      </c>
      <c r="B2837" s="15" t="s">
        <v>3226</v>
      </c>
      <c r="C2837" s="15" t="s">
        <v>44</v>
      </c>
      <c r="D2837" s="15">
        <v>2009</v>
      </c>
      <c r="E2837" s="15" t="s">
        <v>105</v>
      </c>
      <c r="F2837" s="15" t="s">
        <v>164</v>
      </c>
      <c r="G2837" s="15" t="s">
        <v>152</v>
      </c>
      <c r="H2837" s="15">
        <v>1053</v>
      </c>
    </row>
    <row r="2838" spans="1:8">
      <c r="A2838" s="15" t="s">
        <v>47</v>
      </c>
      <c r="B2838" s="15" t="s">
        <v>3227</v>
      </c>
      <c r="C2838" s="15" t="s">
        <v>46</v>
      </c>
      <c r="D2838" s="15">
        <v>2009</v>
      </c>
      <c r="E2838" s="15" t="s">
        <v>105</v>
      </c>
      <c r="F2838" s="15" t="s">
        <v>164</v>
      </c>
      <c r="G2838" s="15" t="s">
        <v>152</v>
      </c>
      <c r="H2838" s="15">
        <v>1482</v>
      </c>
    </row>
    <row r="2839" spans="1:8">
      <c r="A2839" s="15" t="s">
        <v>49</v>
      </c>
      <c r="B2839" s="15" t="s">
        <v>3228</v>
      </c>
      <c r="C2839" s="15" t="s">
        <v>48</v>
      </c>
      <c r="D2839" s="15">
        <v>2009</v>
      </c>
      <c r="E2839" s="15" t="s">
        <v>105</v>
      </c>
      <c r="F2839" s="15" t="s">
        <v>164</v>
      </c>
      <c r="G2839" s="15" t="s">
        <v>152</v>
      </c>
      <c r="H2839" s="15">
        <v>1833</v>
      </c>
    </row>
    <row r="2840" spans="1:8">
      <c r="A2840" s="15" t="s">
        <v>51</v>
      </c>
      <c r="B2840" s="15" t="s">
        <v>3229</v>
      </c>
      <c r="C2840" s="15" t="s">
        <v>50</v>
      </c>
      <c r="D2840" s="15">
        <v>2009</v>
      </c>
      <c r="E2840" s="15" t="s">
        <v>105</v>
      </c>
      <c r="F2840" s="15" t="s">
        <v>164</v>
      </c>
      <c r="G2840" s="15" t="s">
        <v>152</v>
      </c>
      <c r="H2840" s="15">
        <v>1015</v>
      </c>
    </row>
    <row r="2841" spans="1:8">
      <c r="A2841" s="15" t="s">
        <v>53</v>
      </c>
      <c r="B2841" s="15" t="s">
        <v>3230</v>
      </c>
      <c r="C2841" s="15" t="s">
        <v>52</v>
      </c>
      <c r="D2841" s="15">
        <v>2009</v>
      </c>
      <c r="E2841" s="15" t="s">
        <v>105</v>
      </c>
      <c r="F2841" s="15" t="s">
        <v>164</v>
      </c>
      <c r="G2841" s="15" t="s">
        <v>152</v>
      </c>
      <c r="H2841" s="15">
        <v>941</v>
      </c>
    </row>
    <row r="2842" spans="1:8">
      <c r="A2842" s="15" t="s">
        <v>55</v>
      </c>
      <c r="B2842" s="15" t="s">
        <v>3231</v>
      </c>
      <c r="C2842" s="15" t="s">
        <v>54</v>
      </c>
      <c r="D2842" s="15">
        <v>2009</v>
      </c>
      <c r="E2842" s="15" t="s">
        <v>105</v>
      </c>
      <c r="F2842" s="15" t="s">
        <v>164</v>
      </c>
      <c r="G2842" s="15" t="s">
        <v>152</v>
      </c>
      <c r="H2842" s="15">
        <v>941</v>
      </c>
    </row>
    <row r="2843" spans="1:8">
      <c r="A2843" s="15" t="s">
        <v>57</v>
      </c>
      <c r="B2843" s="15" t="s">
        <v>3232</v>
      </c>
      <c r="C2843" s="15" t="s">
        <v>56</v>
      </c>
      <c r="D2843" s="15">
        <v>2009</v>
      </c>
      <c r="E2843" s="15" t="s">
        <v>105</v>
      </c>
      <c r="F2843" s="15" t="s">
        <v>164</v>
      </c>
      <c r="G2843" s="15" t="s">
        <v>152</v>
      </c>
      <c r="H2843" s="15">
        <v>2064</v>
      </c>
    </row>
    <row r="2844" spans="1:8">
      <c r="A2844" s="15" t="s">
        <v>59</v>
      </c>
      <c r="B2844" s="15" t="s">
        <v>3233</v>
      </c>
      <c r="C2844" s="15" t="s">
        <v>58</v>
      </c>
      <c r="D2844" s="15">
        <v>2009</v>
      </c>
      <c r="E2844" s="15" t="s">
        <v>105</v>
      </c>
      <c r="F2844" s="15" t="s">
        <v>164</v>
      </c>
      <c r="G2844" s="15" t="s">
        <v>152</v>
      </c>
      <c r="H2844" s="15">
        <v>1400</v>
      </c>
    </row>
    <row r="2845" spans="1:8">
      <c r="A2845" s="15" t="s">
        <v>61</v>
      </c>
      <c r="B2845" s="15" t="s">
        <v>3234</v>
      </c>
      <c r="C2845" s="15" t="s">
        <v>60</v>
      </c>
      <c r="D2845" s="15">
        <v>2009</v>
      </c>
      <c r="E2845" s="15" t="s">
        <v>105</v>
      </c>
      <c r="F2845" s="15" t="s">
        <v>164</v>
      </c>
      <c r="G2845" s="15" t="s">
        <v>152</v>
      </c>
      <c r="H2845" s="15">
        <v>341</v>
      </c>
    </row>
    <row r="2846" spans="1:8">
      <c r="A2846" s="15" t="s">
        <v>63</v>
      </c>
      <c r="B2846" s="15" t="s">
        <v>3235</v>
      </c>
      <c r="C2846" s="15" t="s">
        <v>62</v>
      </c>
      <c r="D2846" s="15">
        <v>2009</v>
      </c>
      <c r="E2846" s="15" t="s">
        <v>105</v>
      </c>
      <c r="F2846" s="15" t="s">
        <v>164</v>
      </c>
      <c r="G2846" s="15" t="s">
        <v>152</v>
      </c>
      <c r="H2846" s="15">
        <v>961</v>
      </c>
    </row>
    <row r="2847" spans="1:8">
      <c r="A2847" s="15" t="s">
        <v>65</v>
      </c>
      <c r="B2847" s="15" t="s">
        <v>3236</v>
      </c>
      <c r="C2847" s="15" t="s">
        <v>64</v>
      </c>
      <c r="D2847" s="15">
        <v>2009</v>
      </c>
      <c r="E2847" s="15" t="s">
        <v>105</v>
      </c>
      <c r="F2847" s="15" t="s">
        <v>164</v>
      </c>
      <c r="G2847" s="15" t="s">
        <v>152</v>
      </c>
      <c r="H2847" s="15">
        <v>423</v>
      </c>
    </row>
    <row r="2848" spans="1:8">
      <c r="A2848" s="15" t="s">
        <v>67</v>
      </c>
      <c r="B2848" s="15" t="s">
        <v>3237</v>
      </c>
      <c r="C2848" s="15" t="s">
        <v>66</v>
      </c>
      <c r="D2848" s="15">
        <v>2009</v>
      </c>
      <c r="E2848" s="15" t="s">
        <v>105</v>
      </c>
      <c r="F2848" s="15" t="s">
        <v>164</v>
      </c>
      <c r="G2848" s="15" t="s">
        <v>152</v>
      </c>
      <c r="H2848" s="15">
        <v>674</v>
      </c>
    </row>
    <row r="2849" spans="1:8">
      <c r="A2849" s="15" t="s">
        <v>69</v>
      </c>
      <c r="B2849" s="15" t="s">
        <v>3238</v>
      </c>
      <c r="C2849" s="15" t="s">
        <v>68</v>
      </c>
      <c r="D2849" s="15">
        <v>2009</v>
      </c>
      <c r="E2849" s="15" t="s">
        <v>105</v>
      </c>
      <c r="F2849" s="15" t="s">
        <v>164</v>
      </c>
      <c r="G2849" s="15" t="s">
        <v>152</v>
      </c>
      <c r="H2849" s="15">
        <v>753</v>
      </c>
    </row>
    <row r="2850" spans="1:8">
      <c r="A2850" s="15" t="s">
        <v>71</v>
      </c>
      <c r="B2850" s="15" t="s">
        <v>3239</v>
      </c>
      <c r="C2850" s="15" t="s">
        <v>70</v>
      </c>
      <c r="D2850" s="15">
        <v>2009</v>
      </c>
      <c r="E2850" s="15" t="s">
        <v>105</v>
      </c>
      <c r="F2850" s="15" t="s">
        <v>164</v>
      </c>
      <c r="G2850" s="15" t="s">
        <v>152</v>
      </c>
      <c r="H2850" s="15">
        <v>947</v>
      </c>
    </row>
    <row r="2851" spans="1:8">
      <c r="A2851" s="15" t="s">
        <v>20</v>
      </c>
      <c r="B2851" s="15" t="s">
        <v>3240</v>
      </c>
      <c r="C2851" s="15" t="s">
        <v>182</v>
      </c>
      <c r="D2851" s="15">
        <v>2009</v>
      </c>
      <c r="E2851" s="15" t="s">
        <v>105</v>
      </c>
      <c r="F2851" s="15" t="s">
        <v>164</v>
      </c>
      <c r="G2851" s="15" t="s">
        <v>152</v>
      </c>
      <c r="H2851" s="15">
        <v>22503</v>
      </c>
    </row>
    <row r="2852" spans="1:8">
      <c r="A2852" s="15" t="s">
        <v>23</v>
      </c>
      <c r="B2852" s="15" t="s">
        <v>3241</v>
      </c>
      <c r="C2852" s="15" t="s">
        <v>175</v>
      </c>
      <c r="D2852" s="15">
        <v>2010</v>
      </c>
      <c r="E2852" s="15" t="s">
        <v>105</v>
      </c>
      <c r="F2852" s="15" t="s">
        <v>164</v>
      </c>
      <c r="G2852" s="15" t="s">
        <v>152</v>
      </c>
      <c r="H2852" s="15">
        <v>5770</v>
      </c>
    </row>
    <row r="2853" spans="1:8">
      <c r="A2853" s="15" t="s">
        <v>25</v>
      </c>
      <c r="B2853" s="15" t="s">
        <v>3242</v>
      </c>
      <c r="C2853" s="15" t="s">
        <v>176</v>
      </c>
      <c r="D2853" s="15">
        <v>2010</v>
      </c>
      <c r="E2853" s="15" t="s">
        <v>105</v>
      </c>
      <c r="F2853" s="15" t="s">
        <v>164</v>
      </c>
      <c r="G2853" s="15" t="s">
        <v>152</v>
      </c>
      <c r="H2853" s="15">
        <v>1360</v>
      </c>
    </row>
    <row r="2854" spans="1:8">
      <c r="A2854" s="15" t="s">
        <v>26</v>
      </c>
      <c r="B2854" s="15" t="s">
        <v>3243</v>
      </c>
      <c r="C2854" s="15" t="s">
        <v>177</v>
      </c>
      <c r="D2854" s="15">
        <v>2010</v>
      </c>
      <c r="E2854" s="15" t="s">
        <v>105</v>
      </c>
      <c r="F2854" s="15" t="s">
        <v>164</v>
      </c>
      <c r="G2854" s="15" t="s">
        <v>152</v>
      </c>
      <c r="H2854" s="15">
        <v>3364</v>
      </c>
    </row>
    <row r="2855" spans="1:8">
      <c r="A2855" s="15" t="s">
        <v>221</v>
      </c>
      <c r="B2855" s="15" t="s">
        <v>3244</v>
      </c>
      <c r="C2855" s="15" t="s">
        <v>178</v>
      </c>
      <c r="D2855" s="15">
        <v>2010</v>
      </c>
      <c r="E2855" s="15" t="s">
        <v>105</v>
      </c>
      <c r="F2855" s="15" t="s">
        <v>164</v>
      </c>
      <c r="G2855" s="15" t="s">
        <v>152</v>
      </c>
      <c r="H2855" s="15">
        <v>3860</v>
      </c>
    </row>
    <row r="2856" spans="1:8">
      <c r="A2856" s="15" t="s">
        <v>107</v>
      </c>
      <c r="B2856" s="15" t="s">
        <v>3245</v>
      </c>
      <c r="C2856" s="15" t="s">
        <v>179</v>
      </c>
      <c r="D2856" s="15">
        <v>2010</v>
      </c>
      <c r="E2856" s="15" t="s">
        <v>105</v>
      </c>
      <c r="F2856" s="15" t="s">
        <v>164</v>
      </c>
      <c r="G2856" s="15" t="s">
        <v>152</v>
      </c>
      <c r="H2856" s="15">
        <v>3185</v>
      </c>
    </row>
    <row r="2857" spans="1:8">
      <c r="A2857" s="15" t="s">
        <v>27</v>
      </c>
      <c r="B2857" s="15" t="s">
        <v>3246</v>
      </c>
      <c r="C2857" s="15" t="s">
        <v>180</v>
      </c>
      <c r="D2857" s="15">
        <v>2010</v>
      </c>
      <c r="E2857" s="15" t="s">
        <v>105</v>
      </c>
      <c r="F2857" s="15" t="s">
        <v>164</v>
      </c>
      <c r="G2857" s="15" t="s">
        <v>152</v>
      </c>
      <c r="H2857" s="15">
        <v>1808</v>
      </c>
    </row>
    <row r="2858" spans="1:8">
      <c r="A2858" s="15" t="s">
        <v>28</v>
      </c>
      <c r="B2858" s="15" t="s">
        <v>3247</v>
      </c>
      <c r="C2858" s="15" t="s">
        <v>181</v>
      </c>
      <c r="D2858" s="15">
        <v>2010</v>
      </c>
      <c r="E2858" s="15" t="s">
        <v>105</v>
      </c>
      <c r="F2858" s="15" t="s">
        <v>164</v>
      </c>
      <c r="G2858" s="15" t="s">
        <v>152</v>
      </c>
      <c r="H2858" s="15">
        <v>3905</v>
      </c>
    </row>
    <row r="2859" spans="1:8">
      <c r="A2859" s="15" t="s">
        <v>30</v>
      </c>
      <c r="B2859" s="15" t="s">
        <v>3248</v>
      </c>
      <c r="C2859" s="15" t="s">
        <v>29</v>
      </c>
      <c r="D2859" s="15">
        <v>2010</v>
      </c>
      <c r="E2859" s="15" t="s">
        <v>105</v>
      </c>
      <c r="F2859" s="15" t="s">
        <v>164</v>
      </c>
      <c r="G2859" s="15" t="s">
        <v>152</v>
      </c>
      <c r="H2859" s="15">
        <v>598</v>
      </c>
    </row>
    <row r="2860" spans="1:8">
      <c r="A2860" s="15" t="s">
        <v>32</v>
      </c>
      <c r="B2860" s="15" t="s">
        <v>3249</v>
      </c>
      <c r="C2860" s="15" t="s">
        <v>31</v>
      </c>
      <c r="D2860" s="15">
        <v>2010</v>
      </c>
      <c r="E2860" s="15" t="s">
        <v>105</v>
      </c>
      <c r="F2860" s="15" t="s">
        <v>164</v>
      </c>
      <c r="G2860" s="15" t="s">
        <v>152</v>
      </c>
      <c r="H2860" s="15">
        <v>1024</v>
      </c>
    </row>
    <row r="2861" spans="1:8">
      <c r="A2861" s="15" t="s">
        <v>34</v>
      </c>
      <c r="B2861" s="15" t="s">
        <v>3250</v>
      </c>
      <c r="C2861" s="15" t="s">
        <v>33</v>
      </c>
      <c r="D2861" s="15">
        <v>2010</v>
      </c>
      <c r="E2861" s="15" t="s">
        <v>105</v>
      </c>
      <c r="F2861" s="15" t="s">
        <v>164</v>
      </c>
      <c r="G2861" s="15" t="s">
        <v>152</v>
      </c>
      <c r="H2861" s="15">
        <v>1348</v>
      </c>
    </row>
    <row r="2862" spans="1:8">
      <c r="A2862" s="15" t="s">
        <v>36</v>
      </c>
      <c r="B2862" s="15" t="s">
        <v>3251</v>
      </c>
      <c r="C2862" s="15" t="s">
        <v>35</v>
      </c>
      <c r="D2862" s="15">
        <v>2010</v>
      </c>
      <c r="E2862" s="15" t="s">
        <v>105</v>
      </c>
      <c r="F2862" s="15" t="s">
        <v>164</v>
      </c>
      <c r="G2862" s="15" t="s">
        <v>152</v>
      </c>
      <c r="H2862" s="15">
        <v>891</v>
      </c>
    </row>
    <row r="2863" spans="1:8">
      <c r="A2863" s="15" t="s">
        <v>38</v>
      </c>
      <c r="B2863" s="15" t="s">
        <v>3252</v>
      </c>
      <c r="C2863" s="15" t="s">
        <v>37</v>
      </c>
      <c r="D2863" s="15">
        <v>2010</v>
      </c>
      <c r="E2863" s="15" t="s">
        <v>105</v>
      </c>
      <c r="F2863" s="15" t="s">
        <v>164</v>
      </c>
      <c r="G2863" s="15" t="s">
        <v>152</v>
      </c>
      <c r="H2863" s="15">
        <v>1047</v>
      </c>
    </row>
    <row r="2864" spans="1:8">
      <c r="A2864" s="15" t="s">
        <v>40</v>
      </c>
      <c r="B2864" s="15" t="s">
        <v>3253</v>
      </c>
      <c r="C2864" s="15" t="s">
        <v>39</v>
      </c>
      <c r="D2864" s="15">
        <v>2010</v>
      </c>
      <c r="E2864" s="15" t="s">
        <v>105</v>
      </c>
      <c r="F2864" s="15" t="s">
        <v>164</v>
      </c>
      <c r="G2864" s="15" t="s">
        <v>152</v>
      </c>
      <c r="H2864" s="15">
        <v>862</v>
      </c>
    </row>
    <row r="2865" spans="1:8">
      <c r="A2865" s="15" t="s">
        <v>41</v>
      </c>
      <c r="B2865" s="15" t="s">
        <v>3254</v>
      </c>
      <c r="C2865" s="15" t="s">
        <v>24</v>
      </c>
      <c r="D2865" s="15">
        <v>2010</v>
      </c>
      <c r="E2865" s="15" t="s">
        <v>105</v>
      </c>
      <c r="F2865" s="15" t="s">
        <v>164</v>
      </c>
      <c r="G2865" s="15" t="s">
        <v>152</v>
      </c>
      <c r="H2865" s="15">
        <v>1360</v>
      </c>
    </row>
    <row r="2866" spans="1:8">
      <c r="A2866" s="15" t="s">
        <v>43</v>
      </c>
      <c r="B2866" s="15" t="s">
        <v>3255</v>
      </c>
      <c r="C2866" s="15" t="s">
        <v>42</v>
      </c>
      <c r="D2866" s="15">
        <v>2010</v>
      </c>
      <c r="E2866" s="15" t="s">
        <v>105</v>
      </c>
      <c r="F2866" s="15" t="s">
        <v>164</v>
      </c>
      <c r="G2866" s="15" t="s">
        <v>152</v>
      </c>
      <c r="H2866" s="15">
        <v>708</v>
      </c>
    </row>
    <row r="2867" spans="1:8">
      <c r="A2867" s="15" t="s">
        <v>45</v>
      </c>
      <c r="B2867" s="15" t="s">
        <v>3256</v>
      </c>
      <c r="C2867" s="15" t="s">
        <v>44</v>
      </c>
      <c r="D2867" s="15">
        <v>2010</v>
      </c>
      <c r="E2867" s="15" t="s">
        <v>105</v>
      </c>
      <c r="F2867" s="15" t="s">
        <v>164</v>
      </c>
      <c r="G2867" s="15" t="s">
        <v>152</v>
      </c>
      <c r="H2867" s="15">
        <v>1091</v>
      </c>
    </row>
    <row r="2868" spans="1:8">
      <c r="A2868" s="15" t="s">
        <v>47</v>
      </c>
      <c r="B2868" s="15" t="s">
        <v>3257</v>
      </c>
      <c r="C2868" s="15" t="s">
        <v>46</v>
      </c>
      <c r="D2868" s="15">
        <v>2010</v>
      </c>
      <c r="E2868" s="15" t="s">
        <v>105</v>
      </c>
      <c r="F2868" s="15" t="s">
        <v>164</v>
      </c>
      <c r="G2868" s="15" t="s">
        <v>152</v>
      </c>
      <c r="H2868" s="15">
        <v>1565</v>
      </c>
    </row>
    <row r="2869" spans="1:8">
      <c r="A2869" s="15" t="s">
        <v>49</v>
      </c>
      <c r="B2869" s="15" t="s">
        <v>3258</v>
      </c>
      <c r="C2869" s="15" t="s">
        <v>48</v>
      </c>
      <c r="D2869" s="15">
        <v>2010</v>
      </c>
      <c r="E2869" s="15" t="s">
        <v>105</v>
      </c>
      <c r="F2869" s="15" t="s">
        <v>164</v>
      </c>
      <c r="G2869" s="15" t="s">
        <v>152</v>
      </c>
      <c r="H2869" s="15">
        <v>1855</v>
      </c>
    </row>
    <row r="2870" spans="1:8">
      <c r="A2870" s="15" t="s">
        <v>51</v>
      </c>
      <c r="B2870" s="15" t="s">
        <v>3259</v>
      </c>
      <c r="C2870" s="15" t="s">
        <v>50</v>
      </c>
      <c r="D2870" s="15">
        <v>2010</v>
      </c>
      <c r="E2870" s="15" t="s">
        <v>105</v>
      </c>
      <c r="F2870" s="15" t="s">
        <v>164</v>
      </c>
      <c r="G2870" s="15" t="s">
        <v>152</v>
      </c>
      <c r="H2870" s="15">
        <v>1056</v>
      </c>
    </row>
    <row r="2871" spans="1:8">
      <c r="A2871" s="15" t="s">
        <v>53</v>
      </c>
      <c r="B2871" s="15" t="s">
        <v>3260</v>
      </c>
      <c r="C2871" s="15" t="s">
        <v>52</v>
      </c>
      <c r="D2871" s="15">
        <v>2010</v>
      </c>
      <c r="E2871" s="15" t="s">
        <v>105</v>
      </c>
      <c r="F2871" s="15" t="s">
        <v>164</v>
      </c>
      <c r="G2871" s="15" t="s">
        <v>152</v>
      </c>
      <c r="H2871" s="15">
        <v>949</v>
      </c>
    </row>
    <row r="2872" spans="1:8">
      <c r="A2872" s="15" t="s">
        <v>55</v>
      </c>
      <c r="B2872" s="15" t="s">
        <v>3261</v>
      </c>
      <c r="C2872" s="15" t="s">
        <v>54</v>
      </c>
      <c r="D2872" s="15">
        <v>2010</v>
      </c>
      <c r="E2872" s="15" t="s">
        <v>105</v>
      </c>
      <c r="F2872" s="15" t="s">
        <v>164</v>
      </c>
      <c r="G2872" s="15" t="s">
        <v>152</v>
      </c>
      <c r="H2872" s="15">
        <v>988</v>
      </c>
    </row>
    <row r="2873" spans="1:8">
      <c r="A2873" s="15" t="s">
        <v>57</v>
      </c>
      <c r="B2873" s="15" t="s">
        <v>3262</v>
      </c>
      <c r="C2873" s="15" t="s">
        <v>56</v>
      </c>
      <c r="D2873" s="15">
        <v>2010</v>
      </c>
      <c r="E2873" s="15" t="s">
        <v>105</v>
      </c>
      <c r="F2873" s="15" t="s">
        <v>164</v>
      </c>
      <c r="G2873" s="15" t="s">
        <v>152</v>
      </c>
      <c r="H2873" s="15">
        <v>2197</v>
      </c>
    </row>
    <row r="2874" spans="1:8">
      <c r="A2874" s="15" t="s">
        <v>59</v>
      </c>
      <c r="B2874" s="15" t="s">
        <v>3263</v>
      </c>
      <c r="C2874" s="15" t="s">
        <v>58</v>
      </c>
      <c r="D2874" s="15">
        <v>2010</v>
      </c>
      <c r="E2874" s="15" t="s">
        <v>105</v>
      </c>
      <c r="F2874" s="15" t="s">
        <v>164</v>
      </c>
      <c r="G2874" s="15" t="s">
        <v>152</v>
      </c>
      <c r="H2874" s="15">
        <v>1460</v>
      </c>
    </row>
    <row r="2875" spans="1:8">
      <c r="A2875" s="15" t="s">
        <v>61</v>
      </c>
      <c r="B2875" s="15" t="s">
        <v>3264</v>
      </c>
      <c r="C2875" s="15" t="s">
        <v>60</v>
      </c>
      <c r="D2875" s="15">
        <v>2010</v>
      </c>
      <c r="E2875" s="15" t="s">
        <v>105</v>
      </c>
      <c r="F2875" s="15" t="s">
        <v>164</v>
      </c>
      <c r="G2875" s="15" t="s">
        <v>152</v>
      </c>
      <c r="H2875" s="15">
        <v>348</v>
      </c>
    </row>
    <row r="2876" spans="1:8">
      <c r="A2876" s="15" t="s">
        <v>63</v>
      </c>
      <c r="B2876" s="15" t="s">
        <v>3265</v>
      </c>
      <c r="C2876" s="15" t="s">
        <v>62</v>
      </c>
      <c r="D2876" s="15">
        <v>2010</v>
      </c>
      <c r="E2876" s="15" t="s">
        <v>105</v>
      </c>
      <c r="F2876" s="15" t="s">
        <v>164</v>
      </c>
      <c r="G2876" s="15" t="s">
        <v>152</v>
      </c>
      <c r="H2876" s="15">
        <v>1015</v>
      </c>
    </row>
    <row r="2877" spans="1:8">
      <c r="A2877" s="15" t="s">
        <v>65</v>
      </c>
      <c r="B2877" s="15" t="s">
        <v>3266</v>
      </c>
      <c r="C2877" s="15" t="s">
        <v>64</v>
      </c>
      <c r="D2877" s="15">
        <v>2010</v>
      </c>
      <c r="E2877" s="15" t="s">
        <v>105</v>
      </c>
      <c r="F2877" s="15" t="s">
        <v>164</v>
      </c>
      <c r="G2877" s="15" t="s">
        <v>152</v>
      </c>
      <c r="H2877" s="15">
        <v>424</v>
      </c>
    </row>
    <row r="2878" spans="1:8">
      <c r="A2878" s="15" t="s">
        <v>67</v>
      </c>
      <c r="B2878" s="15" t="s">
        <v>3267</v>
      </c>
      <c r="C2878" s="15" t="s">
        <v>66</v>
      </c>
      <c r="D2878" s="15">
        <v>2010</v>
      </c>
      <c r="E2878" s="15" t="s">
        <v>105</v>
      </c>
      <c r="F2878" s="15" t="s">
        <v>164</v>
      </c>
      <c r="G2878" s="15" t="s">
        <v>152</v>
      </c>
      <c r="H2878" s="15">
        <v>688</v>
      </c>
    </row>
    <row r="2879" spans="1:8">
      <c r="A2879" s="15" t="s">
        <v>69</v>
      </c>
      <c r="B2879" s="15" t="s">
        <v>3268</v>
      </c>
      <c r="C2879" s="15" t="s">
        <v>68</v>
      </c>
      <c r="D2879" s="15">
        <v>2010</v>
      </c>
      <c r="E2879" s="15" t="s">
        <v>105</v>
      </c>
      <c r="F2879" s="15" t="s">
        <v>164</v>
      </c>
      <c r="G2879" s="15" t="s">
        <v>152</v>
      </c>
      <c r="H2879" s="15">
        <v>798</v>
      </c>
    </row>
    <row r="2880" spans="1:8">
      <c r="A2880" s="15" t="s">
        <v>71</v>
      </c>
      <c r="B2880" s="15" t="s">
        <v>3269</v>
      </c>
      <c r="C2880" s="15" t="s">
        <v>70</v>
      </c>
      <c r="D2880" s="15">
        <v>2010</v>
      </c>
      <c r="E2880" s="15" t="s">
        <v>105</v>
      </c>
      <c r="F2880" s="15" t="s">
        <v>164</v>
      </c>
      <c r="G2880" s="15" t="s">
        <v>152</v>
      </c>
      <c r="H2880" s="15">
        <v>980</v>
      </c>
    </row>
    <row r="2881" spans="1:8">
      <c r="A2881" s="15" t="s">
        <v>20</v>
      </c>
      <c r="B2881" s="15" t="s">
        <v>3270</v>
      </c>
      <c r="C2881" s="15" t="s">
        <v>182</v>
      </c>
      <c r="D2881" s="15">
        <v>2010</v>
      </c>
      <c r="E2881" s="15" t="s">
        <v>105</v>
      </c>
      <c r="F2881" s="15" t="s">
        <v>164</v>
      </c>
      <c r="G2881" s="15" t="s">
        <v>152</v>
      </c>
      <c r="H2881" s="15">
        <v>23252</v>
      </c>
    </row>
    <row r="2882" spans="1:8">
      <c r="A2882" s="15" t="s">
        <v>23</v>
      </c>
      <c r="B2882" s="15" t="s">
        <v>3271</v>
      </c>
      <c r="C2882" s="15" t="s">
        <v>175</v>
      </c>
      <c r="D2882" s="15">
        <v>2011</v>
      </c>
      <c r="E2882" s="15" t="s">
        <v>105</v>
      </c>
      <c r="F2882" s="15" t="s">
        <v>164</v>
      </c>
      <c r="G2882" s="15" t="s">
        <v>152</v>
      </c>
      <c r="H2882" s="15">
        <v>6018</v>
      </c>
    </row>
    <row r="2883" spans="1:8">
      <c r="A2883" s="15" t="s">
        <v>25</v>
      </c>
      <c r="B2883" s="15" t="s">
        <v>3272</v>
      </c>
      <c r="C2883" s="15" t="s">
        <v>176</v>
      </c>
      <c r="D2883" s="15">
        <v>2011</v>
      </c>
      <c r="E2883" s="15" t="s">
        <v>105</v>
      </c>
      <c r="F2883" s="15" t="s">
        <v>164</v>
      </c>
      <c r="G2883" s="15" t="s">
        <v>152</v>
      </c>
      <c r="H2883" s="15">
        <v>1428</v>
      </c>
    </row>
    <row r="2884" spans="1:8">
      <c r="A2884" s="15" t="s">
        <v>26</v>
      </c>
      <c r="B2884" s="15" t="s">
        <v>3273</v>
      </c>
      <c r="C2884" s="15" t="s">
        <v>177</v>
      </c>
      <c r="D2884" s="15">
        <v>2011</v>
      </c>
      <c r="E2884" s="15" t="s">
        <v>105</v>
      </c>
      <c r="F2884" s="15" t="s">
        <v>164</v>
      </c>
      <c r="G2884" s="15" t="s">
        <v>152</v>
      </c>
      <c r="H2884" s="15">
        <v>3505</v>
      </c>
    </row>
    <row r="2885" spans="1:8">
      <c r="A2885" s="15" t="s">
        <v>221</v>
      </c>
      <c r="B2885" s="15" t="s">
        <v>3274</v>
      </c>
      <c r="C2885" s="15" t="s">
        <v>178</v>
      </c>
      <c r="D2885" s="15">
        <v>2011</v>
      </c>
      <c r="E2885" s="15" t="s">
        <v>105</v>
      </c>
      <c r="F2885" s="15" t="s">
        <v>164</v>
      </c>
      <c r="G2885" s="15" t="s">
        <v>152</v>
      </c>
      <c r="H2885" s="15">
        <v>4005</v>
      </c>
    </row>
    <row r="2886" spans="1:8">
      <c r="A2886" s="15" t="s">
        <v>107</v>
      </c>
      <c r="B2886" s="15" t="s">
        <v>3275</v>
      </c>
      <c r="C2886" s="15" t="s">
        <v>179</v>
      </c>
      <c r="D2886" s="15">
        <v>2011</v>
      </c>
      <c r="E2886" s="15" t="s">
        <v>105</v>
      </c>
      <c r="F2886" s="15" t="s">
        <v>164</v>
      </c>
      <c r="G2886" s="15" t="s">
        <v>152</v>
      </c>
      <c r="H2886" s="15">
        <v>3270</v>
      </c>
    </row>
    <row r="2887" spans="1:8">
      <c r="A2887" s="15" t="s">
        <v>27</v>
      </c>
      <c r="B2887" s="15" t="s">
        <v>3276</v>
      </c>
      <c r="C2887" s="15" t="s">
        <v>180</v>
      </c>
      <c r="D2887" s="15">
        <v>2011</v>
      </c>
      <c r="E2887" s="15" t="s">
        <v>105</v>
      </c>
      <c r="F2887" s="15" t="s">
        <v>164</v>
      </c>
      <c r="G2887" s="15" t="s">
        <v>152</v>
      </c>
      <c r="H2887" s="15">
        <v>1874</v>
      </c>
    </row>
    <row r="2888" spans="1:8">
      <c r="A2888" s="15" t="s">
        <v>28</v>
      </c>
      <c r="B2888" s="15" t="s">
        <v>3277</v>
      </c>
      <c r="C2888" s="15" t="s">
        <v>181</v>
      </c>
      <c r="D2888" s="15">
        <v>2011</v>
      </c>
      <c r="E2888" s="15" t="s">
        <v>105</v>
      </c>
      <c r="F2888" s="15" t="s">
        <v>164</v>
      </c>
      <c r="G2888" s="15" t="s">
        <v>152</v>
      </c>
      <c r="H2888" s="15">
        <v>4070</v>
      </c>
    </row>
    <row r="2889" spans="1:8">
      <c r="A2889" s="15" t="s">
        <v>30</v>
      </c>
      <c r="B2889" s="15" t="s">
        <v>3278</v>
      </c>
      <c r="C2889" s="15" t="s">
        <v>29</v>
      </c>
      <c r="D2889" s="15">
        <v>2011</v>
      </c>
      <c r="E2889" s="15" t="s">
        <v>105</v>
      </c>
      <c r="F2889" s="15" t="s">
        <v>164</v>
      </c>
      <c r="G2889" s="15" t="s">
        <v>152</v>
      </c>
      <c r="H2889" s="15">
        <v>628</v>
      </c>
    </row>
    <row r="2890" spans="1:8">
      <c r="A2890" s="15" t="s">
        <v>32</v>
      </c>
      <c r="B2890" s="15" t="s">
        <v>3279</v>
      </c>
      <c r="C2890" s="15" t="s">
        <v>31</v>
      </c>
      <c r="D2890" s="15">
        <v>2011</v>
      </c>
      <c r="E2890" s="15" t="s">
        <v>105</v>
      </c>
      <c r="F2890" s="15" t="s">
        <v>164</v>
      </c>
      <c r="G2890" s="15" t="s">
        <v>152</v>
      </c>
      <c r="H2890" s="15">
        <v>1089</v>
      </c>
    </row>
    <row r="2891" spans="1:8">
      <c r="A2891" s="15" t="s">
        <v>34</v>
      </c>
      <c r="B2891" s="15" t="s">
        <v>3280</v>
      </c>
      <c r="C2891" s="15" t="s">
        <v>33</v>
      </c>
      <c r="D2891" s="15">
        <v>2011</v>
      </c>
      <c r="E2891" s="15" t="s">
        <v>105</v>
      </c>
      <c r="F2891" s="15" t="s">
        <v>164</v>
      </c>
      <c r="G2891" s="15" t="s">
        <v>152</v>
      </c>
      <c r="H2891" s="15">
        <v>1406</v>
      </c>
    </row>
    <row r="2892" spans="1:8">
      <c r="A2892" s="15" t="s">
        <v>36</v>
      </c>
      <c r="B2892" s="15" t="s">
        <v>3281</v>
      </c>
      <c r="C2892" s="15" t="s">
        <v>35</v>
      </c>
      <c r="D2892" s="15">
        <v>2011</v>
      </c>
      <c r="E2892" s="15" t="s">
        <v>105</v>
      </c>
      <c r="F2892" s="15" t="s">
        <v>164</v>
      </c>
      <c r="G2892" s="15" t="s">
        <v>152</v>
      </c>
      <c r="H2892" s="15">
        <v>890</v>
      </c>
    </row>
    <row r="2893" spans="1:8">
      <c r="A2893" s="15" t="s">
        <v>38</v>
      </c>
      <c r="B2893" s="15" t="s">
        <v>3282</v>
      </c>
      <c r="C2893" s="15" t="s">
        <v>37</v>
      </c>
      <c r="D2893" s="15">
        <v>2011</v>
      </c>
      <c r="E2893" s="15" t="s">
        <v>105</v>
      </c>
      <c r="F2893" s="15" t="s">
        <v>164</v>
      </c>
      <c r="G2893" s="15" t="s">
        <v>152</v>
      </c>
      <c r="H2893" s="15">
        <v>1087</v>
      </c>
    </row>
    <row r="2894" spans="1:8">
      <c r="A2894" s="15" t="s">
        <v>40</v>
      </c>
      <c r="B2894" s="15" t="s">
        <v>3283</v>
      </c>
      <c r="C2894" s="15" t="s">
        <v>39</v>
      </c>
      <c r="D2894" s="15">
        <v>2011</v>
      </c>
      <c r="E2894" s="15" t="s">
        <v>105</v>
      </c>
      <c r="F2894" s="15" t="s">
        <v>164</v>
      </c>
      <c r="G2894" s="15" t="s">
        <v>152</v>
      </c>
      <c r="H2894" s="15">
        <v>918</v>
      </c>
    </row>
    <row r="2895" spans="1:8">
      <c r="A2895" s="15" t="s">
        <v>41</v>
      </c>
      <c r="B2895" s="15" t="s">
        <v>3284</v>
      </c>
      <c r="C2895" s="15" t="s">
        <v>24</v>
      </c>
      <c r="D2895" s="15">
        <v>2011</v>
      </c>
      <c r="E2895" s="15" t="s">
        <v>105</v>
      </c>
      <c r="F2895" s="15" t="s">
        <v>164</v>
      </c>
      <c r="G2895" s="15" t="s">
        <v>152</v>
      </c>
      <c r="H2895" s="15">
        <v>1428</v>
      </c>
    </row>
    <row r="2896" spans="1:8">
      <c r="A2896" s="15" t="s">
        <v>43</v>
      </c>
      <c r="B2896" s="15" t="s">
        <v>3285</v>
      </c>
      <c r="C2896" s="15" t="s">
        <v>42</v>
      </c>
      <c r="D2896" s="15">
        <v>2011</v>
      </c>
      <c r="E2896" s="15" t="s">
        <v>105</v>
      </c>
      <c r="F2896" s="15" t="s">
        <v>164</v>
      </c>
      <c r="G2896" s="15" t="s">
        <v>152</v>
      </c>
      <c r="H2896" s="15">
        <v>710</v>
      </c>
    </row>
    <row r="2897" spans="1:8">
      <c r="A2897" s="15" t="s">
        <v>45</v>
      </c>
      <c r="B2897" s="15" t="s">
        <v>3286</v>
      </c>
      <c r="C2897" s="15" t="s">
        <v>44</v>
      </c>
      <c r="D2897" s="15">
        <v>2011</v>
      </c>
      <c r="E2897" s="15" t="s">
        <v>105</v>
      </c>
      <c r="F2897" s="15" t="s">
        <v>164</v>
      </c>
      <c r="G2897" s="15" t="s">
        <v>152</v>
      </c>
      <c r="H2897" s="15">
        <v>1147</v>
      </c>
    </row>
    <row r="2898" spans="1:8">
      <c r="A2898" s="15" t="s">
        <v>47</v>
      </c>
      <c r="B2898" s="15" t="s">
        <v>3287</v>
      </c>
      <c r="C2898" s="15" t="s">
        <v>46</v>
      </c>
      <c r="D2898" s="15">
        <v>2011</v>
      </c>
      <c r="E2898" s="15" t="s">
        <v>105</v>
      </c>
      <c r="F2898" s="15" t="s">
        <v>164</v>
      </c>
      <c r="G2898" s="15" t="s">
        <v>152</v>
      </c>
      <c r="H2898" s="15">
        <v>1648</v>
      </c>
    </row>
    <row r="2899" spans="1:8">
      <c r="A2899" s="15" t="s">
        <v>49</v>
      </c>
      <c r="B2899" s="15" t="s">
        <v>3288</v>
      </c>
      <c r="C2899" s="15" t="s">
        <v>48</v>
      </c>
      <c r="D2899" s="15">
        <v>2011</v>
      </c>
      <c r="E2899" s="15" t="s">
        <v>105</v>
      </c>
      <c r="F2899" s="15" t="s">
        <v>164</v>
      </c>
      <c r="G2899" s="15" t="s">
        <v>152</v>
      </c>
      <c r="H2899" s="15">
        <v>1926</v>
      </c>
    </row>
    <row r="2900" spans="1:8">
      <c r="A2900" s="15" t="s">
        <v>51</v>
      </c>
      <c r="B2900" s="15" t="s">
        <v>3289</v>
      </c>
      <c r="C2900" s="15" t="s">
        <v>50</v>
      </c>
      <c r="D2900" s="15">
        <v>2011</v>
      </c>
      <c r="E2900" s="15" t="s">
        <v>105</v>
      </c>
      <c r="F2900" s="15" t="s">
        <v>164</v>
      </c>
      <c r="G2900" s="15" t="s">
        <v>152</v>
      </c>
      <c r="H2900" s="15">
        <v>1063</v>
      </c>
    </row>
    <row r="2901" spans="1:8">
      <c r="A2901" s="15" t="s">
        <v>53</v>
      </c>
      <c r="B2901" s="15" t="s">
        <v>3290</v>
      </c>
      <c r="C2901" s="15" t="s">
        <v>52</v>
      </c>
      <c r="D2901" s="15">
        <v>2011</v>
      </c>
      <c r="E2901" s="15" t="s">
        <v>105</v>
      </c>
      <c r="F2901" s="15" t="s">
        <v>164</v>
      </c>
      <c r="G2901" s="15" t="s">
        <v>152</v>
      </c>
      <c r="H2901" s="15">
        <v>1016</v>
      </c>
    </row>
    <row r="2902" spans="1:8">
      <c r="A2902" s="15" t="s">
        <v>55</v>
      </c>
      <c r="B2902" s="15" t="s">
        <v>3291</v>
      </c>
      <c r="C2902" s="15" t="s">
        <v>54</v>
      </c>
      <c r="D2902" s="15">
        <v>2011</v>
      </c>
      <c r="E2902" s="15" t="s">
        <v>105</v>
      </c>
      <c r="F2902" s="15" t="s">
        <v>164</v>
      </c>
      <c r="G2902" s="15" t="s">
        <v>152</v>
      </c>
      <c r="H2902" s="15">
        <v>1010</v>
      </c>
    </row>
    <row r="2903" spans="1:8">
      <c r="A2903" s="15" t="s">
        <v>57</v>
      </c>
      <c r="B2903" s="15" t="s">
        <v>3292</v>
      </c>
      <c r="C2903" s="15" t="s">
        <v>56</v>
      </c>
      <c r="D2903" s="15">
        <v>2011</v>
      </c>
      <c r="E2903" s="15" t="s">
        <v>105</v>
      </c>
      <c r="F2903" s="15" t="s">
        <v>164</v>
      </c>
      <c r="G2903" s="15" t="s">
        <v>152</v>
      </c>
      <c r="H2903" s="15">
        <v>2260</v>
      </c>
    </row>
    <row r="2904" spans="1:8">
      <c r="A2904" s="15" t="s">
        <v>59</v>
      </c>
      <c r="B2904" s="15" t="s">
        <v>3293</v>
      </c>
      <c r="C2904" s="15" t="s">
        <v>58</v>
      </c>
      <c r="D2904" s="15">
        <v>2011</v>
      </c>
      <c r="E2904" s="15" t="s">
        <v>105</v>
      </c>
      <c r="F2904" s="15" t="s">
        <v>164</v>
      </c>
      <c r="G2904" s="15" t="s">
        <v>152</v>
      </c>
      <c r="H2904" s="15">
        <v>1522</v>
      </c>
    </row>
    <row r="2905" spans="1:8">
      <c r="A2905" s="15" t="s">
        <v>61</v>
      </c>
      <c r="B2905" s="15" t="s">
        <v>3294</v>
      </c>
      <c r="C2905" s="15" t="s">
        <v>60</v>
      </c>
      <c r="D2905" s="15">
        <v>2011</v>
      </c>
      <c r="E2905" s="15" t="s">
        <v>105</v>
      </c>
      <c r="F2905" s="15" t="s">
        <v>164</v>
      </c>
      <c r="G2905" s="15" t="s">
        <v>152</v>
      </c>
      <c r="H2905" s="15">
        <v>352</v>
      </c>
    </row>
    <row r="2906" spans="1:8">
      <c r="A2906" s="15" t="s">
        <v>63</v>
      </c>
      <c r="B2906" s="15" t="s">
        <v>3295</v>
      </c>
      <c r="C2906" s="15" t="s">
        <v>62</v>
      </c>
      <c r="D2906" s="15">
        <v>2011</v>
      </c>
      <c r="E2906" s="15" t="s">
        <v>105</v>
      </c>
      <c r="F2906" s="15" t="s">
        <v>164</v>
      </c>
      <c r="G2906" s="15" t="s">
        <v>152</v>
      </c>
      <c r="H2906" s="15">
        <v>1040</v>
      </c>
    </row>
    <row r="2907" spans="1:8">
      <c r="A2907" s="15" t="s">
        <v>65</v>
      </c>
      <c r="B2907" s="15" t="s">
        <v>3296</v>
      </c>
      <c r="C2907" s="15" t="s">
        <v>64</v>
      </c>
      <c r="D2907" s="15">
        <v>2011</v>
      </c>
      <c r="E2907" s="15" t="s">
        <v>105</v>
      </c>
      <c r="F2907" s="15" t="s">
        <v>164</v>
      </c>
      <c r="G2907" s="15" t="s">
        <v>152</v>
      </c>
      <c r="H2907" s="15">
        <v>439</v>
      </c>
    </row>
    <row r="2908" spans="1:8">
      <c r="A2908" s="15" t="s">
        <v>67</v>
      </c>
      <c r="B2908" s="15" t="s">
        <v>3297</v>
      </c>
      <c r="C2908" s="15" t="s">
        <v>66</v>
      </c>
      <c r="D2908" s="15">
        <v>2011</v>
      </c>
      <c r="E2908" s="15" t="s">
        <v>105</v>
      </c>
      <c r="F2908" s="15" t="s">
        <v>164</v>
      </c>
      <c r="G2908" s="15" t="s">
        <v>152</v>
      </c>
      <c r="H2908" s="15">
        <v>703</v>
      </c>
    </row>
    <row r="2909" spans="1:8">
      <c r="A2909" s="15" t="s">
        <v>69</v>
      </c>
      <c r="B2909" s="15" t="s">
        <v>3298</v>
      </c>
      <c r="C2909" s="15" t="s">
        <v>68</v>
      </c>
      <c r="D2909" s="15">
        <v>2011</v>
      </c>
      <c r="E2909" s="15" t="s">
        <v>105</v>
      </c>
      <c r="F2909" s="15" t="s">
        <v>164</v>
      </c>
      <c r="G2909" s="15" t="s">
        <v>152</v>
      </c>
      <c r="H2909" s="15">
        <v>855</v>
      </c>
    </row>
    <row r="2910" spans="1:8">
      <c r="A2910" s="15" t="s">
        <v>71</v>
      </c>
      <c r="B2910" s="15" t="s">
        <v>3299</v>
      </c>
      <c r="C2910" s="15" t="s">
        <v>70</v>
      </c>
      <c r="D2910" s="15">
        <v>2011</v>
      </c>
      <c r="E2910" s="15" t="s">
        <v>105</v>
      </c>
      <c r="F2910" s="15" t="s">
        <v>164</v>
      </c>
      <c r="G2910" s="15" t="s">
        <v>152</v>
      </c>
      <c r="H2910" s="15">
        <v>1033</v>
      </c>
    </row>
    <row r="2911" spans="1:8">
      <c r="A2911" s="15" t="s">
        <v>20</v>
      </c>
      <c r="B2911" s="15" t="s">
        <v>3300</v>
      </c>
      <c r="C2911" s="15" t="s">
        <v>182</v>
      </c>
      <c r="D2911" s="15">
        <v>2011</v>
      </c>
      <c r="E2911" s="15" t="s">
        <v>105</v>
      </c>
      <c r="F2911" s="15" t="s">
        <v>164</v>
      </c>
      <c r="G2911" s="15" t="s">
        <v>152</v>
      </c>
      <c r="H2911" s="15">
        <v>24170</v>
      </c>
    </row>
    <row r="2912" spans="1:8">
      <c r="A2912" s="15" t="s">
        <v>23</v>
      </c>
      <c r="B2912" s="15" t="s">
        <v>3301</v>
      </c>
      <c r="C2912" s="15" t="s">
        <v>175</v>
      </c>
      <c r="D2912" s="15">
        <v>2012</v>
      </c>
      <c r="E2912" s="15" t="s">
        <v>105</v>
      </c>
      <c r="F2912" s="15" t="s">
        <v>164</v>
      </c>
      <c r="G2912" s="15" t="s">
        <v>152</v>
      </c>
      <c r="H2912" s="15">
        <v>6261</v>
      </c>
    </row>
    <row r="2913" spans="1:8">
      <c r="A2913" s="15" t="s">
        <v>25</v>
      </c>
      <c r="B2913" s="15" t="s">
        <v>3302</v>
      </c>
      <c r="C2913" s="15" t="s">
        <v>176</v>
      </c>
      <c r="D2913" s="15">
        <v>2012</v>
      </c>
      <c r="E2913" s="15" t="s">
        <v>105</v>
      </c>
      <c r="F2913" s="15" t="s">
        <v>164</v>
      </c>
      <c r="G2913" s="15" t="s">
        <v>152</v>
      </c>
      <c r="H2913" s="15">
        <v>1441</v>
      </c>
    </row>
    <row r="2914" spans="1:8">
      <c r="A2914" s="15" t="s">
        <v>26</v>
      </c>
      <c r="B2914" s="15" t="s">
        <v>3303</v>
      </c>
      <c r="C2914" s="15" t="s">
        <v>177</v>
      </c>
      <c r="D2914" s="15">
        <v>2012</v>
      </c>
      <c r="E2914" s="15" t="s">
        <v>105</v>
      </c>
      <c r="F2914" s="15" t="s">
        <v>164</v>
      </c>
      <c r="G2914" s="15" t="s">
        <v>152</v>
      </c>
      <c r="H2914" s="15">
        <v>3695</v>
      </c>
    </row>
    <row r="2915" spans="1:8">
      <c r="A2915" s="15" t="s">
        <v>221</v>
      </c>
      <c r="B2915" s="15" t="s">
        <v>3304</v>
      </c>
      <c r="C2915" s="15" t="s">
        <v>178</v>
      </c>
      <c r="D2915" s="15">
        <v>2012</v>
      </c>
      <c r="E2915" s="15" t="s">
        <v>105</v>
      </c>
      <c r="F2915" s="15" t="s">
        <v>164</v>
      </c>
      <c r="G2915" s="15" t="s">
        <v>152</v>
      </c>
      <c r="H2915" s="15">
        <v>4113</v>
      </c>
    </row>
    <row r="2916" spans="1:8">
      <c r="A2916" s="15" t="s">
        <v>107</v>
      </c>
      <c r="B2916" s="15" t="s">
        <v>3305</v>
      </c>
      <c r="C2916" s="15" t="s">
        <v>179</v>
      </c>
      <c r="D2916" s="15">
        <v>2012</v>
      </c>
      <c r="E2916" s="15" t="s">
        <v>105</v>
      </c>
      <c r="F2916" s="15" t="s">
        <v>164</v>
      </c>
      <c r="G2916" s="15" t="s">
        <v>152</v>
      </c>
      <c r="H2916" s="15">
        <v>3325</v>
      </c>
    </row>
    <row r="2917" spans="1:8">
      <c r="A2917" s="15" t="s">
        <v>27</v>
      </c>
      <c r="B2917" s="15" t="s">
        <v>3306</v>
      </c>
      <c r="C2917" s="15" t="s">
        <v>180</v>
      </c>
      <c r="D2917" s="15">
        <v>2012</v>
      </c>
      <c r="E2917" s="15" t="s">
        <v>105</v>
      </c>
      <c r="F2917" s="15" t="s">
        <v>164</v>
      </c>
      <c r="G2917" s="15" t="s">
        <v>152</v>
      </c>
      <c r="H2917" s="15">
        <v>1975</v>
      </c>
    </row>
    <row r="2918" spans="1:8">
      <c r="A2918" s="15" t="s">
        <v>28</v>
      </c>
      <c r="B2918" s="15" t="s">
        <v>3307</v>
      </c>
      <c r="C2918" s="15" t="s">
        <v>181</v>
      </c>
      <c r="D2918" s="15">
        <v>2012</v>
      </c>
      <c r="E2918" s="15" t="s">
        <v>105</v>
      </c>
      <c r="F2918" s="15" t="s">
        <v>164</v>
      </c>
      <c r="G2918" s="15" t="s">
        <v>152</v>
      </c>
      <c r="H2918" s="15">
        <v>4277</v>
      </c>
    </row>
    <row r="2919" spans="1:8">
      <c r="A2919" s="15" t="s">
        <v>30</v>
      </c>
      <c r="B2919" s="15" t="s">
        <v>3308</v>
      </c>
      <c r="C2919" s="15" t="s">
        <v>29</v>
      </c>
      <c r="D2919" s="15">
        <v>2012</v>
      </c>
      <c r="E2919" s="15" t="s">
        <v>105</v>
      </c>
      <c r="F2919" s="15" t="s">
        <v>164</v>
      </c>
      <c r="G2919" s="15" t="s">
        <v>152</v>
      </c>
      <c r="H2919" s="15">
        <v>667</v>
      </c>
    </row>
    <row r="2920" spans="1:8">
      <c r="A2920" s="15" t="s">
        <v>32</v>
      </c>
      <c r="B2920" s="15" t="s">
        <v>3309</v>
      </c>
      <c r="C2920" s="15" t="s">
        <v>31</v>
      </c>
      <c r="D2920" s="15">
        <v>2012</v>
      </c>
      <c r="E2920" s="15" t="s">
        <v>105</v>
      </c>
      <c r="F2920" s="15" t="s">
        <v>164</v>
      </c>
      <c r="G2920" s="15" t="s">
        <v>152</v>
      </c>
      <c r="H2920" s="15">
        <v>1150</v>
      </c>
    </row>
    <row r="2921" spans="1:8">
      <c r="A2921" s="15" t="s">
        <v>34</v>
      </c>
      <c r="B2921" s="15" t="s">
        <v>3310</v>
      </c>
      <c r="C2921" s="15" t="s">
        <v>33</v>
      </c>
      <c r="D2921" s="15">
        <v>2012</v>
      </c>
      <c r="E2921" s="15" t="s">
        <v>105</v>
      </c>
      <c r="F2921" s="15" t="s">
        <v>164</v>
      </c>
      <c r="G2921" s="15" t="s">
        <v>152</v>
      </c>
      <c r="H2921" s="15">
        <v>1460</v>
      </c>
    </row>
    <row r="2922" spans="1:8">
      <c r="A2922" s="15" t="s">
        <v>36</v>
      </c>
      <c r="B2922" s="15" t="s">
        <v>3311</v>
      </c>
      <c r="C2922" s="15" t="s">
        <v>35</v>
      </c>
      <c r="D2922" s="15">
        <v>2012</v>
      </c>
      <c r="E2922" s="15" t="s">
        <v>105</v>
      </c>
      <c r="F2922" s="15" t="s">
        <v>164</v>
      </c>
      <c r="G2922" s="15" t="s">
        <v>152</v>
      </c>
      <c r="H2922" s="15">
        <v>908</v>
      </c>
    </row>
    <row r="2923" spans="1:8">
      <c r="A2923" s="15" t="s">
        <v>38</v>
      </c>
      <c r="B2923" s="15" t="s">
        <v>3312</v>
      </c>
      <c r="C2923" s="15" t="s">
        <v>37</v>
      </c>
      <c r="D2923" s="15">
        <v>2012</v>
      </c>
      <c r="E2923" s="15" t="s">
        <v>105</v>
      </c>
      <c r="F2923" s="15" t="s">
        <v>164</v>
      </c>
      <c r="G2923" s="15" t="s">
        <v>152</v>
      </c>
      <c r="H2923" s="15">
        <v>1088</v>
      </c>
    </row>
    <row r="2924" spans="1:8">
      <c r="A2924" s="15" t="s">
        <v>40</v>
      </c>
      <c r="B2924" s="15" t="s">
        <v>3313</v>
      </c>
      <c r="C2924" s="15" t="s">
        <v>39</v>
      </c>
      <c r="D2924" s="15">
        <v>2012</v>
      </c>
      <c r="E2924" s="15" t="s">
        <v>105</v>
      </c>
      <c r="F2924" s="15" t="s">
        <v>164</v>
      </c>
      <c r="G2924" s="15" t="s">
        <v>152</v>
      </c>
      <c r="H2924" s="15">
        <v>988</v>
      </c>
    </row>
    <row r="2925" spans="1:8">
      <c r="A2925" s="15" t="s">
        <v>41</v>
      </c>
      <c r="B2925" s="15" t="s">
        <v>3314</v>
      </c>
      <c r="C2925" s="15" t="s">
        <v>24</v>
      </c>
      <c r="D2925" s="15">
        <v>2012</v>
      </c>
      <c r="E2925" s="15" t="s">
        <v>105</v>
      </c>
      <c r="F2925" s="15" t="s">
        <v>164</v>
      </c>
      <c r="G2925" s="15" t="s">
        <v>152</v>
      </c>
      <c r="H2925" s="15">
        <v>1441</v>
      </c>
    </row>
    <row r="2926" spans="1:8">
      <c r="A2926" s="15" t="s">
        <v>43</v>
      </c>
      <c r="B2926" s="15" t="s">
        <v>3315</v>
      </c>
      <c r="C2926" s="15" t="s">
        <v>42</v>
      </c>
      <c r="D2926" s="15">
        <v>2012</v>
      </c>
      <c r="E2926" s="15" t="s">
        <v>105</v>
      </c>
      <c r="F2926" s="15" t="s">
        <v>164</v>
      </c>
      <c r="G2926" s="15" t="s">
        <v>152</v>
      </c>
      <c r="H2926" s="15">
        <v>754</v>
      </c>
    </row>
    <row r="2927" spans="1:8">
      <c r="A2927" s="15" t="s">
        <v>45</v>
      </c>
      <c r="B2927" s="15" t="s">
        <v>3316</v>
      </c>
      <c r="C2927" s="15" t="s">
        <v>44</v>
      </c>
      <c r="D2927" s="15">
        <v>2012</v>
      </c>
      <c r="E2927" s="15" t="s">
        <v>105</v>
      </c>
      <c r="F2927" s="15" t="s">
        <v>164</v>
      </c>
      <c r="G2927" s="15" t="s">
        <v>152</v>
      </c>
      <c r="H2927" s="15">
        <v>1207</v>
      </c>
    </row>
    <row r="2928" spans="1:8">
      <c r="A2928" s="15" t="s">
        <v>47</v>
      </c>
      <c r="B2928" s="15" t="s">
        <v>3317</v>
      </c>
      <c r="C2928" s="15" t="s">
        <v>46</v>
      </c>
      <c r="D2928" s="15">
        <v>2012</v>
      </c>
      <c r="E2928" s="15" t="s">
        <v>105</v>
      </c>
      <c r="F2928" s="15" t="s">
        <v>164</v>
      </c>
      <c r="G2928" s="15" t="s">
        <v>152</v>
      </c>
      <c r="H2928" s="15">
        <v>1734</v>
      </c>
    </row>
    <row r="2929" spans="1:8">
      <c r="A2929" s="15" t="s">
        <v>49</v>
      </c>
      <c r="B2929" s="15" t="s">
        <v>3318</v>
      </c>
      <c r="C2929" s="15" t="s">
        <v>48</v>
      </c>
      <c r="D2929" s="15">
        <v>2012</v>
      </c>
      <c r="E2929" s="15" t="s">
        <v>105</v>
      </c>
      <c r="F2929" s="15" t="s">
        <v>164</v>
      </c>
      <c r="G2929" s="15" t="s">
        <v>152</v>
      </c>
      <c r="H2929" s="15">
        <v>2001</v>
      </c>
    </row>
    <row r="2930" spans="1:8">
      <c r="A2930" s="15" t="s">
        <v>51</v>
      </c>
      <c r="B2930" s="15" t="s">
        <v>3319</v>
      </c>
      <c r="C2930" s="15" t="s">
        <v>50</v>
      </c>
      <c r="D2930" s="15">
        <v>2012</v>
      </c>
      <c r="E2930" s="15" t="s">
        <v>105</v>
      </c>
      <c r="F2930" s="15" t="s">
        <v>164</v>
      </c>
      <c r="G2930" s="15" t="s">
        <v>152</v>
      </c>
      <c r="H2930" s="15">
        <v>1088</v>
      </c>
    </row>
    <row r="2931" spans="1:8">
      <c r="A2931" s="15" t="s">
        <v>53</v>
      </c>
      <c r="B2931" s="15" t="s">
        <v>3320</v>
      </c>
      <c r="C2931" s="15" t="s">
        <v>52</v>
      </c>
      <c r="D2931" s="15">
        <v>2012</v>
      </c>
      <c r="E2931" s="15" t="s">
        <v>105</v>
      </c>
      <c r="F2931" s="15" t="s">
        <v>164</v>
      </c>
      <c r="G2931" s="15" t="s">
        <v>152</v>
      </c>
      <c r="H2931" s="15">
        <v>1024</v>
      </c>
    </row>
    <row r="2932" spans="1:8">
      <c r="A2932" s="15" t="s">
        <v>55</v>
      </c>
      <c r="B2932" s="15" t="s">
        <v>3321</v>
      </c>
      <c r="C2932" s="15" t="s">
        <v>54</v>
      </c>
      <c r="D2932" s="15">
        <v>2012</v>
      </c>
      <c r="E2932" s="15" t="s">
        <v>105</v>
      </c>
      <c r="F2932" s="15" t="s">
        <v>164</v>
      </c>
      <c r="G2932" s="15" t="s">
        <v>152</v>
      </c>
      <c r="H2932" s="15">
        <v>1033</v>
      </c>
    </row>
    <row r="2933" spans="1:8">
      <c r="A2933" s="15" t="s">
        <v>57</v>
      </c>
      <c r="B2933" s="15" t="s">
        <v>3322</v>
      </c>
      <c r="C2933" s="15" t="s">
        <v>56</v>
      </c>
      <c r="D2933" s="15">
        <v>2012</v>
      </c>
      <c r="E2933" s="15" t="s">
        <v>105</v>
      </c>
      <c r="F2933" s="15" t="s">
        <v>164</v>
      </c>
      <c r="G2933" s="15" t="s">
        <v>152</v>
      </c>
      <c r="H2933" s="15">
        <v>2292</v>
      </c>
    </row>
    <row r="2934" spans="1:8">
      <c r="A2934" s="15" t="s">
        <v>59</v>
      </c>
      <c r="B2934" s="15" t="s">
        <v>3323</v>
      </c>
      <c r="C2934" s="15" t="s">
        <v>58</v>
      </c>
      <c r="D2934" s="15">
        <v>2012</v>
      </c>
      <c r="E2934" s="15" t="s">
        <v>105</v>
      </c>
      <c r="F2934" s="15" t="s">
        <v>164</v>
      </c>
      <c r="G2934" s="15" t="s">
        <v>152</v>
      </c>
      <c r="H2934" s="15">
        <v>1602</v>
      </c>
    </row>
    <row r="2935" spans="1:8">
      <c r="A2935" s="15" t="s">
        <v>61</v>
      </c>
      <c r="B2935" s="15" t="s">
        <v>3324</v>
      </c>
      <c r="C2935" s="15" t="s">
        <v>60</v>
      </c>
      <c r="D2935" s="15">
        <v>2012</v>
      </c>
      <c r="E2935" s="15" t="s">
        <v>105</v>
      </c>
      <c r="F2935" s="15" t="s">
        <v>164</v>
      </c>
      <c r="G2935" s="15" t="s">
        <v>152</v>
      </c>
      <c r="H2935" s="15">
        <v>373</v>
      </c>
    </row>
    <row r="2936" spans="1:8">
      <c r="A2936" s="15" t="s">
        <v>63</v>
      </c>
      <c r="B2936" s="15" t="s">
        <v>3325</v>
      </c>
      <c r="C2936" s="15" t="s">
        <v>62</v>
      </c>
      <c r="D2936" s="15">
        <v>2012</v>
      </c>
      <c r="E2936" s="15" t="s">
        <v>105</v>
      </c>
      <c r="F2936" s="15" t="s">
        <v>164</v>
      </c>
      <c r="G2936" s="15" t="s">
        <v>152</v>
      </c>
      <c r="H2936" s="15">
        <v>1093</v>
      </c>
    </row>
    <row r="2937" spans="1:8">
      <c r="A2937" s="15" t="s">
        <v>65</v>
      </c>
      <c r="B2937" s="15" t="s">
        <v>3326</v>
      </c>
      <c r="C2937" s="15" t="s">
        <v>64</v>
      </c>
      <c r="D2937" s="15">
        <v>2012</v>
      </c>
      <c r="E2937" s="15" t="s">
        <v>105</v>
      </c>
      <c r="F2937" s="15" t="s">
        <v>164</v>
      </c>
      <c r="G2937" s="15" t="s">
        <v>152</v>
      </c>
      <c r="H2937" s="15">
        <v>457</v>
      </c>
    </row>
    <row r="2938" spans="1:8">
      <c r="A2938" s="15" t="s">
        <v>67</v>
      </c>
      <c r="B2938" s="15" t="s">
        <v>3327</v>
      </c>
      <c r="C2938" s="15" t="s">
        <v>66</v>
      </c>
      <c r="D2938" s="15">
        <v>2012</v>
      </c>
      <c r="E2938" s="15" t="s">
        <v>105</v>
      </c>
      <c r="F2938" s="15" t="s">
        <v>164</v>
      </c>
      <c r="G2938" s="15" t="s">
        <v>152</v>
      </c>
      <c r="H2938" s="15">
        <v>727</v>
      </c>
    </row>
    <row r="2939" spans="1:8">
      <c r="A2939" s="15" t="s">
        <v>69</v>
      </c>
      <c r="B2939" s="15" t="s">
        <v>3328</v>
      </c>
      <c r="C2939" s="15" t="s">
        <v>68</v>
      </c>
      <c r="D2939" s="15">
        <v>2012</v>
      </c>
      <c r="E2939" s="15" t="s">
        <v>105</v>
      </c>
      <c r="F2939" s="15" t="s">
        <v>164</v>
      </c>
      <c r="G2939" s="15" t="s">
        <v>152</v>
      </c>
      <c r="H2939" s="15">
        <v>901</v>
      </c>
    </row>
    <row r="2940" spans="1:8">
      <c r="A2940" s="15" t="s">
        <v>71</v>
      </c>
      <c r="B2940" s="15" t="s">
        <v>3329</v>
      </c>
      <c r="C2940" s="15" t="s">
        <v>70</v>
      </c>
      <c r="D2940" s="15">
        <v>2012</v>
      </c>
      <c r="E2940" s="15" t="s">
        <v>105</v>
      </c>
      <c r="F2940" s="15" t="s">
        <v>164</v>
      </c>
      <c r="G2940" s="15" t="s">
        <v>152</v>
      </c>
      <c r="H2940" s="15">
        <v>1099</v>
      </c>
    </row>
    <row r="2941" spans="1:8">
      <c r="A2941" s="15" t="s">
        <v>20</v>
      </c>
      <c r="B2941" s="15" t="s">
        <v>3330</v>
      </c>
      <c r="C2941" s="15" t="s">
        <v>182</v>
      </c>
      <c r="D2941" s="15">
        <v>2012</v>
      </c>
      <c r="E2941" s="15" t="s">
        <v>105</v>
      </c>
      <c r="F2941" s="15" t="s">
        <v>164</v>
      </c>
      <c r="G2941" s="15" t="s">
        <v>152</v>
      </c>
      <c r="H2941" s="15">
        <v>25087</v>
      </c>
    </row>
    <row r="2942" spans="1:8">
      <c r="A2942" s="15" t="s">
        <v>23</v>
      </c>
      <c r="B2942" s="15" t="s">
        <v>3331</v>
      </c>
      <c r="C2942" s="15" t="s">
        <v>175</v>
      </c>
      <c r="D2942" s="15">
        <v>2013</v>
      </c>
      <c r="E2942" s="15" t="s">
        <v>105</v>
      </c>
      <c r="F2942" s="15" t="s">
        <v>164</v>
      </c>
      <c r="G2942" s="15" t="s">
        <v>152</v>
      </c>
      <c r="H2942" s="15">
        <v>6465</v>
      </c>
    </row>
    <row r="2943" spans="1:8">
      <c r="A2943" s="15" t="s">
        <v>25</v>
      </c>
      <c r="B2943" s="15" t="s">
        <v>3332</v>
      </c>
      <c r="C2943" s="15" t="s">
        <v>176</v>
      </c>
      <c r="D2943" s="15">
        <v>2013</v>
      </c>
      <c r="E2943" s="15" t="s">
        <v>105</v>
      </c>
      <c r="F2943" s="15" t="s">
        <v>164</v>
      </c>
      <c r="G2943" s="15" t="s">
        <v>152</v>
      </c>
      <c r="H2943" s="15">
        <v>1490</v>
      </c>
    </row>
    <row r="2944" spans="1:8">
      <c r="A2944" s="15" t="s">
        <v>26</v>
      </c>
      <c r="B2944" s="15" t="s">
        <v>3333</v>
      </c>
      <c r="C2944" s="15" t="s">
        <v>177</v>
      </c>
      <c r="D2944" s="15">
        <v>2013</v>
      </c>
      <c r="E2944" s="15" t="s">
        <v>105</v>
      </c>
      <c r="F2944" s="15" t="s">
        <v>164</v>
      </c>
      <c r="G2944" s="15" t="s">
        <v>152</v>
      </c>
      <c r="H2944" s="15">
        <v>3836</v>
      </c>
    </row>
    <row r="2945" spans="1:8">
      <c r="A2945" s="15" t="s">
        <v>221</v>
      </c>
      <c r="B2945" s="15" t="s">
        <v>3334</v>
      </c>
      <c r="C2945" s="15" t="s">
        <v>178</v>
      </c>
      <c r="D2945" s="15">
        <v>2013</v>
      </c>
      <c r="E2945" s="15" t="s">
        <v>105</v>
      </c>
      <c r="F2945" s="15" t="s">
        <v>164</v>
      </c>
      <c r="G2945" s="15" t="s">
        <v>152</v>
      </c>
      <c r="H2945" s="15">
        <v>4215</v>
      </c>
    </row>
    <row r="2946" spans="1:8">
      <c r="A2946" s="15" t="s">
        <v>107</v>
      </c>
      <c r="B2946" s="15" t="s">
        <v>3335</v>
      </c>
      <c r="C2946" s="15" t="s">
        <v>179</v>
      </c>
      <c r="D2946" s="15">
        <v>2013</v>
      </c>
      <c r="E2946" s="15" t="s">
        <v>105</v>
      </c>
      <c r="F2946" s="15" t="s">
        <v>164</v>
      </c>
      <c r="G2946" s="15" t="s">
        <v>152</v>
      </c>
      <c r="H2946" s="15">
        <v>3346</v>
      </c>
    </row>
    <row r="2947" spans="1:8">
      <c r="A2947" s="15" t="s">
        <v>27</v>
      </c>
      <c r="B2947" s="15" t="s">
        <v>3336</v>
      </c>
      <c r="C2947" s="15" t="s">
        <v>180</v>
      </c>
      <c r="D2947" s="15">
        <v>2013</v>
      </c>
      <c r="E2947" s="15" t="s">
        <v>105</v>
      </c>
      <c r="F2947" s="15" t="s">
        <v>164</v>
      </c>
      <c r="G2947" s="15" t="s">
        <v>152</v>
      </c>
      <c r="H2947" s="15">
        <v>2019</v>
      </c>
    </row>
    <row r="2948" spans="1:8">
      <c r="A2948" s="15" t="s">
        <v>28</v>
      </c>
      <c r="B2948" s="15" t="s">
        <v>3337</v>
      </c>
      <c r="C2948" s="15" t="s">
        <v>181</v>
      </c>
      <c r="D2948" s="15">
        <v>2013</v>
      </c>
      <c r="E2948" s="15" t="s">
        <v>105</v>
      </c>
      <c r="F2948" s="15" t="s">
        <v>164</v>
      </c>
      <c r="G2948" s="15" t="s">
        <v>152</v>
      </c>
      <c r="H2948" s="15">
        <v>4337</v>
      </c>
    </row>
    <row r="2949" spans="1:8">
      <c r="A2949" s="15" t="s">
        <v>30</v>
      </c>
      <c r="B2949" s="15" t="s">
        <v>3338</v>
      </c>
      <c r="C2949" s="15" t="s">
        <v>29</v>
      </c>
      <c r="D2949" s="15">
        <v>2013</v>
      </c>
      <c r="E2949" s="15" t="s">
        <v>105</v>
      </c>
      <c r="F2949" s="15" t="s">
        <v>164</v>
      </c>
      <c r="G2949" s="15" t="s">
        <v>152</v>
      </c>
      <c r="H2949" s="15">
        <v>655</v>
      </c>
    </row>
    <row r="2950" spans="1:8">
      <c r="A2950" s="15" t="s">
        <v>32</v>
      </c>
      <c r="B2950" s="15" t="s">
        <v>3339</v>
      </c>
      <c r="C2950" s="15" t="s">
        <v>31</v>
      </c>
      <c r="D2950" s="15">
        <v>2013</v>
      </c>
      <c r="E2950" s="15" t="s">
        <v>105</v>
      </c>
      <c r="F2950" s="15" t="s">
        <v>164</v>
      </c>
      <c r="G2950" s="15" t="s">
        <v>152</v>
      </c>
      <c r="H2950" s="15">
        <v>1212</v>
      </c>
    </row>
    <row r="2951" spans="1:8">
      <c r="A2951" s="15" t="s">
        <v>34</v>
      </c>
      <c r="B2951" s="15" t="s">
        <v>3340</v>
      </c>
      <c r="C2951" s="15" t="s">
        <v>33</v>
      </c>
      <c r="D2951" s="15">
        <v>2013</v>
      </c>
      <c r="E2951" s="15" t="s">
        <v>105</v>
      </c>
      <c r="F2951" s="15" t="s">
        <v>164</v>
      </c>
      <c r="G2951" s="15" t="s">
        <v>152</v>
      </c>
      <c r="H2951" s="15">
        <v>1508</v>
      </c>
    </row>
    <row r="2952" spans="1:8">
      <c r="A2952" s="15" t="s">
        <v>36</v>
      </c>
      <c r="B2952" s="15" t="s">
        <v>3341</v>
      </c>
      <c r="C2952" s="15" t="s">
        <v>35</v>
      </c>
      <c r="D2952" s="15">
        <v>2013</v>
      </c>
      <c r="E2952" s="15" t="s">
        <v>105</v>
      </c>
      <c r="F2952" s="15" t="s">
        <v>164</v>
      </c>
      <c r="G2952" s="15" t="s">
        <v>152</v>
      </c>
      <c r="H2952" s="15">
        <v>944</v>
      </c>
    </row>
    <row r="2953" spans="1:8">
      <c r="A2953" s="15" t="s">
        <v>38</v>
      </c>
      <c r="B2953" s="15" t="s">
        <v>3342</v>
      </c>
      <c r="C2953" s="15" t="s">
        <v>37</v>
      </c>
      <c r="D2953" s="15">
        <v>2013</v>
      </c>
      <c r="E2953" s="15" t="s">
        <v>105</v>
      </c>
      <c r="F2953" s="15" t="s">
        <v>164</v>
      </c>
      <c r="G2953" s="15" t="s">
        <v>152</v>
      </c>
      <c r="H2953" s="15">
        <v>1105</v>
      </c>
    </row>
    <row r="2954" spans="1:8">
      <c r="A2954" s="15" t="s">
        <v>40</v>
      </c>
      <c r="B2954" s="15" t="s">
        <v>3343</v>
      </c>
      <c r="C2954" s="15" t="s">
        <v>39</v>
      </c>
      <c r="D2954" s="15">
        <v>2013</v>
      </c>
      <c r="E2954" s="15" t="s">
        <v>105</v>
      </c>
      <c r="F2954" s="15" t="s">
        <v>164</v>
      </c>
      <c r="G2954" s="15" t="s">
        <v>152</v>
      </c>
      <c r="H2954" s="15">
        <v>1041</v>
      </c>
    </row>
    <row r="2955" spans="1:8">
      <c r="A2955" s="15" t="s">
        <v>41</v>
      </c>
      <c r="B2955" s="15" t="s">
        <v>3344</v>
      </c>
      <c r="C2955" s="15" t="s">
        <v>24</v>
      </c>
      <c r="D2955" s="15">
        <v>2013</v>
      </c>
      <c r="E2955" s="15" t="s">
        <v>105</v>
      </c>
      <c r="F2955" s="15" t="s">
        <v>164</v>
      </c>
      <c r="G2955" s="15" t="s">
        <v>152</v>
      </c>
      <c r="H2955" s="15">
        <v>1490</v>
      </c>
    </row>
    <row r="2956" spans="1:8">
      <c r="A2956" s="15" t="s">
        <v>43</v>
      </c>
      <c r="B2956" s="15" t="s">
        <v>3345</v>
      </c>
      <c r="C2956" s="15" t="s">
        <v>42</v>
      </c>
      <c r="D2956" s="15">
        <v>2013</v>
      </c>
      <c r="E2956" s="15" t="s">
        <v>105</v>
      </c>
      <c r="F2956" s="15" t="s">
        <v>164</v>
      </c>
      <c r="G2956" s="15" t="s">
        <v>152</v>
      </c>
      <c r="H2956" s="15">
        <v>786</v>
      </c>
    </row>
    <row r="2957" spans="1:8">
      <c r="A2957" s="15" t="s">
        <v>45</v>
      </c>
      <c r="B2957" s="15" t="s">
        <v>3346</v>
      </c>
      <c r="C2957" s="15" t="s">
        <v>44</v>
      </c>
      <c r="D2957" s="15">
        <v>2013</v>
      </c>
      <c r="E2957" s="15" t="s">
        <v>105</v>
      </c>
      <c r="F2957" s="15" t="s">
        <v>164</v>
      </c>
      <c r="G2957" s="15" t="s">
        <v>152</v>
      </c>
      <c r="H2957" s="15">
        <v>1276</v>
      </c>
    </row>
    <row r="2958" spans="1:8">
      <c r="A2958" s="15" t="s">
        <v>47</v>
      </c>
      <c r="B2958" s="15" t="s">
        <v>3347</v>
      </c>
      <c r="C2958" s="15" t="s">
        <v>46</v>
      </c>
      <c r="D2958" s="15">
        <v>2013</v>
      </c>
      <c r="E2958" s="15" t="s">
        <v>105</v>
      </c>
      <c r="F2958" s="15" t="s">
        <v>164</v>
      </c>
      <c r="G2958" s="15" t="s">
        <v>152</v>
      </c>
      <c r="H2958" s="15">
        <v>1774</v>
      </c>
    </row>
    <row r="2959" spans="1:8">
      <c r="A2959" s="15" t="s">
        <v>49</v>
      </c>
      <c r="B2959" s="15" t="s">
        <v>3348</v>
      </c>
      <c r="C2959" s="15" t="s">
        <v>48</v>
      </c>
      <c r="D2959" s="15">
        <v>2013</v>
      </c>
      <c r="E2959" s="15" t="s">
        <v>105</v>
      </c>
      <c r="F2959" s="15" t="s">
        <v>164</v>
      </c>
      <c r="G2959" s="15" t="s">
        <v>152</v>
      </c>
      <c r="H2959" s="15">
        <v>2054</v>
      </c>
    </row>
    <row r="2960" spans="1:8">
      <c r="A2960" s="15" t="s">
        <v>51</v>
      </c>
      <c r="B2960" s="15" t="s">
        <v>3349</v>
      </c>
      <c r="C2960" s="15" t="s">
        <v>50</v>
      </c>
      <c r="D2960" s="15">
        <v>2013</v>
      </c>
      <c r="E2960" s="15" t="s">
        <v>105</v>
      </c>
      <c r="F2960" s="15" t="s">
        <v>164</v>
      </c>
      <c r="G2960" s="15" t="s">
        <v>152</v>
      </c>
      <c r="H2960" s="15">
        <v>1111</v>
      </c>
    </row>
    <row r="2961" spans="1:8">
      <c r="A2961" s="15" t="s">
        <v>53</v>
      </c>
      <c r="B2961" s="15" t="s">
        <v>3350</v>
      </c>
      <c r="C2961" s="15" t="s">
        <v>52</v>
      </c>
      <c r="D2961" s="15">
        <v>2013</v>
      </c>
      <c r="E2961" s="15" t="s">
        <v>105</v>
      </c>
      <c r="F2961" s="15" t="s">
        <v>164</v>
      </c>
      <c r="G2961" s="15" t="s">
        <v>152</v>
      </c>
      <c r="H2961" s="15">
        <v>1050</v>
      </c>
    </row>
    <row r="2962" spans="1:8">
      <c r="A2962" s="15" t="s">
        <v>55</v>
      </c>
      <c r="B2962" s="15" t="s">
        <v>3351</v>
      </c>
      <c r="C2962" s="15" t="s">
        <v>54</v>
      </c>
      <c r="D2962" s="15">
        <v>2013</v>
      </c>
      <c r="E2962" s="15" t="s">
        <v>105</v>
      </c>
      <c r="F2962" s="15" t="s">
        <v>164</v>
      </c>
      <c r="G2962" s="15" t="s">
        <v>152</v>
      </c>
      <c r="H2962" s="15">
        <v>1048</v>
      </c>
    </row>
    <row r="2963" spans="1:8">
      <c r="A2963" s="15" t="s">
        <v>57</v>
      </c>
      <c r="B2963" s="15" t="s">
        <v>3352</v>
      </c>
      <c r="C2963" s="15" t="s">
        <v>56</v>
      </c>
      <c r="D2963" s="15">
        <v>2013</v>
      </c>
      <c r="E2963" s="15" t="s">
        <v>105</v>
      </c>
      <c r="F2963" s="15" t="s">
        <v>164</v>
      </c>
      <c r="G2963" s="15" t="s">
        <v>152</v>
      </c>
      <c r="H2963" s="15">
        <v>2298</v>
      </c>
    </row>
    <row r="2964" spans="1:8">
      <c r="A2964" s="15" t="s">
        <v>59</v>
      </c>
      <c r="B2964" s="15" t="s">
        <v>3353</v>
      </c>
      <c r="C2964" s="15" t="s">
        <v>58</v>
      </c>
      <c r="D2964" s="15">
        <v>2013</v>
      </c>
      <c r="E2964" s="15" t="s">
        <v>105</v>
      </c>
      <c r="F2964" s="15" t="s">
        <v>164</v>
      </c>
      <c r="G2964" s="15" t="s">
        <v>152</v>
      </c>
      <c r="H2964" s="15">
        <v>1634</v>
      </c>
    </row>
    <row r="2965" spans="1:8">
      <c r="A2965" s="15" t="s">
        <v>61</v>
      </c>
      <c r="B2965" s="15" t="s">
        <v>3354</v>
      </c>
      <c r="C2965" s="15" t="s">
        <v>60</v>
      </c>
      <c r="D2965" s="15">
        <v>2013</v>
      </c>
      <c r="E2965" s="15" t="s">
        <v>105</v>
      </c>
      <c r="F2965" s="15" t="s">
        <v>164</v>
      </c>
      <c r="G2965" s="15" t="s">
        <v>152</v>
      </c>
      <c r="H2965" s="15">
        <v>385</v>
      </c>
    </row>
    <row r="2966" spans="1:8">
      <c r="A2966" s="15" t="s">
        <v>63</v>
      </c>
      <c r="B2966" s="15" t="s">
        <v>3355</v>
      </c>
      <c r="C2966" s="15" t="s">
        <v>62</v>
      </c>
      <c r="D2966" s="15">
        <v>2013</v>
      </c>
      <c r="E2966" s="15" t="s">
        <v>105</v>
      </c>
      <c r="F2966" s="15" t="s">
        <v>164</v>
      </c>
      <c r="G2966" s="15" t="s">
        <v>152</v>
      </c>
      <c r="H2966" s="15">
        <v>1099</v>
      </c>
    </row>
    <row r="2967" spans="1:8">
      <c r="A2967" s="15" t="s">
        <v>65</v>
      </c>
      <c r="B2967" s="15" t="s">
        <v>3356</v>
      </c>
      <c r="C2967" s="15" t="s">
        <v>64</v>
      </c>
      <c r="D2967" s="15">
        <v>2013</v>
      </c>
      <c r="E2967" s="15" t="s">
        <v>105</v>
      </c>
      <c r="F2967" s="15" t="s">
        <v>164</v>
      </c>
      <c r="G2967" s="15" t="s">
        <v>152</v>
      </c>
      <c r="H2967" s="15">
        <v>458</v>
      </c>
    </row>
    <row r="2968" spans="1:8">
      <c r="A2968" s="15" t="s">
        <v>67</v>
      </c>
      <c r="B2968" s="15" t="s">
        <v>3357</v>
      </c>
      <c r="C2968" s="15" t="s">
        <v>66</v>
      </c>
      <c r="D2968" s="15">
        <v>2013</v>
      </c>
      <c r="E2968" s="15" t="s">
        <v>105</v>
      </c>
      <c r="F2968" s="15" t="s">
        <v>164</v>
      </c>
      <c r="G2968" s="15" t="s">
        <v>152</v>
      </c>
      <c r="H2968" s="15">
        <v>741</v>
      </c>
    </row>
    <row r="2969" spans="1:8">
      <c r="A2969" s="15" t="s">
        <v>69</v>
      </c>
      <c r="B2969" s="15" t="s">
        <v>3358</v>
      </c>
      <c r="C2969" s="15" t="s">
        <v>68</v>
      </c>
      <c r="D2969" s="15">
        <v>2013</v>
      </c>
      <c r="E2969" s="15" t="s">
        <v>105</v>
      </c>
      <c r="F2969" s="15" t="s">
        <v>164</v>
      </c>
      <c r="G2969" s="15" t="s">
        <v>152</v>
      </c>
      <c r="H2969" s="15">
        <v>920</v>
      </c>
    </row>
    <row r="2970" spans="1:8">
      <c r="A2970" s="15" t="s">
        <v>71</v>
      </c>
      <c r="B2970" s="15" t="s">
        <v>3359</v>
      </c>
      <c r="C2970" s="15" t="s">
        <v>70</v>
      </c>
      <c r="D2970" s="15">
        <v>2013</v>
      </c>
      <c r="E2970" s="15" t="s">
        <v>105</v>
      </c>
      <c r="F2970" s="15" t="s">
        <v>164</v>
      </c>
      <c r="G2970" s="15" t="s">
        <v>152</v>
      </c>
      <c r="H2970" s="15">
        <v>1119</v>
      </c>
    </row>
    <row r="2971" spans="1:8">
      <c r="A2971" s="15" t="s">
        <v>20</v>
      </c>
      <c r="B2971" s="15" t="s">
        <v>3360</v>
      </c>
      <c r="C2971" s="15" t="s">
        <v>182</v>
      </c>
      <c r="D2971" s="15">
        <v>2013</v>
      </c>
      <c r="E2971" s="15" t="s">
        <v>105</v>
      </c>
      <c r="F2971" s="15" t="s">
        <v>164</v>
      </c>
      <c r="G2971" s="15" t="s">
        <v>152</v>
      </c>
      <c r="H2971" s="15">
        <v>25708</v>
      </c>
    </row>
    <row r="2972" spans="1:8">
      <c r="A2972" s="15" t="s">
        <v>23</v>
      </c>
      <c r="B2972" s="15" t="s">
        <v>3361</v>
      </c>
      <c r="C2972" s="15" t="s">
        <v>175</v>
      </c>
      <c r="D2972" s="15">
        <v>2014</v>
      </c>
      <c r="E2972" s="15" t="s">
        <v>105</v>
      </c>
      <c r="F2972" s="15" t="s">
        <v>164</v>
      </c>
      <c r="G2972" s="15" t="s">
        <v>152</v>
      </c>
      <c r="H2972" s="15">
        <v>6752</v>
      </c>
    </row>
    <row r="2973" spans="1:8">
      <c r="A2973" s="15" t="s">
        <v>25</v>
      </c>
      <c r="B2973" s="15" t="s">
        <v>3362</v>
      </c>
      <c r="C2973" s="15" t="s">
        <v>176</v>
      </c>
      <c r="D2973" s="15">
        <v>2014</v>
      </c>
      <c r="E2973" s="15" t="s">
        <v>105</v>
      </c>
      <c r="F2973" s="15" t="s">
        <v>164</v>
      </c>
      <c r="G2973" s="15" t="s">
        <v>152</v>
      </c>
      <c r="H2973" s="15">
        <v>1583</v>
      </c>
    </row>
    <row r="2974" spans="1:8">
      <c r="A2974" s="15" t="s">
        <v>26</v>
      </c>
      <c r="B2974" s="15" t="s">
        <v>3363</v>
      </c>
      <c r="C2974" s="15" t="s">
        <v>177</v>
      </c>
      <c r="D2974" s="15">
        <v>2014</v>
      </c>
      <c r="E2974" s="15" t="s">
        <v>105</v>
      </c>
      <c r="F2974" s="15" t="s">
        <v>164</v>
      </c>
      <c r="G2974" s="15" t="s">
        <v>152</v>
      </c>
      <c r="H2974" s="15">
        <v>4016</v>
      </c>
    </row>
    <row r="2975" spans="1:8">
      <c r="A2975" s="15" t="s">
        <v>221</v>
      </c>
      <c r="B2975" s="15" t="s">
        <v>3364</v>
      </c>
      <c r="C2975" s="15" t="s">
        <v>178</v>
      </c>
      <c r="D2975" s="15">
        <v>2014</v>
      </c>
      <c r="E2975" s="15" t="s">
        <v>105</v>
      </c>
      <c r="F2975" s="15" t="s">
        <v>164</v>
      </c>
      <c r="G2975" s="15" t="s">
        <v>152</v>
      </c>
      <c r="H2975" s="15">
        <v>4371</v>
      </c>
    </row>
    <row r="2976" spans="1:8">
      <c r="A2976" s="15" t="s">
        <v>107</v>
      </c>
      <c r="B2976" s="15" t="s">
        <v>3365</v>
      </c>
      <c r="C2976" s="15" t="s">
        <v>179</v>
      </c>
      <c r="D2976" s="15">
        <v>2014</v>
      </c>
      <c r="E2976" s="15" t="s">
        <v>105</v>
      </c>
      <c r="F2976" s="15" t="s">
        <v>164</v>
      </c>
      <c r="G2976" s="15" t="s">
        <v>152</v>
      </c>
      <c r="H2976" s="15">
        <v>3415</v>
      </c>
    </row>
    <row r="2977" spans="1:8">
      <c r="A2977" s="15" t="s">
        <v>27</v>
      </c>
      <c r="B2977" s="15" t="s">
        <v>3366</v>
      </c>
      <c r="C2977" s="15" t="s">
        <v>180</v>
      </c>
      <c r="D2977" s="15">
        <v>2014</v>
      </c>
      <c r="E2977" s="15" t="s">
        <v>105</v>
      </c>
      <c r="F2977" s="15" t="s">
        <v>164</v>
      </c>
      <c r="G2977" s="15" t="s">
        <v>152</v>
      </c>
      <c r="H2977" s="15">
        <v>2077</v>
      </c>
    </row>
    <row r="2978" spans="1:8">
      <c r="A2978" s="15" t="s">
        <v>28</v>
      </c>
      <c r="B2978" s="15" t="s">
        <v>3367</v>
      </c>
      <c r="C2978" s="15" t="s">
        <v>181</v>
      </c>
      <c r="D2978" s="15">
        <v>2014</v>
      </c>
      <c r="E2978" s="15" t="s">
        <v>105</v>
      </c>
      <c r="F2978" s="15" t="s">
        <v>164</v>
      </c>
      <c r="G2978" s="15" t="s">
        <v>152</v>
      </c>
      <c r="H2978" s="15">
        <v>4464</v>
      </c>
    </row>
    <row r="2979" spans="1:8">
      <c r="A2979" s="15" t="s">
        <v>30</v>
      </c>
      <c r="B2979" s="15" t="s">
        <v>3368</v>
      </c>
      <c r="C2979" s="15" t="s">
        <v>29</v>
      </c>
      <c r="D2979" s="15">
        <v>2014</v>
      </c>
      <c r="E2979" s="15" t="s">
        <v>105</v>
      </c>
      <c r="F2979" s="15" t="s">
        <v>164</v>
      </c>
      <c r="G2979" s="15" t="s">
        <v>152</v>
      </c>
      <c r="H2979" s="15">
        <v>682</v>
      </c>
    </row>
    <row r="2980" spans="1:8">
      <c r="A2980" s="15" t="s">
        <v>32</v>
      </c>
      <c r="B2980" s="15" t="s">
        <v>3369</v>
      </c>
      <c r="C2980" s="15" t="s">
        <v>31</v>
      </c>
      <c r="D2980" s="15">
        <v>2014</v>
      </c>
      <c r="E2980" s="15" t="s">
        <v>105</v>
      </c>
      <c r="F2980" s="15" t="s">
        <v>164</v>
      </c>
      <c r="G2980" s="15" t="s">
        <v>152</v>
      </c>
      <c r="H2980" s="15">
        <v>1262</v>
      </c>
    </row>
    <row r="2981" spans="1:8">
      <c r="A2981" s="15" t="s">
        <v>34</v>
      </c>
      <c r="B2981" s="15" t="s">
        <v>3370</v>
      </c>
      <c r="C2981" s="15" t="s">
        <v>33</v>
      </c>
      <c r="D2981" s="15">
        <v>2014</v>
      </c>
      <c r="E2981" s="15" t="s">
        <v>105</v>
      </c>
      <c r="F2981" s="15" t="s">
        <v>164</v>
      </c>
      <c r="G2981" s="15" t="s">
        <v>152</v>
      </c>
      <c r="H2981" s="15">
        <v>1540</v>
      </c>
    </row>
    <row r="2982" spans="1:8">
      <c r="A2982" s="15" t="s">
        <v>36</v>
      </c>
      <c r="B2982" s="15" t="s">
        <v>3371</v>
      </c>
      <c r="C2982" s="15" t="s">
        <v>35</v>
      </c>
      <c r="D2982" s="15">
        <v>2014</v>
      </c>
      <c r="E2982" s="15" t="s">
        <v>105</v>
      </c>
      <c r="F2982" s="15" t="s">
        <v>164</v>
      </c>
      <c r="G2982" s="15" t="s">
        <v>152</v>
      </c>
      <c r="H2982" s="15">
        <v>957</v>
      </c>
    </row>
    <row r="2983" spans="1:8">
      <c r="A2983" s="15" t="s">
        <v>38</v>
      </c>
      <c r="B2983" s="15" t="s">
        <v>3372</v>
      </c>
      <c r="C2983" s="15" t="s">
        <v>37</v>
      </c>
      <c r="D2983" s="15">
        <v>2014</v>
      </c>
      <c r="E2983" s="15" t="s">
        <v>105</v>
      </c>
      <c r="F2983" s="15" t="s">
        <v>164</v>
      </c>
      <c r="G2983" s="15" t="s">
        <v>152</v>
      </c>
      <c r="H2983" s="15">
        <v>1197</v>
      </c>
    </row>
    <row r="2984" spans="1:8">
      <c r="A2984" s="15" t="s">
        <v>40</v>
      </c>
      <c r="B2984" s="15" t="s">
        <v>3373</v>
      </c>
      <c r="C2984" s="15" t="s">
        <v>39</v>
      </c>
      <c r="D2984" s="15">
        <v>2014</v>
      </c>
      <c r="E2984" s="15" t="s">
        <v>105</v>
      </c>
      <c r="F2984" s="15" t="s">
        <v>164</v>
      </c>
      <c r="G2984" s="15" t="s">
        <v>152</v>
      </c>
      <c r="H2984" s="15">
        <v>1114</v>
      </c>
    </row>
    <row r="2985" spans="1:8">
      <c r="A2985" s="15" t="s">
        <v>41</v>
      </c>
      <c r="B2985" s="15" t="s">
        <v>3374</v>
      </c>
      <c r="C2985" s="15" t="s">
        <v>24</v>
      </c>
      <c r="D2985" s="15">
        <v>2014</v>
      </c>
      <c r="E2985" s="15" t="s">
        <v>105</v>
      </c>
      <c r="F2985" s="15" t="s">
        <v>164</v>
      </c>
      <c r="G2985" s="15" t="s">
        <v>152</v>
      </c>
      <c r="H2985" s="15">
        <v>1583</v>
      </c>
    </row>
    <row r="2986" spans="1:8">
      <c r="A2986" s="15" t="s">
        <v>43</v>
      </c>
      <c r="B2986" s="15" t="s">
        <v>3375</v>
      </c>
      <c r="C2986" s="15" t="s">
        <v>42</v>
      </c>
      <c r="D2986" s="15">
        <v>2014</v>
      </c>
      <c r="E2986" s="15" t="s">
        <v>105</v>
      </c>
      <c r="F2986" s="15" t="s">
        <v>164</v>
      </c>
      <c r="G2986" s="15" t="s">
        <v>152</v>
      </c>
      <c r="H2986" s="15">
        <v>831</v>
      </c>
    </row>
    <row r="2987" spans="1:8">
      <c r="A2987" s="15" t="s">
        <v>45</v>
      </c>
      <c r="B2987" s="15" t="s">
        <v>3376</v>
      </c>
      <c r="C2987" s="15" t="s">
        <v>44</v>
      </c>
      <c r="D2987" s="15">
        <v>2014</v>
      </c>
      <c r="E2987" s="15" t="s">
        <v>105</v>
      </c>
      <c r="F2987" s="15" t="s">
        <v>164</v>
      </c>
      <c r="G2987" s="15" t="s">
        <v>152</v>
      </c>
      <c r="H2987" s="15">
        <v>1324</v>
      </c>
    </row>
    <row r="2988" spans="1:8">
      <c r="A2988" s="15" t="s">
        <v>47</v>
      </c>
      <c r="B2988" s="15" t="s">
        <v>3377</v>
      </c>
      <c r="C2988" s="15" t="s">
        <v>46</v>
      </c>
      <c r="D2988" s="15">
        <v>2014</v>
      </c>
      <c r="E2988" s="15" t="s">
        <v>105</v>
      </c>
      <c r="F2988" s="15" t="s">
        <v>164</v>
      </c>
      <c r="G2988" s="15" t="s">
        <v>152</v>
      </c>
      <c r="H2988" s="15">
        <v>1861</v>
      </c>
    </row>
    <row r="2989" spans="1:8">
      <c r="A2989" s="15" t="s">
        <v>49</v>
      </c>
      <c r="B2989" s="15" t="s">
        <v>3378</v>
      </c>
      <c r="C2989" s="15" t="s">
        <v>48</v>
      </c>
      <c r="D2989" s="15">
        <v>2014</v>
      </c>
      <c r="E2989" s="15" t="s">
        <v>105</v>
      </c>
      <c r="F2989" s="15" t="s">
        <v>164</v>
      </c>
      <c r="G2989" s="15" t="s">
        <v>152</v>
      </c>
      <c r="H2989" s="15">
        <v>2106</v>
      </c>
    </row>
    <row r="2990" spans="1:8">
      <c r="A2990" s="15" t="s">
        <v>51</v>
      </c>
      <c r="B2990" s="15" t="s">
        <v>3379</v>
      </c>
      <c r="C2990" s="15" t="s">
        <v>50</v>
      </c>
      <c r="D2990" s="15">
        <v>2014</v>
      </c>
      <c r="E2990" s="15" t="s">
        <v>105</v>
      </c>
      <c r="F2990" s="15" t="s">
        <v>164</v>
      </c>
      <c r="G2990" s="15" t="s">
        <v>152</v>
      </c>
      <c r="H2990" s="15">
        <v>1179</v>
      </c>
    </row>
    <row r="2991" spans="1:8">
      <c r="A2991" s="15" t="s">
        <v>53</v>
      </c>
      <c r="B2991" s="15" t="s">
        <v>3380</v>
      </c>
      <c r="C2991" s="15" t="s">
        <v>52</v>
      </c>
      <c r="D2991" s="15">
        <v>2014</v>
      </c>
      <c r="E2991" s="15" t="s">
        <v>105</v>
      </c>
      <c r="F2991" s="15" t="s">
        <v>164</v>
      </c>
      <c r="G2991" s="15" t="s">
        <v>152</v>
      </c>
      <c r="H2991" s="15">
        <v>1086</v>
      </c>
    </row>
    <row r="2992" spans="1:8">
      <c r="A2992" s="15" t="s">
        <v>55</v>
      </c>
      <c r="B2992" s="15" t="s">
        <v>3381</v>
      </c>
      <c r="C2992" s="15" t="s">
        <v>54</v>
      </c>
      <c r="D2992" s="15">
        <v>2014</v>
      </c>
      <c r="E2992" s="15" t="s">
        <v>105</v>
      </c>
      <c r="F2992" s="15" t="s">
        <v>164</v>
      </c>
      <c r="G2992" s="15" t="s">
        <v>152</v>
      </c>
      <c r="H2992" s="15">
        <v>1063</v>
      </c>
    </row>
    <row r="2993" spans="1:8">
      <c r="A2993" s="15" t="s">
        <v>57</v>
      </c>
      <c r="B2993" s="15" t="s">
        <v>3382</v>
      </c>
      <c r="C2993" s="15" t="s">
        <v>56</v>
      </c>
      <c r="D2993" s="15">
        <v>2014</v>
      </c>
      <c r="E2993" s="15" t="s">
        <v>105</v>
      </c>
      <c r="F2993" s="15" t="s">
        <v>164</v>
      </c>
      <c r="G2993" s="15" t="s">
        <v>152</v>
      </c>
      <c r="H2993" s="15">
        <v>2352</v>
      </c>
    </row>
    <row r="2994" spans="1:8">
      <c r="A2994" s="15" t="s">
        <v>59</v>
      </c>
      <c r="B2994" s="15" t="s">
        <v>3383</v>
      </c>
      <c r="C2994" s="15" t="s">
        <v>58</v>
      </c>
      <c r="D2994" s="15">
        <v>2014</v>
      </c>
      <c r="E2994" s="15" t="s">
        <v>105</v>
      </c>
      <c r="F2994" s="15" t="s">
        <v>164</v>
      </c>
      <c r="G2994" s="15" t="s">
        <v>152</v>
      </c>
      <c r="H2994" s="15">
        <v>1652</v>
      </c>
    </row>
    <row r="2995" spans="1:8">
      <c r="A2995" s="15" t="s">
        <v>61</v>
      </c>
      <c r="B2995" s="15" t="s">
        <v>3384</v>
      </c>
      <c r="C2995" s="15" t="s">
        <v>60</v>
      </c>
      <c r="D2995" s="15">
        <v>2014</v>
      </c>
      <c r="E2995" s="15" t="s">
        <v>105</v>
      </c>
      <c r="F2995" s="15" t="s">
        <v>164</v>
      </c>
      <c r="G2995" s="15" t="s">
        <v>152</v>
      </c>
      <c r="H2995" s="15">
        <v>425</v>
      </c>
    </row>
    <row r="2996" spans="1:8">
      <c r="A2996" s="15" t="s">
        <v>63</v>
      </c>
      <c r="B2996" s="15" t="s">
        <v>3385</v>
      </c>
      <c r="C2996" s="15" t="s">
        <v>62</v>
      </c>
      <c r="D2996" s="15">
        <v>2014</v>
      </c>
      <c r="E2996" s="15" t="s">
        <v>105</v>
      </c>
      <c r="F2996" s="15" t="s">
        <v>164</v>
      </c>
      <c r="G2996" s="15" t="s">
        <v>152</v>
      </c>
      <c r="H2996" s="15">
        <v>1143</v>
      </c>
    </row>
    <row r="2997" spans="1:8">
      <c r="A2997" s="15" t="s">
        <v>65</v>
      </c>
      <c r="B2997" s="15" t="s">
        <v>3386</v>
      </c>
      <c r="C2997" s="15" t="s">
        <v>64</v>
      </c>
      <c r="D2997" s="15">
        <v>2014</v>
      </c>
      <c r="E2997" s="15" t="s">
        <v>105</v>
      </c>
      <c r="F2997" s="15" t="s">
        <v>164</v>
      </c>
      <c r="G2997" s="15" t="s">
        <v>152</v>
      </c>
      <c r="H2997" s="15">
        <v>475</v>
      </c>
    </row>
    <row r="2998" spans="1:8">
      <c r="A2998" s="15" t="s">
        <v>67</v>
      </c>
      <c r="B2998" s="15" t="s">
        <v>3387</v>
      </c>
      <c r="C2998" s="15" t="s">
        <v>66</v>
      </c>
      <c r="D2998" s="15">
        <v>2014</v>
      </c>
      <c r="E2998" s="15" t="s">
        <v>105</v>
      </c>
      <c r="F2998" s="15" t="s">
        <v>164</v>
      </c>
      <c r="G2998" s="15" t="s">
        <v>152</v>
      </c>
      <c r="H2998" s="15">
        <v>753</v>
      </c>
    </row>
    <row r="2999" spans="1:8">
      <c r="A2999" s="15" t="s">
        <v>69</v>
      </c>
      <c r="B2999" s="15" t="s">
        <v>3388</v>
      </c>
      <c r="C2999" s="15" t="s">
        <v>68</v>
      </c>
      <c r="D2999" s="15">
        <v>2014</v>
      </c>
      <c r="E2999" s="15" t="s">
        <v>105</v>
      </c>
      <c r="F2999" s="15" t="s">
        <v>164</v>
      </c>
      <c r="G2999" s="15" t="s">
        <v>152</v>
      </c>
      <c r="H2999" s="15">
        <v>961</v>
      </c>
    </row>
    <row r="3000" spans="1:8">
      <c r="A3000" s="15" t="s">
        <v>71</v>
      </c>
      <c r="B3000" s="15" t="s">
        <v>3389</v>
      </c>
      <c r="C3000" s="15" t="s">
        <v>70</v>
      </c>
      <c r="D3000" s="15">
        <v>2014</v>
      </c>
      <c r="E3000" s="15" t="s">
        <v>105</v>
      </c>
      <c r="F3000" s="15" t="s">
        <v>164</v>
      </c>
      <c r="G3000" s="15" t="s">
        <v>152</v>
      </c>
      <c r="H3000" s="15">
        <v>1132</v>
      </c>
    </row>
    <row r="3001" spans="1:8">
      <c r="A3001" s="15" t="s">
        <v>20</v>
      </c>
      <c r="B3001" s="15" t="s">
        <v>3390</v>
      </c>
      <c r="C3001" s="15" t="s">
        <v>182</v>
      </c>
      <c r="D3001" s="15">
        <v>2014</v>
      </c>
      <c r="E3001" s="15" t="s">
        <v>105</v>
      </c>
      <c r="F3001" s="15" t="s">
        <v>164</v>
      </c>
      <c r="G3001" s="15" t="s">
        <v>152</v>
      </c>
      <c r="H3001" s="15">
        <v>26678</v>
      </c>
    </row>
    <row r="3002" spans="1:8">
      <c r="A3002" s="15" t="s">
        <v>23</v>
      </c>
      <c r="B3002" s="15" t="s">
        <v>3391</v>
      </c>
      <c r="C3002" s="15" t="s">
        <v>175</v>
      </c>
      <c r="D3002" s="15">
        <v>2005</v>
      </c>
      <c r="E3002" s="15" t="s">
        <v>106</v>
      </c>
      <c r="F3002" s="15" t="s">
        <v>164</v>
      </c>
      <c r="G3002" s="15" t="s">
        <v>152</v>
      </c>
      <c r="H3002" s="15">
        <v>11260</v>
      </c>
    </row>
    <row r="3003" spans="1:8">
      <c r="A3003" s="15" t="s">
        <v>25</v>
      </c>
      <c r="B3003" s="15" t="s">
        <v>3392</v>
      </c>
      <c r="C3003" s="15" t="s">
        <v>176</v>
      </c>
      <c r="D3003" s="15">
        <v>2005</v>
      </c>
      <c r="E3003" s="15" t="s">
        <v>106</v>
      </c>
      <c r="F3003" s="15" t="s">
        <v>164</v>
      </c>
      <c r="G3003" s="15" t="s">
        <v>152</v>
      </c>
      <c r="H3003" s="15">
        <v>2283</v>
      </c>
    </row>
    <row r="3004" spans="1:8">
      <c r="A3004" s="15" t="s">
        <v>26</v>
      </c>
      <c r="B3004" s="15" t="s">
        <v>3393</v>
      </c>
      <c r="C3004" s="15" t="s">
        <v>177</v>
      </c>
      <c r="D3004" s="15">
        <v>2005</v>
      </c>
      <c r="E3004" s="15" t="s">
        <v>106</v>
      </c>
      <c r="F3004" s="15" t="s">
        <v>164</v>
      </c>
      <c r="G3004" s="15" t="s">
        <v>152</v>
      </c>
      <c r="H3004" s="15">
        <v>6079</v>
      </c>
    </row>
    <row r="3005" spans="1:8">
      <c r="A3005" s="15" t="s">
        <v>221</v>
      </c>
      <c r="B3005" s="15" t="s">
        <v>3394</v>
      </c>
      <c r="C3005" s="15" t="s">
        <v>178</v>
      </c>
      <c r="D3005" s="15">
        <v>2005</v>
      </c>
      <c r="E3005" s="15" t="s">
        <v>106</v>
      </c>
      <c r="F3005" s="15" t="s">
        <v>164</v>
      </c>
      <c r="G3005" s="15" t="s">
        <v>152</v>
      </c>
      <c r="H3005" s="15">
        <v>7438</v>
      </c>
    </row>
    <row r="3006" spans="1:8">
      <c r="A3006" s="15" t="s">
        <v>107</v>
      </c>
      <c r="B3006" s="15" t="s">
        <v>3395</v>
      </c>
      <c r="C3006" s="15" t="s">
        <v>179</v>
      </c>
      <c r="D3006" s="15">
        <v>2005</v>
      </c>
      <c r="E3006" s="15" t="s">
        <v>106</v>
      </c>
      <c r="F3006" s="15" t="s">
        <v>164</v>
      </c>
      <c r="G3006" s="15" t="s">
        <v>152</v>
      </c>
      <c r="H3006" s="15">
        <v>5409</v>
      </c>
    </row>
    <row r="3007" spans="1:8">
      <c r="A3007" s="15" t="s">
        <v>27</v>
      </c>
      <c r="B3007" s="15" t="s">
        <v>3396</v>
      </c>
      <c r="C3007" s="15" t="s">
        <v>180</v>
      </c>
      <c r="D3007" s="15">
        <v>2005</v>
      </c>
      <c r="E3007" s="15" t="s">
        <v>106</v>
      </c>
      <c r="F3007" s="15" t="s">
        <v>164</v>
      </c>
      <c r="G3007" s="15" t="s">
        <v>152</v>
      </c>
      <c r="H3007" s="15">
        <v>3838</v>
      </c>
    </row>
    <row r="3008" spans="1:8">
      <c r="A3008" s="15" t="s">
        <v>28</v>
      </c>
      <c r="B3008" s="15" t="s">
        <v>3397</v>
      </c>
      <c r="C3008" s="15" t="s">
        <v>181</v>
      </c>
      <c r="D3008" s="15">
        <v>2005</v>
      </c>
      <c r="E3008" s="15" t="s">
        <v>106</v>
      </c>
      <c r="F3008" s="15" t="s">
        <v>164</v>
      </c>
      <c r="G3008" s="15" t="s">
        <v>152</v>
      </c>
      <c r="H3008" s="15">
        <v>7852</v>
      </c>
    </row>
    <row r="3009" spans="1:8">
      <c r="A3009" s="15" t="s">
        <v>30</v>
      </c>
      <c r="B3009" s="15" t="s">
        <v>3398</v>
      </c>
      <c r="C3009" s="15" t="s">
        <v>29</v>
      </c>
      <c r="D3009" s="15">
        <v>2005</v>
      </c>
      <c r="E3009" s="15" t="s">
        <v>106</v>
      </c>
      <c r="F3009" s="15" t="s">
        <v>164</v>
      </c>
      <c r="G3009" s="15" t="s">
        <v>152</v>
      </c>
      <c r="H3009" s="15">
        <v>1172</v>
      </c>
    </row>
    <row r="3010" spans="1:8">
      <c r="A3010" s="15" t="s">
        <v>32</v>
      </c>
      <c r="B3010" s="15" t="s">
        <v>3399</v>
      </c>
      <c r="C3010" s="15" t="s">
        <v>31</v>
      </c>
      <c r="D3010" s="15">
        <v>2005</v>
      </c>
      <c r="E3010" s="15" t="s">
        <v>106</v>
      </c>
      <c r="F3010" s="15" t="s">
        <v>164</v>
      </c>
      <c r="G3010" s="15" t="s">
        <v>152</v>
      </c>
      <c r="H3010" s="15">
        <v>2036</v>
      </c>
    </row>
    <row r="3011" spans="1:8">
      <c r="A3011" s="15" t="s">
        <v>34</v>
      </c>
      <c r="B3011" s="15" t="s">
        <v>3400</v>
      </c>
      <c r="C3011" s="15" t="s">
        <v>33</v>
      </c>
      <c r="D3011" s="15">
        <v>2005</v>
      </c>
      <c r="E3011" s="15" t="s">
        <v>106</v>
      </c>
      <c r="F3011" s="15" t="s">
        <v>164</v>
      </c>
      <c r="G3011" s="15" t="s">
        <v>152</v>
      </c>
      <c r="H3011" s="15">
        <v>2467</v>
      </c>
    </row>
    <row r="3012" spans="1:8">
      <c r="A3012" s="15" t="s">
        <v>36</v>
      </c>
      <c r="B3012" s="15" t="s">
        <v>3401</v>
      </c>
      <c r="C3012" s="15" t="s">
        <v>35</v>
      </c>
      <c r="D3012" s="15">
        <v>2005</v>
      </c>
      <c r="E3012" s="15" t="s">
        <v>106</v>
      </c>
      <c r="F3012" s="15" t="s">
        <v>164</v>
      </c>
      <c r="G3012" s="15" t="s">
        <v>152</v>
      </c>
      <c r="H3012" s="15">
        <v>1833</v>
      </c>
    </row>
    <row r="3013" spans="1:8">
      <c r="A3013" s="15" t="s">
        <v>38</v>
      </c>
      <c r="B3013" s="15" t="s">
        <v>3402</v>
      </c>
      <c r="C3013" s="15" t="s">
        <v>37</v>
      </c>
      <c r="D3013" s="15">
        <v>2005</v>
      </c>
      <c r="E3013" s="15" t="s">
        <v>106</v>
      </c>
      <c r="F3013" s="15" t="s">
        <v>164</v>
      </c>
      <c r="G3013" s="15" t="s">
        <v>152</v>
      </c>
      <c r="H3013" s="15">
        <v>1879</v>
      </c>
    </row>
    <row r="3014" spans="1:8">
      <c r="A3014" s="15" t="s">
        <v>40</v>
      </c>
      <c r="B3014" s="15" t="s">
        <v>3403</v>
      </c>
      <c r="C3014" s="15" t="s">
        <v>39</v>
      </c>
      <c r="D3014" s="15">
        <v>2005</v>
      </c>
      <c r="E3014" s="15" t="s">
        <v>106</v>
      </c>
      <c r="F3014" s="15" t="s">
        <v>164</v>
      </c>
      <c r="G3014" s="15" t="s">
        <v>152</v>
      </c>
      <c r="H3014" s="15">
        <v>1873</v>
      </c>
    </row>
    <row r="3015" spans="1:8">
      <c r="A3015" s="15" t="s">
        <v>41</v>
      </c>
      <c r="B3015" s="15" t="s">
        <v>3404</v>
      </c>
      <c r="C3015" s="15" t="s">
        <v>24</v>
      </c>
      <c r="D3015" s="15">
        <v>2005</v>
      </c>
      <c r="E3015" s="15" t="s">
        <v>106</v>
      </c>
      <c r="F3015" s="15" t="s">
        <v>164</v>
      </c>
      <c r="G3015" s="15" t="s">
        <v>152</v>
      </c>
      <c r="H3015" s="15">
        <v>2283</v>
      </c>
    </row>
    <row r="3016" spans="1:8">
      <c r="A3016" s="15" t="s">
        <v>43</v>
      </c>
      <c r="B3016" s="15" t="s">
        <v>3405</v>
      </c>
      <c r="C3016" s="15" t="s">
        <v>42</v>
      </c>
      <c r="D3016" s="15">
        <v>2005</v>
      </c>
      <c r="E3016" s="15" t="s">
        <v>106</v>
      </c>
      <c r="F3016" s="15" t="s">
        <v>164</v>
      </c>
      <c r="G3016" s="15" t="s">
        <v>152</v>
      </c>
      <c r="H3016" s="15">
        <v>1295</v>
      </c>
    </row>
    <row r="3017" spans="1:8">
      <c r="A3017" s="15" t="s">
        <v>45</v>
      </c>
      <c r="B3017" s="15" t="s">
        <v>3406</v>
      </c>
      <c r="C3017" s="15" t="s">
        <v>44</v>
      </c>
      <c r="D3017" s="15">
        <v>2005</v>
      </c>
      <c r="E3017" s="15" t="s">
        <v>106</v>
      </c>
      <c r="F3017" s="15" t="s">
        <v>164</v>
      </c>
      <c r="G3017" s="15" t="s">
        <v>152</v>
      </c>
      <c r="H3017" s="15">
        <v>1872</v>
      </c>
    </row>
    <row r="3018" spans="1:8">
      <c r="A3018" s="15" t="s">
        <v>47</v>
      </c>
      <c r="B3018" s="15" t="s">
        <v>3407</v>
      </c>
      <c r="C3018" s="15" t="s">
        <v>46</v>
      </c>
      <c r="D3018" s="15">
        <v>2005</v>
      </c>
      <c r="E3018" s="15" t="s">
        <v>106</v>
      </c>
      <c r="F3018" s="15" t="s">
        <v>164</v>
      </c>
      <c r="G3018" s="15" t="s">
        <v>152</v>
      </c>
      <c r="H3018" s="15">
        <v>2912</v>
      </c>
    </row>
    <row r="3019" spans="1:8">
      <c r="A3019" s="15" t="s">
        <v>49</v>
      </c>
      <c r="B3019" s="15" t="s">
        <v>3408</v>
      </c>
      <c r="C3019" s="15" t="s">
        <v>48</v>
      </c>
      <c r="D3019" s="15">
        <v>2005</v>
      </c>
      <c r="E3019" s="15" t="s">
        <v>106</v>
      </c>
      <c r="F3019" s="15" t="s">
        <v>164</v>
      </c>
      <c r="G3019" s="15" t="s">
        <v>152</v>
      </c>
      <c r="H3019" s="15">
        <v>3601</v>
      </c>
    </row>
    <row r="3020" spans="1:8">
      <c r="A3020" s="15" t="s">
        <v>51</v>
      </c>
      <c r="B3020" s="15" t="s">
        <v>3409</v>
      </c>
      <c r="C3020" s="15" t="s">
        <v>50</v>
      </c>
      <c r="D3020" s="15">
        <v>2005</v>
      </c>
      <c r="E3020" s="15" t="s">
        <v>106</v>
      </c>
      <c r="F3020" s="15" t="s">
        <v>164</v>
      </c>
      <c r="G3020" s="15" t="s">
        <v>152</v>
      </c>
      <c r="H3020" s="15">
        <v>2138</v>
      </c>
    </row>
    <row r="3021" spans="1:8">
      <c r="A3021" s="15" t="s">
        <v>53</v>
      </c>
      <c r="B3021" s="15" t="s">
        <v>3410</v>
      </c>
      <c r="C3021" s="15" t="s">
        <v>52</v>
      </c>
      <c r="D3021" s="15">
        <v>2005</v>
      </c>
      <c r="E3021" s="15" t="s">
        <v>106</v>
      </c>
      <c r="F3021" s="15" t="s">
        <v>164</v>
      </c>
      <c r="G3021" s="15" t="s">
        <v>152</v>
      </c>
      <c r="H3021" s="15">
        <v>1699</v>
      </c>
    </row>
    <row r="3022" spans="1:8">
      <c r="A3022" s="15" t="s">
        <v>55</v>
      </c>
      <c r="B3022" s="15" t="s">
        <v>3411</v>
      </c>
      <c r="C3022" s="15" t="s">
        <v>54</v>
      </c>
      <c r="D3022" s="15">
        <v>2005</v>
      </c>
      <c r="E3022" s="15" t="s">
        <v>106</v>
      </c>
      <c r="F3022" s="15" t="s">
        <v>164</v>
      </c>
      <c r="G3022" s="15" t="s">
        <v>152</v>
      </c>
      <c r="H3022" s="15">
        <v>1721</v>
      </c>
    </row>
    <row r="3023" spans="1:8">
      <c r="A3023" s="15" t="s">
        <v>57</v>
      </c>
      <c r="B3023" s="15" t="s">
        <v>3412</v>
      </c>
      <c r="C3023" s="15" t="s">
        <v>56</v>
      </c>
      <c r="D3023" s="15">
        <v>2005</v>
      </c>
      <c r="E3023" s="15" t="s">
        <v>106</v>
      </c>
      <c r="F3023" s="15" t="s">
        <v>164</v>
      </c>
      <c r="G3023" s="15" t="s">
        <v>152</v>
      </c>
      <c r="H3023" s="15">
        <v>3688</v>
      </c>
    </row>
    <row r="3024" spans="1:8">
      <c r="A3024" s="15" t="s">
        <v>59</v>
      </c>
      <c r="B3024" s="15" t="s">
        <v>3413</v>
      </c>
      <c r="C3024" s="15" t="s">
        <v>58</v>
      </c>
      <c r="D3024" s="15">
        <v>2005</v>
      </c>
      <c r="E3024" s="15" t="s">
        <v>106</v>
      </c>
      <c r="F3024" s="15" t="s">
        <v>164</v>
      </c>
      <c r="G3024" s="15" t="s">
        <v>152</v>
      </c>
      <c r="H3024" s="15">
        <v>3141</v>
      </c>
    </row>
    <row r="3025" spans="1:8">
      <c r="A3025" s="15" t="s">
        <v>61</v>
      </c>
      <c r="B3025" s="15" t="s">
        <v>3414</v>
      </c>
      <c r="C3025" s="15" t="s">
        <v>60</v>
      </c>
      <c r="D3025" s="15">
        <v>2005</v>
      </c>
      <c r="E3025" s="15" t="s">
        <v>106</v>
      </c>
      <c r="F3025" s="15" t="s">
        <v>164</v>
      </c>
      <c r="G3025" s="15" t="s">
        <v>152</v>
      </c>
      <c r="H3025" s="15">
        <v>697</v>
      </c>
    </row>
    <row r="3026" spans="1:8">
      <c r="A3026" s="15" t="s">
        <v>63</v>
      </c>
      <c r="B3026" s="15" t="s">
        <v>3415</v>
      </c>
      <c r="C3026" s="15" t="s">
        <v>62</v>
      </c>
      <c r="D3026" s="15">
        <v>2005</v>
      </c>
      <c r="E3026" s="15" t="s">
        <v>106</v>
      </c>
      <c r="F3026" s="15" t="s">
        <v>164</v>
      </c>
      <c r="G3026" s="15" t="s">
        <v>152</v>
      </c>
      <c r="H3026" s="15">
        <v>2085</v>
      </c>
    </row>
    <row r="3027" spans="1:8">
      <c r="A3027" s="15" t="s">
        <v>65</v>
      </c>
      <c r="B3027" s="15" t="s">
        <v>3416</v>
      </c>
      <c r="C3027" s="15" t="s">
        <v>64</v>
      </c>
      <c r="D3027" s="15">
        <v>2005</v>
      </c>
      <c r="E3027" s="15" t="s">
        <v>106</v>
      </c>
      <c r="F3027" s="15" t="s">
        <v>164</v>
      </c>
      <c r="G3027" s="15" t="s">
        <v>152</v>
      </c>
      <c r="H3027" s="15">
        <v>1059</v>
      </c>
    </row>
    <row r="3028" spans="1:8">
      <c r="A3028" s="15" t="s">
        <v>67</v>
      </c>
      <c r="B3028" s="15" t="s">
        <v>3417</v>
      </c>
      <c r="C3028" s="15" t="s">
        <v>66</v>
      </c>
      <c r="D3028" s="15">
        <v>2005</v>
      </c>
      <c r="E3028" s="15" t="s">
        <v>106</v>
      </c>
      <c r="F3028" s="15" t="s">
        <v>164</v>
      </c>
      <c r="G3028" s="15" t="s">
        <v>152</v>
      </c>
      <c r="H3028" s="15">
        <v>1293</v>
      </c>
    </row>
    <row r="3029" spans="1:8">
      <c r="A3029" s="15" t="s">
        <v>69</v>
      </c>
      <c r="B3029" s="15" t="s">
        <v>3418</v>
      </c>
      <c r="C3029" s="15" t="s">
        <v>68</v>
      </c>
      <c r="D3029" s="15">
        <v>2005</v>
      </c>
      <c r="E3029" s="15" t="s">
        <v>106</v>
      </c>
      <c r="F3029" s="15" t="s">
        <v>164</v>
      </c>
      <c r="G3029" s="15" t="s">
        <v>152</v>
      </c>
      <c r="H3029" s="15">
        <v>1427</v>
      </c>
    </row>
    <row r="3030" spans="1:8">
      <c r="A3030" s="15" t="s">
        <v>71</v>
      </c>
      <c r="B3030" s="15" t="s">
        <v>3419</v>
      </c>
      <c r="C3030" s="15" t="s">
        <v>70</v>
      </c>
      <c r="D3030" s="15">
        <v>2005</v>
      </c>
      <c r="E3030" s="15" t="s">
        <v>106</v>
      </c>
      <c r="F3030" s="15" t="s">
        <v>164</v>
      </c>
      <c r="G3030" s="15" t="s">
        <v>152</v>
      </c>
      <c r="H3030" s="15">
        <v>1988</v>
      </c>
    </row>
    <row r="3031" spans="1:8">
      <c r="A3031" s="15" t="s">
        <v>20</v>
      </c>
      <c r="B3031" s="15" t="s">
        <v>3420</v>
      </c>
      <c r="C3031" s="15" t="s">
        <v>182</v>
      </c>
      <c r="D3031" s="15">
        <v>2005</v>
      </c>
      <c r="E3031" s="15" t="s">
        <v>106</v>
      </c>
      <c r="F3031" s="15" t="s">
        <v>164</v>
      </c>
      <c r="G3031" s="15" t="s">
        <v>152</v>
      </c>
      <c r="H3031" s="15">
        <v>44159</v>
      </c>
    </row>
    <row r="3032" spans="1:8">
      <c r="A3032" s="15" t="s">
        <v>23</v>
      </c>
      <c r="B3032" s="15" t="s">
        <v>3421</v>
      </c>
      <c r="C3032" s="15" t="s">
        <v>175</v>
      </c>
      <c r="D3032" s="15">
        <v>2006</v>
      </c>
      <c r="E3032" s="15" t="s">
        <v>106</v>
      </c>
      <c r="F3032" s="15" t="s">
        <v>164</v>
      </c>
      <c r="G3032" s="15" t="s">
        <v>152</v>
      </c>
      <c r="H3032" s="15">
        <v>11739</v>
      </c>
    </row>
    <row r="3033" spans="1:8">
      <c r="A3033" s="15" t="s">
        <v>25</v>
      </c>
      <c r="B3033" s="15" t="s">
        <v>3422</v>
      </c>
      <c r="C3033" s="15" t="s">
        <v>176</v>
      </c>
      <c r="D3033" s="15">
        <v>2006</v>
      </c>
      <c r="E3033" s="15" t="s">
        <v>106</v>
      </c>
      <c r="F3033" s="15" t="s">
        <v>164</v>
      </c>
      <c r="G3033" s="15" t="s">
        <v>152</v>
      </c>
      <c r="H3033" s="15">
        <v>2379</v>
      </c>
    </row>
    <row r="3034" spans="1:8">
      <c r="A3034" s="15" t="s">
        <v>26</v>
      </c>
      <c r="B3034" s="15" t="s">
        <v>3423</v>
      </c>
      <c r="C3034" s="15" t="s">
        <v>177</v>
      </c>
      <c r="D3034" s="15">
        <v>2006</v>
      </c>
      <c r="E3034" s="15" t="s">
        <v>106</v>
      </c>
      <c r="F3034" s="15" t="s">
        <v>164</v>
      </c>
      <c r="G3034" s="15" t="s">
        <v>152</v>
      </c>
      <c r="H3034" s="15">
        <v>6420</v>
      </c>
    </row>
    <row r="3035" spans="1:8">
      <c r="A3035" s="15" t="s">
        <v>221</v>
      </c>
      <c r="B3035" s="15" t="s">
        <v>3424</v>
      </c>
      <c r="C3035" s="15" t="s">
        <v>178</v>
      </c>
      <c r="D3035" s="15">
        <v>2006</v>
      </c>
      <c r="E3035" s="15" t="s">
        <v>106</v>
      </c>
      <c r="F3035" s="15" t="s">
        <v>164</v>
      </c>
      <c r="G3035" s="15" t="s">
        <v>152</v>
      </c>
      <c r="H3035" s="15">
        <v>7771</v>
      </c>
    </row>
    <row r="3036" spans="1:8">
      <c r="A3036" s="15" t="s">
        <v>107</v>
      </c>
      <c r="B3036" s="15" t="s">
        <v>3425</v>
      </c>
      <c r="C3036" s="15" t="s">
        <v>179</v>
      </c>
      <c r="D3036" s="15">
        <v>2006</v>
      </c>
      <c r="E3036" s="15" t="s">
        <v>106</v>
      </c>
      <c r="F3036" s="15" t="s">
        <v>164</v>
      </c>
      <c r="G3036" s="15" t="s">
        <v>152</v>
      </c>
      <c r="H3036" s="15">
        <v>5796</v>
      </c>
    </row>
    <row r="3037" spans="1:8">
      <c r="A3037" s="15" t="s">
        <v>27</v>
      </c>
      <c r="B3037" s="15" t="s">
        <v>3426</v>
      </c>
      <c r="C3037" s="15" t="s">
        <v>180</v>
      </c>
      <c r="D3037" s="15">
        <v>2006</v>
      </c>
      <c r="E3037" s="15" t="s">
        <v>106</v>
      </c>
      <c r="F3037" s="15" t="s">
        <v>164</v>
      </c>
      <c r="G3037" s="15" t="s">
        <v>152</v>
      </c>
      <c r="H3037" s="15">
        <v>4092</v>
      </c>
    </row>
    <row r="3038" spans="1:8">
      <c r="A3038" s="15" t="s">
        <v>28</v>
      </c>
      <c r="B3038" s="15" t="s">
        <v>3427</v>
      </c>
      <c r="C3038" s="15" t="s">
        <v>181</v>
      </c>
      <c r="D3038" s="15">
        <v>2006</v>
      </c>
      <c r="E3038" s="15" t="s">
        <v>106</v>
      </c>
      <c r="F3038" s="15" t="s">
        <v>164</v>
      </c>
      <c r="G3038" s="15" t="s">
        <v>152</v>
      </c>
      <c r="H3038" s="15">
        <v>8159</v>
      </c>
    </row>
    <row r="3039" spans="1:8">
      <c r="A3039" s="15" t="s">
        <v>30</v>
      </c>
      <c r="B3039" s="15" t="s">
        <v>3428</v>
      </c>
      <c r="C3039" s="15" t="s">
        <v>29</v>
      </c>
      <c r="D3039" s="15">
        <v>2006</v>
      </c>
      <c r="E3039" s="15" t="s">
        <v>106</v>
      </c>
      <c r="F3039" s="15" t="s">
        <v>164</v>
      </c>
      <c r="G3039" s="15" t="s">
        <v>152</v>
      </c>
      <c r="H3039" s="15">
        <v>1256</v>
      </c>
    </row>
    <row r="3040" spans="1:8">
      <c r="A3040" s="15" t="s">
        <v>32</v>
      </c>
      <c r="B3040" s="15" t="s">
        <v>3429</v>
      </c>
      <c r="C3040" s="15" t="s">
        <v>31</v>
      </c>
      <c r="D3040" s="15">
        <v>2006</v>
      </c>
      <c r="E3040" s="15" t="s">
        <v>106</v>
      </c>
      <c r="F3040" s="15" t="s">
        <v>164</v>
      </c>
      <c r="G3040" s="15" t="s">
        <v>152</v>
      </c>
      <c r="H3040" s="15">
        <v>2169</v>
      </c>
    </row>
    <row r="3041" spans="1:8">
      <c r="A3041" s="15" t="s">
        <v>34</v>
      </c>
      <c r="B3041" s="15" t="s">
        <v>3430</v>
      </c>
      <c r="C3041" s="15" t="s">
        <v>33</v>
      </c>
      <c r="D3041" s="15">
        <v>2006</v>
      </c>
      <c r="E3041" s="15" t="s">
        <v>106</v>
      </c>
      <c r="F3041" s="15" t="s">
        <v>164</v>
      </c>
      <c r="G3041" s="15" t="s">
        <v>152</v>
      </c>
      <c r="H3041" s="15">
        <v>2590</v>
      </c>
    </row>
    <row r="3042" spans="1:8">
      <c r="A3042" s="15" t="s">
        <v>36</v>
      </c>
      <c r="B3042" s="15" t="s">
        <v>3431</v>
      </c>
      <c r="C3042" s="15" t="s">
        <v>35</v>
      </c>
      <c r="D3042" s="15">
        <v>2006</v>
      </c>
      <c r="E3042" s="15" t="s">
        <v>106</v>
      </c>
      <c r="F3042" s="15" t="s">
        <v>164</v>
      </c>
      <c r="G3042" s="15" t="s">
        <v>152</v>
      </c>
      <c r="H3042" s="15">
        <v>1874</v>
      </c>
    </row>
    <row r="3043" spans="1:8">
      <c r="A3043" s="15" t="s">
        <v>38</v>
      </c>
      <c r="B3043" s="15" t="s">
        <v>3432</v>
      </c>
      <c r="C3043" s="15" t="s">
        <v>37</v>
      </c>
      <c r="D3043" s="15">
        <v>2006</v>
      </c>
      <c r="E3043" s="15" t="s">
        <v>106</v>
      </c>
      <c r="F3043" s="15" t="s">
        <v>164</v>
      </c>
      <c r="G3043" s="15" t="s">
        <v>152</v>
      </c>
      <c r="H3043" s="15">
        <v>1934</v>
      </c>
    </row>
    <row r="3044" spans="1:8">
      <c r="A3044" s="15" t="s">
        <v>40</v>
      </c>
      <c r="B3044" s="15" t="s">
        <v>3433</v>
      </c>
      <c r="C3044" s="15" t="s">
        <v>39</v>
      </c>
      <c r="D3044" s="15">
        <v>2006</v>
      </c>
      <c r="E3044" s="15" t="s">
        <v>106</v>
      </c>
      <c r="F3044" s="15" t="s">
        <v>164</v>
      </c>
      <c r="G3044" s="15" t="s">
        <v>152</v>
      </c>
      <c r="H3044" s="15">
        <v>1916</v>
      </c>
    </row>
    <row r="3045" spans="1:8">
      <c r="A3045" s="15" t="s">
        <v>41</v>
      </c>
      <c r="B3045" s="15" t="s">
        <v>3434</v>
      </c>
      <c r="C3045" s="15" t="s">
        <v>24</v>
      </c>
      <c r="D3045" s="15">
        <v>2006</v>
      </c>
      <c r="E3045" s="15" t="s">
        <v>106</v>
      </c>
      <c r="F3045" s="15" t="s">
        <v>164</v>
      </c>
      <c r="G3045" s="15" t="s">
        <v>152</v>
      </c>
      <c r="H3045" s="15">
        <v>2379</v>
      </c>
    </row>
    <row r="3046" spans="1:8">
      <c r="A3046" s="15" t="s">
        <v>43</v>
      </c>
      <c r="B3046" s="15" t="s">
        <v>3435</v>
      </c>
      <c r="C3046" s="15" t="s">
        <v>42</v>
      </c>
      <c r="D3046" s="15">
        <v>2006</v>
      </c>
      <c r="E3046" s="15" t="s">
        <v>106</v>
      </c>
      <c r="F3046" s="15" t="s">
        <v>164</v>
      </c>
      <c r="G3046" s="15" t="s">
        <v>152</v>
      </c>
      <c r="H3046" s="15">
        <v>1331</v>
      </c>
    </row>
    <row r="3047" spans="1:8">
      <c r="A3047" s="15" t="s">
        <v>45</v>
      </c>
      <c r="B3047" s="15" t="s">
        <v>3436</v>
      </c>
      <c r="C3047" s="15" t="s">
        <v>44</v>
      </c>
      <c r="D3047" s="15">
        <v>2006</v>
      </c>
      <c r="E3047" s="15" t="s">
        <v>106</v>
      </c>
      <c r="F3047" s="15" t="s">
        <v>164</v>
      </c>
      <c r="G3047" s="15" t="s">
        <v>152</v>
      </c>
      <c r="H3047" s="15">
        <v>1979</v>
      </c>
    </row>
    <row r="3048" spans="1:8">
      <c r="A3048" s="15" t="s">
        <v>47</v>
      </c>
      <c r="B3048" s="15" t="s">
        <v>3437</v>
      </c>
      <c r="C3048" s="15" t="s">
        <v>46</v>
      </c>
      <c r="D3048" s="15">
        <v>2006</v>
      </c>
      <c r="E3048" s="15" t="s">
        <v>106</v>
      </c>
      <c r="F3048" s="15" t="s">
        <v>164</v>
      </c>
      <c r="G3048" s="15" t="s">
        <v>152</v>
      </c>
      <c r="H3048" s="15">
        <v>3110</v>
      </c>
    </row>
    <row r="3049" spans="1:8">
      <c r="A3049" s="15" t="s">
        <v>49</v>
      </c>
      <c r="B3049" s="15" t="s">
        <v>3438</v>
      </c>
      <c r="C3049" s="15" t="s">
        <v>48</v>
      </c>
      <c r="D3049" s="15">
        <v>2006</v>
      </c>
      <c r="E3049" s="15" t="s">
        <v>106</v>
      </c>
      <c r="F3049" s="15" t="s">
        <v>164</v>
      </c>
      <c r="G3049" s="15" t="s">
        <v>152</v>
      </c>
      <c r="H3049" s="15">
        <v>3738</v>
      </c>
    </row>
    <row r="3050" spans="1:8">
      <c r="A3050" s="15" t="s">
        <v>51</v>
      </c>
      <c r="B3050" s="15" t="s">
        <v>3439</v>
      </c>
      <c r="C3050" s="15" t="s">
        <v>50</v>
      </c>
      <c r="D3050" s="15">
        <v>2006</v>
      </c>
      <c r="E3050" s="15" t="s">
        <v>106</v>
      </c>
      <c r="F3050" s="15" t="s">
        <v>164</v>
      </c>
      <c r="G3050" s="15" t="s">
        <v>152</v>
      </c>
      <c r="H3050" s="15">
        <v>2225</v>
      </c>
    </row>
    <row r="3051" spans="1:8">
      <c r="A3051" s="15" t="s">
        <v>53</v>
      </c>
      <c r="B3051" s="15" t="s">
        <v>3440</v>
      </c>
      <c r="C3051" s="15" t="s">
        <v>52</v>
      </c>
      <c r="D3051" s="15">
        <v>2006</v>
      </c>
      <c r="E3051" s="15" t="s">
        <v>106</v>
      </c>
      <c r="F3051" s="15" t="s">
        <v>164</v>
      </c>
      <c r="G3051" s="15" t="s">
        <v>152</v>
      </c>
      <c r="H3051" s="15">
        <v>1808</v>
      </c>
    </row>
    <row r="3052" spans="1:8">
      <c r="A3052" s="15" t="s">
        <v>55</v>
      </c>
      <c r="B3052" s="15" t="s">
        <v>3441</v>
      </c>
      <c r="C3052" s="15" t="s">
        <v>54</v>
      </c>
      <c r="D3052" s="15">
        <v>2006</v>
      </c>
      <c r="E3052" s="15" t="s">
        <v>106</v>
      </c>
      <c r="F3052" s="15" t="s">
        <v>164</v>
      </c>
      <c r="G3052" s="15" t="s">
        <v>152</v>
      </c>
      <c r="H3052" s="15">
        <v>1808</v>
      </c>
    </row>
    <row r="3053" spans="1:8">
      <c r="A3053" s="15" t="s">
        <v>57</v>
      </c>
      <c r="B3053" s="15" t="s">
        <v>3442</v>
      </c>
      <c r="C3053" s="15" t="s">
        <v>56</v>
      </c>
      <c r="D3053" s="15">
        <v>2006</v>
      </c>
      <c r="E3053" s="15" t="s">
        <v>106</v>
      </c>
      <c r="F3053" s="15" t="s">
        <v>164</v>
      </c>
      <c r="G3053" s="15" t="s">
        <v>152</v>
      </c>
      <c r="H3053" s="15">
        <v>3988</v>
      </c>
    </row>
    <row r="3054" spans="1:8">
      <c r="A3054" s="15" t="s">
        <v>59</v>
      </c>
      <c r="B3054" s="15" t="s">
        <v>3443</v>
      </c>
      <c r="C3054" s="15" t="s">
        <v>58</v>
      </c>
      <c r="D3054" s="15">
        <v>2006</v>
      </c>
      <c r="E3054" s="15" t="s">
        <v>106</v>
      </c>
      <c r="F3054" s="15" t="s">
        <v>164</v>
      </c>
      <c r="G3054" s="15" t="s">
        <v>152</v>
      </c>
      <c r="H3054" s="15">
        <v>3332</v>
      </c>
    </row>
    <row r="3055" spans="1:8">
      <c r="A3055" s="15" t="s">
        <v>61</v>
      </c>
      <c r="B3055" s="15" t="s">
        <v>3444</v>
      </c>
      <c r="C3055" s="15" t="s">
        <v>60</v>
      </c>
      <c r="D3055" s="15">
        <v>2006</v>
      </c>
      <c r="E3055" s="15" t="s">
        <v>106</v>
      </c>
      <c r="F3055" s="15" t="s">
        <v>164</v>
      </c>
      <c r="G3055" s="15" t="s">
        <v>152</v>
      </c>
      <c r="H3055" s="15">
        <v>760</v>
      </c>
    </row>
    <row r="3056" spans="1:8">
      <c r="A3056" s="15" t="s">
        <v>63</v>
      </c>
      <c r="B3056" s="15" t="s">
        <v>3445</v>
      </c>
      <c r="C3056" s="15" t="s">
        <v>62</v>
      </c>
      <c r="D3056" s="15">
        <v>2006</v>
      </c>
      <c r="E3056" s="15" t="s">
        <v>106</v>
      </c>
      <c r="F3056" s="15" t="s">
        <v>164</v>
      </c>
      <c r="G3056" s="15" t="s">
        <v>152</v>
      </c>
      <c r="H3056" s="15">
        <v>2161</v>
      </c>
    </row>
    <row r="3057" spans="1:8">
      <c r="A3057" s="15" t="s">
        <v>65</v>
      </c>
      <c r="B3057" s="15" t="s">
        <v>3446</v>
      </c>
      <c r="C3057" s="15" t="s">
        <v>64</v>
      </c>
      <c r="D3057" s="15">
        <v>2006</v>
      </c>
      <c r="E3057" s="15" t="s">
        <v>106</v>
      </c>
      <c r="F3057" s="15" t="s">
        <v>164</v>
      </c>
      <c r="G3057" s="15" t="s">
        <v>152</v>
      </c>
      <c r="H3057" s="15">
        <v>1114</v>
      </c>
    </row>
    <row r="3058" spans="1:8">
      <c r="A3058" s="15" t="s">
        <v>67</v>
      </c>
      <c r="B3058" s="15" t="s">
        <v>3447</v>
      </c>
      <c r="C3058" s="15" t="s">
        <v>66</v>
      </c>
      <c r="D3058" s="15">
        <v>2006</v>
      </c>
      <c r="E3058" s="15" t="s">
        <v>106</v>
      </c>
      <c r="F3058" s="15" t="s">
        <v>164</v>
      </c>
      <c r="G3058" s="15" t="s">
        <v>152</v>
      </c>
      <c r="H3058" s="15">
        <v>1348</v>
      </c>
    </row>
    <row r="3059" spans="1:8">
      <c r="A3059" s="15" t="s">
        <v>69</v>
      </c>
      <c r="B3059" s="15" t="s">
        <v>3448</v>
      </c>
      <c r="C3059" s="15" t="s">
        <v>68</v>
      </c>
      <c r="D3059" s="15">
        <v>2006</v>
      </c>
      <c r="E3059" s="15" t="s">
        <v>106</v>
      </c>
      <c r="F3059" s="15" t="s">
        <v>164</v>
      </c>
      <c r="G3059" s="15" t="s">
        <v>152</v>
      </c>
      <c r="H3059" s="15">
        <v>1506</v>
      </c>
    </row>
    <row r="3060" spans="1:8">
      <c r="A3060" s="15" t="s">
        <v>71</v>
      </c>
      <c r="B3060" s="15" t="s">
        <v>3449</v>
      </c>
      <c r="C3060" s="15" t="s">
        <v>70</v>
      </c>
      <c r="D3060" s="15">
        <v>2006</v>
      </c>
      <c r="E3060" s="15" t="s">
        <v>106</v>
      </c>
      <c r="F3060" s="15" t="s">
        <v>164</v>
      </c>
      <c r="G3060" s="15" t="s">
        <v>152</v>
      </c>
      <c r="H3060" s="15">
        <v>2030</v>
      </c>
    </row>
    <row r="3061" spans="1:8">
      <c r="A3061" s="15" t="s">
        <v>20</v>
      </c>
      <c r="B3061" s="15" t="s">
        <v>3450</v>
      </c>
      <c r="C3061" s="15" t="s">
        <v>182</v>
      </c>
      <c r="D3061" s="15">
        <v>2006</v>
      </c>
      <c r="E3061" s="15" t="s">
        <v>106</v>
      </c>
      <c r="F3061" s="15" t="s">
        <v>164</v>
      </c>
      <c r="G3061" s="15" t="s">
        <v>152</v>
      </c>
      <c r="H3061" s="15">
        <v>46356</v>
      </c>
    </row>
    <row r="3062" spans="1:8">
      <c r="A3062" s="15" t="s">
        <v>23</v>
      </c>
      <c r="B3062" s="15" t="s">
        <v>3451</v>
      </c>
      <c r="C3062" s="15" t="s">
        <v>175</v>
      </c>
      <c r="D3062" s="15">
        <v>2007</v>
      </c>
      <c r="E3062" s="15" t="s">
        <v>106</v>
      </c>
      <c r="F3062" s="15" t="s">
        <v>164</v>
      </c>
      <c r="G3062" s="15" t="s">
        <v>152</v>
      </c>
      <c r="H3062" s="15">
        <v>12105</v>
      </c>
    </row>
    <row r="3063" spans="1:8">
      <c r="A3063" s="15" t="s">
        <v>25</v>
      </c>
      <c r="B3063" s="15" t="s">
        <v>3452</v>
      </c>
      <c r="C3063" s="15" t="s">
        <v>176</v>
      </c>
      <c r="D3063" s="15">
        <v>2007</v>
      </c>
      <c r="E3063" s="15" t="s">
        <v>106</v>
      </c>
      <c r="F3063" s="15" t="s">
        <v>164</v>
      </c>
      <c r="G3063" s="15" t="s">
        <v>152</v>
      </c>
      <c r="H3063" s="15">
        <v>2467</v>
      </c>
    </row>
    <row r="3064" spans="1:8">
      <c r="A3064" s="15" t="s">
        <v>26</v>
      </c>
      <c r="B3064" s="15" t="s">
        <v>3453</v>
      </c>
      <c r="C3064" s="15" t="s">
        <v>177</v>
      </c>
      <c r="D3064" s="15">
        <v>2007</v>
      </c>
      <c r="E3064" s="15" t="s">
        <v>106</v>
      </c>
      <c r="F3064" s="15" t="s">
        <v>164</v>
      </c>
      <c r="G3064" s="15" t="s">
        <v>152</v>
      </c>
      <c r="H3064" s="15">
        <v>6682</v>
      </c>
    </row>
    <row r="3065" spans="1:8">
      <c r="A3065" s="15" t="s">
        <v>221</v>
      </c>
      <c r="B3065" s="15" t="s">
        <v>3454</v>
      </c>
      <c r="C3065" s="15" t="s">
        <v>178</v>
      </c>
      <c r="D3065" s="15">
        <v>2007</v>
      </c>
      <c r="E3065" s="15" t="s">
        <v>106</v>
      </c>
      <c r="F3065" s="15" t="s">
        <v>164</v>
      </c>
      <c r="G3065" s="15" t="s">
        <v>152</v>
      </c>
      <c r="H3065" s="15">
        <v>8049</v>
      </c>
    </row>
    <row r="3066" spans="1:8">
      <c r="A3066" s="15" t="s">
        <v>107</v>
      </c>
      <c r="B3066" s="15" t="s">
        <v>3455</v>
      </c>
      <c r="C3066" s="15" t="s">
        <v>179</v>
      </c>
      <c r="D3066" s="15">
        <v>2007</v>
      </c>
      <c r="E3066" s="15" t="s">
        <v>106</v>
      </c>
      <c r="F3066" s="15" t="s">
        <v>164</v>
      </c>
      <c r="G3066" s="15" t="s">
        <v>152</v>
      </c>
      <c r="H3066" s="15">
        <v>6118</v>
      </c>
    </row>
    <row r="3067" spans="1:8">
      <c r="A3067" s="15" t="s">
        <v>27</v>
      </c>
      <c r="B3067" s="15" t="s">
        <v>3456</v>
      </c>
      <c r="C3067" s="15" t="s">
        <v>180</v>
      </c>
      <c r="D3067" s="15">
        <v>2007</v>
      </c>
      <c r="E3067" s="15" t="s">
        <v>106</v>
      </c>
      <c r="F3067" s="15" t="s">
        <v>164</v>
      </c>
      <c r="G3067" s="15" t="s">
        <v>152</v>
      </c>
      <c r="H3067" s="15">
        <v>4212</v>
      </c>
    </row>
    <row r="3068" spans="1:8">
      <c r="A3068" s="15" t="s">
        <v>28</v>
      </c>
      <c r="B3068" s="15" t="s">
        <v>3457</v>
      </c>
      <c r="C3068" s="15" t="s">
        <v>181</v>
      </c>
      <c r="D3068" s="15">
        <v>2007</v>
      </c>
      <c r="E3068" s="15" t="s">
        <v>106</v>
      </c>
      <c r="F3068" s="15" t="s">
        <v>164</v>
      </c>
      <c r="G3068" s="15" t="s">
        <v>152</v>
      </c>
      <c r="H3068" s="15">
        <v>8458</v>
      </c>
    </row>
    <row r="3069" spans="1:8">
      <c r="A3069" s="15" t="s">
        <v>30</v>
      </c>
      <c r="B3069" s="15" t="s">
        <v>3458</v>
      </c>
      <c r="C3069" s="15" t="s">
        <v>29</v>
      </c>
      <c r="D3069" s="15">
        <v>2007</v>
      </c>
      <c r="E3069" s="15" t="s">
        <v>106</v>
      </c>
      <c r="F3069" s="15" t="s">
        <v>164</v>
      </c>
      <c r="G3069" s="15" t="s">
        <v>152</v>
      </c>
      <c r="H3069" s="15">
        <v>1300</v>
      </c>
    </row>
    <row r="3070" spans="1:8">
      <c r="A3070" s="15" t="s">
        <v>32</v>
      </c>
      <c r="B3070" s="15" t="s">
        <v>3459</v>
      </c>
      <c r="C3070" s="15" t="s">
        <v>31</v>
      </c>
      <c r="D3070" s="15">
        <v>2007</v>
      </c>
      <c r="E3070" s="15" t="s">
        <v>106</v>
      </c>
      <c r="F3070" s="15" t="s">
        <v>164</v>
      </c>
      <c r="G3070" s="15" t="s">
        <v>152</v>
      </c>
      <c r="H3070" s="15">
        <v>2221</v>
      </c>
    </row>
    <row r="3071" spans="1:8">
      <c r="A3071" s="15" t="s">
        <v>34</v>
      </c>
      <c r="B3071" s="15" t="s">
        <v>3460</v>
      </c>
      <c r="C3071" s="15" t="s">
        <v>33</v>
      </c>
      <c r="D3071" s="15">
        <v>2007</v>
      </c>
      <c r="E3071" s="15" t="s">
        <v>106</v>
      </c>
      <c r="F3071" s="15" t="s">
        <v>164</v>
      </c>
      <c r="G3071" s="15" t="s">
        <v>152</v>
      </c>
      <c r="H3071" s="15">
        <v>2708</v>
      </c>
    </row>
    <row r="3072" spans="1:8">
      <c r="A3072" s="15" t="s">
        <v>36</v>
      </c>
      <c r="B3072" s="15" t="s">
        <v>3461</v>
      </c>
      <c r="C3072" s="15" t="s">
        <v>35</v>
      </c>
      <c r="D3072" s="15">
        <v>2007</v>
      </c>
      <c r="E3072" s="15" t="s">
        <v>106</v>
      </c>
      <c r="F3072" s="15" t="s">
        <v>164</v>
      </c>
      <c r="G3072" s="15" t="s">
        <v>152</v>
      </c>
      <c r="H3072" s="15">
        <v>1916</v>
      </c>
    </row>
    <row r="3073" spans="1:8">
      <c r="A3073" s="15" t="s">
        <v>38</v>
      </c>
      <c r="B3073" s="15" t="s">
        <v>3462</v>
      </c>
      <c r="C3073" s="15" t="s">
        <v>37</v>
      </c>
      <c r="D3073" s="15">
        <v>2007</v>
      </c>
      <c r="E3073" s="15" t="s">
        <v>106</v>
      </c>
      <c r="F3073" s="15" t="s">
        <v>164</v>
      </c>
      <c r="G3073" s="15" t="s">
        <v>152</v>
      </c>
      <c r="H3073" s="15">
        <v>1998</v>
      </c>
    </row>
    <row r="3074" spans="1:8">
      <c r="A3074" s="15" t="s">
        <v>40</v>
      </c>
      <c r="B3074" s="15" t="s">
        <v>3463</v>
      </c>
      <c r="C3074" s="15" t="s">
        <v>39</v>
      </c>
      <c r="D3074" s="15">
        <v>2007</v>
      </c>
      <c r="E3074" s="15" t="s">
        <v>106</v>
      </c>
      <c r="F3074" s="15" t="s">
        <v>164</v>
      </c>
      <c r="G3074" s="15" t="s">
        <v>152</v>
      </c>
      <c r="H3074" s="15">
        <v>1962</v>
      </c>
    </row>
    <row r="3075" spans="1:8">
      <c r="A3075" s="15" t="s">
        <v>41</v>
      </c>
      <c r="B3075" s="15" t="s">
        <v>3464</v>
      </c>
      <c r="C3075" s="15" t="s">
        <v>24</v>
      </c>
      <c r="D3075" s="15">
        <v>2007</v>
      </c>
      <c r="E3075" s="15" t="s">
        <v>106</v>
      </c>
      <c r="F3075" s="15" t="s">
        <v>164</v>
      </c>
      <c r="G3075" s="15" t="s">
        <v>152</v>
      </c>
      <c r="H3075" s="15">
        <v>2467</v>
      </c>
    </row>
    <row r="3076" spans="1:8">
      <c r="A3076" s="15" t="s">
        <v>43</v>
      </c>
      <c r="B3076" s="15" t="s">
        <v>3465</v>
      </c>
      <c r="C3076" s="15" t="s">
        <v>42</v>
      </c>
      <c r="D3076" s="15">
        <v>2007</v>
      </c>
      <c r="E3076" s="15" t="s">
        <v>106</v>
      </c>
      <c r="F3076" s="15" t="s">
        <v>164</v>
      </c>
      <c r="G3076" s="15" t="s">
        <v>152</v>
      </c>
      <c r="H3076" s="15">
        <v>1364</v>
      </c>
    </row>
    <row r="3077" spans="1:8">
      <c r="A3077" s="15" t="s">
        <v>45</v>
      </c>
      <c r="B3077" s="15" t="s">
        <v>3466</v>
      </c>
      <c r="C3077" s="15" t="s">
        <v>44</v>
      </c>
      <c r="D3077" s="15">
        <v>2007</v>
      </c>
      <c r="E3077" s="15" t="s">
        <v>106</v>
      </c>
      <c r="F3077" s="15" t="s">
        <v>164</v>
      </c>
      <c r="G3077" s="15" t="s">
        <v>152</v>
      </c>
      <c r="H3077" s="15">
        <v>2064</v>
      </c>
    </row>
    <row r="3078" spans="1:8">
      <c r="A3078" s="15" t="s">
        <v>47</v>
      </c>
      <c r="B3078" s="15" t="s">
        <v>3467</v>
      </c>
      <c r="C3078" s="15" t="s">
        <v>46</v>
      </c>
      <c r="D3078" s="15">
        <v>2007</v>
      </c>
      <c r="E3078" s="15" t="s">
        <v>106</v>
      </c>
      <c r="F3078" s="15" t="s">
        <v>164</v>
      </c>
      <c r="G3078" s="15" t="s">
        <v>152</v>
      </c>
      <c r="H3078" s="15">
        <v>3254</v>
      </c>
    </row>
    <row r="3079" spans="1:8">
      <c r="A3079" s="15" t="s">
        <v>49</v>
      </c>
      <c r="B3079" s="15" t="s">
        <v>3468</v>
      </c>
      <c r="C3079" s="15" t="s">
        <v>48</v>
      </c>
      <c r="D3079" s="15">
        <v>2007</v>
      </c>
      <c r="E3079" s="15" t="s">
        <v>106</v>
      </c>
      <c r="F3079" s="15" t="s">
        <v>164</v>
      </c>
      <c r="G3079" s="15" t="s">
        <v>152</v>
      </c>
      <c r="H3079" s="15">
        <v>3812</v>
      </c>
    </row>
    <row r="3080" spans="1:8">
      <c r="A3080" s="15" t="s">
        <v>51</v>
      </c>
      <c r="B3080" s="15" t="s">
        <v>3469</v>
      </c>
      <c r="C3080" s="15" t="s">
        <v>50</v>
      </c>
      <c r="D3080" s="15">
        <v>2007</v>
      </c>
      <c r="E3080" s="15" t="s">
        <v>106</v>
      </c>
      <c r="F3080" s="15" t="s">
        <v>164</v>
      </c>
      <c r="G3080" s="15" t="s">
        <v>152</v>
      </c>
      <c r="H3080" s="15">
        <v>2330</v>
      </c>
    </row>
    <row r="3081" spans="1:8">
      <c r="A3081" s="15" t="s">
        <v>53</v>
      </c>
      <c r="B3081" s="15" t="s">
        <v>3470</v>
      </c>
      <c r="C3081" s="15" t="s">
        <v>52</v>
      </c>
      <c r="D3081" s="15">
        <v>2007</v>
      </c>
      <c r="E3081" s="15" t="s">
        <v>106</v>
      </c>
      <c r="F3081" s="15" t="s">
        <v>164</v>
      </c>
      <c r="G3081" s="15" t="s">
        <v>152</v>
      </c>
      <c r="H3081" s="15">
        <v>1907</v>
      </c>
    </row>
    <row r="3082" spans="1:8">
      <c r="A3082" s="15" t="s">
        <v>55</v>
      </c>
      <c r="B3082" s="15" t="s">
        <v>3471</v>
      </c>
      <c r="C3082" s="15" t="s">
        <v>54</v>
      </c>
      <c r="D3082" s="15">
        <v>2007</v>
      </c>
      <c r="E3082" s="15" t="s">
        <v>106</v>
      </c>
      <c r="F3082" s="15" t="s">
        <v>164</v>
      </c>
      <c r="G3082" s="15" t="s">
        <v>152</v>
      </c>
      <c r="H3082" s="15">
        <v>1910</v>
      </c>
    </row>
    <row r="3083" spans="1:8">
      <c r="A3083" s="15" t="s">
        <v>57</v>
      </c>
      <c r="B3083" s="15" t="s">
        <v>3472</v>
      </c>
      <c r="C3083" s="15" t="s">
        <v>56</v>
      </c>
      <c r="D3083" s="15">
        <v>2007</v>
      </c>
      <c r="E3083" s="15" t="s">
        <v>106</v>
      </c>
      <c r="F3083" s="15" t="s">
        <v>164</v>
      </c>
      <c r="G3083" s="15" t="s">
        <v>152</v>
      </c>
      <c r="H3083" s="15">
        <v>4208</v>
      </c>
    </row>
    <row r="3084" spans="1:8">
      <c r="A3084" s="15" t="s">
        <v>59</v>
      </c>
      <c r="B3084" s="15" t="s">
        <v>3473</v>
      </c>
      <c r="C3084" s="15" t="s">
        <v>58</v>
      </c>
      <c r="D3084" s="15">
        <v>2007</v>
      </c>
      <c r="E3084" s="15" t="s">
        <v>106</v>
      </c>
      <c r="F3084" s="15" t="s">
        <v>164</v>
      </c>
      <c r="G3084" s="15" t="s">
        <v>152</v>
      </c>
      <c r="H3084" s="15">
        <v>3419</v>
      </c>
    </row>
    <row r="3085" spans="1:8">
      <c r="A3085" s="15" t="s">
        <v>61</v>
      </c>
      <c r="B3085" s="15" t="s">
        <v>3474</v>
      </c>
      <c r="C3085" s="15" t="s">
        <v>60</v>
      </c>
      <c r="D3085" s="15">
        <v>2007</v>
      </c>
      <c r="E3085" s="15" t="s">
        <v>106</v>
      </c>
      <c r="F3085" s="15" t="s">
        <v>164</v>
      </c>
      <c r="G3085" s="15" t="s">
        <v>152</v>
      </c>
      <c r="H3085" s="15">
        <v>793</v>
      </c>
    </row>
    <row r="3086" spans="1:8">
      <c r="A3086" s="15" t="s">
        <v>63</v>
      </c>
      <c r="B3086" s="15" t="s">
        <v>3475</v>
      </c>
      <c r="C3086" s="15" t="s">
        <v>62</v>
      </c>
      <c r="D3086" s="15">
        <v>2007</v>
      </c>
      <c r="E3086" s="15" t="s">
        <v>106</v>
      </c>
      <c r="F3086" s="15" t="s">
        <v>164</v>
      </c>
      <c r="G3086" s="15" t="s">
        <v>152</v>
      </c>
      <c r="H3086" s="15">
        <v>2281</v>
      </c>
    </row>
    <row r="3087" spans="1:8">
      <c r="A3087" s="15" t="s">
        <v>65</v>
      </c>
      <c r="B3087" s="15" t="s">
        <v>3476</v>
      </c>
      <c r="C3087" s="15" t="s">
        <v>64</v>
      </c>
      <c r="D3087" s="15">
        <v>2007</v>
      </c>
      <c r="E3087" s="15" t="s">
        <v>106</v>
      </c>
      <c r="F3087" s="15" t="s">
        <v>164</v>
      </c>
      <c r="G3087" s="15" t="s">
        <v>152</v>
      </c>
      <c r="H3087" s="15">
        <v>1130</v>
      </c>
    </row>
    <row r="3088" spans="1:8">
      <c r="A3088" s="15" t="s">
        <v>67</v>
      </c>
      <c r="B3088" s="15" t="s">
        <v>3477</v>
      </c>
      <c r="C3088" s="15" t="s">
        <v>66</v>
      </c>
      <c r="D3088" s="15">
        <v>2007</v>
      </c>
      <c r="E3088" s="15" t="s">
        <v>106</v>
      </c>
      <c r="F3088" s="15" t="s">
        <v>164</v>
      </c>
      <c r="G3088" s="15" t="s">
        <v>152</v>
      </c>
      <c r="H3088" s="15">
        <v>1409</v>
      </c>
    </row>
    <row r="3089" spans="1:8">
      <c r="A3089" s="15" t="s">
        <v>69</v>
      </c>
      <c r="B3089" s="15" t="s">
        <v>3478</v>
      </c>
      <c r="C3089" s="15" t="s">
        <v>68</v>
      </c>
      <c r="D3089" s="15">
        <v>2007</v>
      </c>
      <c r="E3089" s="15" t="s">
        <v>106</v>
      </c>
      <c r="F3089" s="15" t="s">
        <v>164</v>
      </c>
      <c r="G3089" s="15" t="s">
        <v>152</v>
      </c>
      <c r="H3089" s="15">
        <v>1564</v>
      </c>
    </row>
    <row r="3090" spans="1:8">
      <c r="A3090" s="15" t="s">
        <v>71</v>
      </c>
      <c r="B3090" s="15" t="s">
        <v>3479</v>
      </c>
      <c r="C3090" s="15" t="s">
        <v>70</v>
      </c>
      <c r="D3090" s="15">
        <v>2007</v>
      </c>
      <c r="E3090" s="15" t="s">
        <v>106</v>
      </c>
      <c r="F3090" s="15" t="s">
        <v>164</v>
      </c>
      <c r="G3090" s="15" t="s">
        <v>152</v>
      </c>
      <c r="H3090" s="15">
        <v>2074</v>
      </c>
    </row>
    <row r="3091" spans="1:8">
      <c r="A3091" s="15" t="s">
        <v>20</v>
      </c>
      <c r="B3091" s="15" t="s">
        <v>3480</v>
      </c>
      <c r="C3091" s="15" t="s">
        <v>182</v>
      </c>
      <c r="D3091" s="15">
        <v>2007</v>
      </c>
      <c r="E3091" s="15" t="s">
        <v>106</v>
      </c>
      <c r="F3091" s="15" t="s">
        <v>164</v>
      </c>
      <c r="G3091" s="15" t="s">
        <v>152</v>
      </c>
      <c r="H3091" s="15">
        <v>48091</v>
      </c>
    </row>
    <row r="3092" spans="1:8">
      <c r="A3092" s="15" t="s">
        <v>23</v>
      </c>
      <c r="B3092" s="15" t="s">
        <v>3481</v>
      </c>
      <c r="C3092" s="15" t="s">
        <v>175</v>
      </c>
      <c r="D3092" s="15">
        <v>2008</v>
      </c>
      <c r="E3092" s="15" t="s">
        <v>106</v>
      </c>
      <c r="F3092" s="15" t="s">
        <v>164</v>
      </c>
      <c r="G3092" s="15" t="s">
        <v>152</v>
      </c>
      <c r="H3092" s="15">
        <v>12244</v>
      </c>
    </row>
    <row r="3093" spans="1:8">
      <c r="A3093" s="15" t="s">
        <v>25</v>
      </c>
      <c r="B3093" s="15" t="s">
        <v>3482</v>
      </c>
      <c r="C3093" s="15" t="s">
        <v>176</v>
      </c>
      <c r="D3093" s="15">
        <v>2008</v>
      </c>
      <c r="E3093" s="15" t="s">
        <v>106</v>
      </c>
      <c r="F3093" s="15" t="s">
        <v>164</v>
      </c>
      <c r="G3093" s="15" t="s">
        <v>152</v>
      </c>
      <c r="H3093" s="15">
        <v>2551</v>
      </c>
    </row>
    <row r="3094" spans="1:8">
      <c r="A3094" s="15" t="s">
        <v>26</v>
      </c>
      <c r="B3094" s="15" t="s">
        <v>3483</v>
      </c>
      <c r="C3094" s="15" t="s">
        <v>177</v>
      </c>
      <c r="D3094" s="15">
        <v>2008</v>
      </c>
      <c r="E3094" s="15" t="s">
        <v>106</v>
      </c>
      <c r="F3094" s="15" t="s">
        <v>164</v>
      </c>
      <c r="G3094" s="15" t="s">
        <v>152</v>
      </c>
      <c r="H3094" s="15">
        <v>6910</v>
      </c>
    </row>
    <row r="3095" spans="1:8">
      <c r="A3095" s="15" t="s">
        <v>221</v>
      </c>
      <c r="B3095" s="15" t="s">
        <v>3484</v>
      </c>
      <c r="C3095" s="15" t="s">
        <v>178</v>
      </c>
      <c r="D3095" s="15">
        <v>2008</v>
      </c>
      <c r="E3095" s="15" t="s">
        <v>106</v>
      </c>
      <c r="F3095" s="15" t="s">
        <v>164</v>
      </c>
      <c r="G3095" s="15" t="s">
        <v>152</v>
      </c>
      <c r="H3095" s="15">
        <v>8194</v>
      </c>
    </row>
    <row r="3096" spans="1:8">
      <c r="A3096" s="15" t="s">
        <v>107</v>
      </c>
      <c r="B3096" s="15" t="s">
        <v>3485</v>
      </c>
      <c r="C3096" s="15" t="s">
        <v>179</v>
      </c>
      <c r="D3096" s="15">
        <v>2008</v>
      </c>
      <c r="E3096" s="15" t="s">
        <v>106</v>
      </c>
      <c r="F3096" s="15" t="s">
        <v>164</v>
      </c>
      <c r="G3096" s="15" t="s">
        <v>152</v>
      </c>
      <c r="H3096" s="15">
        <v>6339</v>
      </c>
    </row>
    <row r="3097" spans="1:8">
      <c r="A3097" s="15" t="s">
        <v>27</v>
      </c>
      <c r="B3097" s="15" t="s">
        <v>3486</v>
      </c>
      <c r="C3097" s="15" t="s">
        <v>180</v>
      </c>
      <c r="D3097" s="15">
        <v>2008</v>
      </c>
      <c r="E3097" s="15" t="s">
        <v>106</v>
      </c>
      <c r="F3097" s="15" t="s">
        <v>164</v>
      </c>
      <c r="G3097" s="15" t="s">
        <v>152</v>
      </c>
      <c r="H3097" s="15">
        <v>4222</v>
      </c>
    </row>
    <row r="3098" spans="1:8">
      <c r="A3098" s="15" t="s">
        <v>28</v>
      </c>
      <c r="B3098" s="15" t="s">
        <v>3487</v>
      </c>
      <c r="C3098" s="15" t="s">
        <v>181</v>
      </c>
      <c r="D3098" s="15">
        <v>2008</v>
      </c>
      <c r="E3098" s="15" t="s">
        <v>106</v>
      </c>
      <c r="F3098" s="15" t="s">
        <v>164</v>
      </c>
      <c r="G3098" s="15" t="s">
        <v>152</v>
      </c>
      <c r="H3098" s="15">
        <v>8501</v>
      </c>
    </row>
    <row r="3099" spans="1:8">
      <c r="A3099" s="15" t="s">
        <v>30</v>
      </c>
      <c r="B3099" s="15" t="s">
        <v>3488</v>
      </c>
      <c r="C3099" s="15" t="s">
        <v>29</v>
      </c>
      <c r="D3099" s="15">
        <v>2008</v>
      </c>
      <c r="E3099" s="15" t="s">
        <v>106</v>
      </c>
      <c r="F3099" s="15" t="s">
        <v>164</v>
      </c>
      <c r="G3099" s="15" t="s">
        <v>152</v>
      </c>
      <c r="H3099" s="15">
        <v>1363</v>
      </c>
    </row>
    <row r="3100" spans="1:8">
      <c r="A3100" s="15" t="s">
        <v>32</v>
      </c>
      <c r="B3100" s="15" t="s">
        <v>3489</v>
      </c>
      <c r="C3100" s="15" t="s">
        <v>31</v>
      </c>
      <c r="D3100" s="15">
        <v>2008</v>
      </c>
      <c r="E3100" s="15" t="s">
        <v>106</v>
      </c>
      <c r="F3100" s="15" t="s">
        <v>164</v>
      </c>
      <c r="G3100" s="15" t="s">
        <v>152</v>
      </c>
      <c r="H3100" s="15">
        <v>2219</v>
      </c>
    </row>
    <row r="3101" spans="1:8">
      <c r="A3101" s="15" t="s">
        <v>34</v>
      </c>
      <c r="B3101" s="15" t="s">
        <v>3490</v>
      </c>
      <c r="C3101" s="15" t="s">
        <v>33</v>
      </c>
      <c r="D3101" s="15">
        <v>2008</v>
      </c>
      <c r="E3101" s="15" t="s">
        <v>106</v>
      </c>
      <c r="F3101" s="15" t="s">
        <v>164</v>
      </c>
      <c r="G3101" s="15" t="s">
        <v>152</v>
      </c>
      <c r="H3101" s="15">
        <v>2737</v>
      </c>
    </row>
    <row r="3102" spans="1:8">
      <c r="A3102" s="15" t="s">
        <v>36</v>
      </c>
      <c r="B3102" s="15" t="s">
        <v>3491</v>
      </c>
      <c r="C3102" s="15" t="s">
        <v>35</v>
      </c>
      <c r="D3102" s="15">
        <v>2008</v>
      </c>
      <c r="E3102" s="15" t="s">
        <v>106</v>
      </c>
      <c r="F3102" s="15" t="s">
        <v>164</v>
      </c>
      <c r="G3102" s="15" t="s">
        <v>152</v>
      </c>
      <c r="H3102" s="15">
        <v>1911</v>
      </c>
    </row>
    <row r="3103" spans="1:8">
      <c r="A3103" s="15" t="s">
        <v>38</v>
      </c>
      <c r="B3103" s="15" t="s">
        <v>3492</v>
      </c>
      <c r="C3103" s="15" t="s">
        <v>37</v>
      </c>
      <c r="D3103" s="15">
        <v>2008</v>
      </c>
      <c r="E3103" s="15" t="s">
        <v>106</v>
      </c>
      <c r="F3103" s="15" t="s">
        <v>164</v>
      </c>
      <c r="G3103" s="15" t="s">
        <v>152</v>
      </c>
      <c r="H3103" s="15">
        <v>2020</v>
      </c>
    </row>
    <row r="3104" spans="1:8">
      <c r="A3104" s="15" t="s">
        <v>40</v>
      </c>
      <c r="B3104" s="15" t="s">
        <v>3493</v>
      </c>
      <c r="C3104" s="15" t="s">
        <v>39</v>
      </c>
      <c r="D3104" s="15">
        <v>2008</v>
      </c>
      <c r="E3104" s="15" t="s">
        <v>106</v>
      </c>
      <c r="F3104" s="15" t="s">
        <v>164</v>
      </c>
      <c r="G3104" s="15" t="s">
        <v>152</v>
      </c>
      <c r="H3104" s="15">
        <v>1994</v>
      </c>
    </row>
    <row r="3105" spans="1:8">
      <c r="A3105" s="15" t="s">
        <v>41</v>
      </c>
      <c r="B3105" s="15" t="s">
        <v>3494</v>
      </c>
      <c r="C3105" s="15" t="s">
        <v>24</v>
      </c>
      <c r="D3105" s="15">
        <v>2008</v>
      </c>
      <c r="E3105" s="15" t="s">
        <v>106</v>
      </c>
      <c r="F3105" s="15" t="s">
        <v>164</v>
      </c>
      <c r="G3105" s="15" t="s">
        <v>152</v>
      </c>
      <c r="H3105" s="15">
        <v>2551</v>
      </c>
    </row>
    <row r="3106" spans="1:8">
      <c r="A3106" s="15" t="s">
        <v>43</v>
      </c>
      <c r="B3106" s="15" t="s">
        <v>3495</v>
      </c>
      <c r="C3106" s="15" t="s">
        <v>42</v>
      </c>
      <c r="D3106" s="15">
        <v>2008</v>
      </c>
      <c r="E3106" s="15" t="s">
        <v>106</v>
      </c>
      <c r="F3106" s="15" t="s">
        <v>164</v>
      </c>
      <c r="G3106" s="15" t="s">
        <v>152</v>
      </c>
      <c r="H3106" s="15">
        <v>1408</v>
      </c>
    </row>
    <row r="3107" spans="1:8">
      <c r="A3107" s="15" t="s">
        <v>45</v>
      </c>
      <c r="B3107" s="15" t="s">
        <v>3496</v>
      </c>
      <c r="C3107" s="15" t="s">
        <v>44</v>
      </c>
      <c r="D3107" s="15">
        <v>2008</v>
      </c>
      <c r="E3107" s="15" t="s">
        <v>106</v>
      </c>
      <c r="F3107" s="15" t="s">
        <v>164</v>
      </c>
      <c r="G3107" s="15" t="s">
        <v>152</v>
      </c>
      <c r="H3107" s="15">
        <v>2126</v>
      </c>
    </row>
    <row r="3108" spans="1:8">
      <c r="A3108" s="15" t="s">
        <v>47</v>
      </c>
      <c r="B3108" s="15" t="s">
        <v>3497</v>
      </c>
      <c r="C3108" s="15" t="s">
        <v>46</v>
      </c>
      <c r="D3108" s="15">
        <v>2008</v>
      </c>
      <c r="E3108" s="15" t="s">
        <v>106</v>
      </c>
      <c r="F3108" s="15" t="s">
        <v>164</v>
      </c>
      <c r="G3108" s="15" t="s">
        <v>152</v>
      </c>
      <c r="H3108" s="15">
        <v>3376</v>
      </c>
    </row>
    <row r="3109" spans="1:8">
      <c r="A3109" s="15" t="s">
        <v>49</v>
      </c>
      <c r="B3109" s="15" t="s">
        <v>3498</v>
      </c>
      <c r="C3109" s="15" t="s">
        <v>48</v>
      </c>
      <c r="D3109" s="15">
        <v>2008</v>
      </c>
      <c r="E3109" s="15" t="s">
        <v>106</v>
      </c>
      <c r="F3109" s="15" t="s">
        <v>164</v>
      </c>
      <c r="G3109" s="15" t="s">
        <v>152</v>
      </c>
      <c r="H3109" s="15">
        <v>3830</v>
      </c>
    </row>
    <row r="3110" spans="1:8">
      <c r="A3110" s="15" t="s">
        <v>51</v>
      </c>
      <c r="B3110" s="15" t="s">
        <v>3499</v>
      </c>
      <c r="C3110" s="15" t="s">
        <v>50</v>
      </c>
      <c r="D3110" s="15">
        <v>2008</v>
      </c>
      <c r="E3110" s="15" t="s">
        <v>106</v>
      </c>
      <c r="F3110" s="15" t="s">
        <v>164</v>
      </c>
      <c r="G3110" s="15" t="s">
        <v>152</v>
      </c>
      <c r="H3110" s="15">
        <v>2392</v>
      </c>
    </row>
    <row r="3111" spans="1:8">
      <c r="A3111" s="15" t="s">
        <v>53</v>
      </c>
      <c r="B3111" s="15" t="s">
        <v>3500</v>
      </c>
      <c r="C3111" s="15" t="s">
        <v>52</v>
      </c>
      <c r="D3111" s="15">
        <v>2008</v>
      </c>
      <c r="E3111" s="15" t="s">
        <v>106</v>
      </c>
      <c r="F3111" s="15" t="s">
        <v>164</v>
      </c>
      <c r="G3111" s="15" t="s">
        <v>152</v>
      </c>
      <c r="H3111" s="15">
        <v>1972</v>
      </c>
    </row>
    <row r="3112" spans="1:8">
      <c r="A3112" s="15" t="s">
        <v>55</v>
      </c>
      <c r="B3112" s="15" t="s">
        <v>3501</v>
      </c>
      <c r="C3112" s="15" t="s">
        <v>54</v>
      </c>
      <c r="D3112" s="15">
        <v>2008</v>
      </c>
      <c r="E3112" s="15" t="s">
        <v>106</v>
      </c>
      <c r="F3112" s="15" t="s">
        <v>164</v>
      </c>
      <c r="G3112" s="15" t="s">
        <v>152</v>
      </c>
      <c r="H3112" s="15">
        <v>2002</v>
      </c>
    </row>
    <row r="3113" spans="1:8">
      <c r="A3113" s="15" t="s">
        <v>57</v>
      </c>
      <c r="B3113" s="15" t="s">
        <v>3502</v>
      </c>
      <c r="C3113" s="15" t="s">
        <v>56</v>
      </c>
      <c r="D3113" s="15">
        <v>2008</v>
      </c>
      <c r="E3113" s="15" t="s">
        <v>106</v>
      </c>
      <c r="F3113" s="15" t="s">
        <v>164</v>
      </c>
      <c r="G3113" s="15" t="s">
        <v>152</v>
      </c>
      <c r="H3113" s="15">
        <v>4337</v>
      </c>
    </row>
    <row r="3114" spans="1:8">
      <c r="A3114" s="15" t="s">
        <v>59</v>
      </c>
      <c r="B3114" s="15" t="s">
        <v>3503</v>
      </c>
      <c r="C3114" s="15" t="s">
        <v>58</v>
      </c>
      <c r="D3114" s="15">
        <v>2008</v>
      </c>
      <c r="E3114" s="15" t="s">
        <v>106</v>
      </c>
      <c r="F3114" s="15" t="s">
        <v>164</v>
      </c>
      <c r="G3114" s="15" t="s">
        <v>152</v>
      </c>
      <c r="H3114" s="15">
        <v>3426</v>
      </c>
    </row>
    <row r="3115" spans="1:8">
      <c r="A3115" s="15" t="s">
        <v>61</v>
      </c>
      <c r="B3115" s="15" t="s">
        <v>3504</v>
      </c>
      <c r="C3115" s="15" t="s">
        <v>60</v>
      </c>
      <c r="D3115" s="15">
        <v>2008</v>
      </c>
      <c r="E3115" s="15" t="s">
        <v>106</v>
      </c>
      <c r="F3115" s="15" t="s">
        <v>164</v>
      </c>
      <c r="G3115" s="15" t="s">
        <v>152</v>
      </c>
      <c r="H3115" s="15">
        <v>796</v>
      </c>
    </row>
    <row r="3116" spans="1:8">
      <c r="A3116" s="15" t="s">
        <v>63</v>
      </c>
      <c r="B3116" s="15" t="s">
        <v>3505</v>
      </c>
      <c r="C3116" s="15" t="s">
        <v>62</v>
      </c>
      <c r="D3116" s="15">
        <v>2008</v>
      </c>
      <c r="E3116" s="15" t="s">
        <v>106</v>
      </c>
      <c r="F3116" s="15" t="s">
        <v>164</v>
      </c>
      <c r="G3116" s="15" t="s">
        <v>152</v>
      </c>
      <c r="H3116" s="15">
        <v>2272</v>
      </c>
    </row>
    <row r="3117" spans="1:8">
      <c r="A3117" s="15" t="s">
        <v>65</v>
      </c>
      <c r="B3117" s="15" t="s">
        <v>3506</v>
      </c>
      <c r="C3117" s="15" t="s">
        <v>64</v>
      </c>
      <c r="D3117" s="15">
        <v>2008</v>
      </c>
      <c r="E3117" s="15" t="s">
        <v>106</v>
      </c>
      <c r="F3117" s="15" t="s">
        <v>164</v>
      </c>
      <c r="G3117" s="15" t="s">
        <v>152</v>
      </c>
      <c r="H3117" s="15">
        <v>1124</v>
      </c>
    </row>
    <row r="3118" spans="1:8">
      <c r="A3118" s="15" t="s">
        <v>67</v>
      </c>
      <c r="B3118" s="15" t="s">
        <v>3507</v>
      </c>
      <c r="C3118" s="15" t="s">
        <v>66</v>
      </c>
      <c r="D3118" s="15">
        <v>2008</v>
      </c>
      <c r="E3118" s="15" t="s">
        <v>106</v>
      </c>
      <c r="F3118" s="15" t="s">
        <v>164</v>
      </c>
      <c r="G3118" s="15" t="s">
        <v>152</v>
      </c>
      <c r="H3118" s="15">
        <v>1395</v>
      </c>
    </row>
    <row r="3119" spans="1:8">
      <c r="A3119" s="15" t="s">
        <v>69</v>
      </c>
      <c r="B3119" s="15" t="s">
        <v>3508</v>
      </c>
      <c r="C3119" s="15" t="s">
        <v>68</v>
      </c>
      <c r="D3119" s="15">
        <v>2008</v>
      </c>
      <c r="E3119" s="15" t="s">
        <v>106</v>
      </c>
      <c r="F3119" s="15" t="s">
        <v>164</v>
      </c>
      <c r="G3119" s="15" t="s">
        <v>152</v>
      </c>
      <c r="H3119" s="15">
        <v>1634</v>
      </c>
    </row>
    <row r="3120" spans="1:8">
      <c r="A3120" s="15" t="s">
        <v>71</v>
      </c>
      <c r="B3120" s="15" t="s">
        <v>3509</v>
      </c>
      <c r="C3120" s="15" t="s">
        <v>70</v>
      </c>
      <c r="D3120" s="15">
        <v>2008</v>
      </c>
      <c r="E3120" s="15" t="s">
        <v>106</v>
      </c>
      <c r="F3120" s="15" t="s">
        <v>164</v>
      </c>
      <c r="G3120" s="15" t="s">
        <v>152</v>
      </c>
      <c r="H3120" s="15">
        <v>2076</v>
      </c>
    </row>
    <row r="3121" spans="1:8">
      <c r="A3121" s="15" t="s">
        <v>20</v>
      </c>
      <c r="B3121" s="15" t="s">
        <v>3510</v>
      </c>
      <c r="C3121" s="15" t="s">
        <v>182</v>
      </c>
      <c r="D3121" s="15">
        <v>2008</v>
      </c>
      <c r="E3121" s="15" t="s">
        <v>106</v>
      </c>
      <c r="F3121" s="15" t="s">
        <v>164</v>
      </c>
      <c r="G3121" s="15" t="s">
        <v>152</v>
      </c>
      <c r="H3121" s="15">
        <v>48961</v>
      </c>
    </row>
    <row r="3122" spans="1:8">
      <c r="A3122" s="15" t="s">
        <v>23</v>
      </c>
      <c r="B3122" s="15" t="s">
        <v>3511</v>
      </c>
      <c r="C3122" s="15" t="s">
        <v>175</v>
      </c>
      <c r="D3122" s="15">
        <v>2009</v>
      </c>
      <c r="E3122" s="15" t="s">
        <v>106</v>
      </c>
      <c r="F3122" s="15" t="s">
        <v>164</v>
      </c>
      <c r="G3122" s="15" t="s">
        <v>152</v>
      </c>
      <c r="H3122" s="15">
        <v>12350</v>
      </c>
    </row>
    <row r="3123" spans="1:8">
      <c r="A3123" s="15" t="s">
        <v>25</v>
      </c>
      <c r="B3123" s="15" t="s">
        <v>3512</v>
      </c>
      <c r="C3123" s="15" t="s">
        <v>176</v>
      </c>
      <c r="D3123" s="15">
        <v>2009</v>
      </c>
      <c r="E3123" s="15" t="s">
        <v>106</v>
      </c>
      <c r="F3123" s="15" t="s">
        <v>164</v>
      </c>
      <c r="G3123" s="15" t="s">
        <v>152</v>
      </c>
      <c r="H3123" s="15">
        <v>2571</v>
      </c>
    </row>
    <row r="3124" spans="1:8">
      <c r="A3124" s="15" t="s">
        <v>26</v>
      </c>
      <c r="B3124" s="15" t="s">
        <v>3513</v>
      </c>
      <c r="C3124" s="15" t="s">
        <v>177</v>
      </c>
      <c r="D3124" s="15">
        <v>2009</v>
      </c>
      <c r="E3124" s="15" t="s">
        <v>106</v>
      </c>
      <c r="F3124" s="15" t="s">
        <v>164</v>
      </c>
      <c r="G3124" s="15" t="s">
        <v>152</v>
      </c>
      <c r="H3124" s="15">
        <v>7032</v>
      </c>
    </row>
    <row r="3125" spans="1:8">
      <c r="A3125" s="15" t="s">
        <v>221</v>
      </c>
      <c r="B3125" s="15" t="s">
        <v>3514</v>
      </c>
      <c r="C3125" s="15" t="s">
        <v>178</v>
      </c>
      <c r="D3125" s="15">
        <v>2009</v>
      </c>
      <c r="E3125" s="15" t="s">
        <v>106</v>
      </c>
      <c r="F3125" s="15" t="s">
        <v>164</v>
      </c>
      <c r="G3125" s="15" t="s">
        <v>152</v>
      </c>
      <c r="H3125" s="15">
        <v>8222</v>
      </c>
    </row>
    <row r="3126" spans="1:8">
      <c r="A3126" s="15" t="s">
        <v>107</v>
      </c>
      <c r="B3126" s="15" t="s">
        <v>3515</v>
      </c>
      <c r="C3126" s="15" t="s">
        <v>179</v>
      </c>
      <c r="D3126" s="15">
        <v>2009</v>
      </c>
      <c r="E3126" s="15" t="s">
        <v>106</v>
      </c>
      <c r="F3126" s="15" t="s">
        <v>164</v>
      </c>
      <c r="G3126" s="15" t="s">
        <v>152</v>
      </c>
      <c r="H3126" s="15">
        <v>6503</v>
      </c>
    </row>
    <row r="3127" spans="1:8">
      <c r="A3127" s="15" t="s">
        <v>27</v>
      </c>
      <c r="B3127" s="15" t="s">
        <v>3516</v>
      </c>
      <c r="C3127" s="15" t="s">
        <v>180</v>
      </c>
      <c r="D3127" s="15">
        <v>2009</v>
      </c>
      <c r="E3127" s="15" t="s">
        <v>106</v>
      </c>
      <c r="F3127" s="15" t="s">
        <v>164</v>
      </c>
      <c r="G3127" s="15" t="s">
        <v>152</v>
      </c>
      <c r="H3127" s="15">
        <v>4293</v>
      </c>
    </row>
    <row r="3128" spans="1:8">
      <c r="A3128" s="15" t="s">
        <v>28</v>
      </c>
      <c r="B3128" s="15" t="s">
        <v>3517</v>
      </c>
      <c r="C3128" s="15" t="s">
        <v>181</v>
      </c>
      <c r="D3128" s="15">
        <v>2009</v>
      </c>
      <c r="E3128" s="15" t="s">
        <v>106</v>
      </c>
      <c r="F3128" s="15" t="s">
        <v>164</v>
      </c>
      <c r="G3128" s="15" t="s">
        <v>152</v>
      </c>
      <c r="H3128" s="15">
        <v>8661</v>
      </c>
    </row>
    <row r="3129" spans="1:8">
      <c r="A3129" s="15" t="s">
        <v>30</v>
      </c>
      <c r="B3129" s="15" t="s">
        <v>3518</v>
      </c>
      <c r="C3129" s="15" t="s">
        <v>29</v>
      </c>
      <c r="D3129" s="15">
        <v>2009</v>
      </c>
      <c r="E3129" s="15" t="s">
        <v>106</v>
      </c>
      <c r="F3129" s="15" t="s">
        <v>164</v>
      </c>
      <c r="G3129" s="15" t="s">
        <v>152</v>
      </c>
      <c r="H3129" s="15">
        <v>1381</v>
      </c>
    </row>
    <row r="3130" spans="1:8">
      <c r="A3130" s="15" t="s">
        <v>32</v>
      </c>
      <c r="B3130" s="15" t="s">
        <v>3519</v>
      </c>
      <c r="C3130" s="15" t="s">
        <v>31</v>
      </c>
      <c r="D3130" s="15">
        <v>2009</v>
      </c>
      <c r="E3130" s="15" t="s">
        <v>106</v>
      </c>
      <c r="F3130" s="15" t="s">
        <v>164</v>
      </c>
      <c r="G3130" s="15" t="s">
        <v>152</v>
      </c>
      <c r="H3130" s="15">
        <v>2266</v>
      </c>
    </row>
    <row r="3131" spans="1:8">
      <c r="A3131" s="15" t="s">
        <v>34</v>
      </c>
      <c r="B3131" s="15" t="s">
        <v>3520</v>
      </c>
      <c r="C3131" s="15" t="s">
        <v>33</v>
      </c>
      <c r="D3131" s="15">
        <v>2009</v>
      </c>
      <c r="E3131" s="15" t="s">
        <v>106</v>
      </c>
      <c r="F3131" s="15" t="s">
        <v>164</v>
      </c>
      <c r="G3131" s="15" t="s">
        <v>152</v>
      </c>
      <c r="H3131" s="15">
        <v>2792</v>
      </c>
    </row>
    <row r="3132" spans="1:8">
      <c r="A3132" s="15" t="s">
        <v>36</v>
      </c>
      <c r="B3132" s="15" t="s">
        <v>3521</v>
      </c>
      <c r="C3132" s="15" t="s">
        <v>35</v>
      </c>
      <c r="D3132" s="15">
        <v>2009</v>
      </c>
      <c r="E3132" s="15" t="s">
        <v>106</v>
      </c>
      <c r="F3132" s="15" t="s">
        <v>164</v>
      </c>
      <c r="G3132" s="15" t="s">
        <v>152</v>
      </c>
      <c r="H3132" s="15">
        <v>1846</v>
      </c>
    </row>
    <row r="3133" spans="1:8">
      <c r="A3133" s="15" t="s">
        <v>38</v>
      </c>
      <c r="B3133" s="15" t="s">
        <v>3522</v>
      </c>
      <c r="C3133" s="15" t="s">
        <v>37</v>
      </c>
      <c r="D3133" s="15">
        <v>2009</v>
      </c>
      <c r="E3133" s="15" t="s">
        <v>106</v>
      </c>
      <c r="F3133" s="15" t="s">
        <v>164</v>
      </c>
      <c r="G3133" s="15" t="s">
        <v>152</v>
      </c>
      <c r="H3133" s="15">
        <v>2079</v>
      </c>
    </row>
    <row r="3134" spans="1:8">
      <c r="A3134" s="15" t="s">
        <v>40</v>
      </c>
      <c r="B3134" s="15" t="s">
        <v>3523</v>
      </c>
      <c r="C3134" s="15" t="s">
        <v>39</v>
      </c>
      <c r="D3134" s="15">
        <v>2009</v>
      </c>
      <c r="E3134" s="15" t="s">
        <v>106</v>
      </c>
      <c r="F3134" s="15" t="s">
        <v>164</v>
      </c>
      <c r="G3134" s="15" t="s">
        <v>152</v>
      </c>
      <c r="H3134" s="15">
        <v>1986</v>
      </c>
    </row>
    <row r="3135" spans="1:8">
      <c r="A3135" s="15" t="s">
        <v>41</v>
      </c>
      <c r="B3135" s="15" t="s">
        <v>3524</v>
      </c>
      <c r="C3135" s="15" t="s">
        <v>24</v>
      </c>
      <c r="D3135" s="15">
        <v>2009</v>
      </c>
      <c r="E3135" s="15" t="s">
        <v>106</v>
      </c>
      <c r="F3135" s="15" t="s">
        <v>164</v>
      </c>
      <c r="G3135" s="15" t="s">
        <v>152</v>
      </c>
      <c r="H3135" s="15">
        <v>2571</v>
      </c>
    </row>
    <row r="3136" spans="1:8">
      <c r="A3136" s="15" t="s">
        <v>43</v>
      </c>
      <c r="B3136" s="15" t="s">
        <v>3525</v>
      </c>
      <c r="C3136" s="15" t="s">
        <v>42</v>
      </c>
      <c r="D3136" s="15">
        <v>2009</v>
      </c>
      <c r="E3136" s="15" t="s">
        <v>106</v>
      </c>
      <c r="F3136" s="15" t="s">
        <v>164</v>
      </c>
      <c r="G3136" s="15" t="s">
        <v>152</v>
      </c>
      <c r="H3136" s="15">
        <v>1438</v>
      </c>
    </row>
    <row r="3137" spans="1:8">
      <c r="A3137" s="15" t="s">
        <v>45</v>
      </c>
      <c r="B3137" s="15" t="s">
        <v>3526</v>
      </c>
      <c r="C3137" s="15" t="s">
        <v>44</v>
      </c>
      <c r="D3137" s="15">
        <v>2009</v>
      </c>
      <c r="E3137" s="15" t="s">
        <v>106</v>
      </c>
      <c r="F3137" s="15" t="s">
        <v>164</v>
      </c>
      <c r="G3137" s="15" t="s">
        <v>152</v>
      </c>
      <c r="H3137" s="15">
        <v>2202</v>
      </c>
    </row>
    <row r="3138" spans="1:8">
      <c r="A3138" s="15" t="s">
        <v>47</v>
      </c>
      <c r="B3138" s="15" t="s">
        <v>3527</v>
      </c>
      <c r="C3138" s="15" t="s">
        <v>46</v>
      </c>
      <c r="D3138" s="15">
        <v>2009</v>
      </c>
      <c r="E3138" s="15" t="s">
        <v>106</v>
      </c>
      <c r="F3138" s="15" t="s">
        <v>164</v>
      </c>
      <c r="G3138" s="15" t="s">
        <v>152</v>
      </c>
      <c r="H3138" s="15">
        <v>3392</v>
      </c>
    </row>
    <row r="3139" spans="1:8">
      <c r="A3139" s="15" t="s">
        <v>49</v>
      </c>
      <c r="B3139" s="15" t="s">
        <v>3528</v>
      </c>
      <c r="C3139" s="15" t="s">
        <v>48</v>
      </c>
      <c r="D3139" s="15">
        <v>2009</v>
      </c>
      <c r="E3139" s="15" t="s">
        <v>106</v>
      </c>
      <c r="F3139" s="15" t="s">
        <v>164</v>
      </c>
      <c r="G3139" s="15" t="s">
        <v>152</v>
      </c>
      <c r="H3139" s="15">
        <v>3810</v>
      </c>
    </row>
    <row r="3140" spans="1:8">
      <c r="A3140" s="15" t="s">
        <v>51</v>
      </c>
      <c r="B3140" s="15" t="s">
        <v>3529</v>
      </c>
      <c r="C3140" s="15" t="s">
        <v>50</v>
      </c>
      <c r="D3140" s="15">
        <v>2009</v>
      </c>
      <c r="E3140" s="15" t="s">
        <v>106</v>
      </c>
      <c r="F3140" s="15" t="s">
        <v>164</v>
      </c>
      <c r="G3140" s="15" t="s">
        <v>152</v>
      </c>
      <c r="H3140" s="15">
        <v>2412</v>
      </c>
    </row>
    <row r="3141" spans="1:8">
      <c r="A3141" s="15" t="s">
        <v>53</v>
      </c>
      <c r="B3141" s="15" t="s">
        <v>3530</v>
      </c>
      <c r="C3141" s="15" t="s">
        <v>52</v>
      </c>
      <c r="D3141" s="15">
        <v>2009</v>
      </c>
      <c r="E3141" s="15" t="s">
        <v>106</v>
      </c>
      <c r="F3141" s="15" t="s">
        <v>164</v>
      </c>
      <c r="G3141" s="15" t="s">
        <v>152</v>
      </c>
      <c r="H3141" s="15">
        <v>2000</v>
      </c>
    </row>
    <row r="3142" spans="1:8">
      <c r="A3142" s="15" t="s">
        <v>55</v>
      </c>
      <c r="B3142" s="15" t="s">
        <v>3531</v>
      </c>
      <c r="C3142" s="15" t="s">
        <v>54</v>
      </c>
      <c r="D3142" s="15">
        <v>2009</v>
      </c>
      <c r="E3142" s="15" t="s">
        <v>106</v>
      </c>
      <c r="F3142" s="15" t="s">
        <v>164</v>
      </c>
      <c r="G3142" s="15" t="s">
        <v>152</v>
      </c>
      <c r="H3142" s="15">
        <v>2033</v>
      </c>
    </row>
    <row r="3143" spans="1:8">
      <c r="A3143" s="15" t="s">
        <v>57</v>
      </c>
      <c r="B3143" s="15" t="s">
        <v>3532</v>
      </c>
      <c r="C3143" s="15" t="s">
        <v>56</v>
      </c>
      <c r="D3143" s="15">
        <v>2009</v>
      </c>
      <c r="E3143" s="15" t="s">
        <v>106</v>
      </c>
      <c r="F3143" s="15" t="s">
        <v>164</v>
      </c>
      <c r="G3143" s="15" t="s">
        <v>152</v>
      </c>
      <c r="H3143" s="15">
        <v>4470</v>
      </c>
    </row>
    <row r="3144" spans="1:8">
      <c r="A3144" s="15" t="s">
        <v>59</v>
      </c>
      <c r="B3144" s="15" t="s">
        <v>3533</v>
      </c>
      <c r="C3144" s="15" t="s">
        <v>58</v>
      </c>
      <c r="D3144" s="15">
        <v>2009</v>
      </c>
      <c r="E3144" s="15" t="s">
        <v>106</v>
      </c>
      <c r="F3144" s="15" t="s">
        <v>164</v>
      </c>
      <c r="G3144" s="15" t="s">
        <v>152</v>
      </c>
      <c r="H3144" s="15">
        <v>3475</v>
      </c>
    </row>
    <row r="3145" spans="1:8">
      <c r="A3145" s="15" t="s">
        <v>61</v>
      </c>
      <c r="B3145" s="15" t="s">
        <v>3534</v>
      </c>
      <c r="C3145" s="15" t="s">
        <v>60</v>
      </c>
      <c r="D3145" s="15">
        <v>2009</v>
      </c>
      <c r="E3145" s="15" t="s">
        <v>106</v>
      </c>
      <c r="F3145" s="15" t="s">
        <v>164</v>
      </c>
      <c r="G3145" s="15" t="s">
        <v>152</v>
      </c>
      <c r="H3145" s="15">
        <v>818</v>
      </c>
    </row>
    <row r="3146" spans="1:8">
      <c r="A3146" s="15" t="s">
        <v>63</v>
      </c>
      <c r="B3146" s="15" t="s">
        <v>3535</v>
      </c>
      <c r="C3146" s="15" t="s">
        <v>62</v>
      </c>
      <c r="D3146" s="15">
        <v>2009</v>
      </c>
      <c r="E3146" s="15" t="s">
        <v>106</v>
      </c>
      <c r="F3146" s="15" t="s">
        <v>164</v>
      </c>
      <c r="G3146" s="15" t="s">
        <v>152</v>
      </c>
      <c r="H3146" s="15">
        <v>2327</v>
      </c>
    </row>
    <row r="3147" spans="1:8">
      <c r="A3147" s="15" t="s">
        <v>65</v>
      </c>
      <c r="B3147" s="15" t="s">
        <v>3536</v>
      </c>
      <c r="C3147" s="15" t="s">
        <v>64</v>
      </c>
      <c r="D3147" s="15">
        <v>2009</v>
      </c>
      <c r="E3147" s="15" t="s">
        <v>106</v>
      </c>
      <c r="F3147" s="15" t="s">
        <v>164</v>
      </c>
      <c r="G3147" s="15" t="s">
        <v>152</v>
      </c>
      <c r="H3147" s="15">
        <v>1117</v>
      </c>
    </row>
    <row r="3148" spans="1:8">
      <c r="A3148" s="15" t="s">
        <v>67</v>
      </c>
      <c r="B3148" s="15" t="s">
        <v>3537</v>
      </c>
      <c r="C3148" s="15" t="s">
        <v>66</v>
      </c>
      <c r="D3148" s="15">
        <v>2009</v>
      </c>
      <c r="E3148" s="15" t="s">
        <v>106</v>
      </c>
      <c r="F3148" s="15" t="s">
        <v>164</v>
      </c>
      <c r="G3148" s="15" t="s">
        <v>152</v>
      </c>
      <c r="H3148" s="15">
        <v>1447</v>
      </c>
    </row>
    <row r="3149" spans="1:8">
      <c r="A3149" s="15" t="s">
        <v>69</v>
      </c>
      <c r="B3149" s="15" t="s">
        <v>3538</v>
      </c>
      <c r="C3149" s="15" t="s">
        <v>68</v>
      </c>
      <c r="D3149" s="15">
        <v>2009</v>
      </c>
      <c r="E3149" s="15" t="s">
        <v>106</v>
      </c>
      <c r="F3149" s="15" t="s">
        <v>164</v>
      </c>
      <c r="G3149" s="15" t="s">
        <v>152</v>
      </c>
      <c r="H3149" s="15">
        <v>1667</v>
      </c>
    </row>
    <row r="3150" spans="1:8">
      <c r="A3150" s="15" t="s">
        <v>71</v>
      </c>
      <c r="B3150" s="15" t="s">
        <v>3539</v>
      </c>
      <c r="C3150" s="15" t="s">
        <v>70</v>
      </c>
      <c r="D3150" s="15">
        <v>2009</v>
      </c>
      <c r="E3150" s="15" t="s">
        <v>106</v>
      </c>
      <c r="F3150" s="15" t="s">
        <v>164</v>
      </c>
      <c r="G3150" s="15" t="s">
        <v>152</v>
      </c>
      <c r="H3150" s="15">
        <v>2103</v>
      </c>
    </row>
    <row r="3151" spans="1:8">
      <c r="A3151" s="15" t="s">
        <v>20</v>
      </c>
      <c r="B3151" s="15" t="s">
        <v>3540</v>
      </c>
      <c r="C3151" s="15" t="s">
        <v>182</v>
      </c>
      <c r="D3151" s="15">
        <v>2009</v>
      </c>
      <c r="E3151" s="15" t="s">
        <v>106</v>
      </c>
      <c r="F3151" s="15" t="s">
        <v>164</v>
      </c>
      <c r="G3151" s="15" t="s">
        <v>152</v>
      </c>
      <c r="H3151" s="15">
        <v>49632</v>
      </c>
    </row>
    <row r="3152" spans="1:8">
      <c r="A3152" s="15" t="s">
        <v>23</v>
      </c>
      <c r="B3152" s="15" t="s">
        <v>3541</v>
      </c>
      <c r="C3152" s="15" t="s">
        <v>175</v>
      </c>
      <c r="D3152" s="15">
        <v>2010</v>
      </c>
      <c r="E3152" s="15" t="s">
        <v>106</v>
      </c>
      <c r="F3152" s="15" t="s">
        <v>164</v>
      </c>
      <c r="G3152" s="15" t="s">
        <v>152</v>
      </c>
      <c r="H3152" s="15">
        <v>12437</v>
      </c>
    </row>
    <row r="3153" spans="1:8">
      <c r="A3153" s="15" t="s">
        <v>25</v>
      </c>
      <c r="B3153" s="15" t="s">
        <v>3542</v>
      </c>
      <c r="C3153" s="15" t="s">
        <v>176</v>
      </c>
      <c r="D3153" s="15">
        <v>2010</v>
      </c>
      <c r="E3153" s="15" t="s">
        <v>106</v>
      </c>
      <c r="F3153" s="15" t="s">
        <v>164</v>
      </c>
      <c r="G3153" s="15" t="s">
        <v>152</v>
      </c>
      <c r="H3153" s="15">
        <v>2662</v>
      </c>
    </row>
    <row r="3154" spans="1:8">
      <c r="A3154" s="15" t="s">
        <v>26</v>
      </c>
      <c r="B3154" s="15" t="s">
        <v>3543</v>
      </c>
      <c r="C3154" s="15" t="s">
        <v>177</v>
      </c>
      <c r="D3154" s="15">
        <v>2010</v>
      </c>
      <c r="E3154" s="15" t="s">
        <v>106</v>
      </c>
      <c r="F3154" s="15" t="s">
        <v>164</v>
      </c>
      <c r="G3154" s="15" t="s">
        <v>152</v>
      </c>
      <c r="H3154" s="15">
        <v>7206</v>
      </c>
    </row>
    <row r="3155" spans="1:8">
      <c r="A3155" s="15" t="s">
        <v>221</v>
      </c>
      <c r="B3155" s="15" t="s">
        <v>3544</v>
      </c>
      <c r="C3155" s="15" t="s">
        <v>178</v>
      </c>
      <c r="D3155" s="15">
        <v>2010</v>
      </c>
      <c r="E3155" s="15" t="s">
        <v>106</v>
      </c>
      <c r="F3155" s="15" t="s">
        <v>164</v>
      </c>
      <c r="G3155" s="15" t="s">
        <v>152</v>
      </c>
      <c r="H3155" s="15">
        <v>8292</v>
      </c>
    </row>
    <row r="3156" spans="1:8">
      <c r="A3156" s="15" t="s">
        <v>107</v>
      </c>
      <c r="B3156" s="15" t="s">
        <v>3545</v>
      </c>
      <c r="C3156" s="15" t="s">
        <v>179</v>
      </c>
      <c r="D3156" s="15">
        <v>2010</v>
      </c>
      <c r="E3156" s="15" t="s">
        <v>106</v>
      </c>
      <c r="F3156" s="15" t="s">
        <v>164</v>
      </c>
      <c r="G3156" s="15" t="s">
        <v>152</v>
      </c>
      <c r="H3156" s="15">
        <v>6712</v>
      </c>
    </row>
    <row r="3157" spans="1:8">
      <c r="A3157" s="15" t="s">
        <v>27</v>
      </c>
      <c r="B3157" s="15" t="s">
        <v>3546</v>
      </c>
      <c r="C3157" s="15" t="s">
        <v>180</v>
      </c>
      <c r="D3157" s="15">
        <v>2010</v>
      </c>
      <c r="E3157" s="15" t="s">
        <v>106</v>
      </c>
      <c r="F3157" s="15" t="s">
        <v>164</v>
      </c>
      <c r="G3157" s="15" t="s">
        <v>152</v>
      </c>
      <c r="H3157" s="15">
        <v>4376</v>
      </c>
    </row>
    <row r="3158" spans="1:8">
      <c r="A3158" s="15" t="s">
        <v>28</v>
      </c>
      <c r="B3158" s="15" t="s">
        <v>3547</v>
      </c>
      <c r="C3158" s="15" t="s">
        <v>181</v>
      </c>
      <c r="D3158" s="15">
        <v>2010</v>
      </c>
      <c r="E3158" s="15" t="s">
        <v>106</v>
      </c>
      <c r="F3158" s="15" t="s">
        <v>164</v>
      </c>
      <c r="G3158" s="15" t="s">
        <v>152</v>
      </c>
      <c r="H3158" s="15">
        <v>8797</v>
      </c>
    </row>
    <row r="3159" spans="1:8">
      <c r="A3159" s="15" t="s">
        <v>30</v>
      </c>
      <c r="B3159" s="15" t="s">
        <v>3548</v>
      </c>
      <c r="C3159" s="15" t="s">
        <v>29</v>
      </c>
      <c r="D3159" s="15">
        <v>2010</v>
      </c>
      <c r="E3159" s="15" t="s">
        <v>106</v>
      </c>
      <c r="F3159" s="15" t="s">
        <v>164</v>
      </c>
      <c r="G3159" s="15" t="s">
        <v>152</v>
      </c>
      <c r="H3159" s="15">
        <v>1412</v>
      </c>
    </row>
    <row r="3160" spans="1:8">
      <c r="A3160" s="15" t="s">
        <v>32</v>
      </c>
      <c r="B3160" s="15" t="s">
        <v>3549</v>
      </c>
      <c r="C3160" s="15" t="s">
        <v>31</v>
      </c>
      <c r="D3160" s="15">
        <v>2010</v>
      </c>
      <c r="E3160" s="15" t="s">
        <v>106</v>
      </c>
      <c r="F3160" s="15" t="s">
        <v>164</v>
      </c>
      <c r="G3160" s="15" t="s">
        <v>152</v>
      </c>
      <c r="H3160" s="15">
        <v>2319</v>
      </c>
    </row>
    <row r="3161" spans="1:8">
      <c r="A3161" s="15" t="s">
        <v>34</v>
      </c>
      <c r="B3161" s="15" t="s">
        <v>3550</v>
      </c>
      <c r="C3161" s="15" t="s">
        <v>33</v>
      </c>
      <c r="D3161" s="15">
        <v>2010</v>
      </c>
      <c r="E3161" s="15" t="s">
        <v>106</v>
      </c>
      <c r="F3161" s="15" t="s">
        <v>164</v>
      </c>
      <c r="G3161" s="15" t="s">
        <v>152</v>
      </c>
      <c r="H3161" s="15">
        <v>2852</v>
      </c>
    </row>
    <row r="3162" spans="1:8">
      <c r="A3162" s="15" t="s">
        <v>36</v>
      </c>
      <c r="B3162" s="15" t="s">
        <v>3551</v>
      </c>
      <c r="C3162" s="15" t="s">
        <v>35</v>
      </c>
      <c r="D3162" s="15">
        <v>2010</v>
      </c>
      <c r="E3162" s="15" t="s">
        <v>106</v>
      </c>
      <c r="F3162" s="15" t="s">
        <v>164</v>
      </c>
      <c r="G3162" s="15" t="s">
        <v>152</v>
      </c>
      <c r="H3162" s="15">
        <v>1782</v>
      </c>
    </row>
    <row r="3163" spans="1:8">
      <c r="A3163" s="15" t="s">
        <v>38</v>
      </c>
      <c r="B3163" s="15" t="s">
        <v>3552</v>
      </c>
      <c r="C3163" s="15" t="s">
        <v>37</v>
      </c>
      <c r="D3163" s="15">
        <v>2010</v>
      </c>
      <c r="E3163" s="15" t="s">
        <v>106</v>
      </c>
      <c r="F3163" s="15" t="s">
        <v>164</v>
      </c>
      <c r="G3163" s="15" t="s">
        <v>152</v>
      </c>
      <c r="H3163" s="15">
        <v>2083</v>
      </c>
    </row>
    <row r="3164" spans="1:8">
      <c r="A3164" s="15" t="s">
        <v>40</v>
      </c>
      <c r="B3164" s="15" t="s">
        <v>3553</v>
      </c>
      <c r="C3164" s="15" t="s">
        <v>39</v>
      </c>
      <c r="D3164" s="15">
        <v>2010</v>
      </c>
      <c r="E3164" s="15" t="s">
        <v>106</v>
      </c>
      <c r="F3164" s="15" t="s">
        <v>164</v>
      </c>
      <c r="G3164" s="15" t="s">
        <v>152</v>
      </c>
      <c r="H3164" s="15">
        <v>1989</v>
      </c>
    </row>
    <row r="3165" spans="1:8">
      <c r="A3165" s="15" t="s">
        <v>41</v>
      </c>
      <c r="B3165" s="15" t="s">
        <v>3554</v>
      </c>
      <c r="C3165" s="15" t="s">
        <v>24</v>
      </c>
      <c r="D3165" s="15">
        <v>2010</v>
      </c>
      <c r="E3165" s="15" t="s">
        <v>106</v>
      </c>
      <c r="F3165" s="15" t="s">
        <v>164</v>
      </c>
      <c r="G3165" s="15" t="s">
        <v>152</v>
      </c>
      <c r="H3165" s="15">
        <v>2662</v>
      </c>
    </row>
    <row r="3166" spans="1:8">
      <c r="A3166" s="15" t="s">
        <v>43</v>
      </c>
      <c r="B3166" s="15" t="s">
        <v>3555</v>
      </c>
      <c r="C3166" s="15" t="s">
        <v>42</v>
      </c>
      <c r="D3166" s="15">
        <v>2010</v>
      </c>
      <c r="E3166" s="15" t="s">
        <v>106</v>
      </c>
      <c r="F3166" s="15" t="s">
        <v>164</v>
      </c>
      <c r="G3166" s="15" t="s">
        <v>152</v>
      </c>
      <c r="H3166" s="15">
        <v>1438</v>
      </c>
    </row>
    <row r="3167" spans="1:8">
      <c r="A3167" s="15" t="s">
        <v>45</v>
      </c>
      <c r="B3167" s="15" t="s">
        <v>3556</v>
      </c>
      <c r="C3167" s="15" t="s">
        <v>44</v>
      </c>
      <c r="D3167" s="15">
        <v>2010</v>
      </c>
      <c r="E3167" s="15" t="s">
        <v>106</v>
      </c>
      <c r="F3167" s="15" t="s">
        <v>164</v>
      </c>
      <c r="G3167" s="15" t="s">
        <v>152</v>
      </c>
      <c r="H3167" s="15">
        <v>2273</v>
      </c>
    </row>
    <row r="3168" spans="1:8">
      <c r="A3168" s="15" t="s">
        <v>47</v>
      </c>
      <c r="B3168" s="15" t="s">
        <v>3557</v>
      </c>
      <c r="C3168" s="15" t="s">
        <v>46</v>
      </c>
      <c r="D3168" s="15">
        <v>2010</v>
      </c>
      <c r="E3168" s="15" t="s">
        <v>106</v>
      </c>
      <c r="F3168" s="15" t="s">
        <v>164</v>
      </c>
      <c r="G3168" s="15" t="s">
        <v>152</v>
      </c>
      <c r="H3168" s="15">
        <v>3495</v>
      </c>
    </row>
    <row r="3169" spans="1:8">
      <c r="A3169" s="15" t="s">
        <v>49</v>
      </c>
      <c r="B3169" s="15" t="s">
        <v>3558</v>
      </c>
      <c r="C3169" s="15" t="s">
        <v>48</v>
      </c>
      <c r="D3169" s="15">
        <v>2010</v>
      </c>
      <c r="E3169" s="15" t="s">
        <v>106</v>
      </c>
      <c r="F3169" s="15" t="s">
        <v>164</v>
      </c>
      <c r="G3169" s="15" t="s">
        <v>152</v>
      </c>
      <c r="H3169" s="15">
        <v>3827</v>
      </c>
    </row>
    <row r="3170" spans="1:8">
      <c r="A3170" s="15" t="s">
        <v>51</v>
      </c>
      <c r="B3170" s="15" t="s">
        <v>3559</v>
      </c>
      <c r="C3170" s="15" t="s">
        <v>50</v>
      </c>
      <c r="D3170" s="15">
        <v>2010</v>
      </c>
      <c r="E3170" s="15" t="s">
        <v>106</v>
      </c>
      <c r="F3170" s="15" t="s">
        <v>164</v>
      </c>
      <c r="G3170" s="15" t="s">
        <v>152</v>
      </c>
      <c r="H3170" s="15">
        <v>2431</v>
      </c>
    </row>
    <row r="3171" spans="1:8">
      <c r="A3171" s="15" t="s">
        <v>53</v>
      </c>
      <c r="B3171" s="15" t="s">
        <v>3560</v>
      </c>
      <c r="C3171" s="15" t="s">
        <v>52</v>
      </c>
      <c r="D3171" s="15">
        <v>2010</v>
      </c>
      <c r="E3171" s="15" t="s">
        <v>106</v>
      </c>
      <c r="F3171" s="15" t="s">
        <v>164</v>
      </c>
      <c r="G3171" s="15" t="s">
        <v>152</v>
      </c>
      <c r="H3171" s="15">
        <v>2034</v>
      </c>
    </row>
    <row r="3172" spans="1:8">
      <c r="A3172" s="15" t="s">
        <v>55</v>
      </c>
      <c r="B3172" s="15" t="s">
        <v>3561</v>
      </c>
      <c r="C3172" s="15" t="s">
        <v>54</v>
      </c>
      <c r="D3172" s="15">
        <v>2010</v>
      </c>
      <c r="E3172" s="15" t="s">
        <v>106</v>
      </c>
      <c r="F3172" s="15" t="s">
        <v>164</v>
      </c>
      <c r="G3172" s="15" t="s">
        <v>152</v>
      </c>
      <c r="H3172" s="15">
        <v>2085</v>
      </c>
    </row>
    <row r="3173" spans="1:8">
      <c r="A3173" s="15" t="s">
        <v>57</v>
      </c>
      <c r="B3173" s="15" t="s">
        <v>3562</v>
      </c>
      <c r="C3173" s="15" t="s">
        <v>56</v>
      </c>
      <c r="D3173" s="15">
        <v>2010</v>
      </c>
      <c r="E3173" s="15" t="s">
        <v>106</v>
      </c>
      <c r="F3173" s="15" t="s">
        <v>164</v>
      </c>
      <c r="G3173" s="15" t="s">
        <v>152</v>
      </c>
      <c r="H3173" s="15">
        <v>4627</v>
      </c>
    </row>
    <row r="3174" spans="1:8">
      <c r="A3174" s="15" t="s">
        <v>59</v>
      </c>
      <c r="B3174" s="15" t="s">
        <v>3563</v>
      </c>
      <c r="C3174" s="15" t="s">
        <v>58</v>
      </c>
      <c r="D3174" s="15">
        <v>2010</v>
      </c>
      <c r="E3174" s="15" t="s">
        <v>106</v>
      </c>
      <c r="F3174" s="15" t="s">
        <v>164</v>
      </c>
      <c r="G3174" s="15" t="s">
        <v>152</v>
      </c>
      <c r="H3174" s="15">
        <v>3516</v>
      </c>
    </row>
    <row r="3175" spans="1:8">
      <c r="A3175" s="15" t="s">
        <v>61</v>
      </c>
      <c r="B3175" s="15" t="s">
        <v>3564</v>
      </c>
      <c r="C3175" s="15" t="s">
        <v>60</v>
      </c>
      <c r="D3175" s="15">
        <v>2010</v>
      </c>
      <c r="E3175" s="15" t="s">
        <v>106</v>
      </c>
      <c r="F3175" s="15" t="s">
        <v>164</v>
      </c>
      <c r="G3175" s="15" t="s">
        <v>152</v>
      </c>
      <c r="H3175" s="15">
        <v>860</v>
      </c>
    </row>
    <row r="3176" spans="1:8">
      <c r="A3176" s="15" t="s">
        <v>63</v>
      </c>
      <c r="B3176" s="15" t="s">
        <v>3565</v>
      </c>
      <c r="C3176" s="15" t="s">
        <v>62</v>
      </c>
      <c r="D3176" s="15">
        <v>2010</v>
      </c>
      <c r="E3176" s="15" t="s">
        <v>106</v>
      </c>
      <c r="F3176" s="15" t="s">
        <v>164</v>
      </c>
      <c r="G3176" s="15" t="s">
        <v>152</v>
      </c>
      <c r="H3176" s="15">
        <v>2354</v>
      </c>
    </row>
    <row r="3177" spans="1:8">
      <c r="A3177" s="15" t="s">
        <v>65</v>
      </c>
      <c r="B3177" s="15" t="s">
        <v>3566</v>
      </c>
      <c r="C3177" s="15" t="s">
        <v>64</v>
      </c>
      <c r="D3177" s="15">
        <v>2010</v>
      </c>
      <c r="E3177" s="15" t="s">
        <v>106</v>
      </c>
      <c r="F3177" s="15" t="s">
        <v>164</v>
      </c>
      <c r="G3177" s="15" t="s">
        <v>152</v>
      </c>
      <c r="H3177" s="15">
        <v>1131</v>
      </c>
    </row>
    <row r="3178" spans="1:8">
      <c r="A3178" s="15" t="s">
        <v>67</v>
      </c>
      <c r="B3178" s="15" t="s">
        <v>3567</v>
      </c>
      <c r="C3178" s="15" t="s">
        <v>66</v>
      </c>
      <c r="D3178" s="15">
        <v>2010</v>
      </c>
      <c r="E3178" s="15" t="s">
        <v>106</v>
      </c>
      <c r="F3178" s="15" t="s">
        <v>164</v>
      </c>
      <c r="G3178" s="15" t="s">
        <v>152</v>
      </c>
      <c r="H3178" s="15">
        <v>1468</v>
      </c>
    </row>
    <row r="3179" spans="1:8">
      <c r="A3179" s="15" t="s">
        <v>69</v>
      </c>
      <c r="B3179" s="15" t="s">
        <v>3568</v>
      </c>
      <c r="C3179" s="15" t="s">
        <v>68</v>
      </c>
      <c r="D3179" s="15">
        <v>2010</v>
      </c>
      <c r="E3179" s="15" t="s">
        <v>106</v>
      </c>
      <c r="F3179" s="15" t="s">
        <v>164</v>
      </c>
      <c r="G3179" s="15" t="s">
        <v>152</v>
      </c>
      <c r="H3179" s="15">
        <v>1697</v>
      </c>
    </row>
    <row r="3180" spans="1:8">
      <c r="A3180" s="15" t="s">
        <v>71</v>
      </c>
      <c r="B3180" s="15" t="s">
        <v>3569</v>
      </c>
      <c r="C3180" s="15" t="s">
        <v>70</v>
      </c>
      <c r="D3180" s="15">
        <v>2010</v>
      </c>
      <c r="E3180" s="15" t="s">
        <v>106</v>
      </c>
      <c r="F3180" s="15" t="s">
        <v>164</v>
      </c>
      <c r="G3180" s="15" t="s">
        <v>152</v>
      </c>
      <c r="H3180" s="15">
        <v>2147</v>
      </c>
    </row>
    <row r="3181" spans="1:8">
      <c r="A3181" s="15" t="s">
        <v>20</v>
      </c>
      <c r="B3181" s="15" t="s">
        <v>3570</v>
      </c>
      <c r="C3181" s="15" t="s">
        <v>182</v>
      </c>
      <c r="D3181" s="15">
        <v>2010</v>
      </c>
      <c r="E3181" s="15" t="s">
        <v>106</v>
      </c>
      <c r="F3181" s="15" t="s">
        <v>164</v>
      </c>
      <c r="G3181" s="15" t="s">
        <v>152</v>
      </c>
      <c r="H3181" s="15">
        <v>50482</v>
      </c>
    </row>
    <row r="3182" spans="1:8">
      <c r="A3182" s="15" t="s">
        <v>23</v>
      </c>
      <c r="B3182" s="15" t="s">
        <v>3571</v>
      </c>
      <c r="C3182" s="15" t="s">
        <v>175</v>
      </c>
      <c r="D3182" s="15">
        <v>2011</v>
      </c>
      <c r="E3182" s="15" t="s">
        <v>106</v>
      </c>
      <c r="F3182" s="15" t="s">
        <v>164</v>
      </c>
      <c r="G3182" s="15" t="s">
        <v>152</v>
      </c>
      <c r="H3182" s="15">
        <v>12568</v>
      </c>
    </row>
    <row r="3183" spans="1:8">
      <c r="A3183" s="15" t="s">
        <v>25</v>
      </c>
      <c r="B3183" s="15" t="s">
        <v>3572</v>
      </c>
      <c r="C3183" s="15" t="s">
        <v>176</v>
      </c>
      <c r="D3183" s="15">
        <v>2011</v>
      </c>
      <c r="E3183" s="15" t="s">
        <v>106</v>
      </c>
      <c r="F3183" s="15" t="s">
        <v>164</v>
      </c>
      <c r="G3183" s="15" t="s">
        <v>152</v>
      </c>
      <c r="H3183" s="15">
        <v>2737</v>
      </c>
    </row>
    <row r="3184" spans="1:8">
      <c r="A3184" s="15" t="s">
        <v>26</v>
      </c>
      <c r="B3184" s="15" t="s">
        <v>3573</v>
      </c>
      <c r="C3184" s="15" t="s">
        <v>177</v>
      </c>
      <c r="D3184" s="15">
        <v>2011</v>
      </c>
      <c r="E3184" s="15" t="s">
        <v>106</v>
      </c>
      <c r="F3184" s="15" t="s">
        <v>164</v>
      </c>
      <c r="G3184" s="15" t="s">
        <v>152</v>
      </c>
      <c r="H3184" s="15">
        <v>7374</v>
      </c>
    </row>
    <row r="3185" spans="1:8">
      <c r="A3185" s="15" t="s">
        <v>221</v>
      </c>
      <c r="B3185" s="15" t="s">
        <v>3574</v>
      </c>
      <c r="C3185" s="15" t="s">
        <v>178</v>
      </c>
      <c r="D3185" s="15">
        <v>2011</v>
      </c>
      <c r="E3185" s="15" t="s">
        <v>106</v>
      </c>
      <c r="F3185" s="15" t="s">
        <v>164</v>
      </c>
      <c r="G3185" s="15" t="s">
        <v>152</v>
      </c>
      <c r="H3185" s="15">
        <v>8343</v>
      </c>
    </row>
    <row r="3186" spans="1:8">
      <c r="A3186" s="15" t="s">
        <v>107</v>
      </c>
      <c r="B3186" s="15" t="s">
        <v>3575</v>
      </c>
      <c r="C3186" s="15" t="s">
        <v>179</v>
      </c>
      <c r="D3186" s="15">
        <v>2011</v>
      </c>
      <c r="E3186" s="15" t="s">
        <v>106</v>
      </c>
      <c r="F3186" s="15" t="s">
        <v>164</v>
      </c>
      <c r="G3186" s="15" t="s">
        <v>152</v>
      </c>
      <c r="H3186" s="15">
        <v>6849</v>
      </c>
    </row>
    <row r="3187" spans="1:8">
      <c r="A3187" s="15" t="s">
        <v>27</v>
      </c>
      <c r="B3187" s="15" t="s">
        <v>3576</v>
      </c>
      <c r="C3187" s="15" t="s">
        <v>180</v>
      </c>
      <c r="D3187" s="15">
        <v>2011</v>
      </c>
      <c r="E3187" s="15" t="s">
        <v>106</v>
      </c>
      <c r="F3187" s="15" t="s">
        <v>164</v>
      </c>
      <c r="G3187" s="15" t="s">
        <v>152</v>
      </c>
      <c r="H3187" s="15">
        <v>4401</v>
      </c>
    </row>
    <row r="3188" spans="1:8">
      <c r="A3188" s="15" t="s">
        <v>28</v>
      </c>
      <c r="B3188" s="15" t="s">
        <v>3577</v>
      </c>
      <c r="C3188" s="15" t="s">
        <v>181</v>
      </c>
      <c r="D3188" s="15">
        <v>2011</v>
      </c>
      <c r="E3188" s="15" t="s">
        <v>106</v>
      </c>
      <c r="F3188" s="15" t="s">
        <v>164</v>
      </c>
      <c r="G3188" s="15" t="s">
        <v>152</v>
      </c>
      <c r="H3188" s="15">
        <v>8889</v>
      </c>
    </row>
    <row r="3189" spans="1:8">
      <c r="A3189" s="15" t="s">
        <v>30</v>
      </c>
      <c r="B3189" s="15" t="s">
        <v>3578</v>
      </c>
      <c r="C3189" s="15" t="s">
        <v>29</v>
      </c>
      <c r="D3189" s="15">
        <v>2011</v>
      </c>
      <c r="E3189" s="15" t="s">
        <v>106</v>
      </c>
      <c r="F3189" s="15" t="s">
        <v>164</v>
      </c>
      <c r="G3189" s="15" t="s">
        <v>152</v>
      </c>
      <c r="H3189" s="15">
        <v>1404</v>
      </c>
    </row>
    <row r="3190" spans="1:8">
      <c r="A3190" s="15" t="s">
        <v>32</v>
      </c>
      <c r="B3190" s="15" t="s">
        <v>3579</v>
      </c>
      <c r="C3190" s="15" t="s">
        <v>31</v>
      </c>
      <c r="D3190" s="15">
        <v>2011</v>
      </c>
      <c r="E3190" s="15" t="s">
        <v>106</v>
      </c>
      <c r="F3190" s="15" t="s">
        <v>164</v>
      </c>
      <c r="G3190" s="15" t="s">
        <v>152</v>
      </c>
      <c r="H3190" s="15">
        <v>2415</v>
      </c>
    </row>
    <row r="3191" spans="1:8">
      <c r="A3191" s="15" t="s">
        <v>34</v>
      </c>
      <c r="B3191" s="15" t="s">
        <v>3580</v>
      </c>
      <c r="C3191" s="15" t="s">
        <v>33</v>
      </c>
      <c r="D3191" s="15">
        <v>2011</v>
      </c>
      <c r="E3191" s="15" t="s">
        <v>106</v>
      </c>
      <c r="F3191" s="15" t="s">
        <v>164</v>
      </c>
      <c r="G3191" s="15" t="s">
        <v>152</v>
      </c>
      <c r="H3191" s="15">
        <v>2931</v>
      </c>
    </row>
    <row r="3192" spans="1:8">
      <c r="A3192" s="15" t="s">
        <v>36</v>
      </c>
      <c r="B3192" s="15" t="s">
        <v>3581</v>
      </c>
      <c r="C3192" s="15" t="s">
        <v>35</v>
      </c>
      <c r="D3192" s="15">
        <v>2011</v>
      </c>
      <c r="E3192" s="15" t="s">
        <v>106</v>
      </c>
      <c r="F3192" s="15" t="s">
        <v>164</v>
      </c>
      <c r="G3192" s="15" t="s">
        <v>152</v>
      </c>
      <c r="H3192" s="15">
        <v>1713</v>
      </c>
    </row>
    <row r="3193" spans="1:8">
      <c r="A3193" s="15" t="s">
        <v>38</v>
      </c>
      <c r="B3193" s="15" t="s">
        <v>3582</v>
      </c>
      <c r="C3193" s="15" t="s">
        <v>37</v>
      </c>
      <c r="D3193" s="15">
        <v>2011</v>
      </c>
      <c r="E3193" s="15" t="s">
        <v>106</v>
      </c>
      <c r="F3193" s="15" t="s">
        <v>164</v>
      </c>
      <c r="G3193" s="15" t="s">
        <v>152</v>
      </c>
      <c r="H3193" s="15">
        <v>2099</v>
      </c>
    </row>
    <row r="3194" spans="1:8">
      <c r="A3194" s="15" t="s">
        <v>40</v>
      </c>
      <c r="B3194" s="15" t="s">
        <v>3583</v>
      </c>
      <c r="C3194" s="15" t="s">
        <v>39</v>
      </c>
      <c r="D3194" s="15">
        <v>2011</v>
      </c>
      <c r="E3194" s="15" t="s">
        <v>106</v>
      </c>
      <c r="F3194" s="15" t="s">
        <v>164</v>
      </c>
      <c r="G3194" s="15" t="s">
        <v>152</v>
      </c>
      <c r="H3194" s="15">
        <v>2006</v>
      </c>
    </row>
    <row r="3195" spans="1:8">
      <c r="A3195" s="15" t="s">
        <v>41</v>
      </c>
      <c r="B3195" s="15" t="s">
        <v>3584</v>
      </c>
      <c r="C3195" s="15" t="s">
        <v>24</v>
      </c>
      <c r="D3195" s="15">
        <v>2011</v>
      </c>
      <c r="E3195" s="15" t="s">
        <v>106</v>
      </c>
      <c r="F3195" s="15" t="s">
        <v>164</v>
      </c>
      <c r="G3195" s="15" t="s">
        <v>152</v>
      </c>
      <c r="H3195" s="15">
        <v>2737</v>
      </c>
    </row>
    <row r="3196" spans="1:8">
      <c r="A3196" s="15" t="s">
        <v>43</v>
      </c>
      <c r="B3196" s="15" t="s">
        <v>3585</v>
      </c>
      <c r="C3196" s="15" t="s">
        <v>42</v>
      </c>
      <c r="D3196" s="15">
        <v>2011</v>
      </c>
      <c r="E3196" s="15" t="s">
        <v>106</v>
      </c>
      <c r="F3196" s="15" t="s">
        <v>164</v>
      </c>
      <c r="G3196" s="15" t="s">
        <v>152</v>
      </c>
      <c r="H3196" s="15">
        <v>1444</v>
      </c>
    </row>
    <row r="3197" spans="1:8">
      <c r="A3197" s="15" t="s">
        <v>45</v>
      </c>
      <c r="B3197" s="15" t="s">
        <v>3586</v>
      </c>
      <c r="C3197" s="15" t="s">
        <v>44</v>
      </c>
      <c r="D3197" s="15">
        <v>2011</v>
      </c>
      <c r="E3197" s="15" t="s">
        <v>106</v>
      </c>
      <c r="F3197" s="15" t="s">
        <v>164</v>
      </c>
      <c r="G3197" s="15" t="s">
        <v>152</v>
      </c>
      <c r="H3197" s="15">
        <v>2371</v>
      </c>
    </row>
    <row r="3198" spans="1:8">
      <c r="A3198" s="15" t="s">
        <v>47</v>
      </c>
      <c r="B3198" s="15" t="s">
        <v>3587</v>
      </c>
      <c r="C3198" s="15" t="s">
        <v>46</v>
      </c>
      <c r="D3198" s="15">
        <v>2011</v>
      </c>
      <c r="E3198" s="15" t="s">
        <v>106</v>
      </c>
      <c r="F3198" s="15" t="s">
        <v>164</v>
      </c>
      <c r="G3198" s="15" t="s">
        <v>152</v>
      </c>
      <c r="H3198" s="15">
        <v>3559</v>
      </c>
    </row>
    <row r="3199" spans="1:8">
      <c r="A3199" s="15" t="s">
        <v>49</v>
      </c>
      <c r="B3199" s="15" t="s">
        <v>3588</v>
      </c>
      <c r="C3199" s="15" t="s">
        <v>48</v>
      </c>
      <c r="D3199" s="15">
        <v>2011</v>
      </c>
      <c r="E3199" s="15" t="s">
        <v>106</v>
      </c>
      <c r="F3199" s="15" t="s">
        <v>164</v>
      </c>
      <c r="G3199" s="15" t="s">
        <v>152</v>
      </c>
      <c r="H3199" s="15">
        <v>3853</v>
      </c>
    </row>
    <row r="3200" spans="1:8">
      <c r="A3200" s="15" t="s">
        <v>51</v>
      </c>
      <c r="B3200" s="15" t="s">
        <v>3589</v>
      </c>
      <c r="C3200" s="15" t="s">
        <v>50</v>
      </c>
      <c r="D3200" s="15">
        <v>2011</v>
      </c>
      <c r="E3200" s="15" t="s">
        <v>106</v>
      </c>
      <c r="F3200" s="15" t="s">
        <v>164</v>
      </c>
      <c r="G3200" s="15" t="s">
        <v>152</v>
      </c>
      <c r="H3200" s="15">
        <v>2431</v>
      </c>
    </row>
    <row r="3201" spans="1:8">
      <c r="A3201" s="15" t="s">
        <v>53</v>
      </c>
      <c r="B3201" s="15" t="s">
        <v>3590</v>
      </c>
      <c r="C3201" s="15" t="s">
        <v>52</v>
      </c>
      <c r="D3201" s="15">
        <v>2011</v>
      </c>
      <c r="E3201" s="15" t="s">
        <v>106</v>
      </c>
      <c r="F3201" s="15" t="s">
        <v>164</v>
      </c>
      <c r="G3201" s="15" t="s">
        <v>152</v>
      </c>
      <c r="H3201" s="15">
        <v>2059</v>
      </c>
    </row>
    <row r="3202" spans="1:8">
      <c r="A3202" s="15" t="s">
        <v>55</v>
      </c>
      <c r="B3202" s="15" t="s">
        <v>3591</v>
      </c>
      <c r="C3202" s="15" t="s">
        <v>54</v>
      </c>
      <c r="D3202" s="15">
        <v>2011</v>
      </c>
      <c r="E3202" s="15" t="s">
        <v>106</v>
      </c>
      <c r="F3202" s="15" t="s">
        <v>164</v>
      </c>
      <c r="G3202" s="15" t="s">
        <v>152</v>
      </c>
      <c r="H3202" s="15">
        <v>2183</v>
      </c>
    </row>
    <row r="3203" spans="1:8">
      <c r="A3203" s="15" t="s">
        <v>57</v>
      </c>
      <c r="B3203" s="15" t="s">
        <v>3592</v>
      </c>
      <c r="C3203" s="15" t="s">
        <v>56</v>
      </c>
      <c r="D3203" s="15">
        <v>2011</v>
      </c>
      <c r="E3203" s="15" t="s">
        <v>106</v>
      </c>
      <c r="F3203" s="15" t="s">
        <v>164</v>
      </c>
      <c r="G3203" s="15" t="s">
        <v>152</v>
      </c>
      <c r="H3203" s="15">
        <v>4666</v>
      </c>
    </row>
    <row r="3204" spans="1:8">
      <c r="A3204" s="15" t="s">
        <v>59</v>
      </c>
      <c r="B3204" s="15" t="s">
        <v>3593</v>
      </c>
      <c r="C3204" s="15" t="s">
        <v>58</v>
      </c>
      <c r="D3204" s="15">
        <v>2011</v>
      </c>
      <c r="E3204" s="15" t="s">
        <v>106</v>
      </c>
      <c r="F3204" s="15" t="s">
        <v>164</v>
      </c>
      <c r="G3204" s="15" t="s">
        <v>152</v>
      </c>
      <c r="H3204" s="15">
        <v>3569</v>
      </c>
    </row>
    <row r="3205" spans="1:8">
      <c r="A3205" s="15" t="s">
        <v>61</v>
      </c>
      <c r="B3205" s="15" t="s">
        <v>3594</v>
      </c>
      <c r="C3205" s="15" t="s">
        <v>60</v>
      </c>
      <c r="D3205" s="15">
        <v>2011</v>
      </c>
      <c r="E3205" s="15" t="s">
        <v>106</v>
      </c>
      <c r="F3205" s="15" t="s">
        <v>164</v>
      </c>
      <c r="G3205" s="15" t="s">
        <v>152</v>
      </c>
      <c r="H3205" s="15">
        <v>832</v>
      </c>
    </row>
    <row r="3206" spans="1:8">
      <c r="A3206" s="15" t="s">
        <v>63</v>
      </c>
      <c r="B3206" s="15" t="s">
        <v>3595</v>
      </c>
      <c r="C3206" s="15" t="s">
        <v>62</v>
      </c>
      <c r="D3206" s="15">
        <v>2011</v>
      </c>
      <c r="E3206" s="15" t="s">
        <v>106</v>
      </c>
      <c r="F3206" s="15" t="s">
        <v>164</v>
      </c>
      <c r="G3206" s="15" t="s">
        <v>152</v>
      </c>
      <c r="H3206" s="15">
        <v>2402</v>
      </c>
    </row>
    <row r="3207" spans="1:8">
      <c r="A3207" s="15" t="s">
        <v>65</v>
      </c>
      <c r="B3207" s="15" t="s">
        <v>3596</v>
      </c>
      <c r="C3207" s="15" t="s">
        <v>64</v>
      </c>
      <c r="D3207" s="15">
        <v>2011</v>
      </c>
      <c r="E3207" s="15" t="s">
        <v>106</v>
      </c>
      <c r="F3207" s="15" t="s">
        <v>164</v>
      </c>
      <c r="G3207" s="15" t="s">
        <v>152</v>
      </c>
      <c r="H3207" s="15">
        <v>1075</v>
      </c>
    </row>
    <row r="3208" spans="1:8">
      <c r="A3208" s="15" t="s">
        <v>67</v>
      </c>
      <c r="B3208" s="15" t="s">
        <v>3597</v>
      </c>
      <c r="C3208" s="15" t="s">
        <v>66</v>
      </c>
      <c r="D3208" s="15">
        <v>2011</v>
      </c>
      <c r="E3208" s="15" t="s">
        <v>106</v>
      </c>
      <c r="F3208" s="15" t="s">
        <v>164</v>
      </c>
      <c r="G3208" s="15" t="s">
        <v>152</v>
      </c>
      <c r="H3208" s="15">
        <v>1498</v>
      </c>
    </row>
    <row r="3209" spans="1:8">
      <c r="A3209" s="15" t="s">
        <v>69</v>
      </c>
      <c r="B3209" s="15" t="s">
        <v>3598</v>
      </c>
      <c r="C3209" s="15" t="s">
        <v>68</v>
      </c>
      <c r="D3209" s="15">
        <v>2011</v>
      </c>
      <c r="E3209" s="15" t="s">
        <v>106</v>
      </c>
      <c r="F3209" s="15" t="s">
        <v>164</v>
      </c>
      <c r="G3209" s="15" t="s">
        <v>152</v>
      </c>
      <c r="H3209" s="15">
        <v>1771</v>
      </c>
    </row>
    <row r="3210" spans="1:8">
      <c r="A3210" s="15" t="s">
        <v>71</v>
      </c>
      <c r="B3210" s="15" t="s">
        <v>3599</v>
      </c>
      <c r="C3210" s="15" t="s">
        <v>70</v>
      </c>
      <c r="D3210" s="15">
        <v>2011</v>
      </c>
      <c r="E3210" s="15" t="s">
        <v>106</v>
      </c>
      <c r="F3210" s="15" t="s">
        <v>164</v>
      </c>
      <c r="G3210" s="15" t="s">
        <v>152</v>
      </c>
      <c r="H3210" s="15">
        <v>2143</v>
      </c>
    </row>
    <row r="3211" spans="1:8">
      <c r="A3211" s="15" t="s">
        <v>20</v>
      </c>
      <c r="B3211" s="15" t="s">
        <v>3600</v>
      </c>
      <c r="C3211" s="15" t="s">
        <v>182</v>
      </c>
      <c r="D3211" s="15">
        <v>2011</v>
      </c>
      <c r="E3211" s="15" t="s">
        <v>106</v>
      </c>
      <c r="F3211" s="15" t="s">
        <v>164</v>
      </c>
      <c r="G3211" s="15" t="s">
        <v>152</v>
      </c>
      <c r="H3211" s="15">
        <v>51161</v>
      </c>
    </row>
    <row r="3212" spans="1:8">
      <c r="A3212" s="15" t="s">
        <v>23</v>
      </c>
      <c r="B3212" s="15" t="s">
        <v>3601</v>
      </c>
      <c r="C3212" s="15" t="s">
        <v>175</v>
      </c>
      <c r="D3212" s="15">
        <v>2012</v>
      </c>
      <c r="E3212" s="15" t="s">
        <v>106</v>
      </c>
      <c r="F3212" s="15" t="s">
        <v>164</v>
      </c>
      <c r="G3212" s="15" t="s">
        <v>152</v>
      </c>
      <c r="H3212" s="15">
        <v>12765</v>
      </c>
    </row>
    <row r="3213" spans="1:8">
      <c r="A3213" s="15" t="s">
        <v>25</v>
      </c>
      <c r="B3213" s="15" t="s">
        <v>3602</v>
      </c>
      <c r="C3213" s="15" t="s">
        <v>176</v>
      </c>
      <c r="D3213" s="15">
        <v>2012</v>
      </c>
      <c r="E3213" s="15" t="s">
        <v>106</v>
      </c>
      <c r="F3213" s="15" t="s">
        <v>164</v>
      </c>
      <c r="G3213" s="15" t="s">
        <v>152</v>
      </c>
      <c r="H3213" s="15">
        <v>2816</v>
      </c>
    </row>
    <row r="3214" spans="1:8">
      <c r="A3214" s="15" t="s">
        <v>26</v>
      </c>
      <c r="B3214" s="15" t="s">
        <v>3603</v>
      </c>
      <c r="C3214" s="15" t="s">
        <v>177</v>
      </c>
      <c r="D3214" s="15">
        <v>2012</v>
      </c>
      <c r="E3214" s="15" t="s">
        <v>106</v>
      </c>
      <c r="F3214" s="15" t="s">
        <v>164</v>
      </c>
      <c r="G3214" s="15" t="s">
        <v>152</v>
      </c>
      <c r="H3214" s="15">
        <v>7444</v>
      </c>
    </row>
    <row r="3215" spans="1:8">
      <c r="A3215" s="15" t="s">
        <v>221</v>
      </c>
      <c r="B3215" s="15" t="s">
        <v>3604</v>
      </c>
      <c r="C3215" s="15" t="s">
        <v>178</v>
      </c>
      <c r="D3215" s="15">
        <v>2012</v>
      </c>
      <c r="E3215" s="15" t="s">
        <v>106</v>
      </c>
      <c r="F3215" s="15" t="s">
        <v>164</v>
      </c>
      <c r="G3215" s="15" t="s">
        <v>152</v>
      </c>
      <c r="H3215" s="15">
        <v>8445</v>
      </c>
    </row>
    <row r="3216" spans="1:8">
      <c r="A3216" s="15" t="s">
        <v>107</v>
      </c>
      <c r="B3216" s="15" t="s">
        <v>3605</v>
      </c>
      <c r="C3216" s="15" t="s">
        <v>179</v>
      </c>
      <c r="D3216" s="15">
        <v>2012</v>
      </c>
      <c r="E3216" s="15" t="s">
        <v>106</v>
      </c>
      <c r="F3216" s="15" t="s">
        <v>164</v>
      </c>
      <c r="G3216" s="15" t="s">
        <v>152</v>
      </c>
      <c r="H3216" s="15">
        <v>6990</v>
      </c>
    </row>
    <row r="3217" spans="1:8">
      <c r="A3217" s="15" t="s">
        <v>27</v>
      </c>
      <c r="B3217" s="15" t="s">
        <v>3606</v>
      </c>
      <c r="C3217" s="15" t="s">
        <v>180</v>
      </c>
      <c r="D3217" s="15">
        <v>2012</v>
      </c>
      <c r="E3217" s="15" t="s">
        <v>106</v>
      </c>
      <c r="F3217" s="15" t="s">
        <v>164</v>
      </c>
      <c r="G3217" s="15" t="s">
        <v>152</v>
      </c>
      <c r="H3217" s="15">
        <v>4359</v>
      </c>
    </row>
    <row r="3218" spans="1:8">
      <c r="A3218" s="15" t="s">
        <v>28</v>
      </c>
      <c r="B3218" s="15" t="s">
        <v>3607</v>
      </c>
      <c r="C3218" s="15" t="s">
        <v>181</v>
      </c>
      <c r="D3218" s="15">
        <v>2012</v>
      </c>
      <c r="E3218" s="15" t="s">
        <v>106</v>
      </c>
      <c r="F3218" s="15" t="s">
        <v>164</v>
      </c>
      <c r="G3218" s="15" t="s">
        <v>152</v>
      </c>
      <c r="H3218" s="15">
        <v>9026</v>
      </c>
    </row>
    <row r="3219" spans="1:8">
      <c r="A3219" s="15" t="s">
        <v>30</v>
      </c>
      <c r="B3219" s="15" t="s">
        <v>3608</v>
      </c>
      <c r="C3219" s="15" t="s">
        <v>29</v>
      </c>
      <c r="D3219" s="15">
        <v>2012</v>
      </c>
      <c r="E3219" s="15" t="s">
        <v>106</v>
      </c>
      <c r="F3219" s="15" t="s">
        <v>164</v>
      </c>
      <c r="G3219" s="15" t="s">
        <v>152</v>
      </c>
      <c r="H3219" s="15">
        <v>1447</v>
      </c>
    </row>
    <row r="3220" spans="1:8">
      <c r="A3220" s="15" t="s">
        <v>32</v>
      </c>
      <c r="B3220" s="15" t="s">
        <v>3609</v>
      </c>
      <c r="C3220" s="15" t="s">
        <v>31</v>
      </c>
      <c r="D3220" s="15">
        <v>2012</v>
      </c>
      <c r="E3220" s="15" t="s">
        <v>106</v>
      </c>
      <c r="F3220" s="15" t="s">
        <v>164</v>
      </c>
      <c r="G3220" s="15" t="s">
        <v>152</v>
      </c>
      <c r="H3220" s="15">
        <v>2482</v>
      </c>
    </row>
    <row r="3221" spans="1:8">
      <c r="A3221" s="15" t="s">
        <v>34</v>
      </c>
      <c r="B3221" s="15" t="s">
        <v>3610</v>
      </c>
      <c r="C3221" s="15" t="s">
        <v>33</v>
      </c>
      <c r="D3221" s="15">
        <v>2012</v>
      </c>
      <c r="E3221" s="15" t="s">
        <v>106</v>
      </c>
      <c r="F3221" s="15" t="s">
        <v>164</v>
      </c>
      <c r="G3221" s="15" t="s">
        <v>152</v>
      </c>
      <c r="H3221" s="15">
        <v>2956</v>
      </c>
    </row>
    <row r="3222" spans="1:8">
      <c r="A3222" s="15" t="s">
        <v>36</v>
      </c>
      <c r="B3222" s="15" t="s">
        <v>3611</v>
      </c>
      <c r="C3222" s="15" t="s">
        <v>35</v>
      </c>
      <c r="D3222" s="15">
        <v>2012</v>
      </c>
      <c r="E3222" s="15" t="s">
        <v>106</v>
      </c>
      <c r="F3222" s="15" t="s">
        <v>164</v>
      </c>
      <c r="G3222" s="15" t="s">
        <v>152</v>
      </c>
      <c r="H3222" s="15">
        <v>1705</v>
      </c>
    </row>
    <row r="3223" spans="1:8">
      <c r="A3223" s="15" t="s">
        <v>38</v>
      </c>
      <c r="B3223" s="15" t="s">
        <v>3612</v>
      </c>
      <c r="C3223" s="15" t="s">
        <v>37</v>
      </c>
      <c r="D3223" s="15">
        <v>2012</v>
      </c>
      <c r="E3223" s="15" t="s">
        <v>106</v>
      </c>
      <c r="F3223" s="15" t="s">
        <v>164</v>
      </c>
      <c r="G3223" s="15" t="s">
        <v>152</v>
      </c>
      <c r="H3223" s="15">
        <v>2125</v>
      </c>
    </row>
    <row r="3224" spans="1:8">
      <c r="A3224" s="15" t="s">
        <v>40</v>
      </c>
      <c r="B3224" s="15" t="s">
        <v>3613</v>
      </c>
      <c r="C3224" s="15" t="s">
        <v>39</v>
      </c>
      <c r="D3224" s="15">
        <v>2012</v>
      </c>
      <c r="E3224" s="15" t="s">
        <v>106</v>
      </c>
      <c r="F3224" s="15" t="s">
        <v>164</v>
      </c>
      <c r="G3224" s="15" t="s">
        <v>152</v>
      </c>
      <c r="H3224" s="15">
        <v>2050</v>
      </c>
    </row>
    <row r="3225" spans="1:8">
      <c r="A3225" s="15" t="s">
        <v>41</v>
      </c>
      <c r="B3225" s="15" t="s">
        <v>3614</v>
      </c>
      <c r="C3225" s="15" t="s">
        <v>24</v>
      </c>
      <c r="D3225" s="15">
        <v>2012</v>
      </c>
      <c r="E3225" s="15" t="s">
        <v>106</v>
      </c>
      <c r="F3225" s="15" t="s">
        <v>164</v>
      </c>
      <c r="G3225" s="15" t="s">
        <v>152</v>
      </c>
      <c r="H3225" s="15">
        <v>2816</v>
      </c>
    </row>
    <row r="3226" spans="1:8">
      <c r="A3226" s="15" t="s">
        <v>43</v>
      </c>
      <c r="B3226" s="15" t="s">
        <v>3615</v>
      </c>
      <c r="C3226" s="15" t="s">
        <v>42</v>
      </c>
      <c r="D3226" s="15">
        <v>2012</v>
      </c>
      <c r="E3226" s="15" t="s">
        <v>106</v>
      </c>
      <c r="F3226" s="15" t="s">
        <v>164</v>
      </c>
      <c r="G3226" s="15" t="s">
        <v>152</v>
      </c>
      <c r="H3226" s="15">
        <v>1487</v>
      </c>
    </row>
    <row r="3227" spans="1:8">
      <c r="A3227" s="15" t="s">
        <v>45</v>
      </c>
      <c r="B3227" s="15" t="s">
        <v>3616</v>
      </c>
      <c r="C3227" s="15" t="s">
        <v>44</v>
      </c>
      <c r="D3227" s="15">
        <v>2012</v>
      </c>
      <c r="E3227" s="15" t="s">
        <v>106</v>
      </c>
      <c r="F3227" s="15" t="s">
        <v>164</v>
      </c>
      <c r="G3227" s="15" t="s">
        <v>152</v>
      </c>
      <c r="H3227" s="15">
        <v>2389</v>
      </c>
    </row>
    <row r="3228" spans="1:8">
      <c r="A3228" s="15" t="s">
        <v>47</v>
      </c>
      <c r="B3228" s="15" t="s">
        <v>3617</v>
      </c>
      <c r="C3228" s="15" t="s">
        <v>46</v>
      </c>
      <c r="D3228" s="15">
        <v>2012</v>
      </c>
      <c r="E3228" s="15" t="s">
        <v>106</v>
      </c>
      <c r="F3228" s="15" t="s">
        <v>164</v>
      </c>
      <c r="G3228" s="15" t="s">
        <v>152</v>
      </c>
      <c r="H3228" s="15">
        <v>3568</v>
      </c>
    </row>
    <row r="3229" spans="1:8">
      <c r="A3229" s="15" t="s">
        <v>49</v>
      </c>
      <c r="B3229" s="15" t="s">
        <v>3618</v>
      </c>
      <c r="C3229" s="15" t="s">
        <v>48</v>
      </c>
      <c r="D3229" s="15">
        <v>2012</v>
      </c>
      <c r="E3229" s="15" t="s">
        <v>106</v>
      </c>
      <c r="F3229" s="15" t="s">
        <v>164</v>
      </c>
      <c r="G3229" s="15" t="s">
        <v>152</v>
      </c>
      <c r="H3229" s="15">
        <v>3956</v>
      </c>
    </row>
    <row r="3230" spans="1:8">
      <c r="A3230" s="15" t="s">
        <v>51</v>
      </c>
      <c r="B3230" s="15" t="s">
        <v>3619</v>
      </c>
      <c r="C3230" s="15" t="s">
        <v>50</v>
      </c>
      <c r="D3230" s="15">
        <v>2012</v>
      </c>
      <c r="E3230" s="15" t="s">
        <v>106</v>
      </c>
      <c r="F3230" s="15" t="s">
        <v>164</v>
      </c>
      <c r="G3230" s="15" t="s">
        <v>152</v>
      </c>
      <c r="H3230" s="15">
        <v>2451</v>
      </c>
    </row>
    <row r="3231" spans="1:8">
      <c r="A3231" s="15" t="s">
        <v>53</v>
      </c>
      <c r="B3231" s="15" t="s">
        <v>3620</v>
      </c>
      <c r="C3231" s="15" t="s">
        <v>52</v>
      </c>
      <c r="D3231" s="15">
        <v>2012</v>
      </c>
      <c r="E3231" s="15" t="s">
        <v>106</v>
      </c>
      <c r="F3231" s="15" t="s">
        <v>164</v>
      </c>
      <c r="G3231" s="15" t="s">
        <v>152</v>
      </c>
      <c r="H3231" s="15">
        <v>2038</v>
      </c>
    </row>
    <row r="3232" spans="1:8">
      <c r="A3232" s="15" t="s">
        <v>55</v>
      </c>
      <c r="B3232" s="15" t="s">
        <v>3621</v>
      </c>
      <c r="C3232" s="15" t="s">
        <v>54</v>
      </c>
      <c r="D3232" s="15">
        <v>2012</v>
      </c>
      <c r="E3232" s="15" t="s">
        <v>106</v>
      </c>
      <c r="F3232" s="15" t="s">
        <v>164</v>
      </c>
      <c r="G3232" s="15" t="s">
        <v>152</v>
      </c>
      <c r="H3232" s="15">
        <v>2247</v>
      </c>
    </row>
    <row r="3233" spans="1:8">
      <c r="A3233" s="15" t="s">
        <v>57</v>
      </c>
      <c r="B3233" s="15" t="s">
        <v>3622</v>
      </c>
      <c r="C3233" s="15" t="s">
        <v>56</v>
      </c>
      <c r="D3233" s="15">
        <v>2012</v>
      </c>
      <c r="E3233" s="15" t="s">
        <v>106</v>
      </c>
      <c r="F3233" s="15" t="s">
        <v>164</v>
      </c>
      <c r="G3233" s="15" t="s">
        <v>152</v>
      </c>
      <c r="H3233" s="15">
        <v>4743</v>
      </c>
    </row>
    <row r="3234" spans="1:8">
      <c r="A3234" s="15" t="s">
        <v>59</v>
      </c>
      <c r="B3234" s="15" t="s">
        <v>3623</v>
      </c>
      <c r="C3234" s="15" t="s">
        <v>58</v>
      </c>
      <c r="D3234" s="15">
        <v>2012</v>
      </c>
      <c r="E3234" s="15" t="s">
        <v>106</v>
      </c>
      <c r="F3234" s="15" t="s">
        <v>164</v>
      </c>
      <c r="G3234" s="15" t="s">
        <v>152</v>
      </c>
      <c r="H3234" s="15">
        <v>3527</v>
      </c>
    </row>
    <row r="3235" spans="1:8">
      <c r="A3235" s="15" t="s">
        <v>61</v>
      </c>
      <c r="B3235" s="15" t="s">
        <v>3624</v>
      </c>
      <c r="C3235" s="15" t="s">
        <v>60</v>
      </c>
      <c r="D3235" s="15">
        <v>2012</v>
      </c>
      <c r="E3235" s="15" t="s">
        <v>106</v>
      </c>
      <c r="F3235" s="15" t="s">
        <v>164</v>
      </c>
      <c r="G3235" s="15" t="s">
        <v>152</v>
      </c>
      <c r="H3235" s="15">
        <v>832</v>
      </c>
    </row>
    <row r="3236" spans="1:8">
      <c r="A3236" s="15" t="s">
        <v>63</v>
      </c>
      <c r="B3236" s="15" t="s">
        <v>3625</v>
      </c>
      <c r="C3236" s="15" t="s">
        <v>62</v>
      </c>
      <c r="D3236" s="15">
        <v>2012</v>
      </c>
      <c r="E3236" s="15" t="s">
        <v>106</v>
      </c>
      <c r="F3236" s="15" t="s">
        <v>164</v>
      </c>
      <c r="G3236" s="15" t="s">
        <v>152</v>
      </c>
      <c r="H3236" s="15">
        <v>2406</v>
      </c>
    </row>
    <row r="3237" spans="1:8">
      <c r="A3237" s="15" t="s">
        <v>65</v>
      </c>
      <c r="B3237" s="15" t="s">
        <v>3626</v>
      </c>
      <c r="C3237" s="15" t="s">
        <v>64</v>
      </c>
      <c r="D3237" s="15">
        <v>2012</v>
      </c>
      <c r="E3237" s="15" t="s">
        <v>106</v>
      </c>
      <c r="F3237" s="15" t="s">
        <v>164</v>
      </c>
      <c r="G3237" s="15" t="s">
        <v>152</v>
      </c>
      <c r="H3237" s="15">
        <v>1066</v>
      </c>
    </row>
    <row r="3238" spans="1:8">
      <c r="A3238" s="15" t="s">
        <v>67</v>
      </c>
      <c r="B3238" s="15" t="s">
        <v>3627</v>
      </c>
      <c r="C3238" s="15" t="s">
        <v>66</v>
      </c>
      <c r="D3238" s="15">
        <v>2012</v>
      </c>
      <c r="E3238" s="15" t="s">
        <v>106</v>
      </c>
      <c r="F3238" s="15" t="s">
        <v>164</v>
      </c>
      <c r="G3238" s="15" t="s">
        <v>152</v>
      </c>
      <c r="H3238" s="15">
        <v>1538</v>
      </c>
    </row>
    <row r="3239" spans="1:8">
      <c r="A3239" s="15" t="s">
        <v>69</v>
      </c>
      <c r="B3239" s="15" t="s">
        <v>3628</v>
      </c>
      <c r="C3239" s="15" t="s">
        <v>68</v>
      </c>
      <c r="D3239" s="15">
        <v>2012</v>
      </c>
      <c r="E3239" s="15" t="s">
        <v>106</v>
      </c>
      <c r="F3239" s="15" t="s">
        <v>164</v>
      </c>
      <c r="G3239" s="15" t="s">
        <v>152</v>
      </c>
      <c r="H3239" s="15">
        <v>1846</v>
      </c>
    </row>
    <row r="3240" spans="1:8">
      <c r="A3240" s="15" t="s">
        <v>71</v>
      </c>
      <c r="B3240" s="15" t="s">
        <v>3629</v>
      </c>
      <c r="C3240" s="15" t="s">
        <v>70</v>
      </c>
      <c r="D3240" s="15">
        <v>2012</v>
      </c>
      <c r="E3240" s="15" t="s">
        <v>106</v>
      </c>
      <c r="F3240" s="15" t="s">
        <v>164</v>
      </c>
      <c r="G3240" s="15" t="s">
        <v>152</v>
      </c>
      <c r="H3240" s="15">
        <v>2170</v>
      </c>
    </row>
    <row r="3241" spans="1:8">
      <c r="A3241" s="15" t="s">
        <v>20</v>
      </c>
      <c r="B3241" s="15" t="s">
        <v>3630</v>
      </c>
      <c r="C3241" s="15" t="s">
        <v>182</v>
      </c>
      <c r="D3241" s="15">
        <v>2012</v>
      </c>
      <c r="E3241" s="15" t="s">
        <v>106</v>
      </c>
      <c r="F3241" s="15" t="s">
        <v>164</v>
      </c>
      <c r="G3241" s="15" t="s">
        <v>152</v>
      </c>
      <c r="H3241" s="15">
        <v>51845</v>
      </c>
    </row>
    <row r="3242" spans="1:8">
      <c r="A3242" s="15" t="s">
        <v>23</v>
      </c>
      <c r="B3242" s="15" t="s">
        <v>3631</v>
      </c>
      <c r="C3242" s="15" t="s">
        <v>175</v>
      </c>
      <c r="D3242" s="15">
        <v>2013</v>
      </c>
      <c r="E3242" s="15" t="s">
        <v>106</v>
      </c>
      <c r="F3242" s="15" t="s">
        <v>164</v>
      </c>
      <c r="G3242" s="15" t="s">
        <v>152</v>
      </c>
      <c r="H3242" s="15">
        <v>12768</v>
      </c>
    </row>
    <row r="3243" spans="1:8">
      <c r="A3243" s="15" t="s">
        <v>25</v>
      </c>
      <c r="B3243" s="15" t="s">
        <v>3632</v>
      </c>
      <c r="C3243" s="15" t="s">
        <v>176</v>
      </c>
      <c r="D3243" s="15">
        <v>2013</v>
      </c>
      <c r="E3243" s="15" t="s">
        <v>106</v>
      </c>
      <c r="F3243" s="15" t="s">
        <v>164</v>
      </c>
      <c r="G3243" s="15" t="s">
        <v>152</v>
      </c>
      <c r="H3243" s="15">
        <v>2830</v>
      </c>
    </row>
    <row r="3244" spans="1:8">
      <c r="A3244" s="15" t="s">
        <v>26</v>
      </c>
      <c r="B3244" s="15" t="s">
        <v>3633</v>
      </c>
      <c r="C3244" s="15" t="s">
        <v>177</v>
      </c>
      <c r="D3244" s="15">
        <v>2013</v>
      </c>
      <c r="E3244" s="15" t="s">
        <v>106</v>
      </c>
      <c r="F3244" s="15" t="s">
        <v>164</v>
      </c>
      <c r="G3244" s="15" t="s">
        <v>152</v>
      </c>
      <c r="H3244" s="15">
        <v>7437</v>
      </c>
    </row>
    <row r="3245" spans="1:8">
      <c r="A3245" s="15" t="s">
        <v>221</v>
      </c>
      <c r="B3245" s="15" t="s">
        <v>3634</v>
      </c>
      <c r="C3245" s="15" t="s">
        <v>178</v>
      </c>
      <c r="D3245" s="15">
        <v>2013</v>
      </c>
      <c r="E3245" s="15" t="s">
        <v>106</v>
      </c>
      <c r="F3245" s="15" t="s">
        <v>164</v>
      </c>
      <c r="G3245" s="15" t="s">
        <v>152</v>
      </c>
      <c r="H3245" s="15">
        <v>8458</v>
      </c>
    </row>
    <row r="3246" spans="1:8">
      <c r="A3246" s="15" t="s">
        <v>107</v>
      </c>
      <c r="B3246" s="15" t="s">
        <v>3635</v>
      </c>
      <c r="C3246" s="15" t="s">
        <v>179</v>
      </c>
      <c r="D3246" s="15">
        <v>2013</v>
      </c>
      <c r="E3246" s="15" t="s">
        <v>106</v>
      </c>
      <c r="F3246" s="15" t="s">
        <v>164</v>
      </c>
      <c r="G3246" s="15" t="s">
        <v>152</v>
      </c>
      <c r="H3246" s="15">
        <v>6926</v>
      </c>
    </row>
    <row r="3247" spans="1:8">
      <c r="A3247" s="15" t="s">
        <v>27</v>
      </c>
      <c r="B3247" s="15" t="s">
        <v>3636</v>
      </c>
      <c r="C3247" s="15" t="s">
        <v>180</v>
      </c>
      <c r="D3247" s="15">
        <v>2013</v>
      </c>
      <c r="E3247" s="15" t="s">
        <v>106</v>
      </c>
      <c r="F3247" s="15" t="s">
        <v>164</v>
      </c>
      <c r="G3247" s="15" t="s">
        <v>152</v>
      </c>
      <c r="H3247" s="15">
        <v>4309</v>
      </c>
    </row>
    <row r="3248" spans="1:8">
      <c r="A3248" s="15" t="s">
        <v>28</v>
      </c>
      <c r="B3248" s="15" t="s">
        <v>3637</v>
      </c>
      <c r="C3248" s="15" t="s">
        <v>181</v>
      </c>
      <c r="D3248" s="15">
        <v>2013</v>
      </c>
      <c r="E3248" s="15" t="s">
        <v>106</v>
      </c>
      <c r="F3248" s="15" t="s">
        <v>164</v>
      </c>
      <c r="G3248" s="15" t="s">
        <v>152</v>
      </c>
      <c r="H3248" s="15">
        <v>8862</v>
      </c>
    </row>
    <row r="3249" spans="1:8">
      <c r="A3249" s="15" t="s">
        <v>30</v>
      </c>
      <c r="B3249" s="15" t="s">
        <v>3638</v>
      </c>
      <c r="C3249" s="15" t="s">
        <v>29</v>
      </c>
      <c r="D3249" s="15">
        <v>2013</v>
      </c>
      <c r="E3249" s="15" t="s">
        <v>106</v>
      </c>
      <c r="F3249" s="15" t="s">
        <v>164</v>
      </c>
      <c r="G3249" s="15" t="s">
        <v>152</v>
      </c>
      <c r="H3249" s="15">
        <v>1468</v>
      </c>
    </row>
    <row r="3250" spans="1:8">
      <c r="A3250" s="15" t="s">
        <v>32</v>
      </c>
      <c r="B3250" s="15" t="s">
        <v>3639</v>
      </c>
      <c r="C3250" s="15" t="s">
        <v>31</v>
      </c>
      <c r="D3250" s="15">
        <v>2013</v>
      </c>
      <c r="E3250" s="15" t="s">
        <v>106</v>
      </c>
      <c r="F3250" s="15" t="s">
        <v>164</v>
      </c>
      <c r="G3250" s="15" t="s">
        <v>152</v>
      </c>
      <c r="H3250" s="15">
        <v>2495</v>
      </c>
    </row>
    <row r="3251" spans="1:8">
      <c r="A3251" s="15" t="s">
        <v>34</v>
      </c>
      <c r="B3251" s="15" t="s">
        <v>3640</v>
      </c>
      <c r="C3251" s="15" t="s">
        <v>33</v>
      </c>
      <c r="D3251" s="15">
        <v>2013</v>
      </c>
      <c r="E3251" s="15" t="s">
        <v>106</v>
      </c>
      <c r="F3251" s="15" t="s">
        <v>164</v>
      </c>
      <c r="G3251" s="15" t="s">
        <v>152</v>
      </c>
      <c r="H3251" s="15">
        <v>2967</v>
      </c>
    </row>
    <row r="3252" spans="1:8">
      <c r="A3252" s="15" t="s">
        <v>36</v>
      </c>
      <c r="B3252" s="15" t="s">
        <v>3641</v>
      </c>
      <c r="C3252" s="15" t="s">
        <v>35</v>
      </c>
      <c r="D3252" s="15">
        <v>2013</v>
      </c>
      <c r="E3252" s="15" t="s">
        <v>106</v>
      </c>
      <c r="F3252" s="15" t="s">
        <v>164</v>
      </c>
      <c r="G3252" s="15" t="s">
        <v>152</v>
      </c>
      <c r="H3252" s="15">
        <v>1719</v>
      </c>
    </row>
    <row r="3253" spans="1:8">
      <c r="A3253" s="15" t="s">
        <v>38</v>
      </c>
      <c r="B3253" s="15" t="s">
        <v>3642</v>
      </c>
      <c r="C3253" s="15" t="s">
        <v>37</v>
      </c>
      <c r="D3253" s="15">
        <v>2013</v>
      </c>
      <c r="E3253" s="15" t="s">
        <v>106</v>
      </c>
      <c r="F3253" s="15" t="s">
        <v>164</v>
      </c>
      <c r="G3253" s="15" t="s">
        <v>152</v>
      </c>
      <c r="H3253" s="15">
        <v>2082</v>
      </c>
    </row>
    <row r="3254" spans="1:8">
      <c r="A3254" s="15" t="s">
        <v>40</v>
      </c>
      <c r="B3254" s="15" t="s">
        <v>3643</v>
      </c>
      <c r="C3254" s="15" t="s">
        <v>39</v>
      </c>
      <c r="D3254" s="15">
        <v>2013</v>
      </c>
      <c r="E3254" s="15" t="s">
        <v>106</v>
      </c>
      <c r="F3254" s="15" t="s">
        <v>164</v>
      </c>
      <c r="G3254" s="15" t="s">
        <v>152</v>
      </c>
      <c r="H3254" s="15">
        <v>2037</v>
      </c>
    </row>
    <row r="3255" spans="1:8">
      <c r="A3255" s="15" t="s">
        <v>41</v>
      </c>
      <c r="B3255" s="15" t="s">
        <v>3644</v>
      </c>
      <c r="C3255" s="15" t="s">
        <v>24</v>
      </c>
      <c r="D3255" s="15">
        <v>2013</v>
      </c>
      <c r="E3255" s="15" t="s">
        <v>106</v>
      </c>
      <c r="F3255" s="15" t="s">
        <v>164</v>
      </c>
      <c r="G3255" s="15" t="s">
        <v>152</v>
      </c>
      <c r="H3255" s="15">
        <v>2830</v>
      </c>
    </row>
    <row r="3256" spans="1:8">
      <c r="A3256" s="15" t="s">
        <v>43</v>
      </c>
      <c r="B3256" s="15" t="s">
        <v>3645</v>
      </c>
      <c r="C3256" s="15" t="s">
        <v>42</v>
      </c>
      <c r="D3256" s="15">
        <v>2013</v>
      </c>
      <c r="E3256" s="15" t="s">
        <v>106</v>
      </c>
      <c r="F3256" s="15" t="s">
        <v>164</v>
      </c>
      <c r="G3256" s="15" t="s">
        <v>152</v>
      </c>
      <c r="H3256" s="15">
        <v>1485</v>
      </c>
    </row>
    <row r="3257" spans="1:8">
      <c r="A3257" s="15" t="s">
        <v>45</v>
      </c>
      <c r="B3257" s="15" t="s">
        <v>3646</v>
      </c>
      <c r="C3257" s="15" t="s">
        <v>44</v>
      </c>
      <c r="D3257" s="15">
        <v>2013</v>
      </c>
      <c r="E3257" s="15" t="s">
        <v>106</v>
      </c>
      <c r="F3257" s="15" t="s">
        <v>164</v>
      </c>
      <c r="G3257" s="15" t="s">
        <v>152</v>
      </c>
      <c r="H3257" s="15">
        <v>2393</v>
      </c>
    </row>
    <row r="3258" spans="1:8">
      <c r="A3258" s="15" t="s">
        <v>47</v>
      </c>
      <c r="B3258" s="15" t="s">
        <v>3647</v>
      </c>
      <c r="C3258" s="15" t="s">
        <v>46</v>
      </c>
      <c r="D3258" s="15">
        <v>2013</v>
      </c>
      <c r="E3258" s="15" t="s">
        <v>106</v>
      </c>
      <c r="F3258" s="15" t="s">
        <v>164</v>
      </c>
      <c r="G3258" s="15" t="s">
        <v>152</v>
      </c>
      <c r="H3258" s="15">
        <v>3559</v>
      </c>
    </row>
    <row r="3259" spans="1:8">
      <c r="A3259" s="15" t="s">
        <v>49</v>
      </c>
      <c r="B3259" s="15" t="s">
        <v>3648</v>
      </c>
      <c r="C3259" s="15" t="s">
        <v>48</v>
      </c>
      <c r="D3259" s="15">
        <v>2013</v>
      </c>
      <c r="E3259" s="15" t="s">
        <v>106</v>
      </c>
      <c r="F3259" s="15" t="s">
        <v>164</v>
      </c>
      <c r="G3259" s="15" t="s">
        <v>152</v>
      </c>
      <c r="H3259" s="15">
        <v>4005</v>
      </c>
    </row>
    <row r="3260" spans="1:8">
      <c r="A3260" s="15" t="s">
        <v>51</v>
      </c>
      <c r="B3260" s="15" t="s">
        <v>3649</v>
      </c>
      <c r="C3260" s="15" t="s">
        <v>50</v>
      </c>
      <c r="D3260" s="15">
        <v>2013</v>
      </c>
      <c r="E3260" s="15" t="s">
        <v>106</v>
      </c>
      <c r="F3260" s="15" t="s">
        <v>164</v>
      </c>
      <c r="G3260" s="15" t="s">
        <v>152</v>
      </c>
      <c r="H3260" s="15">
        <v>2416</v>
      </c>
    </row>
    <row r="3261" spans="1:8">
      <c r="A3261" s="15" t="s">
        <v>53</v>
      </c>
      <c r="B3261" s="15" t="s">
        <v>3650</v>
      </c>
      <c r="C3261" s="15" t="s">
        <v>52</v>
      </c>
      <c r="D3261" s="15">
        <v>2013</v>
      </c>
      <c r="E3261" s="15" t="s">
        <v>106</v>
      </c>
      <c r="F3261" s="15" t="s">
        <v>164</v>
      </c>
      <c r="G3261" s="15" t="s">
        <v>152</v>
      </c>
      <c r="H3261" s="15">
        <v>2037</v>
      </c>
    </row>
    <row r="3262" spans="1:8">
      <c r="A3262" s="15" t="s">
        <v>55</v>
      </c>
      <c r="B3262" s="15" t="s">
        <v>3651</v>
      </c>
      <c r="C3262" s="15" t="s">
        <v>54</v>
      </c>
      <c r="D3262" s="15">
        <v>2013</v>
      </c>
      <c r="E3262" s="15" t="s">
        <v>106</v>
      </c>
      <c r="F3262" s="15" t="s">
        <v>164</v>
      </c>
      <c r="G3262" s="15" t="s">
        <v>152</v>
      </c>
      <c r="H3262" s="15">
        <v>2231</v>
      </c>
    </row>
    <row r="3263" spans="1:8">
      <c r="A3263" s="15" t="s">
        <v>57</v>
      </c>
      <c r="B3263" s="15" t="s">
        <v>3652</v>
      </c>
      <c r="C3263" s="15" t="s">
        <v>56</v>
      </c>
      <c r="D3263" s="15">
        <v>2013</v>
      </c>
      <c r="E3263" s="15" t="s">
        <v>106</v>
      </c>
      <c r="F3263" s="15" t="s">
        <v>164</v>
      </c>
      <c r="G3263" s="15" t="s">
        <v>152</v>
      </c>
      <c r="H3263" s="15">
        <v>4695</v>
      </c>
    </row>
    <row r="3264" spans="1:8">
      <c r="A3264" s="15" t="s">
        <v>59</v>
      </c>
      <c r="B3264" s="15" t="s">
        <v>3653</v>
      </c>
      <c r="C3264" s="15" t="s">
        <v>58</v>
      </c>
      <c r="D3264" s="15">
        <v>2013</v>
      </c>
      <c r="E3264" s="15" t="s">
        <v>106</v>
      </c>
      <c r="F3264" s="15" t="s">
        <v>164</v>
      </c>
      <c r="G3264" s="15" t="s">
        <v>152</v>
      </c>
      <c r="H3264" s="15">
        <v>3483</v>
      </c>
    </row>
    <row r="3265" spans="1:8">
      <c r="A3265" s="15" t="s">
        <v>61</v>
      </c>
      <c r="B3265" s="15" t="s">
        <v>3654</v>
      </c>
      <c r="C3265" s="15" t="s">
        <v>60</v>
      </c>
      <c r="D3265" s="15">
        <v>2013</v>
      </c>
      <c r="E3265" s="15" t="s">
        <v>106</v>
      </c>
      <c r="F3265" s="15" t="s">
        <v>164</v>
      </c>
      <c r="G3265" s="15" t="s">
        <v>152</v>
      </c>
      <c r="H3265" s="15">
        <v>826</v>
      </c>
    </row>
    <row r="3266" spans="1:8">
      <c r="A3266" s="15" t="s">
        <v>63</v>
      </c>
      <c r="B3266" s="15" t="s">
        <v>3655</v>
      </c>
      <c r="C3266" s="15" t="s">
        <v>62</v>
      </c>
      <c r="D3266" s="15">
        <v>2013</v>
      </c>
      <c r="E3266" s="15" t="s">
        <v>106</v>
      </c>
      <c r="F3266" s="15" t="s">
        <v>164</v>
      </c>
      <c r="G3266" s="15" t="s">
        <v>152</v>
      </c>
      <c r="H3266" s="15">
        <v>2349</v>
      </c>
    </row>
    <row r="3267" spans="1:8">
      <c r="A3267" s="15" t="s">
        <v>65</v>
      </c>
      <c r="B3267" s="15" t="s">
        <v>3656</v>
      </c>
      <c r="C3267" s="15" t="s">
        <v>64</v>
      </c>
      <c r="D3267" s="15">
        <v>2013</v>
      </c>
      <c r="E3267" s="15" t="s">
        <v>106</v>
      </c>
      <c r="F3267" s="15" t="s">
        <v>164</v>
      </c>
      <c r="G3267" s="15" t="s">
        <v>152</v>
      </c>
      <c r="H3267" s="15">
        <v>1028</v>
      </c>
    </row>
    <row r="3268" spans="1:8">
      <c r="A3268" s="15" t="s">
        <v>67</v>
      </c>
      <c r="B3268" s="15" t="s">
        <v>3657</v>
      </c>
      <c r="C3268" s="15" t="s">
        <v>66</v>
      </c>
      <c r="D3268" s="15">
        <v>2013</v>
      </c>
      <c r="E3268" s="15" t="s">
        <v>106</v>
      </c>
      <c r="F3268" s="15" t="s">
        <v>164</v>
      </c>
      <c r="G3268" s="15" t="s">
        <v>152</v>
      </c>
      <c r="H3268" s="15">
        <v>1519</v>
      </c>
    </row>
    <row r="3269" spans="1:8">
      <c r="A3269" s="15" t="s">
        <v>69</v>
      </c>
      <c r="B3269" s="15" t="s">
        <v>3658</v>
      </c>
      <c r="C3269" s="15" t="s">
        <v>68</v>
      </c>
      <c r="D3269" s="15">
        <v>2013</v>
      </c>
      <c r="E3269" s="15" t="s">
        <v>106</v>
      </c>
      <c r="F3269" s="15" t="s">
        <v>164</v>
      </c>
      <c r="G3269" s="15" t="s">
        <v>152</v>
      </c>
      <c r="H3269" s="15">
        <v>1866</v>
      </c>
    </row>
    <row r="3270" spans="1:8">
      <c r="A3270" s="15" t="s">
        <v>71</v>
      </c>
      <c r="B3270" s="15" t="s">
        <v>3659</v>
      </c>
      <c r="C3270" s="15" t="s">
        <v>70</v>
      </c>
      <c r="D3270" s="15">
        <v>2013</v>
      </c>
      <c r="E3270" s="15" t="s">
        <v>106</v>
      </c>
      <c r="F3270" s="15" t="s">
        <v>164</v>
      </c>
      <c r="G3270" s="15" t="s">
        <v>152</v>
      </c>
      <c r="H3270" s="15">
        <v>2100</v>
      </c>
    </row>
    <row r="3271" spans="1:8">
      <c r="A3271" s="15" t="s">
        <v>20</v>
      </c>
      <c r="B3271" s="15" t="s">
        <v>3660</v>
      </c>
      <c r="C3271" s="15" t="s">
        <v>182</v>
      </c>
      <c r="D3271" s="15">
        <v>2013</v>
      </c>
      <c r="E3271" s="15" t="s">
        <v>106</v>
      </c>
      <c r="F3271" s="15" t="s">
        <v>164</v>
      </c>
      <c r="G3271" s="15" t="s">
        <v>152</v>
      </c>
      <c r="H3271" s="15">
        <v>51590</v>
      </c>
    </row>
    <row r="3272" spans="1:8">
      <c r="A3272" s="15" t="s">
        <v>23</v>
      </c>
      <c r="B3272" s="15" t="s">
        <v>3661</v>
      </c>
      <c r="C3272" s="15" t="s">
        <v>175</v>
      </c>
      <c r="D3272" s="15">
        <v>2014</v>
      </c>
      <c r="E3272" s="15" t="s">
        <v>106</v>
      </c>
      <c r="F3272" s="15" t="s">
        <v>164</v>
      </c>
      <c r="G3272" s="15" t="s">
        <v>152</v>
      </c>
      <c r="H3272" s="15">
        <v>13067</v>
      </c>
    </row>
    <row r="3273" spans="1:8">
      <c r="A3273" s="15" t="s">
        <v>25</v>
      </c>
      <c r="B3273" s="15" t="s">
        <v>3662</v>
      </c>
      <c r="C3273" s="15" t="s">
        <v>176</v>
      </c>
      <c r="D3273" s="15">
        <v>2014</v>
      </c>
      <c r="E3273" s="15" t="s">
        <v>106</v>
      </c>
      <c r="F3273" s="15" t="s">
        <v>164</v>
      </c>
      <c r="G3273" s="15" t="s">
        <v>152</v>
      </c>
      <c r="H3273" s="15">
        <v>2868</v>
      </c>
    </row>
    <row r="3274" spans="1:8">
      <c r="A3274" s="15" t="s">
        <v>26</v>
      </c>
      <c r="B3274" s="15" t="s">
        <v>3663</v>
      </c>
      <c r="C3274" s="15" t="s">
        <v>177</v>
      </c>
      <c r="D3274" s="15">
        <v>2014</v>
      </c>
      <c r="E3274" s="15" t="s">
        <v>106</v>
      </c>
      <c r="F3274" s="15" t="s">
        <v>164</v>
      </c>
      <c r="G3274" s="15" t="s">
        <v>152</v>
      </c>
      <c r="H3274" s="15">
        <v>7513</v>
      </c>
    </row>
    <row r="3275" spans="1:8">
      <c r="A3275" s="15" t="s">
        <v>221</v>
      </c>
      <c r="B3275" s="15" t="s">
        <v>3664</v>
      </c>
      <c r="C3275" s="15" t="s">
        <v>178</v>
      </c>
      <c r="D3275" s="15">
        <v>2014</v>
      </c>
      <c r="E3275" s="15" t="s">
        <v>106</v>
      </c>
      <c r="F3275" s="15" t="s">
        <v>164</v>
      </c>
      <c r="G3275" s="15" t="s">
        <v>152</v>
      </c>
      <c r="H3275" s="15">
        <v>8588</v>
      </c>
    </row>
    <row r="3276" spans="1:8">
      <c r="A3276" s="15" t="s">
        <v>107</v>
      </c>
      <c r="B3276" s="15" t="s">
        <v>3665</v>
      </c>
      <c r="C3276" s="15" t="s">
        <v>179</v>
      </c>
      <c r="D3276" s="15">
        <v>2014</v>
      </c>
      <c r="E3276" s="15" t="s">
        <v>106</v>
      </c>
      <c r="F3276" s="15" t="s">
        <v>164</v>
      </c>
      <c r="G3276" s="15" t="s">
        <v>152</v>
      </c>
      <c r="H3276" s="15">
        <v>7063</v>
      </c>
    </row>
    <row r="3277" spans="1:8">
      <c r="A3277" s="15" t="s">
        <v>27</v>
      </c>
      <c r="B3277" s="15" t="s">
        <v>3666</v>
      </c>
      <c r="C3277" s="15" t="s">
        <v>180</v>
      </c>
      <c r="D3277" s="15">
        <v>2014</v>
      </c>
      <c r="E3277" s="15" t="s">
        <v>106</v>
      </c>
      <c r="F3277" s="15" t="s">
        <v>164</v>
      </c>
      <c r="G3277" s="15" t="s">
        <v>152</v>
      </c>
      <c r="H3277" s="15">
        <v>4264</v>
      </c>
    </row>
    <row r="3278" spans="1:8">
      <c r="A3278" s="15" t="s">
        <v>28</v>
      </c>
      <c r="B3278" s="15" t="s">
        <v>3667</v>
      </c>
      <c r="C3278" s="15" t="s">
        <v>181</v>
      </c>
      <c r="D3278" s="15">
        <v>2014</v>
      </c>
      <c r="E3278" s="15" t="s">
        <v>106</v>
      </c>
      <c r="F3278" s="15" t="s">
        <v>164</v>
      </c>
      <c r="G3278" s="15" t="s">
        <v>152</v>
      </c>
      <c r="H3278" s="15">
        <v>8825</v>
      </c>
    </row>
    <row r="3279" spans="1:8">
      <c r="A3279" s="15" t="s">
        <v>30</v>
      </c>
      <c r="B3279" s="15" t="s">
        <v>3668</v>
      </c>
      <c r="C3279" s="15" t="s">
        <v>29</v>
      </c>
      <c r="D3279" s="15">
        <v>2014</v>
      </c>
      <c r="E3279" s="15" t="s">
        <v>106</v>
      </c>
      <c r="F3279" s="15" t="s">
        <v>164</v>
      </c>
      <c r="G3279" s="15" t="s">
        <v>152</v>
      </c>
      <c r="H3279" s="15">
        <v>1498</v>
      </c>
    </row>
    <row r="3280" spans="1:8">
      <c r="A3280" s="15" t="s">
        <v>32</v>
      </c>
      <c r="B3280" s="15" t="s">
        <v>3669</v>
      </c>
      <c r="C3280" s="15" t="s">
        <v>31</v>
      </c>
      <c r="D3280" s="15">
        <v>2014</v>
      </c>
      <c r="E3280" s="15" t="s">
        <v>106</v>
      </c>
      <c r="F3280" s="15" t="s">
        <v>164</v>
      </c>
      <c r="G3280" s="15" t="s">
        <v>152</v>
      </c>
      <c r="H3280" s="15">
        <v>2579</v>
      </c>
    </row>
    <row r="3281" spans="1:8">
      <c r="A3281" s="15" t="s">
        <v>34</v>
      </c>
      <c r="B3281" s="15" t="s">
        <v>3670</v>
      </c>
      <c r="C3281" s="15" t="s">
        <v>33</v>
      </c>
      <c r="D3281" s="15">
        <v>2014</v>
      </c>
      <c r="E3281" s="15" t="s">
        <v>106</v>
      </c>
      <c r="F3281" s="15" t="s">
        <v>164</v>
      </c>
      <c r="G3281" s="15" t="s">
        <v>152</v>
      </c>
      <c r="H3281" s="15">
        <v>3054</v>
      </c>
    </row>
    <row r="3282" spans="1:8">
      <c r="A3282" s="15" t="s">
        <v>36</v>
      </c>
      <c r="B3282" s="15" t="s">
        <v>3671</v>
      </c>
      <c r="C3282" s="15" t="s">
        <v>35</v>
      </c>
      <c r="D3282" s="15">
        <v>2014</v>
      </c>
      <c r="E3282" s="15" t="s">
        <v>106</v>
      </c>
      <c r="F3282" s="15" t="s">
        <v>164</v>
      </c>
      <c r="G3282" s="15" t="s">
        <v>152</v>
      </c>
      <c r="H3282" s="15">
        <v>1699</v>
      </c>
    </row>
    <row r="3283" spans="1:8">
      <c r="A3283" s="15" t="s">
        <v>38</v>
      </c>
      <c r="B3283" s="15" t="s">
        <v>3672</v>
      </c>
      <c r="C3283" s="15" t="s">
        <v>37</v>
      </c>
      <c r="D3283" s="15">
        <v>2014</v>
      </c>
      <c r="E3283" s="15" t="s">
        <v>106</v>
      </c>
      <c r="F3283" s="15" t="s">
        <v>164</v>
      </c>
      <c r="G3283" s="15" t="s">
        <v>152</v>
      </c>
      <c r="H3283" s="15">
        <v>2175</v>
      </c>
    </row>
    <row r="3284" spans="1:8">
      <c r="A3284" s="15" t="s">
        <v>40</v>
      </c>
      <c r="B3284" s="15" t="s">
        <v>3673</v>
      </c>
      <c r="C3284" s="15" t="s">
        <v>39</v>
      </c>
      <c r="D3284" s="15">
        <v>2014</v>
      </c>
      <c r="E3284" s="15" t="s">
        <v>106</v>
      </c>
      <c r="F3284" s="15" t="s">
        <v>164</v>
      </c>
      <c r="G3284" s="15" t="s">
        <v>152</v>
      </c>
      <c r="H3284" s="15">
        <v>2062</v>
      </c>
    </row>
    <row r="3285" spans="1:8">
      <c r="A3285" s="15" t="s">
        <v>41</v>
      </c>
      <c r="B3285" s="15" t="s">
        <v>3674</v>
      </c>
      <c r="C3285" s="15" t="s">
        <v>24</v>
      </c>
      <c r="D3285" s="15">
        <v>2014</v>
      </c>
      <c r="E3285" s="15" t="s">
        <v>106</v>
      </c>
      <c r="F3285" s="15" t="s">
        <v>164</v>
      </c>
      <c r="G3285" s="15" t="s">
        <v>152</v>
      </c>
      <c r="H3285" s="15">
        <v>2868</v>
      </c>
    </row>
    <row r="3286" spans="1:8">
      <c r="A3286" s="15" t="s">
        <v>43</v>
      </c>
      <c r="B3286" s="15" t="s">
        <v>3675</v>
      </c>
      <c r="C3286" s="15" t="s">
        <v>42</v>
      </c>
      <c r="D3286" s="15">
        <v>2014</v>
      </c>
      <c r="E3286" s="15" t="s">
        <v>106</v>
      </c>
      <c r="F3286" s="15" t="s">
        <v>164</v>
      </c>
      <c r="G3286" s="15" t="s">
        <v>152</v>
      </c>
      <c r="H3286" s="15">
        <v>1491</v>
      </c>
    </row>
    <row r="3287" spans="1:8">
      <c r="A3287" s="15" t="s">
        <v>45</v>
      </c>
      <c r="B3287" s="15" t="s">
        <v>3676</v>
      </c>
      <c r="C3287" s="15" t="s">
        <v>44</v>
      </c>
      <c r="D3287" s="15">
        <v>2014</v>
      </c>
      <c r="E3287" s="15" t="s">
        <v>106</v>
      </c>
      <c r="F3287" s="15" t="s">
        <v>164</v>
      </c>
      <c r="G3287" s="15" t="s">
        <v>152</v>
      </c>
      <c r="H3287" s="15">
        <v>2461</v>
      </c>
    </row>
    <row r="3288" spans="1:8">
      <c r="A3288" s="15" t="s">
        <v>47</v>
      </c>
      <c r="B3288" s="15" t="s">
        <v>3677</v>
      </c>
      <c r="C3288" s="15" t="s">
        <v>46</v>
      </c>
      <c r="D3288" s="15">
        <v>2014</v>
      </c>
      <c r="E3288" s="15" t="s">
        <v>106</v>
      </c>
      <c r="F3288" s="15" t="s">
        <v>164</v>
      </c>
      <c r="G3288" s="15" t="s">
        <v>152</v>
      </c>
      <c r="H3288" s="15">
        <v>3561</v>
      </c>
    </row>
    <row r="3289" spans="1:8">
      <c r="A3289" s="15" t="s">
        <v>49</v>
      </c>
      <c r="B3289" s="15" t="s">
        <v>3678</v>
      </c>
      <c r="C3289" s="15" t="s">
        <v>48</v>
      </c>
      <c r="D3289" s="15">
        <v>2014</v>
      </c>
      <c r="E3289" s="15" t="s">
        <v>106</v>
      </c>
      <c r="F3289" s="15" t="s">
        <v>164</v>
      </c>
      <c r="G3289" s="15" t="s">
        <v>152</v>
      </c>
      <c r="H3289" s="15">
        <v>4104</v>
      </c>
    </row>
    <row r="3290" spans="1:8">
      <c r="A3290" s="15" t="s">
        <v>51</v>
      </c>
      <c r="B3290" s="15" t="s">
        <v>3679</v>
      </c>
      <c r="C3290" s="15" t="s">
        <v>50</v>
      </c>
      <c r="D3290" s="15">
        <v>2014</v>
      </c>
      <c r="E3290" s="15" t="s">
        <v>106</v>
      </c>
      <c r="F3290" s="15" t="s">
        <v>164</v>
      </c>
      <c r="G3290" s="15" t="s">
        <v>152</v>
      </c>
      <c r="H3290" s="15">
        <v>2412</v>
      </c>
    </row>
    <row r="3291" spans="1:8">
      <c r="A3291" s="15" t="s">
        <v>53</v>
      </c>
      <c r="B3291" s="15" t="s">
        <v>3680</v>
      </c>
      <c r="C3291" s="15" t="s">
        <v>52</v>
      </c>
      <c r="D3291" s="15">
        <v>2014</v>
      </c>
      <c r="E3291" s="15" t="s">
        <v>106</v>
      </c>
      <c r="F3291" s="15" t="s">
        <v>164</v>
      </c>
      <c r="G3291" s="15" t="s">
        <v>152</v>
      </c>
      <c r="H3291" s="15">
        <v>2072</v>
      </c>
    </row>
    <row r="3292" spans="1:8">
      <c r="A3292" s="15" t="s">
        <v>55</v>
      </c>
      <c r="B3292" s="15" t="s">
        <v>3681</v>
      </c>
      <c r="C3292" s="15" t="s">
        <v>54</v>
      </c>
      <c r="D3292" s="15">
        <v>2014</v>
      </c>
      <c r="E3292" s="15" t="s">
        <v>106</v>
      </c>
      <c r="F3292" s="15" t="s">
        <v>164</v>
      </c>
      <c r="G3292" s="15" t="s">
        <v>152</v>
      </c>
      <c r="H3292" s="15">
        <v>2280</v>
      </c>
    </row>
    <row r="3293" spans="1:8">
      <c r="A3293" s="15" t="s">
        <v>57</v>
      </c>
      <c r="B3293" s="15" t="s">
        <v>3682</v>
      </c>
      <c r="C3293" s="15" t="s">
        <v>56</v>
      </c>
      <c r="D3293" s="15">
        <v>2014</v>
      </c>
      <c r="E3293" s="15" t="s">
        <v>106</v>
      </c>
      <c r="F3293" s="15" t="s">
        <v>164</v>
      </c>
      <c r="G3293" s="15" t="s">
        <v>152</v>
      </c>
      <c r="H3293" s="15">
        <v>4783</v>
      </c>
    </row>
    <row r="3294" spans="1:8">
      <c r="A3294" s="15" t="s">
        <v>59</v>
      </c>
      <c r="B3294" s="15" t="s">
        <v>3683</v>
      </c>
      <c r="C3294" s="15" t="s">
        <v>58</v>
      </c>
      <c r="D3294" s="15">
        <v>2014</v>
      </c>
      <c r="E3294" s="15" t="s">
        <v>106</v>
      </c>
      <c r="F3294" s="15" t="s">
        <v>164</v>
      </c>
      <c r="G3294" s="15" t="s">
        <v>152</v>
      </c>
      <c r="H3294" s="15">
        <v>3454</v>
      </c>
    </row>
    <row r="3295" spans="1:8">
      <c r="A3295" s="15" t="s">
        <v>61</v>
      </c>
      <c r="B3295" s="15" t="s">
        <v>3684</v>
      </c>
      <c r="C3295" s="15" t="s">
        <v>60</v>
      </c>
      <c r="D3295" s="15">
        <v>2014</v>
      </c>
      <c r="E3295" s="15" t="s">
        <v>106</v>
      </c>
      <c r="F3295" s="15" t="s">
        <v>164</v>
      </c>
      <c r="G3295" s="15" t="s">
        <v>152</v>
      </c>
      <c r="H3295" s="15">
        <v>810</v>
      </c>
    </row>
    <row r="3296" spans="1:8">
      <c r="A3296" s="15" t="s">
        <v>63</v>
      </c>
      <c r="B3296" s="15" t="s">
        <v>3685</v>
      </c>
      <c r="C3296" s="15" t="s">
        <v>62</v>
      </c>
      <c r="D3296" s="15">
        <v>2014</v>
      </c>
      <c r="E3296" s="15" t="s">
        <v>106</v>
      </c>
      <c r="F3296" s="15" t="s">
        <v>164</v>
      </c>
      <c r="G3296" s="15" t="s">
        <v>152</v>
      </c>
      <c r="H3296" s="15">
        <v>2346</v>
      </c>
    </row>
    <row r="3297" spans="1:8">
      <c r="A3297" s="15" t="s">
        <v>65</v>
      </c>
      <c r="B3297" s="15" t="s">
        <v>3686</v>
      </c>
      <c r="C3297" s="15" t="s">
        <v>64</v>
      </c>
      <c r="D3297" s="15">
        <v>2014</v>
      </c>
      <c r="E3297" s="15" t="s">
        <v>106</v>
      </c>
      <c r="F3297" s="15" t="s">
        <v>164</v>
      </c>
      <c r="G3297" s="15" t="s">
        <v>152</v>
      </c>
      <c r="H3297" s="15">
        <v>1018</v>
      </c>
    </row>
    <row r="3298" spans="1:8">
      <c r="A3298" s="15" t="s">
        <v>67</v>
      </c>
      <c r="B3298" s="15" t="s">
        <v>3687</v>
      </c>
      <c r="C3298" s="15" t="s">
        <v>66</v>
      </c>
      <c r="D3298" s="15">
        <v>2014</v>
      </c>
      <c r="E3298" s="15" t="s">
        <v>106</v>
      </c>
      <c r="F3298" s="15" t="s">
        <v>164</v>
      </c>
      <c r="G3298" s="15" t="s">
        <v>152</v>
      </c>
      <c r="H3298" s="15">
        <v>1505</v>
      </c>
    </row>
    <row r="3299" spans="1:8">
      <c r="A3299" s="15" t="s">
        <v>69</v>
      </c>
      <c r="B3299" s="15" t="s">
        <v>3688</v>
      </c>
      <c r="C3299" s="15" t="s">
        <v>68</v>
      </c>
      <c r="D3299" s="15">
        <v>2014</v>
      </c>
      <c r="E3299" s="15" t="s">
        <v>106</v>
      </c>
      <c r="F3299" s="15" t="s">
        <v>164</v>
      </c>
      <c r="G3299" s="15" t="s">
        <v>152</v>
      </c>
      <c r="H3299" s="15">
        <v>1843</v>
      </c>
    </row>
    <row r="3300" spans="1:8">
      <c r="A3300" s="15" t="s">
        <v>71</v>
      </c>
      <c r="B3300" s="15" t="s">
        <v>3689</v>
      </c>
      <c r="C3300" s="15" t="s">
        <v>70</v>
      </c>
      <c r="D3300" s="15">
        <v>2014</v>
      </c>
      <c r="E3300" s="15" t="s">
        <v>106</v>
      </c>
      <c r="F3300" s="15" t="s">
        <v>164</v>
      </c>
      <c r="G3300" s="15" t="s">
        <v>152</v>
      </c>
      <c r="H3300" s="15">
        <v>2113</v>
      </c>
    </row>
    <row r="3301" spans="1:8">
      <c r="A3301" s="15" t="s">
        <v>20</v>
      </c>
      <c r="B3301" s="15" t="s">
        <v>3690</v>
      </c>
      <c r="C3301" s="15" t="s">
        <v>182</v>
      </c>
      <c r="D3301" s="15">
        <v>2014</v>
      </c>
      <c r="E3301" s="15" t="s">
        <v>106</v>
      </c>
      <c r="F3301" s="15" t="s">
        <v>164</v>
      </c>
      <c r="G3301" s="15" t="s">
        <v>152</v>
      </c>
      <c r="H3301" s="15">
        <v>52188</v>
      </c>
    </row>
    <row r="3302" spans="1:8">
      <c r="A3302" s="15" t="s">
        <v>23</v>
      </c>
      <c r="B3302" s="15" t="s">
        <v>3691</v>
      </c>
      <c r="C3302" s="15" t="s">
        <v>175</v>
      </c>
      <c r="D3302" s="15">
        <v>2005</v>
      </c>
      <c r="E3302" s="15" t="s">
        <v>104</v>
      </c>
      <c r="F3302" s="15" t="s">
        <v>164</v>
      </c>
      <c r="G3302" s="15" t="s">
        <v>152</v>
      </c>
      <c r="H3302" s="15">
        <v>15961</v>
      </c>
    </row>
    <row r="3303" spans="1:8">
      <c r="A3303" s="15" t="s">
        <v>25</v>
      </c>
      <c r="B3303" s="15" t="s">
        <v>3692</v>
      </c>
      <c r="C3303" s="15" t="s">
        <v>176</v>
      </c>
      <c r="D3303" s="15">
        <v>2005</v>
      </c>
      <c r="E3303" s="15" t="s">
        <v>104</v>
      </c>
      <c r="F3303" s="15" t="s">
        <v>164</v>
      </c>
      <c r="G3303" s="15" t="s">
        <v>152</v>
      </c>
      <c r="H3303" s="15">
        <v>3378</v>
      </c>
    </row>
    <row r="3304" spans="1:8">
      <c r="A3304" s="15" t="s">
        <v>26</v>
      </c>
      <c r="B3304" s="15" t="s">
        <v>3693</v>
      </c>
      <c r="C3304" s="15" t="s">
        <v>177</v>
      </c>
      <c r="D3304" s="15">
        <v>2005</v>
      </c>
      <c r="E3304" s="15" t="s">
        <v>104</v>
      </c>
      <c r="F3304" s="15" t="s">
        <v>164</v>
      </c>
      <c r="G3304" s="15" t="s">
        <v>152</v>
      </c>
      <c r="H3304" s="15">
        <v>8639</v>
      </c>
    </row>
    <row r="3305" spans="1:8">
      <c r="A3305" s="15" t="s">
        <v>221</v>
      </c>
      <c r="B3305" s="15" t="s">
        <v>3694</v>
      </c>
      <c r="C3305" s="15" t="s">
        <v>178</v>
      </c>
      <c r="D3305" s="15">
        <v>2005</v>
      </c>
      <c r="E3305" s="15" t="s">
        <v>104</v>
      </c>
      <c r="F3305" s="15" t="s">
        <v>164</v>
      </c>
      <c r="G3305" s="15" t="s">
        <v>152</v>
      </c>
      <c r="H3305" s="15">
        <v>10406</v>
      </c>
    </row>
    <row r="3306" spans="1:8">
      <c r="A3306" s="15" t="s">
        <v>107</v>
      </c>
      <c r="B3306" s="15" t="s">
        <v>3695</v>
      </c>
      <c r="C3306" s="15" t="s">
        <v>179</v>
      </c>
      <c r="D3306" s="15">
        <v>2005</v>
      </c>
      <c r="E3306" s="15" t="s">
        <v>104</v>
      </c>
      <c r="F3306" s="15" t="s">
        <v>164</v>
      </c>
      <c r="G3306" s="15" t="s">
        <v>152</v>
      </c>
      <c r="H3306" s="15">
        <v>7829</v>
      </c>
    </row>
    <row r="3307" spans="1:8">
      <c r="A3307" s="15" t="s">
        <v>27</v>
      </c>
      <c r="B3307" s="15" t="s">
        <v>3696</v>
      </c>
      <c r="C3307" s="15" t="s">
        <v>180</v>
      </c>
      <c r="D3307" s="15">
        <v>2005</v>
      </c>
      <c r="E3307" s="15" t="s">
        <v>104</v>
      </c>
      <c r="F3307" s="15" t="s">
        <v>164</v>
      </c>
      <c r="G3307" s="15" t="s">
        <v>152</v>
      </c>
      <c r="H3307" s="15">
        <v>5239</v>
      </c>
    </row>
    <row r="3308" spans="1:8">
      <c r="A3308" s="15" t="s">
        <v>28</v>
      </c>
      <c r="B3308" s="15" t="s">
        <v>3697</v>
      </c>
      <c r="C3308" s="15" t="s">
        <v>181</v>
      </c>
      <c r="D3308" s="15">
        <v>2005</v>
      </c>
      <c r="E3308" s="15" t="s">
        <v>104</v>
      </c>
      <c r="F3308" s="15" t="s">
        <v>164</v>
      </c>
      <c r="G3308" s="15" t="s">
        <v>152</v>
      </c>
      <c r="H3308" s="15">
        <v>10872</v>
      </c>
    </row>
    <row r="3309" spans="1:8">
      <c r="A3309" s="15" t="s">
        <v>30</v>
      </c>
      <c r="B3309" s="15" t="s">
        <v>3698</v>
      </c>
      <c r="C3309" s="15" t="s">
        <v>29</v>
      </c>
      <c r="D3309" s="15">
        <v>2005</v>
      </c>
      <c r="E3309" s="15" t="s">
        <v>104</v>
      </c>
      <c r="F3309" s="15" t="s">
        <v>164</v>
      </c>
      <c r="G3309" s="15" t="s">
        <v>152</v>
      </c>
      <c r="H3309" s="15">
        <v>1691</v>
      </c>
    </row>
    <row r="3310" spans="1:8">
      <c r="A3310" s="15" t="s">
        <v>32</v>
      </c>
      <c r="B3310" s="15" t="s">
        <v>3699</v>
      </c>
      <c r="C3310" s="15" t="s">
        <v>31</v>
      </c>
      <c r="D3310" s="15">
        <v>2005</v>
      </c>
      <c r="E3310" s="15" t="s">
        <v>104</v>
      </c>
      <c r="F3310" s="15" t="s">
        <v>164</v>
      </c>
      <c r="G3310" s="15" t="s">
        <v>152</v>
      </c>
      <c r="H3310" s="15">
        <v>2804</v>
      </c>
    </row>
    <row r="3311" spans="1:8">
      <c r="A3311" s="15" t="s">
        <v>34</v>
      </c>
      <c r="B3311" s="15" t="s">
        <v>3700</v>
      </c>
      <c r="C3311" s="15" t="s">
        <v>33</v>
      </c>
      <c r="D3311" s="15">
        <v>2005</v>
      </c>
      <c r="E3311" s="15" t="s">
        <v>104</v>
      </c>
      <c r="F3311" s="15" t="s">
        <v>164</v>
      </c>
      <c r="G3311" s="15" t="s">
        <v>152</v>
      </c>
      <c r="H3311" s="15">
        <v>3534</v>
      </c>
    </row>
    <row r="3312" spans="1:8">
      <c r="A3312" s="15" t="s">
        <v>36</v>
      </c>
      <c r="B3312" s="15" t="s">
        <v>3701</v>
      </c>
      <c r="C3312" s="15" t="s">
        <v>35</v>
      </c>
      <c r="D3312" s="15">
        <v>2005</v>
      </c>
      <c r="E3312" s="15" t="s">
        <v>104</v>
      </c>
      <c r="F3312" s="15" t="s">
        <v>164</v>
      </c>
      <c r="G3312" s="15" t="s">
        <v>152</v>
      </c>
      <c r="H3312" s="15">
        <v>2656</v>
      </c>
    </row>
    <row r="3313" spans="1:8">
      <c r="A3313" s="15" t="s">
        <v>38</v>
      </c>
      <c r="B3313" s="15" t="s">
        <v>3702</v>
      </c>
      <c r="C3313" s="15" t="s">
        <v>37</v>
      </c>
      <c r="D3313" s="15">
        <v>2005</v>
      </c>
      <c r="E3313" s="15" t="s">
        <v>104</v>
      </c>
      <c r="F3313" s="15" t="s">
        <v>164</v>
      </c>
      <c r="G3313" s="15" t="s">
        <v>152</v>
      </c>
      <c r="H3313" s="15">
        <v>2649</v>
      </c>
    </row>
    <row r="3314" spans="1:8">
      <c r="A3314" s="15" t="s">
        <v>40</v>
      </c>
      <c r="B3314" s="15" t="s">
        <v>3703</v>
      </c>
      <c r="C3314" s="15" t="s">
        <v>39</v>
      </c>
      <c r="D3314" s="15">
        <v>2005</v>
      </c>
      <c r="E3314" s="15" t="s">
        <v>104</v>
      </c>
      <c r="F3314" s="15" t="s">
        <v>164</v>
      </c>
      <c r="G3314" s="15" t="s">
        <v>152</v>
      </c>
      <c r="H3314" s="15">
        <v>2627</v>
      </c>
    </row>
    <row r="3315" spans="1:8">
      <c r="A3315" s="15" t="s">
        <v>41</v>
      </c>
      <c r="B3315" s="15" t="s">
        <v>3704</v>
      </c>
      <c r="C3315" s="15" t="s">
        <v>24</v>
      </c>
      <c r="D3315" s="15">
        <v>2005</v>
      </c>
      <c r="E3315" s="15" t="s">
        <v>104</v>
      </c>
      <c r="F3315" s="15" t="s">
        <v>164</v>
      </c>
      <c r="G3315" s="15" t="s">
        <v>152</v>
      </c>
      <c r="H3315" s="15">
        <v>3378</v>
      </c>
    </row>
    <row r="3316" spans="1:8">
      <c r="A3316" s="15" t="s">
        <v>43</v>
      </c>
      <c r="B3316" s="15" t="s">
        <v>3705</v>
      </c>
      <c r="C3316" s="15" t="s">
        <v>42</v>
      </c>
      <c r="D3316" s="15">
        <v>2005</v>
      </c>
      <c r="E3316" s="15" t="s">
        <v>104</v>
      </c>
      <c r="F3316" s="15" t="s">
        <v>164</v>
      </c>
      <c r="G3316" s="15" t="s">
        <v>152</v>
      </c>
      <c r="H3316" s="15">
        <v>1851</v>
      </c>
    </row>
    <row r="3317" spans="1:8">
      <c r="A3317" s="15" t="s">
        <v>45</v>
      </c>
      <c r="B3317" s="15" t="s">
        <v>3706</v>
      </c>
      <c r="C3317" s="15" t="s">
        <v>44</v>
      </c>
      <c r="D3317" s="15">
        <v>2005</v>
      </c>
      <c r="E3317" s="15" t="s">
        <v>104</v>
      </c>
      <c r="F3317" s="15" t="s">
        <v>164</v>
      </c>
      <c r="G3317" s="15" t="s">
        <v>152</v>
      </c>
      <c r="H3317" s="15">
        <v>2666</v>
      </c>
    </row>
    <row r="3318" spans="1:8">
      <c r="A3318" s="15" t="s">
        <v>47</v>
      </c>
      <c r="B3318" s="15" t="s">
        <v>3707</v>
      </c>
      <c r="C3318" s="15" t="s">
        <v>46</v>
      </c>
      <c r="D3318" s="15">
        <v>2005</v>
      </c>
      <c r="E3318" s="15" t="s">
        <v>104</v>
      </c>
      <c r="F3318" s="15" t="s">
        <v>164</v>
      </c>
      <c r="G3318" s="15" t="s">
        <v>152</v>
      </c>
      <c r="H3318" s="15">
        <v>4122</v>
      </c>
    </row>
    <row r="3319" spans="1:8">
      <c r="A3319" s="15" t="s">
        <v>49</v>
      </c>
      <c r="B3319" s="15" t="s">
        <v>3708</v>
      </c>
      <c r="C3319" s="15" t="s">
        <v>48</v>
      </c>
      <c r="D3319" s="15">
        <v>2005</v>
      </c>
      <c r="E3319" s="15" t="s">
        <v>104</v>
      </c>
      <c r="F3319" s="15" t="s">
        <v>164</v>
      </c>
      <c r="G3319" s="15" t="s">
        <v>152</v>
      </c>
      <c r="H3319" s="15">
        <v>5070</v>
      </c>
    </row>
    <row r="3320" spans="1:8">
      <c r="A3320" s="15" t="s">
        <v>51</v>
      </c>
      <c r="B3320" s="15" t="s">
        <v>3709</v>
      </c>
      <c r="C3320" s="15" t="s">
        <v>50</v>
      </c>
      <c r="D3320" s="15">
        <v>2005</v>
      </c>
      <c r="E3320" s="15" t="s">
        <v>104</v>
      </c>
      <c r="F3320" s="15" t="s">
        <v>164</v>
      </c>
      <c r="G3320" s="15" t="s">
        <v>152</v>
      </c>
      <c r="H3320" s="15">
        <v>2951</v>
      </c>
    </row>
    <row r="3321" spans="1:8">
      <c r="A3321" s="15" t="s">
        <v>53</v>
      </c>
      <c r="B3321" s="15" t="s">
        <v>3710</v>
      </c>
      <c r="C3321" s="15" t="s">
        <v>52</v>
      </c>
      <c r="D3321" s="15">
        <v>2005</v>
      </c>
      <c r="E3321" s="15" t="s">
        <v>104</v>
      </c>
      <c r="F3321" s="15" t="s">
        <v>164</v>
      </c>
      <c r="G3321" s="15" t="s">
        <v>152</v>
      </c>
      <c r="H3321" s="15">
        <v>2385</v>
      </c>
    </row>
    <row r="3322" spans="1:8">
      <c r="A3322" s="15" t="s">
        <v>55</v>
      </c>
      <c r="B3322" s="15" t="s">
        <v>3711</v>
      </c>
      <c r="C3322" s="15" t="s">
        <v>54</v>
      </c>
      <c r="D3322" s="15">
        <v>2005</v>
      </c>
      <c r="E3322" s="15" t="s">
        <v>104</v>
      </c>
      <c r="F3322" s="15" t="s">
        <v>164</v>
      </c>
      <c r="G3322" s="15" t="s">
        <v>152</v>
      </c>
      <c r="H3322" s="15">
        <v>2508</v>
      </c>
    </row>
    <row r="3323" spans="1:8">
      <c r="A3323" s="15" t="s">
        <v>57</v>
      </c>
      <c r="B3323" s="15" t="s">
        <v>3712</v>
      </c>
      <c r="C3323" s="15" t="s">
        <v>56</v>
      </c>
      <c r="D3323" s="15">
        <v>2005</v>
      </c>
      <c r="E3323" s="15" t="s">
        <v>104</v>
      </c>
      <c r="F3323" s="15" t="s">
        <v>164</v>
      </c>
      <c r="G3323" s="15" t="s">
        <v>152</v>
      </c>
      <c r="H3323" s="15">
        <v>5321</v>
      </c>
    </row>
    <row r="3324" spans="1:8">
      <c r="A3324" s="15" t="s">
        <v>59</v>
      </c>
      <c r="B3324" s="15" t="s">
        <v>3713</v>
      </c>
      <c r="C3324" s="15" t="s">
        <v>58</v>
      </c>
      <c r="D3324" s="15">
        <v>2005</v>
      </c>
      <c r="E3324" s="15" t="s">
        <v>104</v>
      </c>
      <c r="F3324" s="15" t="s">
        <v>164</v>
      </c>
      <c r="G3324" s="15" t="s">
        <v>152</v>
      </c>
      <c r="H3324" s="15">
        <v>4272</v>
      </c>
    </row>
    <row r="3325" spans="1:8">
      <c r="A3325" s="15" t="s">
        <v>61</v>
      </c>
      <c r="B3325" s="15" t="s">
        <v>3714</v>
      </c>
      <c r="C3325" s="15" t="s">
        <v>60</v>
      </c>
      <c r="D3325" s="15">
        <v>2005</v>
      </c>
      <c r="E3325" s="15" t="s">
        <v>104</v>
      </c>
      <c r="F3325" s="15" t="s">
        <v>164</v>
      </c>
      <c r="G3325" s="15" t="s">
        <v>152</v>
      </c>
      <c r="H3325" s="15">
        <v>967</v>
      </c>
    </row>
    <row r="3326" spans="1:8">
      <c r="A3326" s="15" t="s">
        <v>63</v>
      </c>
      <c r="B3326" s="15" t="s">
        <v>3715</v>
      </c>
      <c r="C3326" s="15" t="s">
        <v>62</v>
      </c>
      <c r="D3326" s="15">
        <v>2005</v>
      </c>
      <c r="E3326" s="15" t="s">
        <v>104</v>
      </c>
      <c r="F3326" s="15" t="s">
        <v>164</v>
      </c>
      <c r="G3326" s="15" t="s">
        <v>152</v>
      </c>
      <c r="H3326" s="15">
        <v>2871</v>
      </c>
    </row>
    <row r="3327" spans="1:8">
      <c r="A3327" s="15" t="s">
        <v>65</v>
      </c>
      <c r="B3327" s="15" t="s">
        <v>3716</v>
      </c>
      <c r="C3327" s="15" t="s">
        <v>64</v>
      </c>
      <c r="D3327" s="15">
        <v>2005</v>
      </c>
      <c r="E3327" s="15" t="s">
        <v>104</v>
      </c>
      <c r="F3327" s="15" t="s">
        <v>164</v>
      </c>
      <c r="G3327" s="15" t="s">
        <v>152</v>
      </c>
      <c r="H3327" s="15">
        <v>1388</v>
      </c>
    </row>
    <row r="3328" spans="1:8">
      <c r="A3328" s="15" t="s">
        <v>67</v>
      </c>
      <c r="B3328" s="15" t="s">
        <v>3717</v>
      </c>
      <c r="C3328" s="15" t="s">
        <v>66</v>
      </c>
      <c r="D3328" s="15">
        <v>2005</v>
      </c>
      <c r="E3328" s="15" t="s">
        <v>104</v>
      </c>
      <c r="F3328" s="15" t="s">
        <v>164</v>
      </c>
      <c r="G3328" s="15" t="s">
        <v>152</v>
      </c>
      <c r="H3328" s="15">
        <v>1795</v>
      </c>
    </row>
    <row r="3329" spans="1:8">
      <c r="A3329" s="15" t="s">
        <v>69</v>
      </c>
      <c r="B3329" s="15" t="s">
        <v>3718</v>
      </c>
      <c r="C3329" s="15" t="s">
        <v>68</v>
      </c>
      <c r="D3329" s="15">
        <v>2005</v>
      </c>
      <c r="E3329" s="15" t="s">
        <v>104</v>
      </c>
      <c r="F3329" s="15" t="s">
        <v>164</v>
      </c>
      <c r="G3329" s="15" t="s">
        <v>152</v>
      </c>
      <c r="H3329" s="15">
        <v>2052</v>
      </c>
    </row>
    <row r="3330" spans="1:8">
      <c r="A3330" s="15" t="s">
        <v>71</v>
      </c>
      <c r="B3330" s="15" t="s">
        <v>3719</v>
      </c>
      <c r="C3330" s="15" t="s">
        <v>70</v>
      </c>
      <c r="D3330" s="15">
        <v>2005</v>
      </c>
      <c r="E3330" s="15" t="s">
        <v>104</v>
      </c>
      <c r="F3330" s="15" t="s">
        <v>164</v>
      </c>
      <c r="G3330" s="15" t="s">
        <v>152</v>
      </c>
      <c r="H3330" s="15">
        <v>2766</v>
      </c>
    </row>
    <row r="3331" spans="1:8">
      <c r="A3331" s="15" t="s">
        <v>20</v>
      </c>
      <c r="B3331" s="15" t="s">
        <v>3720</v>
      </c>
      <c r="C3331" s="15" t="s">
        <v>182</v>
      </c>
      <c r="D3331" s="15">
        <v>2005</v>
      </c>
      <c r="E3331" s="15" t="s">
        <v>104</v>
      </c>
      <c r="F3331" s="15" t="s">
        <v>164</v>
      </c>
      <c r="G3331" s="15" t="s">
        <v>152</v>
      </c>
      <c r="H3331" s="15">
        <v>62324</v>
      </c>
    </row>
    <row r="3332" spans="1:8">
      <c r="A3332" s="15" t="s">
        <v>23</v>
      </c>
      <c r="B3332" s="15" t="s">
        <v>3721</v>
      </c>
      <c r="C3332" s="15" t="s">
        <v>175</v>
      </c>
      <c r="D3332" s="15">
        <v>2006</v>
      </c>
      <c r="E3332" s="15" t="s">
        <v>104</v>
      </c>
      <c r="F3332" s="15" t="s">
        <v>164</v>
      </c>
      <c r="G3332" s="15" t="s">
        <v>152</v>
      </c>
      <c r="H3332" s="15">
        <v>16731</v>
      </c>
    </row>
    <row r="3333" spans="1:8">
      <c r="A3333" s="15" t="s">
        <v>25</v>
      </c>
      <c r="B3333" s="15" t="s">
        <v>3722</v>
      </c>
      <c r="C3333" s="15" t="s">
        <v>176</v>
      </c>
      <c r="D3333" s="15">
        <v>2006</v>
      </c>
      <c r="E3333" s="15" t="s">
        <v>104</v>
      </c>
      <c r="F3333" s="15" t="s">
        <v>164</v>
      </c>
      <c r="G3333" s="15" t="s">
        <v>152</v>
      </c>
      <c r="H3333" s="15">
        <v>3521</v>
      </c>
    </row>
    <row r="3334" spans="1:8">
      <c r="A3334" s="15" t="s">
        <v>26</v>
      </c>
      <c r="B3334" s="15" t="s">
        <v>3723</v>
      </c>
      <c r="C3334" s="15" t="s">
        <v>177</v>
      </c>
      <c r="D3334" s="15">
        <v>2006</v>
      </c>
      <c r="E3334" s="15" t="s">
        <v>104</v>
      </c>
      <c r="F3334" s="15" t="s">
        <v>164</v>
      </c>
      <c r="G3334" s="15" t="s">
        <v>152</v>
      </c>
      <c r="H3334" s="15">
        <v>9155</v>
      </c>
    </row>
    <row r="3335" spans="1:8">
      <c r="A3335" s="15" t="s">
        <v>221</v>
      </c>
      <c r="B3335" s="15" t="s">
        <v>3724</v>
      </c>
      <c r="C3335" s="15" t="s">
        <v>178</v>
      </c>
      <c r="D3335" s="15">
        <v>2006</v>
      </c>
      <c r="E3335" s="15" t="s">
        <v>104</v>
      </c>
      <c r="F3335" s="15" t="s">
        <v>164</v>
      </c>
      <c r="G3335" s="15" t="s">
        <v>152</v>
      </c>
      <c r="H3335" s="15">
        <v>11000</v>
      </c>
    </row>
    <row r="3336" spans="1:8">
      <c r="A3336" s="15" t="s">
        <v>107</v>
      </c>
      <c r="B3336" s="15" t="s">
        <v>3725</v>
      </c>
      <c r="C3336" s="15" t="s">
        <v>179</v>
      </c>
      <c r="D3336" s="15">
        <v>2006</v>
      </c>
      <c r="E3336" s="15" t="s">
        <v>104</v>
      </c>
      <c r="F3336" s="15" t="s">
        <v>164</v>
      </c>
      <c r="G3336" s="15" t="s">
        <v>152</v>
      </c>
      <c r="H3336" s="15">
        <v>8412</v>
      </c>
    </row>
    <row r="3337" spans="1:8">
      <c r="A3337" s="15" t="s">
        <v>27</v>
      </c>
      <c r="B3337" s="15" t="s">
        <v>3726</v>
      </c>
      <c r="C3337" s="15" t="s">
        <v>180</v>
      </c>
      <c r="D3337" s="15">
        <v>2006</v>
      </c>
      <c r="E3337" s="15" t="s">
        <v>104</v>
      </c>
      <c r="F3337" s="15" t="s">
        <v>164</v>
      </c>
      <c r="G3337" s="15" t="s">
        <v>152</v>
      </c>
      <c r="H3337" s="15">
        <v>5613</v>
      </c>
    </row>
    <row r="3338" spans="1:8">
      <c r="A3338" s="15" t="s">
        <v>28</v>
      </c>
      <c r="B3338" s="15" t="s">
        <v>3727</v>
      </c>
      <c r="C3338" s="15" t="s">
        <v>181</v>
      </c>
      <c r="D3338" s="15">
        <v>2006</v>
      </c>
      <c r="E3338" s="15" t="s">
        <v>104</v>
      </c>
      <c r="F3338" s="15" t="s">
        <v>164</v>
      </c>
      <c r="G3338" s="15" t="s">
        <v>152</v>
      </c>
      <c r="H3338" s="15">
        <v>11443</v>
      </c>
    </row>
    <row r="3339" spans="1:8">
      <c r="A3339" s="15" t="s">
        <v>30</v>
      </c>
      <c r="B3339" s="15" t="s">
        <v>3728</v>
      </c>
      <c r="C3339" s="15" t="s">
        <v>29</v>
      </c>
      <c r="D3339" s="15">
        <v>2006</v>
      </c>
      <c r="E3339" s="15" t="s">
        <v>104</v>
      </c>
      <c r="F3339" s="15" t="s">
        <v>164</v>
      </c>
      <c r="G3339" s="15" t="s">
        <v>152</v>
      </c>
      <c r="H3339" s="15">
        <v>1807</v>
      </c>
    </row>
    <row r="3340" spans="1:8">
      <c r="A3340" s="15" t="s">
        <v>32</v>
      </c>
      <c r="B3340" s="15" t="s">
        <v>3729</v>
      </c>
      <c r="C3340" s="15" t="s">
        <v>31</v>
      </c>
      <c r="D3340" s="15">
        <v>2006</v>
      </c>
      <c r="E3340" s="15" t="s">
        <v>104</v>
      </c>
      <c r="F3340" s="15" t="s">
        <v>164</v>
      </c>
      <c r="G3340" s="15" t="s">
        <v>152</v>
      </c>
      <c r="H3340" s="15">
        <v>3000</v>
      </c>
    </row>
    <row r="3341" spans="1:8">
      <c r="A3341" s="15" t="s">
        <v>34</v>
      </c>
      <c r="B3341" s="15" t="s">
        <v>3730</v>
      </c>
      <c r="C3341" s="15" t="s">
        <v>33</v>
      </c>
      <c r="D3341" s="15">
        <v>2006</v>
      </c>
      <c r="E3341" s="15" t="s">
        <v>104</v>
      </c>
      <c r="F3341" s="15" t="s">
        <v>164</v>
      </c>
      <c r="G3341" s="15" t="s">
        <v>152</v>
      </c>
      <c r="H3341" s="15">
        <v>3732</v>
      </c>
    </row>
    <row r="3342" spans="1:8">
      <c r="A3342" s="15" t="s">
        <v>36</v>
      </c>
      <c r="B3342" s="15" t="s">
        <v>3731</v>
      </c>
      <c r="C3342" s="15" t="s">
        <v>35</v>
      </c>
      <c r="D3342" s="15">
        <v>2006</v>
      </c>
      <c r="E3342" s="15" t="s">
        <v>104</v>
      </c>
      <c r="F3342" s="15" t="s">
        <v>164</v>
      </c>
      <c r="G3342" s="15" t="s">
        <v>152</v>
      </c>
      <c r="H3342" s="15">
        <v>2723</v>
      </c>
    </row>
    <row r="3343" spans="1:8">
      <c r="A3343" s="15" t="s">
        <v>38</v>
      </c>
      <c r="B3343" s="15" t="s">
        <v>3732</v>
      </c>
      <c r="C3343" s="15" t="s">
        <v>37</v>
      </c>
      <c r="D3343" s="15">
        <v>2006</v>
      </c>
      <c r="E3343" s="15" t="s">
        <v>104</v>
      </c>
      <c r="F3343" s="15" t="s">
        <v>164</v>
      </c>
      <c r="G3343" s="15" t="s">
        <v>152</v>
      </c>
      <c r="H3343" s="15">
        <v>2751</v>
      </c>
    </row>
    <row r="3344" spans="1:8">
      <c r="A3344" s="15" t="s">
        <v>40</v>
      </c>
      <c r="B3344" s="15" t="s">
        <v>3733</v>
      </c>
      <c r="C3344" s="15" t="s">
        <v>39</v>
      </c>
      <c r="D3344" s="15">
        <v>2006</v>
      </c>
      <c r="E3344" s="15" t="s">
        <v>104</v>
      </c>
      <c r="F3344" s="15" t="s">
        <v>164</v>
      </c>
      <c r="G3344" s="15" t="s">
        <v>152</v>
      </c>
      <c r="H3344" s="15">
        <v>2718</v>
      </c>
    </row>
    <row r="3345" spans="1:8">
      <c r="A3345" s="15" t="s">
        <v>41</v>
      </c>
      <c r="B3345" s="15" t="s">
        <v>3734</v>
      </c>
      <c r="C3345" s="15" t="s">
        <v>24</v>
      </c>
      <c r="D3345" s="15">
        <v>2006</v>
      </c>
      <c r="E3345" s="15" t="s">
        <v>104</v>
      </c>
      <c r="F3345" s="15" t="s">
        <v>164</v>
      </c>
      <c r="G3345" s="15" t="s">
        <v>152</v>
      </c>
      <c r="H3345" s="15">
        <v>3521</v>
      </c>
    </row>
    <row r="3346" spans="1:8">
      <c r="A3346" s="15" t="s">
        <v>43</v>
      </c>
      <c r="B3346" s="15" t="s">
        <v>3735</v>
      </c>
      <c r="C3346" s="15" t="s">
        <v>42</v>
      </c>
      <c r="D3346" s="15">
        <v>2006</v>
      </c>
      <c r="E3346" s="15" t="s">
        <v>104</v>
      </c>
      <c r="F3346" s="15" t="s">
        <v>164</v>
      </c>
      <c r="G3346" s="15" t="s">
        <v>152</v>
      </c>
      <c r="H3346" s="15">
        <v>1918</v>
      </c>
    </row>
    <row r="3347" spans="1:8">
      <c r="A3347" s="15" t="s">
        <v>45</v>
      </c>
      <c r="B3347" s="15" t="s">
        <v>3736</v>
      </c>
      <c r="C3347" s="15" t="s">
        <v>44</v>
      </c>
      <c r="D3347" s="15">
        <v>2006</v>
      </c>
      <c r="E3347" s="15" t="s">
        <v>104</v>
      </c>
      <c r="F3347" s="15" t="s">
        <v>164</v>
      </c>
      <c r="G3347" s="15" t="s">
        <v>152</v>
      </c>
      <c r="H3347" s="15">
        <v>2840</v>
      </c>
    </row>
    <row r="3348" spans="1:8">
      <c r="A3348" s="15" t="s">
        <v>47</v>
      </c>
      <c r="B3348" s="15" t="s">
        <v>3737</v>
      </c>
      <c r="C3348" s="15" t="s">
        <v>46</v>
      </c>
      <c r="D3348" s="15">
        <v>2006</v>
      </c>
      <c r="E3348" s="15" t="s">
        <v>104</v>
      </c>
      <c r="F3348" s="15" t="s">
        <v>164</v>
      </c>
      <c r="G3348" s="15" t="s">
        <v>152</v>
      </c>
      <c r="H3348" s="15">
        <v>4397</v>
      </c>
    </row>
    <row r="3349" spans="1:8">
      <c r="A3349" s="15" t="s">
        <v>49</v>
      </c>
      <c r="B3349" s="15" t="s">
        <v>3738</v>
      </c>
      <c r="C3349" s="15" t="s">
        <v>48</v>
      </c>
      <c r="D3349" s="15">
        <v>2006</v>
      </c>
      <c r="E3349" s="15" t="s">
        <v>104</v>
      </c>
      <c r="F3349" s="15" t="s">
        <v>164</v>
      </c>
      <c r="G3349" s="15" t="s">
        <v>152</v>
      </c>
      <c r="H3349" s="15">
        <v>5324</v>
      </c>
    </row>
    <row r="3350" spans="1:8">
      <c r="A3350" s="15" t="s">
        <v>51</v>
      </c>
      <c r="B3350" s="15" t="s">
        <v>3739</v>
      </c>
      <c r="C3350" s="15" t="s">
        <v>50</v>
      </c>
      <c r="D3350" s="15">
        <v>2006</v>
      </c>
      <c r="E3350" s="15" t="s">
        <v>104</v>
      </c>
      <c r="F3350" s="15" t="s">
        <v>164</v>
      </c>
      <c r="G3350" s="15" t="s">
        <v>152</v>
      </c>
      <c r="H3350" s="15">
        <v>3131</v>
      </c>
    </row>
    <row r="3351" spans="1:8">
      <c r="A3351" s="15" t="s">
        <v>53</v>
      </c>
      <c r="B3351" s="15" t="s">
        <v>3740</v>
      </c>
      <c r="C3351" s="15" t="s">
        <v>52</v>
      </c>
      <c r="D3351" s="15">
        <v>2006</v>
      </c>
      <c r="E3351" s="15" t="s">
        <v>104</v>
      </c>
      <c r="F3351" s="15" t="s">
        <v>164</v>
      </c>
      <c r="G3351" s="15" t="s">
        <v>152</v>
      </c>
      <c r="H3351" s="15">
        <v>2545</v>
      </c>
    </row>
    <row r="3352" spans="1:8">
      <c r="A3352" s="15" t="s">
        <v>55</v>
      </c>
      <c r="B3352" s="15" t="s">
        <v>3741</v>
      </c>
      <c r="C3352" s="15" t="s">
        <v>54</v>
      </c>
      <c r="D3352" s="15">
        <v>2006</v>
      </c>
      <c r="E3352" s="15" t="s">
        <v>104</v>
      </c>
      <c r="F3352" s="15" t="s">
        <v>164</v>
      </c>
      <c r="G3352" s="15" t="s">
        <v>152</v>
      </c>
      <c r="H3352" s="15">
        <v>2655</v>
      </c>
    </row>
    <row r="3353" spans="1:8">
      <c r="A3353" s="15" t="s">
        <v>57</v>
      </c>
      <c r="B3353" s="15" t="s">
        <v>3742</v>
      </c>
      <c r="C3353" s="15" t="s">
        <v>56</v>
      </c>
      <c r="D3353" s="15">
        <v>2006</v>
      </c>
      <c r="E3353" s="15" t="s">
        <v>104</v>
      </c>
      <c r="F3353" s="15" t="s">
        <v>164</v>
      </c>
      <c r="G3353" s="15" t="s">
        <v>152</v>
      </c>
      <c r="H3353" s="15">
        <v>5757</v>
      </c>
    </row>
    <row r="3354" spans="1:8">
      <c r="A3354" s="15" t="s">
        <v>59</v>
      </c>
      <c r="B3354" s="15" t="s">
        <v>3743</v>
      </c>
      <c r="C3354" s="15" t="s">
        <v>58</v>
      </c>
      <c r="D3354" s="15">
        <v>2006</v>
      </c>
      <c r="E3354" s="15" t="s">
        <v>104</v>
      </c>
      <c r="F3354" s="15" t="s">
        <v>164</v>
      </c>
      <c r="G3354" s="15" t="s">
        <v>152</v>
      </c>
      <c r="H3354" s="15">
        <v>4563</v>
      </c>
    </row>
    <row r="3355" spans="1:8">
      <c r="A3355" s="15" t="s">
        <v>61</v>
      </c>
      <c r="B3355" s="15" t="s">
        <v>3744</v>
      </c>
      <c r="C3355" s="15" t="s">
        <v>60</v>
      </c>
      <c r="D3355" s="15">
        <v>2006</v>
      </c>
      <c r="E3355" s="15" t="s">
        <v>104</v>
      </c>
      <c r="F3355" s="15" t="s">
        <v>164</v>
      </c>
      <c r="G3355" s="15" t="s">
        <v>152</v>
      </c>
      <c r="H3355" s="15">
        <v>1050</v>
      </c>
    </row>
    <row r="3356" spans="1:8">
      <c r="A3356" s="15" t="s">
        <v>63</v>
      </c>
      <c r="B3356" s="15" t="s">
        <v>3745</v>
      </c>
      <c r="C3356" s="15" t="s">
        <v>62</v>
      </c>
      <c r="D3356" s="15">
        <v>2006</v>
      </c>
      <c r="E3356" s="15" t="s">
        <v>104</v>
      </c>
      <c r="F3356" s="15" t="s">
        <v>164</v>
      </c>
      <c r="G3356" s="15" t="s">
        <v>152</v>
      </c>
      <c r="H3356" s="15">
        <v>3000</v>
      </c>
    </row>
    <row r="3357" spans="1:8">
      <c r="A3357" s="15" t="s">
        <v>65</v>
      </c>
      <c r="B3357" s="15" t="s">
        <v>3746</v>
      </c>
      <c r="C3357" s="15" t="s">
        <v>64</v>
      </c>
      <c r="D3357" s="15">
        <v>2006</v>
      </c>
      <c r="E3357" s="15" t="s">
        <v>104</v>
      </c>
      <c r="F3357" s="15" t="s">
        <v>164</v>
      </c>
      <c r="G3357" s="15" t="s">
        <v>152</v>
      </c>
      <c r="H3357" s="15">
        <v>1481</v>
      </c>
    </row>
    <row r="3358" spans="1:8">
      <c r="A3358" s="15" t="s">
        <v>67</v>
      </c>
      <c r="B3358" s="15" t="s">
        <v>3747</v>
      </c>
      <c r="C3358" s="15" t="s">
        <v>66</v>
      </c>
      <c r="D3358" s="15">
        <v>2006</v>
      </c>
      <c r="E3358" s="15" t="s">
        <v>104</v>
      </c>
      <c r="F3358" s="15" t="s">
        <v>164</v>
      </c>
      <c r="G3358" s="15" t="s">
        <v>152</v>
      </c>
      <c r="H3358" s="15">
        <v>1907</v>
      </c>
    </row>
    <row r="3359" spans="1:8">
      <c r="A3359" s="15" t="s">
        <v>69</v>
      </c>
      <c r="B3359" s="15" t="s">
        <v>3748</v>
      </c>
      <c r="C3359" s="15" t="s">
        <v>68</v>
      </c>
      <c r="D3359" s="15">
        <v>2006</v>
      </c>
      <c r="E3359" s="15" t="s">
        <v>104</v>
      </c>
      <c r="F3359" s="15" t="s">
        <v>164</v>
      </c>
      <c r="G3359" s="15" t="s">
        <v>152</v>
      </c>
      <c r="H3359" s="15">
        <v>2162</v>
      </c>
    </row>
    <row r="3360" spans="1:8">
      <c r="A3360" s="15" t="s">
        <v>71</v>
      </c>
      <c r="B3360" s="15" t="s">
        <v>3749</v>
      </c>
      <c r="C3360" s="15" t="s">
        <v>70</v>
      </c>
      <c r="D3360" s="15">
        <v>2006</v>
      </c>
      <c r="E3360" s="15" t="s">
        <v>104</v>
      </c>
      <c r="F3360" s="15" t="s">
        <v>164</v>
      </c>
      <c r="G3360" s="15" t="s">
        <v>152</v>
      </c>
      <c r="H3360" s="15">
        <v>2893</v>
      </c>
    </row>
    <row r="3361" spans="1:8">
      <c r="A3361" s="15" t="s">
        <v>20</v>
      </c>
      <c r="B3361" s="15" t="s">
        <v>3750</v>
      </c>
      <c r="C3361" s="15" t="s">
        <v>182</v>
      </c>
      <c r="D3361" s="15">
        <v>2006</v>
      </c>
      <c r="E3361" s="15" t="s">
        <v>104</v>
      </c>
      <c r="F3361" s="15" t="s">
        <v>164</v>
      </c>
      <c r="G3361" s="15" t="s">
        <v>152</v>
      </c>
      <c r="H3361" s="15">
        <v>65875</v>
      </c>
    </row>
    <row r="3362" spans="1:8">
      <c r="A3362" s="15" t="s">
        <v>23</v>
      </c>
      <c r="B3362" s="15" t="s">
        <v>3751</v>
      </c>
      <c r="C3362" s="15" t="s">
        <v>175</v>
      </c>
      <c r="D3362" s="15">
        <v>2007</v>
      </c>
      <c r="E3362" s="15" t="s">
        <v>104</v>
      </c>
      <c r="F3362" s="15" t="s">
        <v>164</v>
      </c>
      <c r="G3362" s="15" t="s">
        <v>152</v>
      </c>
      <c r="H3362" s="15">
        <v>17367</v>
      </c>
    </row>
    <row r="3363" spans="1:8">
      <c r="A3363" s="15" t="s">
        <v>25</v>
      </c>
      <c r="B3363" s="15" t="s">
        <v>3752</v>
      </c>
      <c r="C3363" s="15" t="s">
        <v>176</v>
      </c>
      <c r="D3363" s="15">
        <v>2007</v>
      </c>
      <c r="E3363" s="15" t="s">
        <v>104</v>
      </c>
      <c r="F3363" s="15" t="s">
        <v>164</v>
      </c>
      <c r="G3363" s="15" t="s">
        <v>152</v>
      </c>
      <c r="H3363" s="15">
        <v>3670</v>
      </c>
    </row>
    <row r="3364" spans="1:8">
      <c r="A3364" s="15" t="s">
        <v>26</v>
      </c>
      <c r="B3364" s="15" t="s">
        <v>3753</v>
      </c>
      <c r="C3364" s="15" t="s">
        <v>177</v>
      </c>
      <c r="D3364" s="15">
        <v>2007</v>
      </c>
      <c r="E3364" s="15" t="s">
        <v>104</v>
      </c>
      <c r="F3364" s="15" t="s">
        <v>164</v>
      </c>
      <c r="G3364" s="15" t="s">
        <v>152</v>
      </c>
      <c r="H3364" s="15">
        <v>9610</v>
      </c>
    </row>
    <row r="3365" spans="1:8">
      <c r="A3365" s="15" t="s">
        <v>221</v>
      </c>
      <c r="B3365" s="15" t="s">
        <v>3754</v>
      </c>
      <c r="C3365" s="15" t="s">
        <v>178</v>
      </c>
      <c r="D3365" s="15">
        <v>2007</v>
      </c>
      <c r="E3365" s="15" t="s">
        <v>104</v>
      </c>
      <c r="F3365" s="15" t="s">
        <v>164</v>
      </c>
      <c r="G3365" s="15" t="s">
        <v>152</v>
      </c>
      <c r="H3365" s="15">
        <v>11528</v>
      </c>
    </row>
    <row r="3366" spans="1:8">
      <c r="A3366" s="15" t="s">
        <v>107</v>
      </c>
      <c r="B3366" s="15" t="s">
        <v>3755</v>
      </c>
      <c r="C3366" s="15" t="s">
        <v>179</v>
      </c>
      <c r="D3366" s="15">
        <v>2007</v>
      </c>
      <c r="E3366" s="15" t="s">
        <v>104</v>
      </c>
      <c r="F3366" s="15" t="s">
        <v>164</v>
      </c>
      <c r="G3366" s="15" t="s">
        <v>152</v>
      </c>
      <c r="H3366" s="15">
        <v>8905</v>
      </c>
    </row>
    <row r="3367" spans="1:8">
      <c r="A3367" s="15" t="s">
        <v>27</v>
      </c>
      <c r="B3367" s="15" t="s">
        <v>3756</v>
      </c>
      <c r="C3367" s="15" t="s">
        <v>180</v>
      </c>
      <c r="D3367" s="15">
        <v>2007</v>
      </c>
      <c r="E3367" s="15" t="s">
        <v>104</v>
      </c>
      <c r="F3367" s="15" t="s">
        <v>164</v>
      </c>
      <c r="G3367" s="15" t="s">
        <v>152</v>
      </c>
      <c r="H3367" s="15">
        <v>5811</v>
      </c>
    </row>
    <row r="3368" spans="1:8">
      <c r="A3368" s="15" t="s">
        <v>28</v>
      </c>
      <c r="B3368" s="15" t="s">
        <v>3757</v>
      </c>
      <c r="C3368" s="15" t="s">
        <v>181</v>
      </c>
      <c r="D3368" s="15">
        <v>2007</v>
      </c>
      <c r="E3368" s="15" t="s">
        <v>104</v>
      </c>
      <c r="F3368" s="15" t="s">
        <v>164</v>
      </c>
      <c r="G3368" s="15" t="s">
        <v>152</v>
      </c>
      <c r="H3368" s="15">
        <v>11969</v>
      </c>
    </row>
    <row r="3369" spans="1:8">
      <c r="A3369" s="15" t="s">
        <v>30</v>
      </c>
      <c r="B3369" s="15" t="s">
        <v>3758</v>
      </c>
      <c r="C3369" s="15" t="s">
        <v>29</v>
      </c>
      <c r="D3369" s="15">
        <v>2007</v>
      </c>
      <c r="E3369" s="15" t="s">
        <v>104</v>
      </c>
      <c r="F3369" s="15" t="s">
        <v>164</v>
      </c>
      <c r="G3369" s="15" t="s">
        <v>152</v>
      </c>
      <c r="H3369" s="15">
        <v>1876</v>
      </c>
    </row>
    <row r="3370" spans="1:8">
      <c r="A3370" s="15" t="s">
        <v>32</v>
      </c>
      <c r="B3370" s="15" t="s">
        <v>3759</v>
      </c>
      <c r="C3370" s="15" t="s">
        <v>31</v>
      </c>
      <c r="D3370" s="15">
        <v>2007</v>
      </c>
      <c r="E3370" s="15" t="s">
        <v>104</v>
      </c>
      <c r="F3370" s="15" t="s">
        <v>164</v>
      </c>
      <c r="G3370" s="15" t="s">
        <v>152</v>
      </c>
      <c r="H3370" s="15">
        <v>3124</v>
      </c>
    </row>
    <row r="3371" spans="1:8">
      <c r="A3371" s="15" t="s">
        <v>34</v>
      </c>
      <c r="B3371" s="15" t="s">
        <v>3760</v>
      </c>
      <c r="C3371" s="15" t="s">
        <v>33</v>
      </c>
      <c r="D3371" s="15">
        <v>2007</v>
      </c>
      <c r="E3371" s="15" t="s">
        <v>104</v>
      </c>
      <c r="F3371" s="15" t="s">
        <v>164</v>
      </c>
      <c r="G3371" s="15" t="s">
        <v>152</v>
      </c>
      <c r="H3371" s="15">
        <v>3903</v>
      </c>
    </row>
    <row r="3372" spans="1:8">
      <c r="A3372" s="15" t="s">
        <v>36</v>
      </c>
      <c r="B3372" s="15" t="s">
        <v>3761</v>
      </c>
      <c r="C3372" s="15" t="s">
        <v>35</v>
      </c>
      <c r="D3372" s="15">
        <v>2007</v>
      </c>
      <c r="E3372" s="15" t="s">
        <v>104</v>
      </c>
      <c r="F3372" s="15" t="s">
        <v>164</v>
      </c>
      <c r="G3372" s="15" t="s">
        <v>152</v>
      </c>
      <c r="H3372" s="15">
        <v>2784</v>
      </c>
    </row>
    <row r="3373" spans="1:8">
      <c r="A3373" s="15" t="s">
        <v>38</v>
      </c>
      <c r="B3373" s="15" t="s">
        <v>3762</v>
      </c>
      <c r="C3373" s="15" t="s">
        <v>37</v>
      </c>
      <c r="D3373" s="15">
        <v>2007</v>
      </c>
      <c r="E3373" s="15" t="s">
        <v>104</v>
      </c>
      <c r="F3373" s="15" t="s">
        <v>164</v>
      </c>
      <c r="G3373" s="15" t="s">
        <v>152</v>
      </c>
      <c r="H3373" s="15">
        <v>2897</v>
      </c>
    </row>
    <row r="3374" spans="1:8">
      <c r="A3374" s="15" t="s">
        <v>40</v>
      </c>
      <c r="B3374" s="15" t="s">
        <v>3763</v>
      </c>
      <c r="C3374" s="15" t="s">
        <v>39</v>
      </c>
      <c r="D3374" s="15">
        <v>2007</v>
      </c>
      <c r="E3374" s="15" t="s">
        <v>104</v>
      </c>
      <c r="F3374" s="15" t="s">
        <v>164</v>
      </c>
      <c r="G3374" s="15" t="s">
        <v>152</v>
      </c>
      <c r="H3374" s="15">
        <v>2783</v>
      </c>
    </row>
    <row r="3375" spans="1:8">
      <c r="A3375" s="15" t="s">
        <v>41</v>
      </c>
      <c r="B3375" s="15" t="s">
        <v>3764</v>
      </c>
      <c r="C3375" s="15" t="s">
        <v>24</v>
      </c>
      <c r="D3375" s="15">
        <v>2007</v>
      </c>
      <c r="E3375" s="15" t="s">
        <v>104</v>
      </c>
      <c r="F3375" s="15" t="s">
        <v>164</v>
      </c>
      <c r="G3375" s="15" t="s">
        <v>152</v>
      </c>
      <c r="H3375" s="15">
        <v>3670</v>
      </c>
    </row>
    <row r="3376" spans="1:8">
      <c r="A3376" s="15" t="s">
        <v>43</v>
      </c>
      <c r="B3376" s="15" t="s">
        <v>3765</v>
      </c>
      <c r="C3376" s="15" t="s">
        <v>42</v>
      </c>
      <c r="D3376" s="15">
        <v>2007</v>
      </c>
      <c r="E3376" s="15" t="s">
        <v>104</v>
      </c>
      <c r="F3376" s="15" t="s">
        <v>164</v>
      </c>
      <c r="G3376" s="15" t="s">
        <v>152</v>
      </c>
      <c r="H3376" s="15">
        <v>2012</v>
      </c>
    </row>
    <row r="3377" spans="1:8">
      <c r="A3377" s="15" t="s">
        <v>45</v>
      </c>
      <c r="B3377" s="15" t="s">
        <v>3766</v>
      </c>
      <c r="C3377" s="15" t="s">
        <v>44</v>
      </c>
      <c r="D3377" s="15">
        <v>2007</v>
      </c>
      <c r="E3377" s="15" t="s">
        <v>104</v>
      </c>
      <c r="F3377" s="15" t="s">
        <v>164</v>
      </c>
      <c r="G3377" s="15" t="s">
        <v>152</v>
      </c>
      <c r="H3377" s="15">
        <v>2995</v>
      </c>
    </row>
    <row r="3378" spans="1:8">
      <c r="A3378" s="15" t="s">
        <v>47</v>
      </c>
      <c r="B3378" s="15" t="s">
        <v>3767</v>
      </c>
      <c r="C3378" s="15" t="s">
        <v>46</v>
      </c>
      <c r="D3378" s="15">
        <v>2007</v>
      </c>
      <c r="E3378" s="15" t="s">
        <v>104</v>
      </c>
      <c r="F3378" s="15" t="s">
        <v>164</v>
      </c>
      <c r="G3378" s="15" t="s">
        <v>152</v>
      </c>
      <c r="H3378" s="15">
        <v>4603</v>
      </c>
    </row>
    <row r="3379" spans="1:8">
      <c r="A3379" s="15" t="s">
        <v>49</v>
      </c>
      <c r="B3379" s="15" t="s">
        <v>3768</v>
      </c>
      <c r="C3379" s="15" t="s">
        <v>48</v>
      </c>
      <c r="D3379" s="15">
        <v>2007</v>
      </c>
      <c r="E3379" s="15" t="s">
        <v>104</v>
      </c>
      <c r="F3379" s="15" t="s">
        <v>164</v>
      </c>
      <c r="G3379" s="15" t="s">
        <v>152</v>
      </c>
      <c r="H3379" s="15">
        <v>5511</v>
      </c>
    </row>
    <row r="3380" spans="1:8">
      <c r="A3380" s="15" t="s">
        <v>51</v>
      </c>
      <c r="B3380" s="15" t="s">
        <v>3769</v>
      </c>
      <c r="C3380" s="15" t="s">
        <v>50</v>
      </c>
      <c r="D3380" s="15">
        <v>2007</v>
      </c>
      <c r="E3380" s="15" t="s">
        <v>104</v>
      </c>
      <c r="F3380" s="15" t="s">
        <v>164</v>
      </c>
      <c r="G3380" s="15" t="s">
        <v>152</v>
      </c>
      <c r="H3380" s="15">
        <v>3283</v>
      </c>
    </row>
    <row r="3381" spans="1:8">
      <c r="A3381" s="15" t="s">
        <v>53</v>
      </c>
      <c r="B3381" s="15" t="s">
        <v>3770</v>
      </c>
      <c r="C3381" s="15" t="s">
        <v>52</v>
      </c>
      <c r="D3381" s="15">
        <v>2007</v>
      </c>
      <c r="E3381" s="15" t="s">
        <v>104</v>
      </c>
      <c r="F3381" s="15" t="s">
        <v>164</v>
      </c>
      <c r="G3381" s="15" t="s">
        <v>152</v>
      </c>
      <c r="H3381" s="15">
        <v>2734</v>
      </c>
    </row>
    <row r="3382" spans="1:8">
      <c r="A3382" s="15" t="s">
        <v>55</v>
      </c>
      <c r="B3382" s="15" t="s">
        <v>3771</v>
      </c>
      <c r="C3382" s="15" t="s">
        <v>54</v>
      </c>
      <c r="D3382" s="15">
        <v>2007</v>
      </c>
      <c r="E3382" s="15" t="s">
        <v>104</v>
      </c>
      <c r="F3382" s="15" t="s">
        <v>164</v>
      </c>
      <c r="G3382" s="15" t="s">
        <v>152</v>
      </c>
      <c r="H3382" s="15">
        <v>2801</v>
      </c>
    </row>
    <row r="3383" spans="1:8">
      <c r="A3383" s="15" t="s">
        <v>57</v>
      </c>
      <c r="B3383" s="15" t="s">
        <v>3772</v>
      </c>
      <c r="C3383" s="15" t="s">
        <v>56</v>
      </c>
      <c r="D3383" s="15">
        <v>2007</v>
      </c>
      <c r="E3383" s="15" t="s">
        <v>104</v>
      </c>
      <c r="F3383" s="15" t="s">
        <v>164</v>
      </c>
      <c r="G3383" s="15" t="s">
        <v>152</v>
      </c>
      <c r="H3383" s="15">
        <v>6104</v>
      </c>
    </row>
    <row r="3384" spans="1:8">
      <c r="A3384" s="15" t="s">
        <v>59</v>
      </c>
      <c r="B3384" s="15" t="s">
        <v>3773</v>
      </c>
      <c r="C3384" s="15" t="s">
        <v>58</v>
      </c>
      <c r="D3384" s="15">
        <v>2007</v>
      </c>
      <c r="E3384" s="15" t="s">
        <v>104</v>
      </c>
      <c r="F3384" s="15" t="s">
        <v>164</v>
      </c>
      <c r="G3384" s="15" t="s">
        <v>152</v>
      </c>
      <c r="H3384" s="15">
        <v>4713</v>
      </c>
    </row>
    <row r="3385" spans="1:8">
      <c r="A3385" s="15" t="s">
        <v>61</v>
      </c>
      <c r="B3385" s="15" t="s">
        <v>3774</v>
      </c>
      <c r="C3385" s="15" t="s">
        <v>60</v>
      </c>
      <c r="D3385" s="15">
        <v>2007</v>
      </c>
      <c r="E3385" s="15" t="s">
        <v>104</v>
      </c>
      <c r="F3385" s="15" t="s">
        <v>164</v>
      </c>
      <c r="G3385" s="15" t="s">
        <v>152</v>
      </c>
      <c r="H3385" s="15">
        <v>1098</v>
      </c>
    </row>
    <row r="3386" spans="1:8">
      <c r="A3386" s="15" t="s">
        <v>63</v>
      </c>
      <c r="B3386" s="15" t="s">
        <v>3775</v>
      </c>
      <c r="C3386" s="15" t="s">
        <v>62</v>
      </c>
      <c r="D3386" s="15">
        <v>2007</v>
      </c>
      <c r="E3386" s="15" t="s">
        <v>104</v>
      </c>
      <c r="F3386" s="15" t="s">
        <v>164</v>
      </c>
      <c r="G3386" s="15" t="s">
        <v>152</v>
      </c>
      <c r="H3386" s="15">
        <v>3222</v>
      </c>
    </row>
    <row r="3387" spans="1:8">
      <c r="A3387" s="15" t="s">
        <v>65</v>
      </c>
      <c r="B3387" s="15" t="s">
        <v>3776</v>
      </c>
      <c r="C3387" s="15" t="s">
        <v>64</v>
      </c>
      <c r="D3387" s="15">
        <v>2007</v>
      </c>
      <c r="E3387" s="15" t="s">
        <v>104</v>
      </c>
      <c r="F3387" s="15" t="s">
        <v>164</v>
      </c>
      <c r="G3387" s="15" t="s">
        <v>152</v>
      </c>
      <c r="H3387" s="15">
        <v>1523</v>
      </c>
    </row>
    <row r="3388" spans="1:8">
      <c r="A3388" s="15" t="s">
        <v>67</v>
      </c>
      <c r="B3388" s="15" t="s">
        <v>3777</v>
      </c>
      <c r="C3388" s="15" t="s">
        <v>66</v>
      </c>
      <c r="D3388" s="15">
        <v>2007</v>
      </c>
      <c r="E3388" s="15" t="s">
        <v>104</v>
      </c>
      <c r="F3388" s="15" t="s">
        <v>164</v>
      </c>
      <c r="G3388" s="15" t="s">
        <v>152</v>
      </c>
      <c r="H3388" s="15">
        <v>2005</v>
      </c>
    </row>
    <row r="3389" spans="1:8">
      <c r="A3389" s="15" t="s">
        <v>69</v>
      </c>
      <c r="B3389" s="15" t="s">
        <v>3778</v>
      </c>
      <c r="C3389" s="15" t="s">
        <v>68</v>
      </c>
      <c r="D3389" s="15">
        <v>2007</v>
      </c>
      <c r="E3389" s="15" t="s">
        <v>104</v>
      </c>
      <c r="F3389" s="15" t="s">
        <v>164</v>
      </c>
      <c r="G3389" s="15" t="s">
        <v>152</v>
      </c>
      <c r="H3389" s="15">
        <v>2249</v>
      </c>
    </row>
    <row r="3390" spans="1:8">
      <c r="A3390" s="15" t="s">
        <v>71</v>
      </c>
      <c r="B3390" s="15" t="s">
        <v>3779</v>
      </c>
      <c r="C3390" s="15" t="s">
        <v>70</v>
      </c>
      <c r="D3390" s="15">
        <v>2007</v>
      </c>
      <c r="E3390" s="15" t="s">
        <v>104</v>
      </c>
      <c r="F3390" s="15" t="s">
        <v>164</v>
      </c>
      <c r="G3390" s="15" t="s">
        <v>152</v>
      </c>
      <c r="H3390" s="15">
        <v>2970</v>
      </c>
    </row>
    <row r="3391" spans="1:8">
      <c r="A3391" s="15" t="s">
        <v>20</v>
      </c>
      <c r="B3391" s="15" t="s">
        <v>3780</v>
      </c>
      <c r="C3391" s="15" t="s">
        <v>182</v>
      </c>
      <c r="D3391" s="15">
        <v>2007</v>
      </c>
      <c r="E3391" s="15" t="s">
        <v>104</v>
      </c>
      <c r="F3391" s="15" t="s">
        <v>164</v>
      </c>
      <c r="G3391" s="15" t="s">
        <v>152</v>
      </c>
      <c r="H3391" s="15">
        <v>68860</v>
      </c>
    </row>
    <row r="3392" spans="1:8">
      <c r="A3392" s="15" t="s">
        <v>23</v>
      </c>
      <c r="B3392" s="15" t="s">
        <v>3781</v>
      </c>
      <c r="C3392" s="15" t="s">
        <v>175</v>
      </c>
      <c r="D3392" s="15">
        <v>2008</v>
      </c>
      <c r="E3392" s="15" t="s">
        <v>104</v>
      </c>
      <c r="F3392" s="15" t="s">
        <v>164</v>
      </c>
      <c r="G3392" s="15" t="s">
        <v>152</v>
      </c>
      <c r="H3392" s="15">
        <v>17675</v>
      </c>
    </row>
    <row r="3393" spans="1:8">
      <c r="A3393" s="15" t="s">
        <v>25</v>
      </c>
      <c r="B3393" s="15" t="s">
        <v>3782</v>
      </c>
      <c r="C3393" s="15" t="s">
        <v>176</v>
      </c>
      <c r="D3393" s="15">
        <v>2008</v>
      </c>
      <c r="E3393" s="15" t="s">
        <v>104</v>
      </c>
      <c r="F3393" s="15" t="s">
        <v>164</v>
      </c>
      <c r="G3393" s="15" t="s">
        <v>152</v>
      </c>
      <c r="H3393" s="15">
        <v>3811</v>
      </c>
    </row>
    <row r="3394" spans="1:8">
      <c r="A3394" s="15" t="s">
        <v>26</v>
      </c>
      <c r="B3394" s="15" t="s">
        <v>3783</v>
      </c>
      <c r="C3394" s="15" t="s">
        <v>177</v>
      </c>
      <c r="D3394" s="15">
        <v>2008</v>
      </c>
      <c r="E3394" s="15" t="s">
        <v>104</v>
      </c>
      <c r="F3394" s="15" t="s">
        <v>164</v>
      </c>
      <c r="G3394" s="15" t="s">
        <v>152</v>
      </c>
      <c r="H3394" s="15">
        <v>9992</v>
      </c>
    </row>
    <row r="3395" spans="1:8">
      <c r="A3395" s="15" t="s">
        <v>221</v>
      </c>
      <c r="B3395" s="15" t="s">
        <v>3784</v>
      </c>
      <c r="C3395" s="15" t="s">
        <v>178</v>
      </c>
      <c r="D3395" s="15">
        <v>2008</v>
      </c>
      <c r="E3395" s="15" t="s">
        <v>104</v>
      </c>
      <c r="F3395" s="15" t="s">
        <v>164</v>
      </c>
      <c r="G3395" s="15" t="s">
        <v>152</v>
      </c>
      <c r="H3395" s="15">
        <v>11847</v>
      </c>
    </row>
    <row r="3396" spans="1:8">
      <c r="A3396" s="15" t="s">
        <v>107</v>
      </c>
      <c r="B3396" s="15" t="s">
        <v>3785</v>
      </c>
      <c r="C3396" s="15" t="s">
        <v>179</v>
      </c>
      <c r="D3396" s="15">
        <v>2008</v>
      </c>
      <c r="E3396" s="15" t="s">
        <v>104</v>
      </c>
      <c r="F3396" s="15" t="s">
        <v>164</v>
      </c>
      <c r="G3396" s="15" t="s">
        <v>152</v>
      </c>
      <c r="H3396" s="15">
        <v>9240</v>
      </c>
    </row>
    <row r="3397" spans="1:8">
      <c r="A3397" s="15" t="s">
        <v>27</v>
      </c>
      <c r="B3397" s="15" t="s">
        <v>3786</v>
      </c>
      <c r="C3397" s="15" t="s">
        <v>180</v>
      </c>
      <c r="D3397" s="15">
        <v>2008</v>
      </c>
      <c r="E3397" s="15" t="s">
        <v>104</v>
      </c>
      <c r="F3397" s="15" t="s">
        <v>164</v>
      </c>
      <c r="G3397" s="15" t="s">
        <v>152</v>
      </c>
      <c r="H3397" s="15">
        <v>5900</v>
      </c>
    </row>
    <row r="3398" spans="1:8">
      <c r="A3398" s="15" t="s">
        <v>28</v>
      </c>
      <c r="B3398" s="15" t="s">
        <v>3787</v>
      </c>
      <c r="C3398" s="15" t="s">
        <v>181</v>
      </c>
      <c r="D3398" s="15">
        <v>2008</v>
      </c>
      <c r="E3398" s="15" t="s">
        <v>104</v>
      </c>
      <c r="F3398" s="15" t="s">
        <v>164</v>
      </c>
      <c r="G3398" s="15" t="s">
        <v>152</v>
      </c>
      <c r="H3398" s="15">
        <v>12136</v>
      </c>
    </row>
    <row r="3399" spans="1:8">
      <c r="A3399" s="15" t="s">
        <v>30</v>
      </c>
      <c r="B3399" s="15" t="s">
        <v>3788</v>
      </c>
      <c r="C3399" s="15" t="s">
        <v>29</v>
      </c>
      <c r="D3399" s="15">
        <v>2008</v>
      </c>
      <c r="E3399" s="15" t="s">
        <v>104</v>
      </c>
      <c r="F3399" s="15" t="s">
        <v>164</v>
      </c>
      <c r="G3399" s="15" t="s">
        <v>152</v>
      </c>
      <c r="H3399" s="15">
        <v>1951</v>
      </c>
    </row>
    <row r="3400" spans="1:8">
      <c r="A3400" s="15" t="s">
        <v>32</v>
      </c>
      <c r="B3400" s="15" t="s">
        <v>3789</v>
      </c>
      <c r="C3400" s="15" t="s">
        <v>31</v>
      </c>
      <c r="D3400" s="15">
        <v>2008</v>
      </c>
      <c r="E3400" s="15" t="s">
        <v>104</v>
      </c>
      <c r="F3400" s="15" t="s">
        <v>164</v>
      </c>
      <c r="G3400" s="15" t="s">
        <v>152</v>
      </c>
      <c r="H3400" s="15">
        <v>3157</v>
      </c>
    </row>
    <row r="3401" spans="1:8">
      <c r="A3401" s="15" t="s">
        <v>34</v>
      </c>
      <c r="B3401" s="15" t="s">
        <v>3790</v>
      </c>
      <c r="C3401" s="15" t="s">
        <v>33</v>
      </c>
      <c r="D3401" s="15">
        <v>2008</v>
      </c>
      <c r="E3401" s="15" t="s">
        <v>104</v>
      </c>
      <c r="F3401" s="15" t="s">
        <v>164</v>
      </c>
      <c r="G3401" s="15" t="s">
        <v>152</v>
      </c>
      <c r="H3401" s="15">
        <v>4007</v>
      </c>
    </row>
    <row r="3402" spans="1:8">
      <c r="A3402" s="15" t="s">
        <v>36</v>
      </c>
      <c r="B3402" s="15" t="s">
        <v>3791</v>
      </c>
      <c r="C3402" s="15" t="s">
        <v>35</v>
      </c>
      <c r="D3402" s="15">
        <v>2008</v>
      </c>
      <c r="E3402" s="15" t="s">
        <v>104</v>
      </c>
      <c r="F3402" s="15" t="s">
        <v>164</v>
      </c>
      <c r="G3402" s="15" t="s">
        <v>152</v>
      </c>
      <c r="H3402" s="15">
        <v>2772</v>
      </c>
    </row>
    <row r="3403" spans="1:8">
      <c r="A3403" s="15" t="s">
        <v>38</v>
      </c>
      <c r="B3403" s="15" t="s">
        <v>3792</v>
      </c>
      <c r="C3403" s="15" t="s">
        <v>37</v>
      </c>
      <c r="D3403" s="15">
        <v>2008</v>
      </c>
      <c r="E3403" s="15" t="s">
        <v>104</v>
      </c>
      <c r="F3403" s="15" t="s">
        <v>164</v>
      </c>
      <c r="G3403" s="15" t="s">
        <v>152</v>
      </c>
      <c r="H3403" s="15">
        <v>2961</v>
      </c>
    </row>
    <row r="3404" spans="1:8">
      <c r="A3404" s="15" t="s">
        <v>40</v>
      </c>
      <c r="B3404" s="15" t="s">
        <v>3793</v>
      </c>
      <c r="C3404" s="15" t="s">
        <v>39</v>
      </c>
      <c r="D3404" s="15">
        <v>2008</v>
      </c>
      <c r="E3404" s="15" t="s">
        <v>104</v>
      </c>
      <c r="F3404" s="15" t="s">
        <v>164</v>
      </c>
      <c r="G3404" s="15" t="s">
        <v>152</v>
      </c>
      <c r="H3404" s="15">
        <v>2827</v>
      </c>
    </row>
    <row r="3405" spans="1:8">
      <c r="A3405" s="15" t="s">
        <v>41</v>
      </c>
      <c r="B3405" s="15" t="s">
        <v>3794</v>
      </c>
      <c r="C3405" s="15" t="s">
        <v>24</v>
      </c>
      <c r="D3405" s="15">
        <v>2008</v>
      </c>
      <c r="E3405" s="15" t="s">
        <v>104</v>
      </c>
      <c r="F3405" s="15" t="s">
        <v>164</v>
      </c>
      <c r="G3405" s="15" t="s">
        <v>152</v>
      </c>
      <c r="H3405" s="15">
        <v>3811</v>
      </c>
    </row>
    <row r="3406" spans="1:8">
      <c r="A3406" s="15" t="s">
        <v>43</v>
      </c>
      <c r="B3406" s="15" t="s">
        <v>3795</v>
      </c>
      <c r="C3406" s="15" t="s">
        <v>42</v>
      </c>
      <c r="D3406" s="15">
        <v>2008</v>
      </c>
      <c r="E3406" s="15" t="s">
        <v>104</v>
      </c>
      <c r="F3406" s="15" t="s">
        <v>164</v>
      </c>
      <c r="G3406" s="15" t="s">
        <v>152</v>
      </c>
      <c r="H3406" s="15">
        <v>2090</v>
      </c>
    </row>
    <row r="3407" spans="1:8">
      <c r="A3407" s="15" t="s">
        <v>45</v>
      </c>
      <c r="B3407" s="15" t="s">
        <v>3796</v>
      </c>
      <c r="C3407" s="15" t="s">
        <v>44</v>
      </c>
      <c r="D3407" s="15">
        <v>2008</v>
      </c>
      <c r="E3407" s="15" t="s">
        <v>104</v>
      </c>
      <c r="F3407" s="15" t="s">
        <v>164</v>
      </c>
      <c r="G3407" s="15" t="s">
        <v>152</v>
      </c>
      <c r="H3407" s="15">
        <v>3120</v>
      </c>
    </row>
    <row r="3408" spans="1:8">
      <c r="A3408" s="15" t="s">
        <v>47</v>
      </c>
      <c r="B3408" s="15" t="s">
        <v>3797</v>
      </c>
      <c r="C3408" s="15" t="s">
        <v>46</v>
      </c>
      <c r="D3408" s="15">
        <v>2008</v>
      </c>
      <c r="E3408" s="15" t="s">
        <v>104</v>
      </c>
      <c r="F3408" s="15" t="s">
        <v>164</v>
      </c>
      <c r="G3408" s="15" t="s">
        <v>152</v>
      </c>
      <c r="H3408" s="15">
        <v>4782</v>
      </c>
    </row>
    <row r="3409" spans="1:8">
      <c r="A3409" s="15" t="s">
        <v>49</v>
      </c>
      <c r="B3409" s="15" t="s">
        <v>3798</v>
      </c>
      <c r="C3409" s="15" t="s">
        <v>48</v>
      </c>
      <c r="D3409" s="15">
        <v>2008</v>
      </c>
      <c r="E3409" s="15" t="s">
        <v>104</v>
      </c>
      <c r="F3409" s="15" t="s">
        <v>164</v>
      </c>
      <c r="G3409" s="15" t="s">
        <v>152</v>
      </c>
      <c r="H3409" s="15">
        <v>5599</v>
      </c>
    </row>
    <row r="3410" spans="1:8">
      <c r="A3410" s="15" t="s">
        <v>51</v>
      </c>
      <c r="B3410" s="15" t="s">
        <v>3799</v>
      </c>
      <c r="C3410" s="15" t="s">
        <v>50</v>
      </c>
      <c r="D3410" s="15">
        <v>2008</v>
      </c>
      <c r="E3410" s="15" t="s">
        <v>104</v>
      </c>
      <c r="F3410" s="15" t="s">
        <v>164</v>
      </c>
      <c r="G3410" s="15" t="s">
        <v>152</v>
      </c>
      <c r="H3410" s="15">
        <v>3382</v>
      </c>
    </row>
    <row r="3411" spans="1:8">
      <c r="A3411" s="15" t="s">
        <v>53</v>
      </c>
      <c r="B3411" s="15" t="s">
        <v>3800</v>
      </c>
      <c r="C3411" s="15" t="s">
        <v>52</v>
      </c>
      <c r="D3411" s="15">
        <v>2008</v>
      </c>
      <c r="E3411" s="15" t="s">
        <v>104</v>
      </c>
      <c r="F3411" s="15" t="s">
        <v>164</v>
      </c>
      <c r="G3411" s="15" t="s">
        <v>152</v>
      </c>
      <c r="H3411" s="15">
        <v>2866</v>
      </c>
    </row>
    <row r="3412" spans="1:8">
      <c r="A3412" s="15" t="s">
        <v>55</v>
      </c>
      <c r="B3412" s="15" t="s">
        <v>3801</v>
      </c>
      <c r="C3412" s="15" t="s">
        <v>54</v>
      </c>
      <c r="D3412" s="15">
        <v>2008</v>
      </c>
      <c r="E3412" s="15" t="s">
        <v>104</v>
      </c>
      <c r="F3412" s="15" t="s">
        <v>164</v>
      </c>
      <c r="G3412" s="15" t="s">
        <v>152</v>
      </c>
      <c r="H3412" s="15">
        <v>2932</v>
      </c>
    </row>
    <row r="3413" spans="1:8">
      <c r="A3413" s="15" t="s">
        <v>57</v>
      </c>
      <c r="B3413" s="15" t="s">
        <v>3802</v>
      </c>
      <c r="C3413" s="15" t="s">
        <v>56</v>
      </c>
      <c r="D3413" s="15">
        <v>2008</v>
      </c>
      <c r="E3413" s="15" t="s">
        <v>104</v>
      </c>
      <c r="F3413" s="15" t="s">
        <v>164</v>
      </c>
      <c r="G3413" s="15" t="s">
        <v>152</v>
      </c>
      <c r="H3413" s="15">
        <v>6308</v>
      </c>
    </row>
    <row r="3414" spans="1:8">
      <c r="A3414" s="15" t="s">
        <v>59</v>
      </c>
      <c r="B3414" s="15" t="s">
        <v>3803</v>
      </c>
      <c r="C3414" s="15" t="s">
        <v>58</v>
      </c>
      <c r="D3414" s="15">
        <v>2008</v>
      </c>
      <c r="E3414" s="15" t="s">
        <v>104</v>
      </c>
      <c r="F3414" s="15" t="s">
        <v>164</v>
      </c>
      <c r="G3414" s="15" t="s">
        <v>152</v>
      </c>
      <c r="H3414" s="15">
        <v>4788</v>
      </c>
    </row>
    <row r="3415" spans="1:8">
      <c r="A3415" s="15" t="s">
        <v>61</v>
      </c>
      <c r="B3415" s="15" t="s">
        <v>3804</v>
      </c>
      <c r="C3415" s="15" t="s">
        <v>60</v>
      </c>
      <c r="D3415" s="15">
        <v>2008</v>
      </c>
      <c r="E3415" s="15" t="s">
        <v>104</v>
      </c>
      <c r="F3415" s="15" t="s">
        <v>164</v>
      </c>
      <c r="G3415" s="15" t="s">
        <v>152</v>
      </c>
      <c r="H3415" s="15">
        <v>1112</v>
      </c>
    </row>
    <row r="3416" spans="1:8">
      <c r="A3416" s="15" t="s">
        <v>63</v>
      </c>
      <c r="B3416" s="15" t="s">
        <v>3805</v>
      </c>
      <c r="C3416" s="15" t="s">
        <v>62</v>
      </c>
      <c r="D3416" s="15">
        <v>2008</v>
      </c>
      <c r="E3416" s="15" t="s">
        <v>104</v>
      </c>
      <c r="F3416" s="15" t="s">
        <v>164</v>
      </c>
      <c r="G3416" s="15" t="s">
        <v>152</v>
      </c>
      <c r="H3416" s="15">
        <v>3217</v>
      </c>
    </row>
    <row r="3417" spans="1:8">
      <c r="A3417" s="15" t="s">
        <v>65</v>
      </c>
      <c r="B3417" s="15" t="s">
        <v>3806</v>
      </c>
      <c r="C3417" s="15" t="s">
        <v>64</v>
      </c>
      <c r="D3417" s="15">
        <v>2008</v>
      </c>
      <c r="E3417" s="15" t="s">
        <v>104</v>
      </c>
      <c r="F3417" s="15" t="s">
        <v>164</v>
      </c>
      <c r="G3417" s="15" t="s">
        <v>152</v>
      </c>
      <c r="H3417" s="15">
        <v>1541</v>
      </c>
    </row>
    <row r="3418" spans="1:8">
      <c r="A3418" s="15" t="s">
        <v>67</v>
      </c>
      <c r="B3418" s="15" t="s">
        <v>3807</v>
      </c>
      <c r="C3418" s="15" t="s">
        <v>66</v>
      </c>
      <c r="D3418" s="15">
        <v>2008</v>
      </c>
      <c r="E3418" s="15" t="s">
        <v>104</v>
      </c>
      <c r="F3418" s="15" t="s">
        <v>164</v>
      </c>
      <c r="G3418" s="15" t="s">
        <v>152</v>
      </c>
      <c r="H3418" s="15">
        <v>2046</v>
      </c>
    </row>
    <row r="3419" spans="1:8">
      <c r="A3419" s="15" t="s">
        <v>69</v>
      </c>
      <c r="B3419" s="15" t="s">
        <v>3808</v>
      </c>
      <c r="C3419" s="15" t="s">
        <v>68</v>
      </c>
      <c r="D3419" s="15">
        <v>2008</v>
      </c>
      <c r="E3419" s="15" t="s">
        <v>104</v>
      </c>
      <c r="F3419" s="15" t="s">
        <v>164</v>
      </c>
      <c r="G3419" s="15" t="s">
        <v>152</v>
      </c>
      <c r="H3419" s="15">
        <v>2335</v>
      </c>
    </row>
    <row r="3420" spans="1:8">
      <c r="A3420" s="15" t="s">
        <v>71</v>
      </c>
      <c r="B3420" s="15" t="s">
        <v>3809</v>
      </c>
      <c r="C3420" s="15" t="s">
        <v>70</v>
      </c>
      <c r="D3420" s="15">
        <v>2008</v>
      </c>
      <c r="E3420" s="15" t="s">
        <v>104</v>
      </c>
      <c r="F3420" s="15" t="s">
        <v>164</v>
      </c>
      <c r="G3420" s="15" t="s">
        <v>152</v>
      </c>
      <c r="H3420" s="15">
        <v>2997</v>
      </c>
    </row>
    <row r="3421" spans="1:8">
      <c r="A3421" s="15" t="s">
        <v>20</v>
      </c>
      <c r="B3421" s="15" t="s">
        <v>3810</v>
      </c>
      <c r="C3421" s="15" t="s">
        <v>182</v>
      </c>
      <c r="D3421" s="15">
        <v>2008</v>
      </c>
      <c r="E3421" s="15" t="s">
        <v>104</v>
      </c>
      <c r="F3421" s="15" t="s">
        <v>164</v>
      </c>
      <c r="G3421" s="15" t="s">
        <v>152</v>
      </c>
      <c r="H3421" s="15">
        <v>70601</v>
      </c>
    </row>
    <row r="3422" spans="1:8">
      <c r="A3422" s="15" t="s">
        <v>23</v>
      </c>
      <c r="B3422" s="15" t="s">
        <v>3811</v>
      </c>
      <c r="C3422" s="15" t="s">
        <v>175</v>
      </c>
      <c r="D3422" s="15">
        <v>2009</v>
      </c>
      <c r="E3422" s="15" t="s">
        <v>104</v>
      </c>
      <c r="F3422" s="15" t="s">
        <v>164</v>
      </c>
      <c r="G3422" s="15" t="s">
        <v>152</v>
      </c>
      <c r="H3422" s="15">
        <v>17983</v>
      </c>
    </row>
    <row r="3423" spans="1:8">
      <c r="A3423" s="15" t="s">
        <v>25</v>
      </c>
      <c r="B3423" s="15" t="s">
        <v>3812</v>
      </c>
      <c r="C3423" s="15" t="s">
        <v>176</v>
      </c>
      <c r="D3423" s="15">
        <v>2009</v>
      </c>
      <c r="E3423" s="15" t="s">
        <v>104</v>
      </c>
      <c r="F3423" s="15" t="s">
        <v>164</v>
      </c>
      <c r="G3423" s="15" t="s">
        <v>152</v>
      </c>
      <c r="H3423" s="15">
        <v>3908</v>
      </c>
    </row>
    <row r="3424" spans="1:8">
      <c r="A3424" s="15" t="s">
        <v>26</v>
      </c>
      <c r="B3424" s="15" t="s">
        <v>3813</v>
      </c>
      <c r="C3424" s="15" t="s">
        <v>177</v>
      </c>
      <c r="D3424" s="15">
        <v>2009</v>
      </c>
      <c r="E3424" s="15" t="s">
        <v>104</v>
      </c>
      <c r="F3424" s="15" t="s">
        <v>164</v>
      </c>
      <c r="G3424" s="15" t="s">
        <v>152</v>
      </c>
      <c r="H3424" s="15">
        <v>10272</v>
      </c>
    </row>
    <row r="3425" spans="1:8">
      <c r="A3425" s="15" t="s">
        <v>221</v>
      </c>
      <c r="B3425" s="15" t="s">
        <v>3814</v>
      </c>
      <c r="C3425" s="15" t="s">
        <v>178</v>
      </c>
      <c r="D3425" s="15">
        <v>2009</v>
      </c>
      <c r="E3425" s="15" t="s">
        <v>104</v>
      </c>
      <c r="F3425" s="15" t="s">
        <v>164</v>
      </c>
      <c r="G3425" s="15" t="s">
        <v>152</v>
      </c>
      <c r="H3425" s="15">
        <v>12011</v>
      </c>
    </row>
    <row r="3426" spans="1:8">
      <c r="A3426" s="15" t="s">
        <v>107</v>
      </c>
      <c r="B3426" s="15" t="s">
        <v>3815</v>
      </c>
      <c r="C3426" s="15" t="s">
        <v>179</v>
      </c>
      <c r="D3426" s="15">
        <v>2009</v>
      </c>
      <c r="E3426" s="15" t="s">
        <v>104</v>
      </c>
      <c r="F3426" s="15" t="s">
        <v>164</v>
      </c>
      <c r="G3426" s="15" t="s">
        <v>152</v>
      </c>
      <c r="H3426" s="15">
        <v>9508</v>
      </c>
    </row>
    <row r="3427" spans="1:8">
      <c r="A3427" s="15" t="s">
        <v>27</v>
      </c>
      <c r="B3427" s="15" t="s">
        <v>3816</v>
      </c>
      <c r="C3427" s="15" t="s">
        <v>180</v>
      </c>
      <c r="D3427" s="15">
        <v>2009</v>
      </c>
      <c r="E3427" s="15" t="s">
        <v>104</v>
      </c>
      <c r="F3427" s="15" t="s">
        <v>164</v>
      </c>
      <c r="G3427" s="15" t="s">
        <v>152</v>
      </c>
      <c r="H3427" s="15">
        <v>6034</v>
      </c>
    </row>
    <row r="3428" spans="1:8">
      <c r="A3428" s="15" t="s">
        <v>28</v>
      </c>
      <c r="B3428" s="15" t="s">
        <v>3817</v>
      </c>
      <c r="C3428" s="15" t="s">
        <v>181</v>
      </c>
      <c r="D3428" s="15">
        <v>2009</v>
      </c>
      <c r="E3428" s="15" t="s">
        <v>104</v>
      </c>
      <c r="F3428" s="15" t="s">
        <v>164</v>
      </c>
      <c r="G3428" s="15" t="s">
        <v>152</v>
      </c>
      <c r="H3428" s="15">
        <v>12419</v>
      </c>
    </row>
    <row r="3429" spans="1:8">
      <c r="A3429" s="15" t="s">
        <v>30</v>
      </c>
      <c r="B3429" s="15" t="s">
        <v>3818</v>
      </c>
      <c r="C3429" s="15" t="s">
        <v>29</v>
      </c>
      <c r="D3429" s="15">
        <v>2009</v>
      </c>
      <c r="E3429" s="15" t="s">
        <v>104</v>
      </c>
      <c r="F3429" s="15" t="s">
        <v>164</v>
      </c>
      <c r="G3429" s="15" t="s">
        <v>152</v>
      </c>
      <c r="H3429" s="15">
        <v>1982</v>
      </c>
    </row>
    <row r="3430" spans="1:8">
      <c r="A3430" s="15" t="s">
        <v>32</v>
      </c>
      <c r="B3430" s="15" t="s">
        <v>3819</v>
      </c>
      <c r="C3430" s="15" t="s">
        <v>31</v>
      </c>
      <c r="D3430" s="15">
        <v>2009</v>
      </c>
      <c r="E3430" s="15" t="s">
        <v>104</v>
      </c>
      <c r="F3430" s="15" t="s">
        <v>164</v>
      </c>
      <c r="G3430" s="15" t="s">
        <v>152</v>
      </c>
      <c r="H3430" s="15">
        <v>3234</v>
      </c>
    </row>
    <row r="3431" spans="1:8">
      <c r="A3431" s="15" t="s">
        <v>34</v>
      </c>
      <c r="B3431" s="15" t="s">
        <v>3820</v>
      </c>
      <c r="C3431" s="15" t="s">
        <v>33</v>
      </c>
      <c r="D3431" s="15">
        <v>2009</v>
      </c>
      <c r="E3431" s="15" t="s">
        <v>104</v>
      </c>
      <c r="F3431" s="15" t="s">
        <v>164</v>
      </c>
      <c r="G3431" s="15" t="s">
        <v>152</v>
      </c>
      <c r="H3431" s="15">
        <v>4129</v>
      </c>
    </row>
    <row r="3432" spans="1:8">
      <c r="A3432" s="15" t="s">
        <v>36</v>
      </c>
      <c r="B3432" s="15" t="s">
        <v>3821</v>
      </c>
      <c r="C3432" s="15" t="s">
        <v>35</v>
      </c>
      <c r="D3432" s="15">
        <v>2009</v>
      </c>
      <c r="E3432" s="15" t="s">
        <v>104</v>
      </c>
      <c r="F3432" s="15" t="s">
        <v>164</v>
      </c>
      <c r="G3432" s="15" t="s">
        <v>152</v>
      </c>
      <c r="H3432" s="15">
        <v>2742</v>
      </c>
    </row>
    <row r="3433" spans="1:8">
      <c r="A3433" s="15" t="s">
        <v>38</v>
      </c>
      <c r="B3433" s="15" t="s">
        <v>3822</v>
      </c>
      <c r="C3433" s="15" t="s">
        <v>37</v>
      </c>
      <c r="D3433" s="15">
        <v>2009</v>
      </c>
      <c r="E3433" s="15" t="s">
        <v>104</v>
      </c>
      <c r="F3433" s="15" t="s">
        <v>164</v>
      </c>
      <c r="G3433" s="15" t="s">
        <v>152</v>
      </c>
      <c r="H3433" s="15">
        <v>3065</v>
      </c>
    </row>
    <row r="3434" spans="1:8">
      <c r="A3434" s="15" t="s">
        <v>40</v>
      </c>
      <c r="B3434" s="15" t="s">
        <v>3823</v>
      </c>
      <c r="C3434" s="15" t="s">
        <v>39</v>
      </c>
      <c r="D3434" s="15">
        <v>2009</v>
      </c>
      <c r="E3434" s="15" t="s">
        <v>104</v>
      </c>
      <c r="F3434" s="15" t="s">
        <v>164</v>
      </c>
      <c r="G3434" s="15" t="s">
        <v>152</v>
      </c>
      <c r="H3434" s="15">
        <v>2831</v>
      </c>
    </row>
    <row r="3435" spans="1:8">
      <c r="A3435" s="15" t="s">
        <v>41</v>
      </c>
      <c r="B3435" s="15" t="s">
        <v>3824</v>
      </c>
      <c r="C3435" s="15" t="s">
        <v>24</v>
      </c>
      <c r="D3435" s="15">
        <v>2009</v>
      </c>
      <c r="E3435" s="15" t="s">
        <v>104</v>
      </c>
      <c r="F3435" s="15" t="s">
        <v>164</v>
      </c>
      <c r="G3435" s="15" t="s">
        <v>152</v>
      </c>
      <c r="H3435" s="15">
        <v>3908</v>
      </c>
    </row>
    <row r="3436" spans="1:8">
      <c r="A3436" s="15" t="s">
        <v>43</v>
      </c>
      <c r="B3436" s="15" t="s">
        <v>3825</v>
      </c>
      <c r="C3436" s="15" t="s">
        <v>42</v>
      </c>
      <c r="D3436" s="15">
        <v>2009</v>
      </c>
      <c r="E3436" s="15" t="s">
        <v>104</v>
      </c>
      <c r="F3436" s="15" t="s">
        <v>164</v>
      </c>
      <c r="G3436" s="15" t="s">
        <v>152</v>
      </c>
      <c r="H3436" s="15">
        <v>2143</v>
      </c>
    </row>
    <row r="3437" spans="1:8">
      <c r="A3437" s="15" t="s">
        <v>45</v>
      </c>
      <c r="B3437" s="15" t="s">
        <v>3826</v>
      </c>
      <c r="C3437" s="15" t="s">
        <v>44</v>
      </c>
      <c r="D3437" s="15">
        <v>2009</v>
      </c>
      <c r="E3437" s="15" t="s">
        <v>104</v>
      </c>
      <c r="F3437" s="15" t="s">
        <v>164</v>
      </c>
      <c r="G3437" s="15" t="s">
        <v>152</v>
      </c>
      <c r="H3437" s="15">
        <v>3255</v>
      </c>
    </row>
    <row r="3438" spans="1:8">
      <c r="A3438" s="15" t="s">
        <v>47</v>
      </c>
      <c r="B3438" s="15" t="s">
        <v>3827</v>
      </c>
      <c r="C3438" s="15" t="s">
        <v>46</v>
      </c>
      <c r="D3438" s="15">
        <v>2009</v>
      </c>
      <c r="E3438" s="15" t="s">
        <v>104</v>
      </c>
      <c r="F3438" s="15" t="s">
        <v>164</v>
      </c>
      <c r="G3438" s="15" t="s">
        <v>152</v>
      </c>
      <c r="H3438" s="15">
        <v>4874</v>
      </c>
    </row>
    <row r="3439" spans="1:8">
      <c r="A3439" s="15" t="s">
        <v>49</v>
      </c>
      <c r="B3439" s="15" t="s">
        <v>3828</v>
      </c>
      <c r="C3439" s="15" t="s">
        <v>48</v>
      </c>
      <c r="D3439" s="15">
        <v>2009</v>
      </c>
      <c r="E3439" s="15" t="s">
        <v>104</v>
      </c>
      <c r="F3439" s="15" t="s">
        <v>164</v>
      </c>
      <c r="G3439" s="15" t="s">
        <v>152</v>
      </c>
      <c r="H3439" s="15">
        <v>5643</v>
      </c>
    </row>
    <row r="3440" spans="1:8">
      <c r="A3440" s="15" t="s">
        <v>51</v>
      </c>
      <c r="B3440" s="15" t="s">
        <v>3829</v>
      </c>
      <c r="C3440" s="15" t="s">
        <v>50</v>
      </c>
      <c r="D3440" s="15">
        <v>2009</v>
      </c>
      <c r="E3440" s="15" t="s">
        <v>104</v>
      </c>
      <c r="F3440" s="15" t="s">
        <v>164</v>
      </c>
      <c r="G3440" s="15" t="s">
        <v>152</v>
      </c>
      <c r="H3440" s="15">
        <v>3427</v>
      </c>
    </row>
    <row r="3441" spans="1:8">
      <c r="A3441" s="15" t="s">
        <v>53</v>
      </c>
      <c r="B3441" s="15" t="s">
        <v>3830</v>
      </c>
      <c r="C3441" s="15" t="s">
        <v>52</v>
      </c>
      <c r="D3441" s="15">
        <v>2009</v>
      </c>
      <c r="E3441" s="15" t="s">
        <v>104</v>
      </c>
      <c r="F3441" s="15" t="s">
        <v>164</v>
      </c>
      <c r="G3441" s="15" t="s">
        <v>152</v>
      </c>
      <c r="H3441" s="15">
        <v>2941</v>
      </c>
    </row>
    <row r="3442" spans="1:8">
      <c r="A3442" s="15" t="s">
        <v>55</v>
      </c>
      <c r="B3442" s="15" t="s">
        <v>3831</v>
      </c>
      <c r="C3442" s="15" t="s">
        <v>54</v>
      </c>
      <c r="D3442" s="15">
        <v>2009</v>
      </c>
      <c r="E3442" s="15" t="s">
        <v>104</v>
      </c>
      <c r="F3442" s="15" t="s">
        <v>164</v>
      </c>
      <c r="G3442" s="15" t="s">
        <v>152</v>
      </c>
      <c r="H3442" s="15">
        <v>2974</v>
      </c>
    </row>
    <row r="3443" spans="1:8">
      <c r="A3443" s="15" t="s">
        <v>57</v>
      </c>
      <c r="B3443" s="15" t="s">
        <v>3832</v>
      </c>
      <c r="C3443" s="15" t="s">
        <v>56</v>
      </c>
      <c r="D3443" s="15">
        <v>2009</v>
      </c>
      <c r="E3443" s="15" t="s">
        <v>104</v>
      </c>
      <c r="F3443" s="15" t="s">
        <v>164</v>
      </c>
      <c r="G3443" s="15" t="s">
        <v>152</v>
      </c>
      <c r="H3443" s="15">
        <v>6534</v>
      </c>
    </row>
    <row r="3444" spans="1:8">
      <c r="A3444" s="15" t="s">
        <v>59</v>
      </c>
      <c r="B3444" s="15" t="s">
        <v>3833</v>
      </c>
      <c r="C3444" s="15" t="s">
        <v>58</v>
      </c>
      <c r="D3444" s="15">
        <v>2009</v>
      </c>
      <c r="E3444" s="15" t="s">
        <v>104</v>
      </c>
      <c r="F3444" s="15" t="s">
        <v>164</v>
      </c>
      <c r="G3444" s="15" t="s">
        <v>152</v>
      </c>
      <c r="H3444" s="15">
        <v>4875</v>
      </c>
    </row>
    <row r="3445" spans="1:8">
      <c r="A3445" s="15" t="s">
        <v>61</v>
      </c>
      <c r="B3445" s="15" t="s">
        <v>3834</v>
      </c>
      <c r="C3445" s="15" t="s">
        <v>60</v>
      </c>
      <c r="D3445" s="15">
        <v>2009</v>
      </c>
      <c r="E3445" s="15" t="s">
        <v>104</v>
      </c>
      <c r="F3445" s="15" t="s">
        <v>164</v>
      </c>
      <c r="G3445" s="15" t="s">
        <v>152</v>
      </c>
      <c r="H3445" s="15">
        <v>1159</v>
      </c>
    </row>
    <row r="3446" spans="1:8">
      <c r="A3446" s="15" t="s">
        <v>63</v>
      </c>
      <c r="B3446" s="15" t="s">
        <v>3835</v>
      </c>
      <c r="C3446" s="15" t="s">
        <v>62</v>
      </c>
      <c r="D3446" s="15">
        <v>2009</v>
      </c>
      <c r="E3446" s="15" t="s">
        <v>104</v>
      </c>
      <c r="F3446" s="15" t="s">
        <v>164</v>
      </c>
      <c r="G3446" s="15" t="s">
        <v>152</v>
      </c>
      <c r="H3446" s="15">
        <v>3288</v>
      </c>
    </row>
    <row r="3447" spans="1:8">
      <c r="A3447" s="15" t="s">
        <v>65</v>
      </c>
      <c r="B3447" s="15" t="s">
        <v>3836</v>
      </c>
      <c r="C3447" s="15" t="s">
        <v>64</v>
      </c>
      <c r="D3447" s="15">
        <v>2009</v>
      </c>
      <c r="E3447" s="15" t="s">
        <v>104</v>
      </c>
      <c r="F3447" s="15" t="s">
        <v>164</v>
      </c>
      <c r="G3447" s="15" t="s">
        <v>152</v>
      </c>
      <c r="H3447" s="15">
        <v>1540</v>
      </c>
    </row>
    <row r="3448" spans="1:8">
      <c r="A3448" s="15" t="s">
        <v>67</v>
      </c>
      <c r="B3448" s="15" t="s">
        <v>3837</v>
      </c>
      <c r="C3448" s="15" t="s">
        <v>66</v>
      </c>
      <c r="D3448" s="15">
        <v>2009</v>
      </c>
      <c r="E3448" s="15" t="s">
        <v>104</v>
      </c>
      <c r="F3448" s="15" t="s">
        <v>164</v>
      </c>
      <c r="G3448" s="15" t="s">
        <v>152</v>
      </c>
      <c r="H3448" s="15">
        <v>2121</v>
      </c>
    </row>
    <row r="3449" spans="1:8">
      <c r="A3449" s="15" t="s">
        <v>69</v>
      </c>
      <c r="B3449" s="15" t="s">
        <v>3838</v>
      </c>
      <c r="C3449" s="15" t="s">
        <v>68</v>
      </c>
      <c r="D3449" s="15">
        <v>2009</v>
      </c>
      <c r="E3449" s="15" t="s">
        <v>104</v>
      </c>
      <c r="F3449" s="15" t="s">
        <v>164</v>
      </c>
      <c r="G3449" s="15" t="s">
        <v>152</v>
      </c>
      <c r="H3449" s="15">
        <v>2420</v>
      </c>
    </row>
    <row r="3450" spans="1:8">
      <c r="A3450" s="15" t="s">
        <v>71</v>
      </c>
      <c r="B3450" s="15" t="s">
        <v>3839</v>
      </c>
      <c r="C3450" s="15" t="s">
        <v>70</v>
      </c>
      <c r="D3450" s="15">
        <v>2009</v>
      </c>
      <c r="E3450" s="15" t="s">
        <v>104</v>
      </c>
      <c r="F3450" s="15" t="s">
        <v>164</v>
      </c>
      <c r="G3450" s="15" t="s">
        <v>152</v>
      </c>
      <c r="H3450" s="15">
        <v>3050</v>
      </c>
    </row>
    <row r="3451" spans="1:8">
      <c r="A3451" s="15" t="s">
        <v>20</v>
      </c>
      <c r="B3451" s="15" t="s">
        <v>3840</v>
      </c>
      <c r="C3451" s="15" t="s">
        <v>182</v>
      </c>
      <c r="D3451" s="15">
        <v>2009</v>
      </c>
      <c r="E3451" s="15" t="s">
        <v>104</v>
      </c>
      <c r="F3451" s="15" t="s">
        <v>164</v>
      </c>
      <c r="G3451" s="15" t="s">
        <v>152</v>
      </c>
      <c r="H3451" s="15">
        <v>72135</v>
      </c>
    </row>
    <row r="3452" spans="1:8">
      <c r="A3452" s="15" t="s">
        <v>23</v>
      </c>
      <c r="B3452" s="15" t="s">
        <v>3841</v>
      </c>
      <c r="C3452" s="15" t="s">
        <v>175</v>
      </c>
      <c r="D3452" s="15">
        <v>2010</v>
      </c>
      <c r="E3452" s="15" t="s">
        <v>104</v>
      </c>
      <c r="F3452" s="15" t="s">
        <v>164</v>
      </c>
      <c r="G3452" s="15" t="s">
        <v>152</v>
      </c>
      <c r="H3452" s="15">
        <v>18207</v>
      </c>
    </row>
    <row r="3453" spans="1:8">
      <c r="A3453" s="15" t="s">
        <v>25</v>
      </c>
      <c r="B3453" s="15" t="s">
        <v>3842</v>
      </c>
      <c r="C3453" s="15" t="s">
        <v>176</v>
      </c>
      <c r="D3453" s="15">
        <v>2010</v>
      </c>
      <c r="E3453" s="15" t="s">
        <v>104</v>
      </c>
      <c r="F3453" s="15" t="s">
        <v>164</v>
      </c>
      <c r="G3453" s="15" t="s">
        <v>152</v>
      </c>
      <c r="H3453" s="15">
        <v>4022</v>
      </c>
    </row>
    <row r="3454" spans="1:8">
      <c r="A3454" s="15" t="s">
        <v>26</v>
      </c>
      <c r="B3454" s="15" t="s">
        <v>3843</v>
      </c>
      <c r="C3454" s="15" t="s">
        <v>177</v>
      </c>
      <c r="D3454" s="15">
        <v>2010</v>
      </c>
      <c r="E3454" s="15" t="s">
        <v>104</v>
      </c>
      <c r="F3454" s="15" t="s">
        <v>164</v>
      </c>
      <c r="G3454" s="15" t="s">
        <v>152</v>
      </c>
      <c r="H3454" s="15">
        <v>10570</v>
      </c>
    </row>
    <row r="3455" spans="1:8">
      <c r="A3455" s="15" t="s">
        <v>221</v>
      </c>
      <c r="B3455" s="15" t="s">
        <v>3844</v>
      </c>
      <c r="C3455" s="15" t="s">
        <v>178</v>
      </c>
      <c r="D3455" s="15">
        <v>2010</v>
      </c>
      <c r="E3455" s="15" t="s">
        <v>104</v>
      </c>
      <c r="F3455" s="15" t="s">
        <v>164</v>
      </c>
      <c r="G3455" s="15" t="s">
        <v>152</v>
      </c>
      <c r="H3455" s="15">
        <v>12152</v>
      </c>
    </row>
    <row r="3456" spans="1:8">
      <c r="A3456" s="15" t="s">
        <v>107</v>
      </c>
      <c r="B3456" s="15" t="s">
        <v>3845</v>
      </c>
      <c r="C3456" s="15" t="s">
        <v>179</v>
      </c>
      <c r="D3456" s="15">
        <v>2010</v>
      </c>
      <c r="E3456" s="15" t="s">
        <v>104</v>
      </c>
      <c r="F3456" s="15" t="s">
        <v>164</v>
      </c>
      <c r="G3456" s="15" t="s">
        <v>152</v>
      </c>
      <c r="H3456" s="15">
        <v>9897</v>
      </c>
    </row>
    <row r="3457" spans="1:8">
      <c r="A3457" s="15" t="s">
        <v>27</v>
      </c>
      <c r="B3457" s="15" t="s">
        <v>3846</v>
      </c>
      <c r="C3457" s="15" t="s">
        <v>180</v>
      </c>
      <c r="D3457" s="15">
        <v>2010</v>
      </c>
      <c r="E3457" s="15" t="s">
        <v>104</v>
      </c>
      <c r="F3457" s="15" t="s">
        <v>164</v>
      </c>
      <c r="G3457" s="15" t="s">
        <v>152</v>
      </c>
      <c r="H3457" s="15">
        <v>6184</v>
      </c>
    </row>
    <row r="3458" spans="1:8">
      <c r="A3458" s="15" t="s">
        <v>28</v>
      </c>
      <c r="B3458" s="15" t="s">
        <v>3847</v>
      </c>
      <c r="C3458" s="15" t="s">
        <v>181</v>
      </c>
      <c r="D3458" s="15">
        <v>2010</v>
      </c>
      <c r="E3458" s="15" t="s">
        <v>104</v>
      </c>
      <c r="F3458" s="15" t="s">
        <v>164</v>
      </c>
      <c r="G3458" s="15" t="s">
        <v>152</v>
      </c>
      <c r="H3458" s="15">
        <v>12702</v>
      </c>
    </row>
    <row r="3459" spans="1:8">
      <c r="A3459" s="15" t="s">
        <v>30</v>
      </c>
      <c r="B3459" s="15" t="s">
        <v>3848</v>
      </c>
      <c r="C3459" s="15" t="s">
        <v>29</v>
      </c>
      <c r="D3459" s="15">
        <v>2010</v>
      </c>
      <c r="E3459" s="15" t="s">
        <v>104</v>
      </c>
      <c r="F3459" s="15" t="s">
        <v>164</v>
      </c>
      <c r="G3459" s="15" t="s">
        <v>152</v>
      </c>
      <c r="H3459" s="15">
        <v>2010</v>
      </c>
    </row>
    <row r="3460" spans="1:8">
      <c r="A3460" s="15" t="s">
        <v>32</v>
      </c>
      <c r="B3460" s="15" t="s">
        <v>3849</v>
      </c>
      <c r="C3460" s="15" t="s">
        <v>31</v>
      </c>
      <c r="D3460" s="15">
        <v>2010</v>
      </c>
      <c r="E3460" s="15" t="s">
        <v>104</v>
      </c>
      <c r="F3460" s="15" t="s">
        <v>164</v>
      </c>
      <c r="G3460" s="15" t="s">
        <v>152</v>
      </c>
      <c r="H3460" s="15">
        <v>3343</v>
      </c>
    </row>
    <row r="3461" spans="1:8">
      <c r="A3461" s="15" t="s">
        <v>34</v>
      </c>
      <c r="B3461" s="15" t="s">
        <v>3850</v>
      </c>
      <c r="C3461" s="15" t="s">
        <v>33</v>
      </c>
      <c r="D3461" s="15">
        <v>2010</v>
      </c>
      <c r="E3461" s="15" t="s">
        <v>104</v>
      </c>
      <c r="F3461" s="15" t="s">
        <v>164</v>
      </c>
      <c r="G3461" s="15" t="s">
        <v>152</v>
      </c>
      <c r="H3461" s="15">
        <v>4200</v>
      </c>
    </row>
    <row r="3462" spans="1:8">
      <c r="A3462" s="15" t="s">
        <v>36</v>
      </c>
      <c r="B3462" s="15" t="s">
        <v>3851</v>
      </c>
      <c r="C3462" s="15" t="s">
        <v>35</v>
      </c>
      <c r="D3462" s="15">
        <v>2010</v>
      </c>
      <c r="E3462" s="15" t="s">
        <v>104</v>
      </c>
      <c r="F3462" s="15" t="s">
        <v>164</v>
      </c>
      <c r="G3462" s="15" t="s">
        <v>152</v>
      </c>
      <c r="H3462" s="15">
        <v>2673</v>
      </c>
    </row>
    <row r="3463" spans="1:8">
      <c r="A3463" s="15" t="s">
        <v>38</v>
      </c>
      <c r="B3463" s="15" t="s">
        <v>3852</v>
      </c>
      <c r="C3463" s="15" t="s">
        <v>37</v>
      </c>
      <c r="D3463" s="15">
        <v>2010</v>
      </c>
      <c r="E3463" s="15" t="s">
        <v>104</v>
      </c>
      <c r="F3463" s="15" t="s">
        <v>164</v>
      </c>
      <c r="G3463" s="15" t="s">
        <v>152</v>
      </c>
      <c r="H3463" s="15">
        <v>3130</v>
      </c>
    </row>
    <row r="3464" spans="1:8">
      <c r="A3464" s="15" t="s">
        <v>40</v>
      </c>
      <c r="B3464" s="15" t="s">
        <v>3853</v>
      </c>
      <c r="C3464" s="15" t="s">
        <v>39</v>
      </c>
      <c r="D3464" s="15">
        <v>2010</v>
      </c>
      <c r="E3464" s="15" t="s">
        <v>104</v>
      </c>
      <c r="F3464" s="15" t="s">
        <v>164</v>
      </c>
      <c r="G3464" s="15" t="s">
        <v>152</v>
      </c>
      <c r="H3464" s="15">
        <v>2851</v>
      </c>
    </row>
    <row r="3465" spans="1:8">
      <c r="A3465" s="15" t="s">
        <v>41</v>
      </c>
      <c r="B3465" s="15" t="s">
        <v>3854</v>
      </c>
      <c r="C3465" s="15" t="s">
        <v>24</v>
      </c>
      <c r="D3465" s="15">
        <v>2010</v>
      </c>
      <c r="E3465" s="15" t="s">
        <v>104</v>
      </c>
      <c r="F3465" s="15" t="s">
        <v>164</v>
      </c>
      <c r="G3465" s="15" t="s">
        <v>152</v>
      </c>
      <c r="H3465" s="15">
        <v>4022</v>
      </c>
    </row>
    <row r="3466" spans="1:8">
      <c r="A3466" s="15" t="s">
        <v>43</v>
      </c>
      <c r="B3466" s="15" t="s">
        <v>3855</v>
      </c>
      <c r="C3466" s="15" t="s">
        <v>42</v>
      </c>
      <c r="D3466" s="15">
        <v>2010</v>
      </c>
      <c r="E3466" s="15" t="s">
        <v>104</v>
      </c>
      <c r="F3466" s="15" t="s">
        <v>164</v>
      </c>
      <c r="G3466" s="15" t="s">
        <v>152</v>
      </c>
      <c r="H3466" s="15">
        <v>2146</v>
      </c>
    </row>
    <row r="3467" spans="1:8">
      <c r="A3467" s="15" t="s">
        <v>45</v>
      </c>
      <c r="B3467" s="15" t="s">
        <v>3856</v>
      </c>
      <c r="C3467" s="15" t="s">
        <v>44</v>
      </c>
      <c r="D3467" s="15">
        <v>2010</v>
      </c>
      <c r="E3467" s="15" t="s">
        <v>104</v>
      </c>
      <c r="F3467" s="15" t="s">
        <v>164</v>
      </c>
      <c r="G3467" s="15" t="s">
        <v>152</v>
      </c>
      <c r="H3467" s="15">
        <v>3364</v>
      </c>
    </row>
    <row r="3468" spans="1:8">
      <c r="A3468" s="15" t="s">
        <v>47</v>
      </c>
      <c r="B3468" s="15" t="s">
        <v>3857</v>
      </c>
      <c r="C3468" s="15" t="s">
        <v>46</v>
      </c>
      <c r="D3468" s="15">
        <v>2010</v>
      </c>
      <c r="E3468" s="15" t="s">
        <v>104</v>
      </c>
      <c r="F3468" s="15" t="s">
        <v>164</v>
      </c>
      <c r="G3468" s="15" t="s">
        <v>152</v>
      </c>
      <c r="H3468" s="15">
        <v>5060</v>
      </c>
    </row>
    <row r="3469" spans="1:8">
      <c r="A3469" s="15" t="s">
        <v>49</v>
      </c>
      <c r="B3469" s="15" t="s">
        <v>3858</v>
      </c>
      <c r="C3469" s="15" t="s">
        <v>48</v>
      </c>
      <c r="D3469" s="15">
        <v>2010</v>
      </c>
      <c r="E3469" s="15" t="s">
        <v>104</v>
      </c>
      <c r="F3469" s="15" t="s">
        <v>164</v>
      </c>
      <c r="G3469" s="15" t="s">
        <v>152</v>
      </c>
      <c r="H3469" s="15">
        <v>5682</v>
      </c>
    </row>
    <row r="3470" spans="1:8">
      <c r="A3470" s="15" t="s">
        <v>51</v>
      </c>
      <c r="B3470" s="15" t="s">
        <v>3859</v>
      </c>
      <c r="C3470" s="15" t="s">
        <v>50</v>
      </c>
      <c r="D3470" s="15">
        <v>2010</v>
      </c>
      <c r="E3470" s="15" t="s">
        <v>104</v>
      </c>
      <c r="F3470" s="15" t="s">
        <v>164</v>
      </c>
      <c r="G3470" s="15" t="s">
        <v>152</v>
      </c>
      <c r="H3470" s="15">
        <v>3487</v>
      </c>
    </row>
    <row r="3471" spans="1:8">
      <c r="A3471" s="15" t="s">
        <v>53</v>
      </c>
      <c r="B3471" s="15" t="s">
        <v>3860</v>
      </c>
      <c r="C3471" s="15" t="s">
        <v>52</v>
      </c>
      <c r="D3471" s="15">
        <v>2010</v>
      </c>
      <c r="E3471" s="15" t="s">
        <v>104</v>
      </c>
      <c r="F3471" s="15" t="s">
        <v>164</v>
      </c>
      <c r="G3471" s="15" t="s">
        <v>152</v>
      </c>
      <c r="H3471" s="15">
        <v>2983</v>
      </c>
    </row>
    <row r="3472" spans="1:8">
      <c r="A3472" s="15" t="s">
        <v>55</v>
      </c>
      <c r="B3472" s="15" t="s">
        <v>3861</v>
      </c>
      <c r="C3472" s="15" t="s">
        <v>54</v>
      </c>
      <c r="D3472" s="15">
        <v>2010</v>
      </c>
      <c r="E3472" s="15" t="s">
        <v>104</v>
      </c>
      <c r="F3472" s="15" t="s">
        <v>164</v>
      </c>
      <c r="G3472" s="15" t="s">
        <v>152</v>
      </c>
      <c r="H3472" s="15">
        <v>3073</v>
      </c>
    </row>
    <row r="3473" spans="1:8">
      <c r="A3473" s="15" t="s">
        <v>57</v>
      </c>
      <c r="B3473" s="15" t="s">
        <v>3862</v>
      </c>
      <c r="C3473" s="15" t="s">
        <v>56</v>
      </c>
      <c r="D3473" s="15">
        <v>2010</v>
      </c>
      <c r="E3473" s="15" t="s">
        <v>104</v>
      </c>
      <c r="F3473" s="15" t="s">
        <v>164</v>
      </c>
      <c r="G3473" s="15" t="s">
        <v>152</v>
      </c>
      <c r="H3473" s="15">
        <v>6824</v>
      </c>
    </row>
    <row r="3474" spans="1:8">
      <c r="A3474" s="15" t="s">
        <v>59</v>
      </c>
      <c r="B3474" s="15" t="s">
        <v>3863</v>
      </c>
      <c r="C3474" s="15" t="s">
        <v>58</v>
      </c>
      <c r="D3474" s="15">
        <v>2010</v>
      </c>
      <c r="E3474" s="15" t="s">
        <v>104</v>
      </c>
      <c r="F3474" s="15" t="s">
        <v>164</v>
      </c>
      <c r="G3474" s="15" t="s">
        <v>152</v>
      </c>
      <c r="H3474" s="15">
        <v>4976</v>
      </c>
    </row>
    <row r="3475" spans="1:8">
      <c r="A3475" s="15" t="s">
        <v>61</v>
      </c>
      <c r="B3475" s="15" t="s">
        <v>3864</v>
      </c>
      <c r="C3475" s="15" t="s">
        <v>60</v>
      </c>
      <c r="D3475" s="15">
        <v>2010</v>
      </c>
      <c r="E3475" s="15" t="s">
        <v>104</v>
      </c>
      <c r="F3475" s="15" t="s">
        <v>164</v>
      </c>
      <c r="G3475" s="15" t="s">
        <v>152</v>
      </c>
      <c r="H3475" s="15">
        <v>1208</v>
      </c>
    </row>
    <row r="3476" spans="1:8">
      <c r="A3476" s="15" t="s">
        <v>63</v>
      </c>
      <c r="B3476" s="15" t="s">
        <v>3865</v>
      </c>
      <c r="C3476" s="15" t="s">
        <v>62</v>
      </c>
      <c r="D3476" s="15">
        <v>2010</v>
      </c>
      <c r="E3476" s="15" t="s">
        <v>104</v>
      </c>
      <c r="F3476" s="15" t="s">
        <v>164</v>
      </c>
      <c r="G3476" s="15" t="s">
        <v>152</v>
      </c>
      <c r="H3476" s="15">
        <v>3369</v>
      </c>
    </row>
    <row r="3477" spans="1:8">
      <c r="A3477" s="15" t="s">
        <v>65</v>
      </c>
      <c r="B3477" s="15" t="s">
        <v>3866</v>
      </c>
      <c r="C3477" s="15" t="s">
        <v>64</v>
      </c>
      <c r="D3477" s="15">
        <v>2010</v>
      </c>
      <c r="E3477" s="15" t="s">
        <v>104</v>
      </c>
      <c r="F3477" s="15" t="s">
        <v>164</v>
      </c>
      <c r="G3477" s="15" t="s">
        <v>152</v>
      </c>
      <c r="H3477" s="15">
        <v>1555</v>
      </c>
    </row>
    <row r="3478" spans="1:8">
      <c r="A3478" s="15" t="s">
        <v>67</v>
      </c>
      <c r="B3478" s="15" t="s">
        <v>3867</v>
      </c>
      <c r="C3478" s="15" t="s">
        <v>66</v>
      </c>
      <c r="D3478" s="15">
        <v>2010</v>
      </c>
      <c r="E3478" s="15" t="s">
        <v>104</v>
      </c>
      <c r="F3478" s="15" t="s">
        <v>164</v>
      </c>
      <c r="G3478" s="15" t="s">
        <v>152</v>
      </c>
      <c r="H3478" s="15">
        <v>2156</v>
      </c>
    </row>
    <row r="3479" spans="1:8">
      <c r="A3479" s="15" t="s">
        <v>69</v>
      </c>
      <c r="B3479" s="15" t="s">
        <v>3868</v>
      </c>
      <c r="C3479" s="15" t="s">
        <v>68</v>
      </c>
      <c r="D3479" s="15">
        <v>2010</v>
      </c>
      <c r="E3479" s="15" t="s">
        <v>104</v>
      </c>
      <c r="F3479" s="15" t="s">
        <v>164</v>
      </c>
      <c r="G3479" s="15" t="s">
        <v>152</v>
      </c>
      <c r="H3479" s="15">
        <v>2495</v>
      </c>
    </row>
    <row r="3480" spans="1:8">
      <c r="A3480" s="15" t="s">
        <v>71</v>
      </c>
      <c r="B3480" s="15" t="s">
        <v>3869</v>
      </c>
      <c r="C3480" s="15" t="s">
        <v>70</v>
      </c>
      <c r="D3480" s="15">
        <v>2010</v>
      </c>
      <c r="E3480" s="15" t="s">
        <v>104</v>
      </c>
      <c r="F3480" s="15" t="s">
        <v>164</v>
      </c>
      <c r="G3480" s="15" t="s">
        <v>152</v>
      </c>
      <c r="H3480" s="15">
        <v>3127</v>
      </c>
    </row>
    <row r="3481" spans="1:8">
      <c r="A3481" s="15" t="s">
        <v>20</v>
      </c>
      <c r="B3481" s="15" t="s">
        <v>3870</v>
      </c>
      <c r="C3481" s="15" t="s">
        <v>182</v>
      </c>
      <c r="D3481" s="15">
        <v>2010</v>
      </c>
      <c r="E3481" s="15" t="s">
        <v>104</v>
      </c>
      <c r="F3481" s="15" t="s">
        <v>164</v>
      </c>
      <c r="G3481" s="15" t="s">
        <v>152</v>
      </c>
      <c r="H3481" s="15">
        <v>73734</v>
      </c>
    </row>
    <row r="3482" spans="1:8">
      <c r="A3482" s="15" t="s">
        <v>23</v>
      </c>
      <c r="B3482" s="15" t="s">
        <v>3871</v>
      </c>
      <c r="C3482" s="15" t="s">
        <v>175</v>
      </c>
      <c r="D3482" s="15">
        <v>2011</v>
      </c>
      <c r="E3482" s="15" t="s">
        <v>104</v>
      </c>
      <c r="F3482" s="15" t="s">
        <v>164</v>
      </c>
      <c r="G3482" s="15" t="s">
        <v>152</v>
      </c>
      <c r="H3482" s="15">
        <v>18586</v>
      </c>
    </row>
    <row r="3483" spans="1:8">
      <c r="A3483" s="15" t="s">
        <v>25</v>
      </c>
      <c r="B3483" s="15" t="s">
        <v>3872</v>
      </c>
      <c r="C3483" s="15" t="s">
        <v>176</v>
      </c>
      <c r="D3483" s="15">
        <v>2011</v>
      </c>
      <c r="E3483" s="15" t="s">
        <v>104</v>
      </c>
      <c r="F3483" s="15" t="s">
        <v>164</v>
      </c>
      <c r="G3483" s="15" t="s">
        <v>152</v>
      </c>
      <c r="H3483" s="15">
        <v>4165</v>
      </c>
    </row>
    <row r="3484" spans="1:8">
      <c r="A3484" s="15" t="s">
        <v>26</v>
      </c>
      <c r="B3484" s="15" t="s">
        <v>3873</v>
      </c>
      <c r="C3484" s="15" t="s">
        <v>177</v>
      </c>
      <c r="D3484" s="15">
        <v>2011</v>
      </c>
      <c r="E3484" s="15" t="s">
        <v>104</v>
      </c>
      <c r="F3484" s="15" t="s">
        <v>164</v>
      </c>
      <c r="G3484" s="15" t="s">
        <v>152</v>
      </c>
      <c r="H3484" s="15">
        <v>10879</v>
      </c>
    </row>
    <row r="3485" spans="1:8">
      <c r="A3485" s="15" t="s">
        <v>221</v>
      </c>
      <c r="B3485" s="15" t="s">
        <v>3874</v>
      </c>
      <c r="C3485" s="15" t="s">
        <v>178</v>
      </c>
      <c r="D3485" s="15">
        <v>2011</v>
      </c>
      <c r="E3485" s="15" t="s">
        <v>104</v>
      </c>
      <c r="F3485" s="15" t="s">
        <v>164</v>
      </c>
      <c r="G3485" s="15" t="s">
        <v>152</v>
      </c>
      <c r="H3485" s="15">
        <v>12348</v>
      </c>
    </row>
    <row r="3486" spans="1:8">
      <c r="A3486" s="15" t="s">
        <v>107</v>
      </c>
      <c r="B3486" s="15" t="s">
        <v>3875</v>
      </c>
      <c r="C3486" s="15" t="s">
        <v>179</v>
      </c>
      <c r="D3486" s="15">
        <v>2011</v>
      </c>
      <c r="E3486" s="15" t="s">
        <v>104</v>
      </c>
      <c r="F3486" s="15" t="s">
        <v>164</v>
      </c>
      <c r="G3486" s="15" t="s">
        <v>152</v>
      </c>
      <c r="H3486" s="15">
        <v>10119</v>
      </c>
    </row>
    <row r="3487" spans="1:8">
      <c r="A3487" s="15" t="s">
        <v>27</v>
      </c>
      <c r="B3487" s="15" t="s">
        <v>3876</v>
      </c>
      <c r="C3487" s="15" t="s">
        <v>180</v>
      </c>
      <c r="D3487" s="15">
        <v>2011</v>
      </c>
      <c r="E3487" s="15" t="s">
        <v>104</v>
      </c>
      <c r="F3487" s="15" t="s">
        <v>164</v>
      </c>
      <c r="G3487" s="15" t="s">
        <v>152</v>
      </c>
      <c r="H3487" s="15">
        <v>6275</v>
      </c>
    </row>
    <row r="3488" spans="1:8">
      <c r="A3488" s="15" t="s">
        <v>28</v>
      </c>
      <c r="B3488" s="15" t="s">
        <v>3877</v>
      </c>
      <c r="C3488" s="15" t="s">
        <v>181</v>
      </c>
      <c r="D3488" s="15">
        <v>2011</v>
      </c>
      <c r="E3488" s="15" t="s">
        <v>104</v>
      </c>
      <c r="F3488" s="15" t="s">
        <v>164</v>
      </c>
      <c r="G3488" s="15" t="s">
        <v>152</v>
      </c>
      <c r="H3488" s="15">
        <v>12959</v>
      </c>
    </row>
    <row r="3489" spans="1:8">
      <c r="A3489" s="15" t="s">
        <v>30</v>
      </c>
      <c r="B3489" s="15" t="s">
        <v>3878</v>
      </c>
      <c r="C3489" s="15" t="s">
        <v>29</v>
      </c>
      <c r="D3489" s="15">
        <v>2011</v>
      </c>
      <c r="E3489" s="15" t="s">
        <v>104</v>
      </c>
      <c r="F3489" s="15" t="s">
        <v>164</v>
      </c>
      <c r="G3489" s="15" t="s">
        <v>152</v>
      </c>
      <c r="H3489" s="15">
        <v>2032</v>
      </c>
    </row>
    <row r="3490" spans="1:8">
      <c r="A3490" s="15" t="s">
        <v>32</v>
      </c>
      <c r="B3490" s="15" t="s">
        <v>3879</v>
      </c>
      <c r="C3490" s="15" t="s">
        <v>31</v>
      </c>
      <c r="D3490" s="15">
        <v>2011</v>
      </c>
      <c r="E3490" s="15" t="s">
        <v>104</v>
      </c>
      <c r="F3490" s="15" t="s">
        <v>164</v>
      </c>
      <c r="G3490" s="15" t="s">
        <v>152</v>
      </c>
      <c r="H3490" s="15">
        <v>3504</v>
      </c>
    </row>
    <row r="3491" spans="1:8">
      <c r="A3491" s="15" t="s">
        <v>34</v>
      </c>
      <c r="B3491" s="15" t="s">
        <v>3880</v>
      </c>
      <c r="C3491" s="15" t="s">
        <v>33</v>
      </c>
      <c r="D3491" s="15">
        <v>2011</v>
      </c>
      <c r="E3491" s="15" t="s">
        <v>104</v>
      </c>
      <c r="F3491" s="15" t="s">
        <v>164</v>
      </c>
      <c r="G3491" s="15" t="s">
        <v>152</v>
      </c>
      <c r="H3491" s="15">
        <v>4337</v>
      </c>
    </row>
    <row r="3492" spans="1:8">
      <c r="A3492" s="15" t="s">
        <v>36</v>
      </c>
      <c r="B3492" s="15" t="s">
        <v>3881</v>
      </c>
      <c r="C3492" s="15" t="s">
        <v>35</v>
      </c>
      <c r="D3492" s="15">
        <v>2011</v>
      </c>
      <c r="E3492" s="15" t="s">
        <v>104</v>
      </c>
      <c r="F3492" s="15" t="s">
        <v>164</v>
      </c>
      <c r="G3492" s="15" t="s">
        <v>152</v>
      </c>
      <c r="H3492" s="15">
        <v>2603</v>
      </c>
    </row>
    <row r="3493" spans="1:8">
      <c r="A3493" s="15" t="s">
        <v>38</v>
      </c>
      <c r="B3493" s="15" t="s">
        <v>3882</v>
      </c>
      <c r="C3493" s="15" t="s">
        <v>37</v>
      </c>
      <c r="D3493" s="15">
        <v>2011</v>
      </c>
      <c r="E3493" s="15" t="s">
        <v>104</v>
      </c>
      <c r="F3493" s="15" t="s">
        <v>164</v>
      </c>
      <c r="G3493" s="15" t="s">
        <v>152</v>
      </c>
      <c r="H3493" s="15">
        <v>3186</v>
      </c>
    </row>
    <row r="3494" spans="1:8">
      <c r="A3494" s="15" t="s">
        <v>40</v>
      </c>
      <c r="B3494" s="15" t="s">
        <v>3883</v>
      </c>
      <c r="C3494" s="15" t="s">
        <v>39</v>
      </c>
      <c r="D3494" s="15">
        <v>2011</v>
      </c>
      <c r="E3494" s="15" t="s">
        <v>104</v>
      </c>
      <c r="F3494" s="15" t="s">
        <v>164</v>
      </c>
      <c r="G3494" s="15" t="s">
        <v>152</v>
      </c>
      <c r="H3494" s="15">
        <v>2924</v>
      </c>
    </row>
    <row r="3495" spans="1:8">
      <c r="A3495" s="15" t="s">
        <v>41</v>
      </c>
      <c r="B3495" s="15" t="s">
        <v>3884</v>
      </c>
      <c r="C3495" s="15" t="s">
        <v>24</v>
      </c>
      <c r="D3495" s="15">
        <v>2011</v>
      </c>
      <c r="E3495" s="15" t="s">
        <v>104</v>
      </c>
      <c r="F3495" s="15" t="s">
        <v>164</v>
      </c>
      <c r="G3495" s="15" t="s">
        <v>152</v>
      </c>
      <c r="H3495" s="15">
        <v>4165</v>
      </c>
    </row>
    <row r="3496" spans="1:8">
      <c r="A3496" s="15" t="s">
        <v>43</v>
      </c>
      <c r="B3496" s="15" t="s">
        <v>3885</v>
      </c>
      <c r="C3496" s="15" t="s">
        <v>42</v>
      </c>
      <c r="D3496" s="15">
        <v>2011</v>
      </c>
      <c r="E3496" s="15" t="s">
        <v>104</v>
      </c>
      <c r="F3496" s="15" t="s">
        <v>164</v>
      </c>
      <c r="G3496" s="15" t="s">
        <v>152</v>
      </c>
      <c r="H3496" s="15">
        <v>2154</v>
      </c>
    </row>
    <row r="3497" spans="1:8">
      <c r="A3497" s="15" t="s">
        <v>45</v>
      </c>
      <c r="B3497" s="15" t="s">
        <v>3886</v>
      </c>
      <c r="C3497" s="15" t="s">
        <v>44</v>
      </c>
      <c r="D3497" s="15">
        <v>2011</v>
      </c>
      <c r="E3497" s="15" t="s">
        <v>104</v>
      </c>
      <c r="F3497" s="15" t="s">
        <v>164</v>
      </c>
      <c r="G3497" s="15" t="s">
        <v>152</v>
      </c>
      <c r="H3497" s="15">
        <v>3518</v>
      </c>
    </row>
    <row r="3498" spans="1:8">
      <c r="A3498" s="15" t="s">
        <v>47</v>
      </c>
      <c r="B3498" s="15" t="s">
        <v>3887</v>
      </c>
      <c r="C3498" s="15" t="s">
        <v>46</v>
      </c>
      <c r="D3498" s="15">
        <v>2011</v>
      </c>
      <c r="E3498" s="15" t="s">
        <v>104</v>
      </c>
      <c r="F3498" s="15" t="s">
        <v>164</v>
      </c>
      <c r="G3498" s="15" t="s">
        <v>152</v>
      </c>
      <c r="H3498" s="15">
        <v>5207</v>
      </c>
    </row>
    <row r="3499" spans="1:8">
      <c r="A3499" s="15" t="s">
        <v>49</v>
      </c>
      <c r="B3499" s="15" t="s">
        <v>3888</v>
      </c>
      <c r="C3499" s="15" t="s">
        <v>48</v>
      </c>
      <c r="D3499" s="15">
        <v>2011</v>
      </c>
      <c r="E3499" s="15" t="s">
        <v>104</v>
      </c>
      <c r="F3499" s="15" t="s">
        <v>164</v>
      </c>
      <c r="G3499" s="15" t="s">
        <v>152</v>
      </c>
      <c r="H3499" s="15">
        <v>5779</v>
      </c>
    </row>
    <row r="3500" spans="1:8">
      <c r="A3500" s="15" t="s">
        <v>51</v>
      </c>
      <c r="B3500" s="15" t="s">
        <v>3889</v>
      </c>
      <c r="C3500" s="15" t="s">
        <v>50</v>
      </c>
      <c r="D3500" s="15">
        <v>2011</v>
      </c>
      <c r="E3500" s="15" t="s">
        <v>104</v>
      </c>
      <c r="F3500" s="15" t="s">
        <v>164</v>
      </c>
      <c r="G3500" s="15" t="s">
        <v>152</v>
      </c>
      <c r="H3500" s="15">
        <v>3494</v>
      </c>
    </row>
    <row r="3501" spans="1:8">
      <c r="A3501" s="15" t="s">
        <v>53</v>
      </c>
      <c r="B3501" s="15" t="s">
        <v>3890</v>
      </c>
      <c r="C3501" s="15" t="s">
        <v>52</v>
      </c>
      <c r="D3501" s="15">
        <v>2011</v>
      </c>
      <c r="E3501" s="15" t="s">
        <v>104</v>
      </c>
      <c r="F3501" s="15" t="s">
        <v>164</v>
      </c>
      <c r="G3501" s="15" t="s">
        <v>152</v>
      </c>
      <c r="H3501" s="15">
        <v>3075</v>
      </c>
    </row>
    <row r="3502" spans="1:8">
      <c r="A3502" s="15" t="s">
        <v>55</v>
      </c>
      <c r="B3502" s="15" t="s">
        <v>3891</v>
      </c>
      <c r="C3502" s="15" t="s">
        <v>54</v>
      </c>
      <c r="D3502" s="15">
        <v>2011</v>
      </c>
      <c r="E3502" s="15" t="s">
        <v>104</v>
      </c>
      <c r="F3502" s="15" t="s">
        <v>164</v>
      </c>
      <c r="G3502" s="15" t="s">
        <v>152</v>
      </c>
      <c r="H3502" s="15">
        <v>3193</v>
      </c>
    </row>
    <row r="3503" spans="1:8">
      <c r="A3503" s="15" t="s">
        <v>57</v>
      </c>
      <c r="B3503" s="15" t="s">
        <v>3892</v>
      </c>
      <c r="C3503" s="15" t="s">
        <v>56</v>
      </c>
      <c r="D3503" s="15">
        <v>2011</v>
      </c>
      <c r="E3503" s="15" t="s">
        <v>104</v>
      </c>
      <c r="F3503" s="15" t="s">
        <v>164</v>
      </c>
      <c r="G3503" s="15" t="s">
        <v>152</v>
      </c>
      <c r="H3503" s="15">
        <v>6926</v>
      </c>
    </row>
    <row r="3504" spans="1:8">
      <c r="A3504" s="15" t="s">
        <v>59</v>
      </c>
      <c r="B3504" s="15" t="s">
        <v>3893</v>
      </c>
      <c r="C3504" s="15" t="s">
        <v>58</v>
      </c>
      <c r="D3504" s="15">
        <v>2011</v>
      </c>
      <c r="E3504" s="15" t="s">
        <v>104</v>
      </c>
      <c r="F3504" s="15" t="s">
        <v>164</v>
      </c>
      <c r="G3504" s="15" t="s">
        <v>152</v>
      </c>
      <c r="H3504" s="15">
        <v>5091</v>
      </c>
    </row>
    <row r="3505" spans="1:8">
      <c r="A3505" s="15" t="s">
        <v>61</v>
      </c>
      <c r="B3505" s="15" t="s">
        <v>3894</v>
      </c>
      <c r="C3505" s="15" t="s">
        <v>60</v>
      </c>
      <c r="D3505" s="15">
        <v>2011</v>
      </c>
      <c r="E3505" s="15" t="s">
        <v>104</v>
      </c>
      <c r="F3505" s="15" t="s">
        <v>164</v>
      </c>
      <c r="G3505" s="15" t="s">
        <v>152</v>
      </c>
      <c r="H3505" s="15">
        <v>1184</v>
      </c>
    </row>
    <row r="3506" spans="1:8">
      <c r="A3506" s="15" t="s">
        <v>63</v>
      </c>
      <c r="B3506" s="15" t="s">
        <v>3895</v>
      </c>
      <c r="C3506" s="15" t="s">
        <v>62</v>
      </c>
      <c r="D3506" s="15">
        <v>2011</v>
      </c>
      <c r="E3506" s="15" t="s">
        <v>104</v>
      </c>
      <c r="F3506" s="15" t="s">
        <v>164</v>
      </c>
      <c r="G3506" s="15" t="s">
        <v>152</v>
      </c>
      <c r="H3506" s="15">
        <v>3442</v>
      </c>
    </row>
    <row r="3507" spans="1:8">
      <c r="A3507" s="15" t="s">
        <v>65</v>
      </c>
      <c r="B3507" s="15" t="s">
        <v>3896</v>
      </c>
      <c r="C3507" s="15" t="s">
        <v>64</v>
      </c>
      <c r="D3507" s="15">
        <v>2011</v>
      </c>
      <c r="E3507" s="15" t="s">
        <v>104</v>
      </c>
      <c r="F3507" s="15" t="s">
        <v>164</v>
      </c>
      <c r="G3507" s="15" t="s">
        <v>152</v>
      </c>
      <c r="H3507" s="15">
        <v>1514</v>
      </c>
    </row>
    <row r="3508" spans="1:8">
      <c r="A3508" s="15" t="s">
        <v>67</v>
      </c>
      <c r="B3508" s="15" t="s">
        <v>3897</v>
      </c>
      <c r="C3508" s="15" t="s">
        <v>66</v>
      </c>
      <c r="D3508" s="15">
        <v>2011</v>
      </c>
      <c r="E3508" s="15" t="s">
        <v>104</v>
      </c>
      <c r="F3508" s="15" t="s">
        <v>164</v>
      </c>
      <c r="G3508" s="15" t="s">
        <v>152</v>
      </c>
      <c r="H3508" s="15">
        <v>2201</v>
      </c>
    </row>
    <row r="3509" spans="1:8">
      <c r="A3509" s="15" t="s">
        <v>69</v>
      </c>
      <c r="B3509" s="15" t="s">
        <v>3898</v>
      </c>
      <c r="C3509" s="15" t="s">
        <v>68</v>
      </c>
      <c r="D3509" s="15">
        <v>2011</v>
      </c>
      <c r="E3509" s="15" t="s">
        <v>104</v>
      </c>
      <c r="F3509" s="15" t="s">
        <v>164</v>
      </c>
      <c r="G3509" s="15" t="s">
        <v>152</v>
      </c>
      <c r="H3509" s="15">
        <v>2626</v>
      </c>
    </row>
    <row r="3510" spans="1:8">
      <c r="A3510" s="15" t="s">
        <v>71</v>
      </c>
      <c r="B3510" s="15" t="s">
        <v>3899</v>
      </c>
      <c r="C3510" s="15" t="s">
        <v>70</v>
      </c>
      <c r="D3510" s="15">
        <v>2011</v>
      </c>
      <c r="E3510" s="15" t="s">
        <v>104</v>
      </c>
      <c r="F3510" s="15" t="s">
        <v>164</v>
      </c>
      <c r="G3510" s="15" t="s">
        <v>152</v>
      </c>
      <c r="H3510" s="15">
        <v>3176</v>
      </c>
    </row>
    <row r="3511" spans="1:8">
      <c r="A3511" s="15" t="s">
        <v>20</v>
      </c>
      <c r="B3511" s="15" t="s">
        <v>3900</v>
      </c>
      <c r="C3511" s="15" t="s">
        <v>182</v>
      </c>
      <c r="D3511" s="15">
        <v>2011</v>
      </c>
      <c r="E3511" s="15" t="s">
        <v>104</v>
      </c>
      <c r="F3511" s="15" t="s">
        <v>164</v>
      </c>
      <c r="G3511" s="15" t="s">
        <v>152</v>
      </c>
      <c r="H3511" s="15">
        <v>75331</v>
      </c>
    </row>
    <row r="3512" spans="1:8">
      <c r="A3512" s="15" t="s">
        <v>23</v>
      </c>
      <c r="B3512" s="15" t="s">
        <v>3901</v>
      </c>
      <c r="C3512" s="15" t="s">
        <v>175</v>
      </c>
      <c r="D3512" s="15">
        <v>2012</v>
      </c>
      <c r="E3512" s="15" t="s">
        <v>104</v>
      </c>
      <c r="F3512" s="15" t="s">
        <v>164</v>
      </c>
      <c r="G3512" s="15" t="s">
        <v>152</v>
      </c>
      <c r="H3512" s="15">
        <v>19026</v>
      </c>
    </row>
    <row r="3513" spans="1:8">
      <c r="A3513" s="15" t="s">
        <v>25</v>
      </c>
      <c r="B3513" s="15" t="s">
        <v>3902</v>
      </c>
      <c r="C3513" s="15" t="s">
        <v>176</v>
      </c>
      <c r="D3513" s="15">
        <v>2012</v>
      </c>
      <c r="E3513" s="15" t="s">
        <v>104</v>
      </c>
      <c r="F3513" s="15" t="s">
        <v>164</v>
      </c>
      <c r="G3513" s="15" t="s">
        <v>152</v>
      </c>
      <c r="H3513" s="15">
        <v>4257</v>
      </c>
    </row>
    <row r="3514" spans="1:8">
      <c r="A3514" s="15" t="s">
        <v>26</v>
      </c>
      <c r="B3514" s="15" t="s">
        <v>3903</v>
      </c>
      <c r="C3514" s="15" t="s">
        <v>177</v>
      </c>
      <c r="D3514" s="15">
        <v>2012</v>
      </c>
      <c r="E3514" s="15" t="s">
        <v>104</v>
      </c>
      <c r="F3514" s="15" t="s">
        <v>164</v>
      </c>
      <c r="G3514" s="15" t="s">
        <v>152</v>
      </c>
      <c r="H3514" s="15">
        <v>11139</v>
      </c>
    </row>
    <row r="3515" spans="1:8">
      <c r="A3515" s="15" t="s">
        <v>221</v>
      </c>
      <c r="B3515" s="15" t="s">
        <v>3904</v>
      </c>
      <c r="C3515" s="15" t="s">
        <v>178</v>
      </c>
      <c r="D3515" s="15">
        <v>2012</v>
      </c>
      <c r="E3515" s="15" t="s">
        <v>104</v>
      </c>
      <c r="F3515" s="15" t="s">
        <v>164</v>
      </c>
      <c r="G3515" s="15" t="s">
        <v>152</v>
      </c>
      <c r="H3515" s="15">
        <v>12558</v>
      </c>
    </row>
    <row r="3516" spans="1:8">
      <c r="A3516" s="15" t="s">
        <v>107</v>
      </c>
      <c r="B3516" s="15" t="s">
        <v>3905</v>
      </c>
      <c r="C3516" s="15" t="s">
        <v>179</v>
      </c>
      <c r="D3516" s="15">
        <v>2012</v>
      </c>
      <c r="E3516" s="15" t="s">
        <v>104</v>
      </c>
      <c r="F3516" s="15" t="s">
        <v>164</v>
      </c>
      <c r="G3516" s="15" t="s">
        <v>152</v>
      </c>
      <c r="H3516" s="15">
        <v>10315</v>
      </c>
    </row>
    <row r="3517" spans="1:8">
      <c r="A3517" s="15" t="s">
        <v>27</v>
      </c>
      <c r="B3517" s="15" t="s">
        <v>3906</v>
      </c>
      <c r="C3517" s="15" t="s">
        <v>180</v>
      </c>
      <c r="D3517" s="15">
        <v>2012</v>
      </c>
      <c r="E3517" s="15" t="s">
        <v>104</v>
      </c>
      <c r="F3517" s="15" t="s">
        <v>164</v>
      </c>
      <c r="G3517" s="15" t="s">
        <v>152</v>
      </c>
      <c r="H3517" s="15">
        <v>6334</v>
      </c>
    </row>
    <row r="3518" spans="1:8">
      <c r="A3518" s="15" t="s">
        <v>28</v>
      </c>
      <c r="B3518" s="15" t="s">
        <v>3907</v>
      </c>
      <c r="C3518" s="15" t="s">
        <v>181</v>
      </c>
      <c r="D3518" s="15">
        <v>2012</v>
      </c>
      <c r="E3518" s="15" t="s">
        <v>104</v>
      </c>
      <c r="F3518" s="15" t="s">
        <v>164</v>
      </c>
      <c r="G3518" s="15" t="s">
        <v>152</v>
      </c>
      <c r="H3518" s="15">
        <v>13303</v>
      </c>
    </row>
    <row r="3519" spans="1:8">
      <c r="A3519" s="15" t="s">
        <v>30</v>
      </c>
      <c r="B3519" s="15" t="s">
        <v>3908</v>
      </c>
      <c r="C3519" s="15" t="s">
        <v>29</v>
      </c>
      <c r="D3519" s="15">
        <v>2012</v>
      </c>
      <c r="E3519" s="15" t="s">
        <v>104</v>
      </c>
      <c r="F3519" s="15" t="s">
        <v>164</v>
      </c>
      <c r="G3519" s="15" t="s">
        <v>152</v>
      </c>
      <c r="H3519" s="15">
        <v>2114</v>
      </c>
    </row>
    <row r="3520" spans="1:8">
      <c r="A3520" s="15" t="s">
        <v>32</v>
      </c>
      <c r="B3520" s="15" t="s">
        <v>3909</v>
      </c>
      <c r="C3520" s="15" t="s">
        <v>31</v>
      </c>
      <c r="D3520" s="15">
        <v>2012</v>
      </c>
      <c r="E3520" s="15" t="s">
        <v>104</v>
      </c>
      <c r="F3520" s="15" t="s">
        <v>164</v>
      </c>
      <c r="G3520" s="15" t="s">
        <v>152</v>
      </c>
      <c r="H3520" s="15">
        <v>3632</v>
      </c>
    </row>
    <row r="3521" spans="1:8">
      <c r="A3521" s="15" t="s">
        <v>34</v>
      </c>
      <c r="B3521" s="15" t="s">
        <v>3910</v>
      </c>
      <c r="C3521" s="15" t="s">
        <v>33</v>
      </c>
      <c r="D3521" s="15">
        <v>2012</v>
      </c>
      <c r="E3521" s="15" t="s">
        <v>104</v>
      </c>
      <c r="F3521" s="15" t="s">
        <v>164</v>
      </c>
      <c r="G3521" s="15" t="s">
        <v>152</v>
      </c>
      <c r="H3521" s="15">
        <v>4416</v>
      </c>
    </row>
    <row r="3522" spans="1:8">
      <c r="A3522" s="15" t="s">
        <v>36</v>
      </c>
      <c r="B3522" s="15" t="s">
        <v>3911</v>
      </c>
      <c r="C3522" s="15" t="s">
        <v>35</v>
      </c>
      <c r="D3522" s="15">
        <v>2012</v>
      </c>
      <c r="E3522" s="15" t="s">
        <v>104</v>
      </c>
      <c r="F3522" s="15" t="s">
        <v>164</v>
      </c>
      <c r="G3522" s="15" t="s">
        <v>152</v>
      </c>
      <c r="H3522" s="15">
        <v>2613</v>
      </c>
    </row>
    <row r="3523" spans="1:8">
      <c r="A3523" s="15" t="s">
        <v>38</v>
      </c>
      <c r="B3523" s="15" t="s">
        <v>3912</v>
      </c>
      <c r="C3523" s="15" t="s">
        <v>37</v>
      </c>
      <c r="D3523" s="15">
        <v>2012</v>
      </c>
      <c r="E3523" s="15" t="s">
        <v>104</v>
      </c>
      <c r="F3523" s="15" t="s">
        <v>164</v>
      </c>
      <c r="G3523" s="15" t="s">
        <v>152</v>
      </c>
      <c r="H3523" s="15">
        <v>3213</v>
      </c>
    </row>
    <row r="3524" spans="1:8">
      <c r="A3524" s="15" t="s">
        <v>40</v>
      </c>
      <c r="B3524" s="15" t="s">
        <v>3913</v>
      </c>
      <c r="C3524" s="15" t="s">
        <v>39</v>
      </c>
      <c r="D3524" s="15">
        <v>2012</v>
      </c>
      <c r="E3524" s="15" t="s">
        <v>104</v>
      </c>
      <c r="F3524" s="15" t="s">
        <v>164</v>
      </c>
      <c r="G3524" s="15" t="s">
        <v>152</v>
      </c>
      <c r="H3524" s="15">
        <v>3038</v>
      </c>
    </row>
    <row r="3525" spans="1:8">
      <c r="A3525" s="15" t="s">
        <v>41</v>
      </c>
      <c r="B3525" s="15" t="s">
        <v>3914</v>
      </c>
      <c r="C3525" s="15" t="s">
        <v>24</v>
      </c>
      <c r="D3525" s="15">
        <v>2012</v>
      </c>
      <c r="E3525" s="15" t="s">
        <v>104</v>
      </c>
      <c r="F3525" s="15" t="s">
        <v>164</v>
      </c>
      <c r="G3525" s="15" t="s">
        <v>152</v>
      </c>
      <c r="H3525" s="15">
        <v>4257</v>
      </c>
    </row>
    <row r="3526" spans="1:8">
      <c r="A3526" s="15" t="s">
        <v>43</v>
      </c>
      <c r="B3526" s="15" t="s">
        <v>3915</v>
      </c>
      <c r="C3526" s="15" t="s">
        <v>42</v>
      </c>
      <c r="D3526" s="15">
        <v>2012</v>
      </c>
      <c r="E3526" s="15" t="s">
        <v>104</v>
      </c>
      <c r="F3526" s="15" t="s">
        <v>164</v>
      </c>
      <c r="G3526" s="15" t="s">
        <v>152</v>
      </c>
      <c r="H3526" s="15">
        <v>2241</v>
      </c>
    </row>
    <row r="3527" spans="1:8">
      <c r="A3527" s="15" t="s">
        <v>45</v>
      </c>
      <c r="B3527" s="15" t="s">
        <v>3916</v>
      </c>
      <c r="C3527" s="15" t="s">
        <v>44</v>
      </c>
      <c r="D3527" s="15">
        <v>2012</v>
      </c>
      <c r="E3527" s="15" t="s">
        <v>104</v>
      </c>
      <c r="F3527" s="15" t="s">
        <v>164</v>
      </c>
      <c r="G3527" s="15" t="s">
        <v>152</v>
      </c>
      <c r="H3527" s="15">
        <v>3596</v>
      </c>
    </row>
    <row r="3528" spans="1:8">
      <c r="A3528" s="15" t="s">
        <v>47</v>
      </c>
      <c r="B3528" s="15" t="s">
        <v>3917</v>
      </c>
      <c r="C3528" s="15" t="s">
        <v>46</v>
      </c>
      <c r="D3528" s="15">
        <v>2012</v>
      </c>
      <c r="E3528" s="15" t="s">
        <v>104</v>
      </c>
      <c r="F3528" s="15" t="s">
        <v>164</v>
      </c>
      <c r="G3528" s="15" t="s">
        <v>152</v>
      </c>
      <c r="H3528" s="15">
        <v>5302</v>
      </c>
    </row>
    <row r="3529" spans="1:8">
      <c r="A3529" s="15" t="s">
        <v>49</v>
      </c>
      <c r="B3529" s="15" t="s">
        <v>3918</v>
      </c>
      <c r="C3529" s="15" t="s">
        <v>48</v>
      </c>
      <c r="D3529" s="15">
        <v>2012</v>
      </c>
      <c r="E3529" s="15" t="s">
        <v>104</v>
      </c>
      <c r="F3529" s="15" t="s">
        <v>164</v>
      </c>
      <c r="G3529" s="15" t="s">
        <v>152</v>
      </c>
      <c r="H3529" s="15">
        <v>5957</v>
      </c>
    </row>
    <row r="3530" spans="1:8">
      <c r="A3530" s="15" t="s">
        <v>51</v>
      </c>
      <c r="B3530" s="15" t="s">
        <v>3919</v>
      </c>
      <c r="C3530" s="15" t="s">
        <v>50</v>
      </c>
      <c r="D3530" s="15">
        <v>2012</v>
      </c>
      <c r="E3530" s="15" t="s">
        <v>104</v>
      </c>
      <c r="F3530" s="15" t="s">
        <v>164</v>
      </c>
      <c r="G3530" s="15" t="s">
        <v>152</v>
      </c>
      <c r="H3530" s="15">
        <v>3539</v>
      </c>
    </row>
    <row r="3531" spans="1:8">
      <c r="A3531" s="15" t="s">
        <v>53</v>
      </c>
      <c r="B3531" s="15" t="s">
        <v>3920</v>
      </c>
      <c r="C3531" s="15" t="s">
        <v>52</v>
      </c>
      <c r="D3531" s="15">
        <v>2012</v>
      </c>
      <c r="E3531" s="15" t="s">
        <v>104</v>
      </c>
      <c r="F3531" s="15" t="s">
        <v>164</v>
      </c>
      <c r="G3531" s="15" t="s">
        <v>152</v>
      </c>
      <c r="H3531" s="15">
        <v>3062</v>
      </c>
    </row>
    <row r="3532" spans="1:8">
      <c r="A3532" s="15" t="s">
        <v>55</v>
      </c>
      <c r="B3532" s="15" t="s">
        <v>3921</v>
      </c>
      <c r="C3532" s="15" t="s">
        <v>54</v>
      </c>
      <c r="D3532" s="15">
        <v>2012</v>
      </c>
      <c r="E3532" s="15" t="s">
        <v>104</v>
      </c>
      <c r="F3532" s="15" t="s">
        <v>164</v>
      </c>
      <c r="G3532" s="15" t="s">
        <v>152</v>
      </c>
      <c r="H3532" s="15">
        <v>3280</v>
      </c>
    </row>
    <row r="3533" spans="1:8">
      <c r="A3533" s="15" t="s">
        <v>57</v>
      </c>
      <c r="B3533" s="15" t="s">
        <v>3922</v>
      </c>
      <c r="C3533" s="15" t="s">
        <v>56</v>
      </c>
      <c r="D3533" s="15">
        <v>2012</v>
      </c>
      <c r="E3533" s="15" t="s">
        <v>104</v>
      </c>
      <c r="F3533" s="15" t="s">
        <v>164</v>
      </c>
      <c r="G3533" s="15" t="s">
        <v>152</v>
      </c>
      <c r="H3533" s="15">
        <v>7035</v>
      </c>
    </row>
    <row r="3534" spans="1:8">
      <c r="A3534" s="15" t="s">
        <v>59</v>
      </c>
      <c r="B3534" s="15" t="s">
        <v>3923</v>
      </c>
      <c r="C3534" s="15" t="s">
        <v>58</v>
      </c>
      <c r="D3534" s="15">
        <v>2012</v>
      </c>
      <c r="E3534" s="15" t="s">
        <v>104</v>
      </c>
      <c r="F3534" s="15" t="s">
        <v>164</v>
      </c>
      <c r="G3534" s="15" t="s">
        <v>152</v>
      </c>
      <c r="H3534" s="15">
        <v>5129</v>
      </c>
    </row>
    <row r="3535" spans="1:8">
      <c r="A3535" s="15" t="s">
        <v>61</v>
      </c>
      <c r="B3535" s="15" t="s">
        <v>3924</v>
      </c>
      <c r="C3535" s="15" t="s">
        <v>60</v>
      </c>
      <c r="D3535" s="15">
        <v>2012</v>
      </c>
      <c r="E3535" s="15" t="s">
        <v>104</v>
      </c>
      <c r="F3535" s="15" t="s">
        <v>164</v>
      </c>
      <c r="G3535" s="15" t="s">
        <v>152</v>
      </c>
      <c r="H3535" s="15">
        <v>1205</v>
      </c>
    </row>
    <row r="3536" spans="1:8">
      <c r="A3536" s="15" t="s">
        <v>63</v>
      </c>
      <c r="B3536" s="15" t="s">
        <v>3925</v>
      </c>
      <c r="C3536" s="15" t="s">
        <v>62</v>
      </c>
      <c r="D3536" s="15">
        <v>2012</v>
      </c>
      <c r="E3536" s="15" t="s">
        <v>104</v>
      </c>
      <c r="F3536" s="15" t="s">
        <v>164</v>
      </c>
      <c r="G3536" s="15" t="s">
        <v>152</v>
      </c>
      <c r="H3536" s="15">
        <v>3499</v>
      </c>
    </row>
    <row r="3537" spans="1:8">
      <c r="A3537" s="15" t="s">
        <v>65</v>
      </c>
      <c r="B3537" s="15" t="s">
        <v>3926</v>
      </c>
      <c r="C3537" s="15" t="s">
        <v>64</v>
      </c>
      <c r="D3537" s="15">
        <v>2012</v>
      </c>
      <c r="E3537" s="15" t="s">
        <v>104</v>
      </c>
      <c r="F3537" s="15" t="s">
        <v>164</v>
      </c>
      <c r="G3537" s="15" t="s">
        <v>152</v>
      </c>
      <c r="H3537" s="15">
        <v>1523</v>
      </c>
    </row>
    <row r="3538" spans="1:8">
      <c r="A3538" s="15" t="s">
        <v>67</v>
      </c>
      <c r="B3538" s="15" t="s">
        <v>3927</v>
      </c>
      <c r="C3538" s="15" t="s">
        <v>66</v>
      </c>
      <c r="D3538" s="15">
        <v>2012</v>
      </c>
      <c r="E3538" s="15" t="s">
        <v>104</v>
      </c>
      <c r="F3538" s="15" t="s">
        <v>164</v>
      </c>
      <c r="G3538" s="15" t="s">
        <v>152</v>
      </c>
      <c r="H3538" s="15">
        <v>2265</v>
      </c>
    </row>
    <row r="3539" spans="1:8">
      <c r="A3539" s="15" t="s">
        <v>69</v>
      </c>
      <c r="B3539" s="15" t="s">
        <v>3928</v>
      </c>
      <c r="C3539" s="15" t="s">
        <v>68</v>
      </c>
      <c r="D3539" s="15">
        <v>2012</v>
      </c>
      <c r="E3539" s="15" t="s">
        <v>104</v>
      </c>
      <c r="F3539" s="15" t="s">
        <v>164</v>
      </c>
      <c r="G3539" s="15" t="s">
        <v>152</v>
      </c>
      <c r="H3539" s="15">
        <v>2747</v>
      </c>
    </row>
    <row r="3540" spans="1:8">
      <c r="A3540" s="15" t="s">
        <v>71</v>
      </c>
      <c r="B3540" s="15" t="s">
        <v>3929</v>
      </c>
      <c r="C3540" s="15" t="s">
        <v>70</v>
      </c>
      <c r="D3540" s="15">
        <v>2012</v>
      </c>
      <c r="E3540" s="15" t="s">
        <v>104</v>
      </c>
      <c r="F3540" s="15" t="s">
        <v>164</v>
      </c>
      <c r="G3540" s="15" t="s">
        <v>152</v>
      </c>
      <c r="H3540" s="15">
        <v>3269</v>
      </c>
    </row>
    <row r="3541" spans="1:8">
      <c r="A3541" s="15" t="s">
        <v>20</v>
      </c>
      <c r="B3541" s="15" t="s">
        <v>3930</v>
      </c>
      <c r="C3541" s="15" t="s">
        <v>182</v>
      </c>
      <c r="D3541" s="15">
        <v>2012</v>
      </c>
      <c r="E3541" s="15" t="s">
        <v>104</v>
      </c>
      <c r="F3541" s="15" t="s">
        <v>164</v>
      </c>
      <c r="G3541" s="15" t="s">
        <v>152</v>
      </c>
      <c r="H3541" s="15">
        <v>76932</v>
      </c>
    </row>
    <row r="3542" spans="1:8">
      <c r="A3542" s="15" t="s">
        <v>23</v>
      </c>
      <c r="B3542" s="15" t="s">
        <v>3931</v>
      </c>
      <c r="C3542" s="15" t="s">
        <v>175</v>
      </c>
      <c r="D3542" s="15">
        <v>2013</v>
      </c>
      <c r="E3542" s="15" t="s">
        <v>104</v>
      </c>
      <c r="F3542" s="15" t="s">
        <v>164</v>
      </c>
      <c r="G3542" s="15" t="s">
        <v>152</v>
      </c>
      <c r="H3542" s="15">
        <v>19233</v>
      </c>
    </row>
    <row r="3543" spans="1:8">
      <c r="A3543" s="15" t="s">
        <v>25</v>
      </c>
      <c r="B3543" s="15" t="s">
        <v>3932</v>
      </c>
      <c r="C3543" s="15" t="s">
        <v>176</v>
      </c>
      <c r="D3543" s="15">
        <v>2013</v>
      </c>
      <c r="E3543" s="15" t="s">
        <v>104</v>
      </c>
      <c r="F3543" s="15" t="s">
        <v>164</v>
      </c>
      <c r="G3543" s="15" t="s">
        <v>152</v>
      </c>
      <c r="H3543" s="15">
        <v>4320</v>
      </c>
    </row>
    <row r="3544" spans="1:8">
      <c r="A3544" s="15" t="s">
        <v>26</v>
      </c>
      <c r="B3544" s="15" t="s">
        <v>3933</v>
      </c>
      <c r="C3544" s="15" t="s">
        <v>177</v>
      </c>
      <c r="D3544" s="15">
        <v>2013</v>
      </c>
      <c r="E3544" s="15" t="s">
        <v>104</v>
      </c>
      <c r="F3544" s="15" t="s">
        <v>164</v>
      </c>
      <c r="G3544" s="15" t="s">
        <v>152</v>
      </c>
      <c r="H3544" s="15">
        <v>11273</v>
      </c>
    </row>
    <row r="3545" spans="1:8">
      <c r="A3545" s="15" t="s">
        <v>221</v>
      </c>
      <c r="B3545" s="15" t="s">
        <v>3934</v>
      </c>
      <c r="C3545" s="15" t="s">
        <v>178</v>
      </c>
      <c r="D3545" s="15">
        <v>2013</v>
      </c>
      <c r="E3545" s="15" t="s">
        <v>104</v>
      </c>
      <c r="F3545" s="15" t="s">
        <v>164</v>
      </c>
      <c r="G3545" s="15" t="s">
        <v>152</v>
      </c>
      <c r="H3545" s="15">
        <v>12673</v>
      </c>
    </row>
    <row r="3546" spans="1:8">
      <c r="A3546" s="15" t="s">
        <v>107</v>
      </c>
      <c r="B3546" s="15" t="s">
        <v>3935</v>
      </c>
      <c r="C3546" s="15" t="s">
        <v>179</v>
      </c>
      <c r="D3546" s="15">
        <v>2013</v>
      </c>
      <c r="E3546" s="15" t="s">
        <v>104</v>
      </c>
      <c r="F3546" s="15" t="s">
        <v>164</v>
      </c>
      <c r="G3546" s="15" t="s">
        <v>152</v>
      </c>
      <c r="H3546" s="15">
        <v>10272</v>
      </c>
    </row>
    <row r="3547" spans="1:8">
      <c r="A3547" s="15" t="s">
        <v>27</v>
      </c>
      <c r="B3547" s="15" t="s">
        <v>3936</v>
      </c>
      <c r="C3547" s="15" t="s">
        <v>180</v>
      </c>
      <c r="D3547" s="15">
        <v>2013</v>
      </c>
      <c r="E3547" s="15" t="s">
        <v>104</v>
      </c>
      <c r="F3547" s="15" t="s">
        <v>164</v>
      </c>
      <c r="G3547" s="15" t="s">
        <v>152</v>
      </c>
      <c r="H3547" s="15">
        <v>6328</v>
      </c>
    </row>
    <row r="3548" spans="1:8">
      <c r="A3548" s="15" t="s">
        <v>28</v>
      </c>
      <c r="B3548" s="15" t="s">
        <v>3937</v>
      </c>
      <c r="C3548" s="15" t="s">
        <v>181</v>
      </c>
      <c r="D3548" s="15">
        <v>2013</v>
      </c>
      <c r="E3548" s="15" t="s">
        <v>104</v>
      </c>
      <c r="F3548" s="15" t="s">
        <v>164</v>
      </c>
      <c r="G3548" s="15" t="s">
        <v>152</v>
      </c>
      <c r="H3548" s="15">
        <v>13199</v>
      </c>
    </row>
    <row r="3549" spans="1:8">
      <c r="A3549" s="15" t="s">
        <v>30</v>
      </c>
      <c r="B3549" s="15" t="s">
        <v>3938</v>
      </c>
      <c r="C3549" s="15" t="s">
        <v>29</v>
      </c>
      <c r="D3549" s="15">
        <v>2013</v>
      </c>
      <c r="E3549" s="15" t="s">
        <v>104</v>
      </c>
      <c r="F3549" s="15" t="s">
        <v>164</v>
      </c>
      <c r="G3549" s="15" t="s">
        <v>152</v>
      </c>
      <c r="H3549" s="15">
        <v>2123</v>
      </c>
    </row>
    <row r="3550" spans="1:8">
      <c r="A3550" s="15" t="s">
        <v>32</v>
      </c>
      <c r="B3550" s="15" t="s">
        <v>3939</v>
      </c>
      <c r="C3550" s="15" t="s">
        <v>31</v>
      </c>
      <c r="D3550" s="15">
        <v>2013</v>
      </c>
      <c r="E3550" s="15" t="s">
        <v>104</v>
      </c>
      <c r="F3550" s="15" t="s">
        <v>164</v>
      </c>
      <c r="G3550" s="15" t="s">
        <v>152</v>
      </c>
      <c r="H3550" s="15">
        <v>3707</v>
      </c>
    </row>
    <row r="3551" spans="1:8">
      <c r="A3551" s="15" t="s">
        <v>34</v>
      </c>
      <c r="B3551" s="15" t="s">
        <v>3940</v>
      </c>
      <c r="C3551" s="15" t="s">
        <v>33</v>
      </c>
      <c r="D3551" s="15">
        <v>2013</v>
      </c>
      <c r="E3551" s="15" t="s">
        <v>104</v>
      </c>
      <c r="F3551" s="15" t="s">
        <v>164</v>
      </c>
      <c r="G3551" s="15" t="s">
        <v>152</v>
      </c>
      <c r="H3551" s="15">
        <v>4475</v>
      </c>
    </row>
    <row r="3552" spans="1:8">
      <c r="A3552" s="15" t="s">
        <v>36</v>
      </c>
      <c r="B3552" s="15" t="s">
        <v>3941</v>
      </c>
      <c r="C3552" s="15" t="s">
        <v>35</v>
      </c>
      <c r="D3552" s="15">
        <v>2013</v>
      </c>
      <c r="E3552" s="15" t="s">
        <v>104</v>
      </c>
      <c r="F3552" s="15" t="s">
        <v>164</v>
      </c>
      <c r="G3552" s="15" t="s">
        <v>152</v>
      </c>
      <c r="H3552" s="15">
        <v>2663</v>
      </c>
    </row>
    <row r="3553" spans="1:8">
      <c r="A3553" s="15" t="s">
        <v>38</v>
      </c>
      <c r="B3553" s="15" t="s">
        <v>3942</v>
      </c>
      <c r="C3553" s="15" t="s">
        <v>37</v>
      </c>
      <c r="D3553" s="15">
        <v>2013</v>
      </c>
      <c r="E3553" s="15" t="s">
        <v>104</v>
      </c>
      <c r="F3553" s="15" t="s">
        <v>164</v>
      </c>
      <c r="G3553" s="15" t="s">
        <v>152</v>
      </c>
      <c r="H3553" s="15">
        <v>3187</v>
      </c>
    </row>
    <row r="3554" spans="1:8">
      <c r="A3554" s="15" t="s">
        <v>40</v>
      </c>
      <c r="B3554" s="15" t="s">
        <v>3943</v>
      </c>
      <c r="C3554" s="15" t="s">
        <v>39</v>
      </c>
      <c r="D3554" s="15">
        <v>2013</v>
      </c>
      <c r="E3554" s="15" t="s">
        <v>104</v>
      </c>
      <c r="F3554" s="15" t="s">
        <v>164</v>
      </c>
      <c r="G3554" s="15" t="s">
        <v>152</v>
      </c>
      <c r="H3554" s="15">
        <v>3078</v>
      </c>
    </row>
    <row r="3555" spans="1:8">
      <c r="A3555" s="15" t="s">
        <v>41</v>
      </c>
      <c r="B3555" s="15" t="s">
        <v>3944</v>
      </c>
      <c r="C3555" s="15" t="s">
        <v>24</v>
      </c>
      <c r="D3555" s="15">
        <v>2013</v>
      </c>
      <c r="E3555" s="15" t="s">
        <v>104</v>
      </c>
      <c r="F3555" s="15" t="s">
        <v>164</v>
      </c>
      <c r="G3555" s="15" t="s">
        <v>152</v>
      </c>
      <c r="H3555" s="15">
        <v>4320</v>
      </c>
    </row>
    <row r="3556" spans="1:8">
      <c r="A3556" s="15" t="s">
        <v>43</v>
      </c>
      <c r="B3556" s="15" t="s">
        <v>3945</v>
      </c>
      <c r="C3556" s="15" t="s">
        <v>42</v>
      </c>
      <c r="D3556" s="15">
        <v>2013</v>
      </c>
      <c r="E3556" s="15" t="s">
        <v>104</v>
      </c>
      <c r="F3556" s="15" t="s">
        <v>164</v>
      </c>
      <c r="G3556" s="15" t="s">
        <v>152</v>
      </c>
      <c r="H3556" s="15">
        <v>2271</v>
      </c>
    </row>
    <row r="3557" spans="1:8">
      <c r="A3557" s="15" t="s">
        <v>45</v>
      </c>
      <c r="B3557" s="15" t="s">
        <v>3946</v>
      </c>
      <c r="C3557" s="15" t="s">
        <v>44</v>
      </c>
      <c r="D3557" s="15">
        <v>2013</v>
      </c>
      <c r="E3557" s="15" t="s">
        <v>104</v>
      </c>
      <c r="F3557" s="15" t="s">
        <v>164</v>
      </c>
      <c r="G3557" s="15" t="s">
        <v>152</v>
      </c>
      <c r="H3557" s="15">
        <v>3669</v>
      </c>
    </row>
    <row r="3558" spans="1:8">
      <c r="A3558" s="15" t="s">
        <v>47</v>
      </c>
      <c r="B3558" s="15" t="s">
        <v>3947</v>
      </c>
      <c r="C3558" s="15" t="s">
        <v>46</v>
      </c>
      <c r="D3558" s="15">
        <v>2013</v>
      </c>
      <c r="E3558" s="15" t="s">
        <v>104</v>
      </c>
      <c r="F3558" s="15" t="s">
        <v>164</v>
      </c>
      <c r="G3558" s="15" t="s">
        <v>152</v>
      </c>
      <c r="H3558" s="15">
        <v>5333</v>
      </c>
    </row>
    <row r="3559" spans="1:8">
      <c r="A3559" s="15" t="s">
        <v>49</v>
      </c>
      <c r="B3559" s="15" t="s">
        <v>3948</v>
      </c>
      <c r="C3559" s="15" t="s">
        <v>48</v>
      </c>
      <c r="D3559" s="15">
        <v>2013</v>
      </c>
      <c r="E3559" s="15" t="s">
        <v>104</v>
      </c>
      <c r="F3559" s="15" t="s">
        <v>164</v>
      </c>
      <c r="G3559" s="15" t="s">
        <v>152</v>
      </c>
      <c r="H3559" s="15">
        <v>6059</v>
      </c>
    </row>
    <row r="3560" spans="1:8">
      <c r="A3560" s="15" t="s">
        <v>51</v>
      </c>
      <c r="B3560" s="15" t="s">
        <v>3949</v>
      </c>
      <c r="C3560" s="15" t="s">
        <v>50</v>
      </c>
      <c r="D3560" s="15">
        <v>2013</v>
      </c>
      <c r="E3560" s="15" t="s">
        <v>104</v>
      </c>
      <c r="F3560" s="15" t="s">
        <v>164</v>
      </c>
      <c r="G3560" s="15" t="s">
        <v>152</v>
      </c>
      <c r="H3560" s="15">
        <v>3527</v>
      </c>
    </row>
    <row r="3561" spans="1:8">
      <c r="A3561" s="15" t="s">
        <v>53</v>
      </c>
      <c r="B3561" s="15" t="s">
        <v>3950</v>
      </c>
      <c r="C3561" s="15" t="s">
        <v>52</v>
      </c>
      <c r="D3561" s="15">
        <v>2013</v>
      </c>
      <c r="E3561" s="15" t="s">
        <v>104</v>
      </c>
      <c r="F3561" s="15" t="s">
        <v>164</v>
      </c>
      <c r="G3561" s="15" t="s">
        <v>152</v>
      </c>
      <c r="H3561" s="15">
        <v>3087</v>
      </c>
    </row>
    <row r="3562" spans="1:8">
      <c r="A3562" s="15" t="s">
        <v>55</v>
      </c>
      <c r="B3562" s="15" t="s">
        <v>3951</v>
      </c>
      <c r="C3562" s="15" t="s">
        <v>54</v>
      </c>
      <c r="D3562" s="15">
        <v>2013</v>
      </c>
      <c r="E3562" s="15" t="s">
        <v>104</v>
      </c>
      <c r="F3562" s="15" t="s">
        <v>164</v>
      </c>
      <c r="G3562" s="15" t="s">
        <v>152</v>
      </c>
      <c r="H3562" s="15">
        <v>3279</v>
      </c>
    </row>
    <row r="3563" spans="1:8">
      <c r="A3563" s="15" t="s">
        <v>57</v>
      </c>
      <c r="B3563" s="15" t="s">
        <v>3952</v>
      </c>
      <c r="C3563" s="15" t="s">
        <v>56</v>
      </c>
      <c r="D3563" s="15">
        <v>2013</v>
      </c>
      <c r="E3563" s="15" t="s">
        <v>104</v>
      </c>
      <c r="F3563" s="15" t="s">
        <v>164</v>
      </c>
      <c r="G3563" s="15" t="s">
        <v>152</v>
      </c>
      <c r="H3563" s="15">
        <v>6993</v>
      </c>
    </row>
    <row r="3564" spans="1:8">
      <c r="A3564" s="15" t="s">
        <v>59</v>
      </c>
      <c r="B3564" s="15" t="s">
        <v>3953</v>
      </c>
      <c r="C3564" s="15" t="s">
        <v>58</v>
      </c>
      <c r="D3564" s="15">
        <v>2013</v>
      </c>
      <c r="E3564" s="15" t="s">
        <v>104</v>
      </c>
      <c r="F3564" s="15" t="s">
        <v>164</v>
      </c>
      <c r="G3564" s="15" t="s">
        <v>152</v>
      </c>
      <c r="H3564" s="15">
        <v>5117</v>
      </c>
    </row>
    <row r="3565" spans="1:8">
      <c r="A3565" s="15" t="s">
        <v>61</v>
      </c>
      <c r="B3565" s="15" t="s">
        <v>3954</v>
      </c>
      <c r="C3565" s="15" t="s">
        <v>60</v>
      </c>
      <c r="D3565" s="15">
        <v>2013</v>
      </c>
      <c r="E3565" s="15" t="s">
        <v>104</v>
      </c>
      <c r="F3565" s="15" t="s">
        <v>164</v>
      </c>
      <c r="G3565" s="15" t="s">
        <v>152</v>
      </c>
      <c r="H3565" s="15">
        <v>1211</v>
      </c>
    </row>
    <row r="3566" spans="1:8">
      <c r="A3566" s="15" t="s">
        <v>63</v>
      </c>
      <c r="B3566" s="15" t="s">
        <v>3955</v>
      </c>
      <c r="C3566" s="15" t="s">
        <v>62</v>
      </c>
      <c r="D3566" s="15">
        <v>2013</v>
      </c>
      <c r="E3566" s="15" t="s">
        <v>104</v>
      </c>
      <c r="F3566" s="15" t="s">
        <v>164</v>
      </c>
      <c r="G3566" s="15" t="s">
        <v>152</v>
      </c>
      <c r="H3566" s="15">
        <v>3448</v>
      </c>
    </row>
    <row r="3567" spans="1:8">
      <c r="A3567" s="15" t="s">
        <v>65</v>
      </c>
      <c r="B3567" s="15" t="s">
        <v>3956</v>
      </c>
      <c r="C3567" s="15" t="s">
        <v>64</v>
      </c>
      <c r="D3567" s="15">
        <v>2013</v>
      </c>
      <c r="E3567" s="15" t="s">
        <v>104</v>
      </c>
      <c r="F3567" s="15" t="s">
        <v>164</v>
      </c>
      <c r="G3567" s="15" t="s">
        <v>152</v>
      </c>
      <c r="H3567" s="15">
        <v>1486</v>
      </c>
    </row>
    <row r="3568" spans="1:8">
      <c r="A3568" s="15" t="s">
        <v>67</v>
      </c>
      <c r="B3568" s="15" t="s">
        <v>3957</v>
      </c>
      <c r="C3568" s="15" t="s">
        <v>66</v>
      </c>
      <c r="D3568" s="15">
        <v>2013</v>
      </c>
      <c r="E3568" s="15" t="s">
        <v>104</v>
      </c>
      <c r="F3568" s="15" t="s">
        <v>164</v>
      </c>
      <c r="G3568" s="15" t="s">
        <v>152</v>
      </c>
      <c r="H3568" s="15">
        <v>2260</v>
      </c>
    </row>
    <row r="3569" spans="1:8">
      <c r="A3569" s="15" t="s">
        <v>69</v>
      </c>
      <c r="B3569" s="15" t="s">
        <v>3958</v>
      </c>
      <c r="C3569" s="15" t="s">
        <v>68</v>
      </c>
      <c r="D3569" s="15">
        <v>2013</v>
      </c>
      <c r="E3569" s="15" t="s">
        <v>104</v>
      </c>
      <c r="F3569" s="15" t="s">
        <v>164</v>
      </c>
      <c r="G3569" s="15" t="s">
        <v>152</v>
      </c>
      <c r="H3569" s="15">
        <v>2786</v>
      </c>
    </row>
    <row r="3570" spans="1:8">
      <c r="A3570" s="15" t="s">
        <v>71</v>
      </c>
      <c r="B3570" s="15" t="s">
        <v>3959</v>
      </c>
      <c r="C3570" s="15" t="s">
        <v>70</v>
      </c>
      <c r="D3570" s="15">
        <v>2013</v>
      </c>
      <c r="E3570" s="15" t="s">
        <v>104</v>
      </c>
      <c r="F3570" s="15" t="s">
        <v>164</v>
      </c>
      <c r="G3570" s="15" t="s">
        <v>152</v>
      </c>
      <c r="H3570" s="15">
        <v>3219</v>
      </c>
    </row>
    <row r="3571" spans="1:8">
      <c r="A3571" s="15" t="s">
        <v>20</v>
      </c>
      <c r="B3571" s="15" t="s">
        <v>3960</v>
      </c>
      <c r="C3571" s="15" t="s">
        <v>182</v>
      </c>
      <c r="D3571" s="15">
        <v>2013</v>
      </c>
      <c r="E3571" s="15" t="s">
        <v>104</v>
      </c>
      <c r="F3571" s="15" t="s">
        <v>164</v>
      </c>
      <c r="G3571" s="15" t="s">
        <v>152</v>
      </c>
      <c r="H3571" s="15">
        <v>77298</v>
      </c>
    </row>
    <row r="3572" spans="1:8">
      <c r="A3572" s="15" t="s">
        <v>23</v>
      </c>
      <c r="B3572" s="15" t="s">
        <v>3961</v>
      </c>
      <c r="C3572" s="15" t="s">
        <v>175</v>
      </c>
      <c r="D3572" s="15">
        <v>2014</v>
      </c>
      <c r="E3572" s="15" t="s">
        <v>104</v>
      </c>
      <c r="F3572" s="15" t="s">
        <v>164</v>
      </c>
      <c r="G3572" s="15" t="s">
        <v>152</v>
      </c>
      <c r="H3572" s="15">
        <v>19819</v>
      </c>
    </row>
    <row r="3573" spans="1:8">
      <c r="A3573" s="15" t="s">
        <v>25</v>
      </c>
      <c r="B3573" s="15" t="s">
        <v>3962</v>
      </c>
      <c r="C3573" s="15" t="s">
        <v>176</v>
      </c>
      <c r="D3573" s="15">
        <v>2014</v>
      </c>
      <c r="E3573" s="15" t="s">
        <v>104</v>
      </c>
      <c r="F3573" s="15" t="s">
        <v>164</v>
      </c>
      <c r="G3573" s="15" t="s">
        <v>152</v>
      </c>
      <c r="H3573" s="15">
        <v>4451</v>
      </c>
    </row>
    <row r="3574" spans="1:8">
      <c r="A3574" s="15" t="s">
        <v>26</v>
      </c>
      <c r="B3574" s="15" t="s">
        <v>3963</v>
      </c>
      <c r="C3574" s="15" t="s">
        <v>177</v>
      </c>
      <c r="D3574" s="15">
        <v>2014</v>
      </c>
      <c r="E3574" s="15" t="s">
        <v>104</v>
      </c>
      <c r="F3574" s="15" t="s">
        <v>164</v>
      </c>
      <c r="G3574" s="15" t="s">
        <v>152</v>
      </c>
      <c r="H3574" s="15">
        <v>11529</v>
      </c>
    </row>
    <row r="3575" spans="1:8">
      <c r="A3575" s="15" t="s">
        <v>221</v>
      </c>
      <c r="B3575" s="15" t="s">
        <v>3964</v>
      </c>
      <c r="C3575" s="15" t="s">
        <v>178</v>
      </c>
      <c r="D3575" s="15">
        <v>2014</v>
      </c>
      <c r="E3575" s="15" t="s">
        <v>104</v>
      </c>
      <c r="F3575" s="15" t="s">
        <v>164</v>
      </c>
      <c r="G3575" s="15" t="s">
        <v>152</v>
      </c>
      <c r="H3575" s="15">
        <v>12959</v>
      </c>
    </row>
    <row r="3576" spans="1:8">
      <c r="A3576" s="15" t="s">
        <v>107</v>
      </c>
      <c r="B3576" s="15" t="s">
        <v>3965</v>
      </c>
      <c r="C3576" s="15" t="s">
        <v>179</v>
      </c>
      <c r="D3576" s="15">
        <v>2014</v>
      </c>
      <c r="E3576" s="15" t="s">
        <v>104</v>
      </c>
      <c r="F3576" s="15" t="s">
        <v>164</v>
      </c>
      <c r="G3576" s="15" t="s">
        <v>152</v>
      </c>
      <c r="H3576" s="15">
        <v>10478</v>
      </c>
    </row>
    <row r="3577" spans="1:8">
      <c r="A3577" s="15" t="s">
        <v>27</v>
      </c>
      <c r="B3577" s="15" t="s">
        <v>3966</v>
      </c>
      <c r="C3577" s="15" t="s">
        <v>180</v>
      </c>
      <c r="D3577" s="15">
        <v>2014</v>
      </c>
      <c r="E3577" s="15" t="s">
        <v>104</v>
      </c>
      <c r="F3577" s="15" t="s">
        <v>164</v>
      </c>
      <c r="G3577" s="15" t="s">
        <v>152</v>
      </c>
      <c r="H3577" s="15">
        <v>6341</v>
      </c>
    </row>
    <row r="3578" spans="1:8">
      <c r="A3578" s="15" t="s">
        <v>28</v>
      </c>
      <c r="B3578" s="15" t="s">
        <v>3967</v>
      </c>
      <c r="C3578" s="15" t="s">
        <v>181</v>
      </c>
      <c r="D3578" s="15">
        <v>2014</v>
      </c>
      <c r="E3578" s="15" t="s">
        <v>104</v>
      </c>
      <c r="F3578" s="15" t="s">
        <v>164</v>
      </c>
      <c r="G3578" s="15" t="s">
        <v>152</v>
      </c>
      <c r="H3578" s="15">
        <v>13289</v>
      </c>
    </row>
    <row r="3579" spans="1:8">
      <c r="A3579" s="15" t="s">
        <v>30</v>
      </c>
      <c r="B3579" s="15" t="s">
        <v>3968</v>
      </c>
      <c r="C3579" s="15" t="s">
        <v>29</v>
      </c>
      <c r="D3579" s="15">
        <v>2014</v>
      </c>
      <c r="E3579" s="15" t="s">
        <v>104</v>
      </c>
      <c r="F3579" s="15" t="s">
        <v>164</v>
      </c>
      <c r="G3579" s="15" t="s">
        <v>152</v>
      </c>
      <c r="H3579" s="15">
        <v>2180</v>
      </c>
    </row>
    <row r="3580" spans="1:8">
      <c r="A3580" s="15" t="s">
        <v>32</v>
      </c>
      <c r="B3580" s="15" t="s">
        <v>3969</v>
      </c>
      <c r="C3580" s="15" t="s">
        <v>31</v>
      </c>
      <c r="D3580" s="15">
        <v>2014</v>
      </c>
      <c r="E3580" s="15" t="s">
        <v>104</v>
      </c>
      <c r="F3580" s="15" t="s">
        <v>164</v>
      </c>
      <c r="G3580" s="15" t="s">
        <v>152</v>
      </c>
      <c r="H3580" s="15">
        <v>3841</v>
      </c>
    </row>
    <row r="3581" spans="1:8">
      <c r="A3581" s="15" t="s">
        <v>34</v>
      </c>
      <c r="B3581" s="15" t="s">
        <v>3970</v>
      </c>
      <c r="C3581" s="15" t="s">
        <v>33</v>
      </c>
      <c r="D3581" s="15">
        <v>2014</v>
      </c>
      <c r="E3581" s="15" t="s">
        <v>104</v>
      </c>
      <c r="F3581" s="15" t="s">
        <v>164</v>
      </c>
      <c r="G3581" s="15" t="s">
        <v>152</v>
      </c>
      <c r="H3581" s="15">
        <v>4594</v>
      </c>
    </row>
    <row r="3582" spans="1:8">
      <c r="A3582" s="15" t="s">
        <v>36</v>
      </c>
      <c r="B3582" s="15" t="s">
        <v>3971</v>
      </c>
      <c r="C3582" s="15" t="s">
        <v>35</v>
      </c>
      <c r="D3582" s="15">
        <v>2014</v>
      </c>
      <c r="E3582" s="15" t="s">
        <v>104</v>
      </c>
      <c r="F3582" s="15" t="s">
        <v>164</v>
      </c>
      <c r="G3582" s="15" t="s">
        <v>152</v>
      </c>
      <c r="H3582" s="15">
        <v>2656</v>
      </c>
    </row>
    <row r="3583" spans="1:8">
      <c r="A3583" s="15" t="s">
        <v>38</v>
      </c>
      <c r="B3583" s="15" t="s">
        <v>3972</v>
      </c>
      <c r="C3583" s="15" t="s">
        <v>37</v>
      </c>
      <c r="D3583" s="15">
        <v>2014</v>
      </c>
      <c r="E3583" s="15" t="s">
        <v>104</v>
      </c>
      <c r="F3583" s="15" t="s">
        <v>164</v>
      </c>
      <c r="G3583" s="15" t="s">
        <v>152</v>
      </c>
      <c r="H3583" s="15">
        <v>3372</v>
      </c>
    </row>
    <row r="3584" spans="1:8">
      <c r="A3584" s="15" t="s">
        <v>40</v>
      </c>
      <c r="B3584" s="15" t="s">
        <v>3973</v>
      </c>
      <c r="C3584" s="15" t="s">
        <v>39</v>
      </c>
      <c r="D3584" s="15">
        <v>2014</v>
      </c>
      <c r="E3584" s="15" t="s">
        <v>104</v>
      </c>
      <c r="F3584" s="15" t="s">
        <v>164</v>
      </c>
      <c r="G3584" s="15" t="s">
        <v>152</v>
      </c>
      <c r="H3584" s="15">
        <v>3176</v>
      </c>
    </row>
    <row r="3585" spans="1:8">
      <c r="A3585" s="15" t="s">
        <v>41</v>
      </c>
      <c r="B3585" s="15" t="s">
        <v>3974</v>
      </c>
      <c r="C3585" s="15" t="s">
        <v>24</v>
      </c>
      <c r="D3585" s="15">
        <v>2014</v>
      </c>
      <c r="E3585" s="15" t="s">
        <v>104</v>
      </c>
      <c r="F3585" s="15" t="s">
        <v>164</v>
      </c>
      <c r="G3585" s="15" t="s">
        <v>152</v>
      </c>
      <c r="H3585" s="15">
        <v>4451</v>
      </c>
    </row>
    <row r="3586" spans="1:8">
      <c r="A3586" s="15" t="s">
        <v>43</v>
      </c>
      <c r="B3586" s="15" t="s">
        <v>3975</v>
      </c>
      <c r="C3586" s="15" t="s">
        <v>42</v>
      </c>
      <c r="D3586" s="15">
        <v>2014</v>
      </c>
      <c r="E3586" s="15" t="s">
        <v>104</v>
      </c>
      <c r="F3586" s="15" t="s">
        <v>164</v>
      </c>
      <c r="G3586" s="15" t="s">
        <v>152</v>
      </c>
      <c r="H3586" s="15">
        <v>2322</v>
      </c>
    </row>
    <row r="3587" spans="1:8">
      <c r="A3587" s="15" t="s">
        <v>45</v>
      </c>
      <c r="B3587" s="15" t="s">
        <v>3976</v>
      </c>
      <c r="C3587" s="15" t="s">
        <v>44</v>
      </c>
      <c r="D3587" s="15">
        <v>2014</v>
      </c>
      <c r="E3587" s="15" t="s">
        <v>104</v>
      </c>
      <c r="F3587" s="15" t="s">
        <v>164</v>
      </c>
      <c r="G3587" s="15" t="s">
        <v>152</v>
      </c>
      <c r="H3587" s="15">
        <v>3785</v>
      </c>
    </row>
    <row r="3588" spans="1:8">
      <c r="A3588" s="15" t="s">
        <v>47</v>
      </c>
      <c r="B3588" s="15" t="s">
        <v>3977</v>
      </c>
      <c r="C3588" s="15" t="s">
        <v>46</v>
      </c>
      <c r="D3588" s="15">
        <v>2014</v>
      </c>
      <c r="E3588" s="15" t="s">
        <v>104</v>
      </c>
      <c r="F3588" s="15" t="s">
        <v>164</v>
      </c>
      <c r="G3588" s="15" t="s">
        <v>152</v>
      </c>
      <c r="H3588" s="15">
        <v>5422</v>
      </c>
    </row>
    <row r="3589" spans="1:8">
      <c r="A3589" s="15" t="s">
        <v>49</v>
      </c>
      <c r="B3589" s="15" t="s">
        <v>3978</v>
      </c>
      <c r="C3589" s="15" t="s">
        <v>48</v>
      </c>
      <c r="D3589" s="15">
        <v>2014</v>
      </c>
      <c r="E3589" s="15" t="s">
        <v>104</v>
      </c>
      <c r="F3589" s="15" t="s">
        <v>164</v>
      </c>
      <c r="G3589" s="15" t="s">
        <v>152</v>
      </c>
      <c r="H3589" s="15">
        <v>6210</v>
      </c>
    </row>
    <row r="3590" spans="1:8">
      <c r="A3590" s="15" t="s">
        <v>51</v>
      </c>
      <c r="B3590" s="15" t="s">
        <v>3979</v>
      </c>
      <c r="C3590" s="15" t="s">
        <v>50</v>
      </c>
      <c r="D3590" s="15">
        <v>2014</v>
      </c>
      <c r="E3590" s="15" t="s">
        <v>104</v>
      </c>
      <c r="F3590" s="15" t="s">
        <v>164</v>
      </c>
      <c r="G3590" s="15" t="s">
        <v>152</v>
      </c>
      <c r="H3590" s="15">
        <v>3591</v>
      </c>
    </row>
    <row r="3591" spans="1:8">
      <c r="A3591" s="15" t="s">
        <v>53</v>
      </c>
      <c r="B3591" s="15" t="s">
        <v>3980</v>
      </c>
      <c r="C3591" s="15" t="s">
        <v>52</v>
      </c>
      <c r="D3591" s="15">
        <v>2014</v>
      </c>
      <c r="E3591" s="15" t="s">
        <v>104</v>
      </c>
      <c r="F3591" s="15" t="s">
        <v>164</v>
      </c>
      <c r="G3591" s="15" t="s">
        <v>152</v>
      </c>
      <c r="H3591" s="15">
        <v>3158</v>
      </c>
    </row>
    <row r="3592" spans="1:8">
      <c r="A3592" s="15" t="s">
        <v>55</v>
      </c>
      <c r="B3592" s="15" t="s">
        <v>3981</v>
      </c>
      <c r="C3592" s="15" t="s">
        <v>54</v>
      </c>
      <c r="D3592" s="15">
        <v>2014</v>
      </c>
      <c r="E3592" s="15" t="s">
        <v>104</v>
      </c>
      <c r="F3592" s="15" t="s">
        <v>164</v>
      </c>
      <c r="G3592" s="15" t="s">
        <v>152</v>
      </c>
      <c r="H3592" s="15">
        <v>3343</v>
      </c>
    </row>
    <row r="3593" spans="1:8">
      <c r="A3593" s="15" t="s">
        <v>57</v>
      </c>
      <c r="B3593" s="15" t="s">
        <v>3982</v>
      </c>
      <c r="C3593" s="15" t="s">
        <v>56</v>
      </c>
      <c r="D3593" s="15">
        <v>2014</v>
      </c>
      <c r="E3593" s="15" t="s">
        <v>104</v>
      </c>
      <c r="F3593" s="15" t="s">
        <v>164</v>
      </c>
      <c r="G3593" s="15" t="s">
        <v>152</v>
      </c>
      <c r="H3593" s="15">
        <v>7135</v>
      </c>
    </row>
    <row r="3594" spans="1:8">
      <c r="A3594" s="15" t="s">
        <v>59</v>
      </c>
      <c r="B3594" s="15" t="s">
        <v>3983</v>
      </c>
      <c r="C3594" s="15" t="s">
        <v>58</v>
      </c>
      <c r="D3594" s="15">
        <v>2014</v>
      </c>
      <c r="E3594" s="15" t="s">
        <v>104</v>
      </c>
      <c r="F3594" s="15" t="s">
        <v>164</v>
      </c>
      <c r="G3594" s="15" t="s">
        <v>152</v>
      </c>
      <c r="H3594" s="15">
        <v>5106</v>
      </c>
    </row>
    <row r="3595" spans="1:8">
      <c r="A3595" s="15" t="s">
        <v>61</v>
      </c>
      <c r="B3595" s="15" t="s">
        <v>3984</v>
      </c>
      <c r="C3595" s="15" t="s">
        <v>60</v>
      </c>
      <c r="D3595" s="15">
        <v>2014</v>
      </c>
      <c r="E3595" s="15" t="s">
        <v>104</v>
      </c>
      <c r="F3595" s="15" t="s">
        <v>164</v>
      </c>
      <c r="G3595" s="15" t="s">
        <v>152</v>
      </c>
      <c r="H3595" s="15">
        <v>1235</v>
      </c>
    </row>
    <row r="3596" spans="1:8">
      <c r="A3596" s="15" t="s">
        <v>63</v>
      </c>
      <c r="B3596" s="15" t="s">
        <v>3985</v>
      </c>
      <c r="C3596" s="15" t="s">
        <v>62</v>
      </c>
      <c r="D3596" s="15">
        <v>2014</v>
      </c>
      <c r="E3596" s="15" t="s">
        <v>104</v>
      </c>
      <c r="F3596" s="15" t="s">
        <v>164</v>
      </c>
      <c r="G3596" s="15" t="s">
        <v>152</v>
      </c>
      <c r="H3596" s="15">
        <v>3489</v>
      </c>
    </row>
    <row r="3597" spans="1:8">
      <c r="A3597" s="15" t="s">
        <v>65</v>
      </c>
      <c r="B3597" s="15" t="s">
        <v>3986</v>
      </c>
      <c r="C3597" s="15" t="s">
        <v>64</v>
      </c>
      <c r="D3597" s="15">
        <v>2014</v>
      </c>
      <c r="E3597" s="15" t="s">
        <v>104</v>
      </c>
      <c r="F3597" s="15" t="s">
        <v>164</v>
      </c>
      <c r="G3597" s="15" t="s">
        <v>152</v>
      </c>
      <c r="H3597" s="15">
        <v>1493</v>
      </c>
    </row>
    <row r="3598" spans="1:8">
      <c r="A3598" s="15" t="s">
        <v>67</v>
      </c>
      <c r="B3598" s="15" t="s">
        <v>3987</v>
      </c>
      <c r="C3598" s="15" t="s">
        <v>66</v>
      </c>
      <c r="D3598" s="15">
        <v>2014</v>
      </c>
      <c r="E3598" s="15" t="s">
        <v>104</v>
      </c>
      <c r="F3598" s="15" t="s">
        <v>164</v>
      </c>
      <c r="G3598" s="15" t="s">
        <v>152</v>
      </c>
      <c r="H3598" s="15">
        <v>2258</v>
      </c>
    </row>
    <row r="3599" spans="1:8">
      <c r="A3599" s="15" t="s">
        <v>69</v>
      </c>
      <c r="B3599" s="15" t="s">
        <v>3988</v>
      </c>
      <c r="C3599" s="15" t="s">
        <v>68</v>
      </c>
      <c r="D3599" s="15">
        <v>2014</v>
      </c>
      <c r="E3599" s="15" t="s">
        <v>104</v>
      </c>
      <c r="F3599" s="15" t="s">
        <v>164</v>
      </c>
      <c r="G3599" s="15" t="s">
        <v>152</v>
      </c>
      <c r="H3599" s="15">
        <v>2804</v>
      </c>
    </row>
    <row r="3600" spans="1:8">
      <c r="A3600" s="15" t="s">
        <v>71</v>
      </c>
      <c r="B3600" s="15" t="s">
        <v>3989</v>
      </c>
      <c r="C3600" s="15" t="s">
        <v>70</v>
      </c>
      <c r="D3600" s="15">
        <v>2014</v>
      </c>
      <c r="E3600" s="15" t="s">
        <v>104</v>
      </c>
      <c r="F3600" s="15" t="s">
        <v>164</v>
      </c>
      <c r="G3600" s="15" t="s">
        <v>152</v>
      </c>
      <c r="H3600" s="15">
        <v>3245</v>
      </c>
    </row>
    <row r="3601" spans="1:8">
      <c r="A3601" s="15" t="s">
        <v>20</v>
      </c>
      <c r="B3601" s="15" t="s">
        <v>3990</v>
      </c>
      <c r="C3601" s="15" t="s">
        <v>182</v>
      </c>
      <c r="D3601" s="15">
        <v>2014</v>
      </c>
      <c r="E3601" s="15" t="s">
        <v>104</v>
      </c>
      <c r="F3601" s="15" t="s">
        <v>164</v>
      </c>
      <c r="G3601" s="15" t="s">
        <v>152</v>
      </c>
      <c r="H3601" s="15">
        <v>78866</v>
      </c>
    </row>
    <row r="3602" spans="1:8">
      <c r="A3602" s="19" t="s">
        <v>23</v>
      </c>
      <c r="B3602" s="19" t="s">
        <v>3991</v>
      </c>
      <c r="C3602" s="19" t="s">
        <v>175</v>
      </c>
      <c r="D3602" s="19">
        <v>2005</v>
      </c>
      <c r="E3602" s="19" t="s">
        <v>105</v>
      </c>
      <c r="F3602" s="19" t="s">
        <v>224</v>
      </c>
      <c r="G3602" s="19" t="s">
        <v>126</v>
      </c>
      <c r="H3602" s="19">
        <v>19.718795062451029</v>
      </c>
    </row>
    <row r="3603" spans="1:8">
      <c r="A3603" s="19" t="s">
        <v>25</v>
      </c>
      <c r="B3603" s="19" t="s">
        <v>3992</v>
      </c>
      <c r="C3603" s="19" t="s">
        <v>176</v>
      </c>
      <c r="D3603" s="19">
        <v>2005</v>
      </c>
      <c r="E3603" s="19" t="s">
        <v>105</v>
      </c>
      <c r="F3603" s="19" t="s">
        <v>224</v>
      </c>
      <c r="G3603" s="19" t="s">
        <v>126</v>
      </c>
      <c r="H3603" s="19">
        <v>19.534356361829026</v>
      </c>
    </row>
    <row r="3604" spans="1:8">
      <c r="A3604" s="19" t="s">
        <v>26</v>
      </c>
      <c r="B3604" s="19" t="s">
        <v>3993</v>
      </c>
      <c r="C3604" s="19" t="s">
        <v>177</v>
      </c>
      <c r="D3604" s="19">
        <v>2005</v>
      </c>
      <c r="E3604" s="19" t="s">
        <v>105</v>
      </c>
      <c r="F3604" s="19" t="s">
        <v>224</v>
      </c>
      <c r="G3604" s="19" t="s">
        <v>126</v>
      </c>
      <c r="H3604" s="19">
        <v>19.559250037431582</v>
      </c>
    </row>
    <row r="3605" spans="1:8">
      <c r="A3605" s="19" t="s">
        <v>221</v>
      </c>
      <c r="B3605" s="19" t="s">
        <v>3994</v>
      </c>
      <c r="C3605" s="19" t="s">
        <v>178</v>
      </c>
      <c r="D3605" s="19">
        <v>2005</v>
      </c>
      <c r="E3605" s="19" t="s">
        <v>105</v>
      </c>
      <c r="F3605" s="19" t="s">
        <v>224</v>
      </c>
      <c r="G3605" s="19" t="s">
        <v>126</v>
      </c>
      <c r="H3605" s="19">
        <v>19.674426242969169</v>
      </c>
    </row>
    <row r="3606" spans="1:8">
      <c r="A3606" s="19" t="s">
        <v>107</v>
      </c>
      <c r="B3606" s="19" t="s">
        <v>3995</v>
      </c>
      <c r="C3606" s="19" t="s">
        <v>179</v>
      </c>
      <c r="D3606" s="19">
        <v>2005</v>
      </c>
      <c r="E3606" s="19" t="s">
        <v>105</v>
      </c>
      <c r="F3606" s="19" t="s">
        <v>224</v>
      </c>
      <c r="G3606" s="19" t="s">
        <v>126</v>
      </c>
      <c r="H3606" s="19">
        <v>20.057108006209802</v>
      </c>
    </row>
    <row r="3607" spans="1:8">
      <c r="A3607" s="19" t="s">
        <v>27</v>
      </c>
      <c r="B3607" s="19" t="s">
        <v>3996</v>
      </c>
      <c r="C3607" s="19" t="s">
        <v>180</v>
      </c>
      <c r="D3607" s="19">
        <v>2005</v>
      </c>
      <c r="E3607" s="19" t="s">
        <v>105</v>
      </c>
      <c r="F3607" s="19" t="s">
        <v>224</v>
      </c>
      <c r="G3607" s="19" t="s">
        <v>126</v>
      </c>
      <c r="H3607" s="19">
        <v>20.638308397939209</v>
      </c>
    </row>
    <row r="3608" spans="1:8">
      <c r="A3608" s="19" t="s">
        <v>28</v>
      </c>
      <c r="B3608" s="19" t="s">
        <v>3997</v>
      </c>
      <c r="C3608" s="19" t="s">
        <v>181</v>
      </c>
      <c r="D3608" s="19">
        <v>2005</v>
      </c>
      <c r="E3608" s="19" t="s">
        <v>105</v>
      </c>
      <c r="F3608" s="19" t="s">
        <v>224</v>
      </c>
      <c r="G3608" s="19" t="s">
        <v>126</v>
      </c>
      <c r="H3608" s="19">
        <v>21.327196150977613</v>
      </c>
    </row>
    <row r="3609" spans="1:8">
      <c r="A3609" s="19" t="s">
        <v>30</v>
      </c>
      <c r="B3609" s="19" t="s">
        <v>3998</v>
      </c>
      <c r="C3609" s="19" t="s">
        <v>29</v>
      </c>
      <c r="D3609" s="19">
        <v>2005</v>
      </c>
      <c r="E3609" s="19" t="s">
        <v>105</v>
      </c>
      <c r="F3609" s="19" t="s">
        <v>224</v>
      </c>
      <c r="G3609" s="19" t="s">
        <v>126</v>
      </c>
      <c r="H3609" s="19">
        <v>19.230655597246432</v>
      </c>
    </row>
    <row r="3610" spans="1:8">
      <c r="A3610" s="19" t="s">
        <v>32</v>
      </c>
      <c r="B3610" s="19" t="s">
        <v>3999</v>
      </c>
      <c r="C3610" s="19" t="s">
        <v>31</v>
      </c>
      <c r="D3610" s="19">
        <v>2005</v>
      </c>
      <c r="E3610" s="19" t="s">
        <v>105</v>
      </c>
      <c r="F3610" s="19" t="s">
        <v>224</v>
      </c>
      <c r="G3610" s="19" t="s">
        <v>126</v>
      </c>
      <c r="H3610" s="19">
        <v>18.99439395522128</v>
      </c>
    </row>
    <row r="3611" spans="1:8">
      <c r="A3611" s="19" t="s">
        <v>34</v>
      </c>
      <c r="B3611" s="19" t="s">
        <v>4000</v>
      </c>
      <c r="C3611" s="19" t="s">
        <v>33</v>
      </c>
      <c r="D3611" s="19">
        <v>2005</v>
      </c>
      <c r="E3611" s="19" t="s">
        <v>105</v>
      </c>
      <c r="F3611" s="19" t="s">
        <v>224</v>
      </c>
      <c r="G3611" s="19" t="s">
        <v>126</v>
      </c>
      <c r="H3611" s="19">
        <v>18.865721434528773</v>
      </c>
    </row>
    <row r="3612" spans="1:8">
      <c r="A3612" s="19" t="s">
        <v>36</v>
      </c>
      <c r="B3612" s="19" t="s">
        <v>4001</v>
      </c>
      <c r="C3612" s="19" t="s">
        <v>35</v>
      </c>
      <c r="D3612" s="19">
        <v>2005</v>
      </c>
      <c r="E3612" s="19" t="s">
        <v>105</v>
      </c>
      <c r="F3612" s="19" t="s">
        <v>224</v>
      </c>
      <c r="G3612" s="19" t="s">
        <v>126</v>
      </c>
      <c r="H3612" s="19">
        <v>19.988562882153698</v>
      </c>
    </row>
    <row r="3613" spans="1:8">
      <c r="A3613" s="19" t="s">
        <v>38</v>
      </c>
      <c r="B3613" s="19" t="s">
        <v>4002</v>
      </c>
      <c r="C3613" s="19" t="s">
        <v>37</v>
      </c>
      <c r="D3613" s="19">
        <v>2005</v>
      </c>
      <c r="E3613" s="19" t="s">
        <v>105</v>
      </c>
      <c r="F3613" s="19" t="s">
        <v>224</v>
      </c>
      <c r="G3613" s="19" t="s">
        <v>126</v>
      </c>
      <c r="H3613" s="19">
        <v>20.562092035446266</v>
      </c>
    </row>
    <row r="3614" spans="1:8">
      <c r="A3614" s="19" t="s">
        <v>40</v>
      </c>
      <c r="B3614" s="19" t="s">
        <v>4003</v>
      </c>
      <c r="C3614" s="19" t="s">
        <v>39</v>
      </c>
      <c r="D3614" s="19">
        <v>2005</v>
      </c>
      <c r="E3614" s="19" t="s">
        <v>105</v>
      </c>
      <c r="F3614" s="19" t="s">
        <v>224</v>
      </c>
      <c r="G3614" s="19" t="s">
        <v>126</v>
      </c>
      <c r="H3614" s="19">
        <v>20.186413504762506</v>
      </c>
    </row>
    <row r="3615" spans="1:8">
      <c r="A3615" s="19" t="s">
        <v>41</v>
      </c>
      <c r="B3615" s="19" t="s">
        <v>4004</v>
      </c>
      <c r="C3615" s="19" t="s">
        <v>24</v>
      </c>
      <c r="D3615" s="19">
        <v>2005</v>
      </c>
      <c r="E3615" s="19" t="s">
        <v>105</v>
      </c>
      <c r="F3615" s="19" t="s">
        <v>224</v>
      </c>
      <c r="G3615" s="19" t="s">
        <v>126</v>
      </c>
      <c r="H3615" s="19">
        <v>19.534356361829026</v>
      </c>
    </row>
    <row r="3616" spans="1:8">
      <c r="A3616" s="19" t="s">
        <v>43</v>
      </c>
      <c r="B3616" s="19" t="s">
        <v>4005</v>
      </c>
      <c r="C3616" s="19" t="s">
        <v>42</v>
      </c>
      <c r="D3616" s="19">
        <v>2005</v>
      </c>
      <c r="E3616" s="19" t="s">
        <v>105</v>
      </c>
      <c r="F3616" s="19" t="s">
        <v>224</v>
      </c>
      <c r="G3616" s="19" t="s">
        <v>126</v>
      </c>
      <c r="H3616" s="19">
        <v>16.622272445987033</v>
      </c>
    </row>
    <row r="3617" spans="1:8">
      <c r="A3617" s="19" t="s">
        <v>45</v>
      </c>
      <c r="B3617" s="19" t="s">
        <v>4006</v>
      </c>
      <c r="C3617" s="19" t="s">
        <v>44</v>
      </c>
      <c r="D3617" s="19">
        <v>2005</v>
      </c>
      <c r="E3617" s="19" t="s">
        <v>105</v>
      </c>
      <c r="F3617" s="19" t="s">
        <v>224</v>
      </c>
      <c r="G3617" s="19" t="s">
        <v>126</v>
      </c>
      <c r="H3617" s="19">
        <v>20.716135054687637</v>
      </c>
    </row>
    <row r="3618" spans="1:8">
      <c r="A3618" s="19" t="s">
        <v>47</v>
      </c>
      <c r="B3618" s="19" t="s">
        <v>4007</v>
      </c>
      <c r="C3618" s="19" t="s">
        <v>46</v>
      </c>
      <c r="D3618" s="19">
        <v>2005</v>
      </c>
      <c r="E3618" s="19" t="s">
        <v>105</v>
      </c>
      <c r="F3618" s="19" t="s">
        <v>224</v>
      </c>
      <c r="G3618" s="19" t="s">
        <v>126</v>
      </c>
      <c r="H3618" s="19">
        <v>20.062510852578573</v>
      </c>
    </row>
    <row r="3619" spans="1:8">
      <c r="A3619" s="19" t="s">
        <v>49</v>
      </c>
      <c r="B3619" s="19" t="s">
        <v>4008</v>
      </c>
      <c r="C3619" s="19" t="s">
        <v>48</v>
      </c>
      <c r="D3619" s="19">
        <v>2005</v>
      </c>
      <c r="E3619" s="19" t="s">
        <v>105</v>
      </c>
      <c r="F3619" s="19" t="s">
        <v>224</v>
      </c>
      <c r="G3619" s="19" t="s">
        <v>126</v>
      </c>
      <c r="H3619" s="19">
        <v>19.016733224339561</v>
      </c>
    </row>
    <row r="3620" spans="1:8">
      <c r="A3620" s="19" t="s">
        <v>51</v>
      </c>
      <c r="B3620" s="19" t="s">
        <v>4009</v>
      </c>
      <c r="C3620" s="19" t="s">
        <v>50</v>
      </c>
      <c r="D3620" s="19">
        <v>2005</v>
      </c>
      <c r="E3620" s="19" t="s">
        <v>105</v>
      </c>
      <c r="F3620" s="19" t="s">
        <v>224</v>
      </c>
      <c r="G3620" s="19" t="s">
        <v>126</v>
      </c>
      <c r="H3620" s="19">
        <v>19.911603865458087</v>
      </c>
    </row>
    <row r="3621" spans="1:8">
      <c r="A3621" s="19" t="s">
        <v>53</v>
      </c>
      <c r="B3621" s="19" t="s">
        <v>4010</v>
      </c>
      <c r="C3621" s="19" t="s">
        <v>52</v>
      </c>
      <c r="D3621" s="19">
        <v>2005</v>
      </c>
      <c r="E3621" s="19" t="s">
        <v>105</v>
      </c>
      <c r="F3621" s="19" t="s">
        <v>224</v>
      </c>
      <c r="G3621" s="19" t="s">
        <v>126</v>
      </c>
      <c r="H3621" s="19">
        <v>20.564938667324171</v>
      </c>
    </row>
    <row r="3622" spans="1:8">
      <c r="A3622" s="19" t="s">
        <v>55</v>
      </c>
      <c r="B3622" s="19" t="s">
        <v>4011</v>
      </c>
      <c r="C3622" s="19" t="s">
        <v>54</v>
      </c>
      <c r="D3622" s="19">
        <v>2005</v>
      </c>
      <c r="E3622" s="19" t="s">
        <v>105</v>
      </c>
      <c r="F3622" s="19" t="s">
        <v>224</v>
      </c>
      <c r="G3622" s="19" t="s">
        <v>126</v>
      </c>
      <c r="H3622" s="19">
        <v>21.399287586531354</v>
      </c>
    </row>
    <row r="3623" spans="1:8">
      <c r="A3623" s="19" t="s">
        <v>57</v>
      </c>
      <c r="B3623" s="19" t="s">
        <v>4012</v>
      </c>
      <c r="C3623" s="19" t="s">
        <v>56</v>
      </c>
      <c r="D3623" s="19">
        <v>2005</v>
      </c>
      <c r="E3623" s="19" t="s">
        <v>105</v>
      </c>
      <c r="F3623" s="19" t="s">
        <v>224</v>
      </c>
      <c r="G3623" s="19" t="s">
        <v>126</v>
      </c>
      <c r="H3623" s="19">
        <v>19.548038440949298</v>
      </c>
    </row>
    <row r="3624" spans="1:8">
      <c r="A3624" s="19" t="s">
        <v>59</v>
      </c>
      <c r="B3624" s="19" t="s">
        <v>4013</v>
      </c>
      <c r="C3624" s="19" t="s">
        <v>58</v>
      </c>
      <c r="D3624" s="19">
        <v>2005</v>
      </c>
      <c r="E3624" s="19" t="s">
        <v>105</v>
      </c>
      <c r="F3624" s="19" t="s">
        <v>224</v>
      </c>
      <c r="G3624" s="19" t="s">
        <v>126</v>
      </c>
      <c r="H3624" s="19">
        <v>20.481378972077216</v>
      </c>
    </row>
    <row r="3625" spans="1:8">
      <c r="A3625" s="19" t="s">
        <v>61</v>
      </c>
      <c r="B3625" s="19" t="s">
        <v>4014</v>
      </c>
      <c r="C3625" s="19" t="s">
        <v>60</v>
      </c>
      <c r="D3625" s="19">
        <v>2005</v>
      </c>
      <c r="E3625" s="19" t="s">
        <v>105</v>
      </c>
      <c r="F3625" s="19" t="s">
        <v>224</v>
      </c>
      <c r="G3625" s="19" t="s">
        <v>126</v>
      </c>
      <c r="H3625" s="19">
        <v>21.293958356204488</v>
      </c>
    </row>
    <row r="3626" spans="1:8">
      <c r="A3626" s="19" t="s">
        <v>63</v>
      </c>
      <c r="B3626" s="19" t="s">
        <v>4015</v>
      </c>
      <c r="C3626" s="19" t="s">
        <v>62</v>
      </c>
      <c r="D3626" s="19">
        <v>2005</v>
      </c>
      <c r="E3626" s="19" t="s">
        <v>105</v>
      </c>
      <c r="F3626" s="19" t="s">
        <v>224</v>
      </c>
      <c r="G3626" s="19" t="s">
        <v>126</v>
      </c>
      <c r="H3626" s="19">
        <v>21.514735796395286</v>
      </c>
    </row>
    <row r="3627" spans="1:8">
      <c r="A3627" s="19" t="s">
        <v>65</v>
      </c>
      <c r="B3627" s="19" t="s">
        <v>4016</v>
      </c>
      <c r="C3627" s="19" t="s">
        <v>64</v>
      </c>
      <c r="D3627" s="19">
        <v>2005</v>
      </c>
      <c r="E3627" s="19" t="s">
        <v>105</v>
      </c>
      <c r="F3627" s="19" t="s">
        <v>224</v>
      </c>
      <c r="G3627" s="19" t="s">
        <v>126</v>
      </c>
      <c r="H3627" s="19">
        <v>20.375821365920377</v>
      </c>
    </row>
    <row r="3628" spans="1:8">
      <c r="A3628" s="19" t="s">
        <v>67</v>
      </c>
      <c r="B3628" s="19" t="s">
        <v>4017</v>
      </c>
      <c r="C3628" s="19" t="s">
        <v>66</v>
      </c>
      <c r="D3628" s="19">
        <v>2005</v>
      </c>
      <c r="E3628" s="19" t="s">
        <v>105</v>
      </c>
      <c r="F3628" s="19" t="s">
        <v>224</v>
      </c>
      <c r="G3628" s="19" t="s">
        <v>126</v>
      </c>
      <c r="H3628" s="19">
        <v>21.232005812633396</v>
      </c>
    </row>
    <row r="3629" spans="1:8">
      <c r="A3629" s="19" t="s">
        <v>69</v>
      </c>
      <c r="B3629" s="19" t="s">
        <v>4018</v>
      </c>
      <c r="C3629" s="19" t="s">
        <v>68</v>
      </c>
      <c r="D3629" s="19">
        <v>2005</v>
      </c>
      <c r="E3629" s="19" t="s">
        <v>105</v>
      </c>
      <c r="F3629" s="19" t="s">
        <v>224</v>
      </c>
      <c r="G3629" s="19" t="s">
        <v>126</v>
      </c>
      <c r="H3629" s="19">
        <v>20.452922339714792</v>
      </c>
    </row>
    <row r="3630" spans="1:8">
      <c r="A3630" s="19" t="s">
        <v>71</v>
      </c>
      <c r="B3630" s="19" t="s">
        <v>4019</v>
      </c>
      <c r="C3630" s="19" t="s">
        <v>70</v>
      </c>
      <c r="D3630" s="19">
        <v>2005</v>
      </c>
      <c r="E3630" s="19" t="s">
        <v>105</v>
      </c>
      <c r="F3630" s="19" t="s">
        <v>224</v>
      </c>
      <c r="G3630" s="19" t="s">
        <v>126</v>
      </c>
      <c r="H3630" s="19">
        <v>22.185723124060925</v>
      </c>
    </row>
    <row r="3631" spans="1:8">
      <c r="A3631" s="19" t="s">
        <v>20</v>
      </c>
      <c r="B3631" s="19" t="s">
        <v>4020</v>
      </c>
      <c r="C3631" s="19" t="s">
        <v>182</v>
      </c>
      <c r="D3631" s="19">
        <v>2005</v>
      </c>
      <c r="E3631" s="19" t="s">
        <v>105</v>
      </c>
      <c r="F3631" s="19" t="s">
        <v>224</v>
      </c>
      <c r="G3631" s="19" t="s">
        <v>126</v>
      </c>
      <c r="H3631" s="19">
        <v>20.127576834478209</v>
      </c>
    </row>
    <row r="3632" spans="1:8">
      <c r="A3632" s="19" t="s">
        <v>23</v>
      </c>
      <c r="B3632" s="19" t="s">
        <v>4021</v>
      </c>
      <c r="C3632" s="19" t="s">
        <v>175</v>
      </c>
      <c r="D3632" s="19">
        <v>2006</v>
      </c>
      <c r="E3632" s="19" t="s">
        <v>105</v>
      </c>
      <c r="F3632" s="19" t="s">
        <v>224</v>
      </c>
      <c r="G3632" s="19" t="s">
        <v>126</v>
      </c>
      <c r="H3632" s="19">
        <v>19.460957851846906</v>
      </c>
    </row>
    <row r="3633" spans="1:8">
      <c r="A3633" s="19" t="s">
        <v>25</v>
      </c>
      <c r="B3633" s="19" t="s">
        <v>4022</v>
      </c>
      <c r="C3633" s="19" t="s">
        <v>176</v>
      </c>
      <c r="D3633" s="19">
        <v>2006</v>
      </c>
      <c r="E3633" s="19" t="s">
        <v>105</v>
      </c>
      <c r="F3633" s="19" t="s">
        <v>224</v>
      </c>
      <c r="G3633" s="19" t="s">
        <v>126</v>
      </c>
      <c r="H3633" s="19">
        <v>19.301362667243456</v>
      </c>
    </row>
    <row r="3634" spans="1:8">
      <c r="A3634" s="19" t="s">
        <v>26</v>
      </c>
      <c r="B3634" s="19" t="s">
        <v>4023</v>
      </c>
      <c r="C3634" s="19" t="s">
        <v>177</v>
      </c>
      <c r="D3634" s="19">
        <v>2006</v>
      </c>
      <c r="E3634" s="19" t="s">
        <v>105</v>
      </c>
      <c r="F3634" s="19" t="s">
        <v>224</v>
      </c>
      <c r="G3634" s="19" t="s">
        <v>126</v>
      </c>
      <c r="H3634" s="19">
        <v>19.332661257003089</v>
      </c>
    </row>
    <row r="3635" spans="1:8">
      <c r="A3635" s="19" t="s">
        <v>221</v>
      </c>
      <c r="B3635" s="19" t="s">
        <v>4024</v>
      </c>
      <c r="C3635" s="19" t="s">
        <v>178</v>
      </c>
      <c r="D3635" s="19">
        <v>2006</v>
      </c>
      <c r="E3635" s="19" t="s">
        <v>105</v>
      </c>
      <c r="F3635" s="19" t="s">
        <v>224</v>
      </c>
      <c r="G3635" s="19" t="s">
        <v>126</v>
      </c>
      <c r="H3635" s="19">
        <v>19.467663252788633</v>
      </c>
    </row>
    <row r="3636" spans="1:8">
      <c r="A3636" s="19" t="s">
        <v>107</v>
      </c>
      <c r="B3636" s="19" t="s">
        <v>4025</v>
      </c>
      <c r="C3636" s="19" t="s">
        <v>179</v>
      </c>
      <c r="D3636" s="19">
        <v>2006</v>
      </c>
      <c r="E3636" s="19" t="s">
        <v>105</v>
      </c>
      <c r="F3636" s="19" t="s">
        <v>224</v>
      </c>
      <c r="G3636" s="19" t="s">
        <v>126</v>
      </c>
      <c r="H3636" s="19">
        <v>19.821052293312643</v>
      </c>
    </row>
    <row r="3637" spans="1:8">
      <c r="A3637" s="19" t="s">
        <v>27</v>
      </c>
      <c r="B3637" s="19" t="s">
        <v>4026</v>
      </c>
      <c r="C3637" s="19" t="s">
        <v>180</v>
      </c>
      <c r="D3637" s="19">
        <v>2006</v>
      </c>
      <c r="E3637" s="19" t="s">
        <v>105</v>
      </c>
      <c r="F3637" s="19" t="s">
        <v>224</v>
      </c>
      <c r="G3637" s="19" t="s">
        <v>126</v>
      </c>
      <c r="H3637" s="19">
        <v>20.284142988084326</v>
      </c>
    </row>
    <row r="3638" spans="1:8">
      <c r="A3638" s="19" t="s">
        <v>28</v>
      </c>
      <c r="B3638" s="19" t="s">
        <v>4027</v>
      </c>
      <c r="C3638" s="19" t="s">
        <v>181</v>
      </c>
      <c r="D3638" s="19">
        <v>2006</v>
      </c>
      <c r="E3638" s="19" t="s">
        <v>105</v>
      </c>
      <c r="F3638" s="19" t="s">
        <v>224</v>
      </c>
      <c r="G3638" s="19" t="s">
        <v>126</v>
      </c>
      <c r="H3638" s="19">
        <v>21.038488809701288</v>
      </c>
    </row>
    <row r="3639" spans="1:8">
      <c r="A3639" s="19" t="s">
        <v>30</v>
      </c>
      <c r="B3639" s="19" t="s">
        <v>4028</v>
      </c>
      <c r="C3639" s="19" t="s">
        <v>29</v>
      </c>
      <c r="D3639" s="19">
        <v>2006</v>
      </c>
      <c r="E3639" s="19" t="s">
        <v>105</v>
      </c>
      <c r="F3639" s="19" t="s">
        <v>224</v>
      </c>
      <c r="G3639" s="19" t="s">
        <v>126</v>
      </c>
      <c r="H3639" s="19">
        <v>18.843355036384526</v>
      </c>
    </row>
    <row r="3640" spans="1:8">
      <c r="A3640" s="19" t="s">
        <v>32</v>
      </c>
      <c r="B3640" s="19" t="s">
        <v>4029</v>
      </c>
      <c r="C3640" s="19" t="s">
        <v>31</v>
      </c>
      <c r="D3640" s="19">
        <v>2006</v>
      </c>
      <c r="E3640" s="19" t="s">
        <v>105</v>
      </c>
      <c r="F3640" s="19" t="s">
        <v>224</v>
      </c>
      <c r="G3640" s="19" t="s">
        <v>126</v>
      </c>
      <c r="H3640" s="19">
        <v>18.813288944375088</v>
      </c>
    </row>
    <row r="3641" spans="1:8">
      <c r="A3641" s="19" t="s">
        <v>34</v>
      </c>
      <c r="B3641" s="19" t="s">
        <v>4030</v>
      </c>
      <c r="C3641" s="19" t="s">
        <v>33</v>
      </c>
      <c r="D3641" s="19">
        <v>2006</v>
      </c>
      <c r="E3641" s="19" t="s">
        <v>105</v>
      </c>
      <c r="F3641" s="19" t="s">
        <v>224</v>
      </c>
      <c r="G3641" s="19" t="s">
        <v>126</v>
      </c>
      <c r="H3641" s="19">
        <v>18.555598576617438</v>
      </c>
    </row>
    <row r="3642" spans="1:8">
      <c r="A3642" s="19" t="s">
        <v>36</v>
      </c>
      <c r="B3642" s="19" t="s">
        <v>4031</v>
      </c>
      <c r="C3642" s="19" t="s">
        <v>35</v>
      </c>
      <c r="D3642" s="19">
        <v>2006</v>
      </c>
      <c r="E3642" s="19" t="s">
        <v>105</v>
      </c>
      <c r="F3642" s="19" t="s">
        <v>224</v>
      </c>
      <c r="G3642" s="19" t="s">
        <v>126</v>
      </c>
      <c r="H3642" s="19">
        <v>19.78002639683238</v>
      </c>
    </row>
    <row r="3643" spans="1:8">
      <c r="A3643" s="19" t="s">
        <v>38</v>
      </c>
      <c r="B3643" s="19" t="s">
        <v>4032</v>
      </c>
      <c r="C3643" s="19" t="s">
        <v>37</v>
      </c>
      <c r="D3643" s="19">
        <v>2006</v>
      </c>
      <c r="E3643" s="19" t="s">
        <v>105</v>
      </c>
      <c r="F3643" s="19" t="s">
        <v>224</v>
      </c>
      <c r="G3643" s="19" t="s">
        <v>126</v>
      </c>
      <c r="H3643" s="19">
        <v>20.203755817729192</v>
      </c>
    </row>
    <row r="3644" spans="1:8">
      <c r="A3644" s="19" t="s">
        <v>40</v>
      </c>
      <c r="B3644" s="19" t="s">
        <v>4033</v>
      </c>
      <c r="C3644" s="19" t="s">
        <v>39</v>
      </c>
      <c r="D3644" s="19">
        <v>2006</v>
      </c>
      <c r="E3644" s="19" t="s">
        <v>105</v>
      </c>
      <c r="F3644" s="19" t="s">
        <v>224</v>
      </c>
      <c r="G3644" s="19" t="s">
        <v>126</v>
      </c>
      <c r="H3644" s="19">
        <v>20.053634350930803</v>
      </c>
    </row>
    <row r="3645" spans="1:8">
      <c r="A3645" s="19" t="s">
        <v>41</v>
      </c>
      <c r="B3645" s="19" t="s">
        <v>4034</v>
      </c>
      <c r="C3645" s="19" t="s">
        <v>24</v>
      </c>
      <c r="D3645" s="19">
        <v>2006</v>
      </c>
      <c r="E3645" s="19" t="s">
        <v>105</v>
      </c>
      <c r="F3645" s="19" t="s">
        <v>224</v>
      </c>
      <c r="G3645" s="19" t="s">
        <v>126</v>
      </c>
      <c r="H3645" s="19">
        <v>19.301362667243456</v>
      </c>
    </row>
    <row r="3646" spans="1:8">
      <c r="A3646" s="19" t="s">
        <v>43</v>
      </c>
      <c r="B3646" s="19" t="s">
        <v>4035</v>
      </c>
      <c r="C3646" s="19" t="s">
        <v>42</v>
      </c>
      <c r="D3646" s="19">
        <v>2006</v>
      </c>
      <c r="E3646" s="19" t="s">
        <v>105</v>
      </c>
      <c r="F3646" s="19" t="s">
        <v>224</v>
      </c>
      <c r="G3646" s="19" t="s">
        <v>126</v>
      </c>
      <c r="H3646" s="19">
        <v>16.512279190004307</v>
      </c>
    </row>
    <row r="3647" spans="1:8">
      <c r="A3647" s="19" t="s">
        <v>45</v>
      </c>
      <c r="B3647" s="19" t="s">
        <v>4036</v>
      </c>
      <c r="C3647" s="19" t="s">
        <v>44</v>
      </c>
      <c r="D3647" s="19">
        <v>2006</v>
      </c>
      <c r="E3647" s="19" t="s">
        <v>105</v>
      </c>
      <c r="F3647" s="19" t="s">
        <v>224</v>
      </c>
      <c r="G3647" s="19" t="s">
        <v>126</v>
      </c>
      <c r="H3647" s="19">
        <v>20.436912669770035</v>
      </c>
    </row>
    <row r="3648" spans="1:8">
      <c r="A3648" s="19" t="s">
        <v>47</v>
      </c>
      <c r="B3648" s="19" t="s">
        <v>4037</v>
      </c>
      <c r="C3648" s="19" t="s">
        <v>46</v>
      </c>
      <c r="D3648" s="19">
        <v>2006</v>
      </c>
      <c r="E3648" s="19" t="s">
        <v>105</v>
      </c>
      <c r="F3648" s="19" t="s">
        <v>224</v>
      </c>
      <c r="G3648" s="19" t="s">
        <v>126</v>
      </c>
      <c r="H3648" s="19">
        <v>19.80835075947331</v>
      </c>
    </row>
    <row r="3649" spans="1:8">
      <c r="A3649" s="19" t="s">
        <v>49</v>
      </c>
      <c r="B3649" s="19" t="s">
        <v>4038</v>
      </c>
      <c r="C3649" s="19" t="s">
        <v>48</v>
      </c>
      <c r="D3649" s="19">
        <v>2006</v>
      </c>
      <c r="E3649" s="19" t="s">
        <v>105</v>
      </c>
      <c r="F3649" s="19" t="s">
        <v>224</v>
      </c>
      <c r="G3649" s="19" t="s">
        <v>126</v>
      </c>
      <c r="H3649" s="19">
        <v>18.876953125</v>
      </c>
    </row>
    <row r="3650" spans="1:8">
      <c r="A3650" s="19" t="s">
        <v>51</v>
      </c>
      <c r="B3650" s="19" t="s">
        <v>4039</v>
      </c>
      <c r="C3650" s="19" t="s">
        <v>50</v>
      </c>
      <c r="D3650" s="19">
        <v>2006</v>
      </c>
      <c r="E3650" s="19" t="s">
        <v>105</v>
      </c>
      <c r="F3650" s="19" t="s">
        <v>224</v>
      </c>
      <c r="G3650" s="19" t="s">
        <v>126</v>
      </c>
      <c r="H3650" s="19">
        <v>19.501265445883579</v>
      </c>
    </row>
    <row r="3651" spans="1:8">
      <c r="A3651" s="19" t="s">
        <v>53</v>
      </c>
      <c r="B3651" s="19" t="s">
        <v>4040</v>
      </c>
      <c r="C3651" s="19" t="s">
        <v>52</v>
      </c>
      <c r="D3651" s="19">
        <v>2006</v>
      </c>
      <c r="E3651" s="19" t="s">
        <v>105</v>
      </c>
      <c r="F3651" s="19" t="s">
        <v>224</v>
      </c>
      <c r="G3651" s="19" t="s">
        <v>126</v>
      </c>
      <c r="H3651" s="19">
        <v>20.448132273760315</v>
      </c>
    </row>
    <row r="3652" spans="1:8">
      <c r="A3652" s="19" t="s">
        <v>55</v>
      </c>
      <c r="B3652" s="19" t="s">
        <v>4041</v>
      </c>
      <c r="C3652" s="19" t="s">
        <v>54</v>
      </c>
      <c r="D3652" s="19">
        <v>2006</v>
      </c>
      <c r="E3652" s="19" t="s">
        <v>105</v>
      </c>
      <c r="F3652" s="19" t="s">
        <v>224</v>
      </c>
      <c r="G3652" s="19" t="s">
        <v>126</v>
      </c>
      <c r="H3652" s="19">
        <v>21.029176124983309</v>
      </c>
    </row>
    <row r="3653" spans="1:8">
      <c r="A3653" s="19" t="s">
        <v>57</v>
      </c>
      <c r="B3653" s="19" t="s">
        <v>4042</v>
      </c>
      <c r="C3653" s="19" t="s">
        <v>56</v>
      </c>
      <c r="D3653" s="19">
        <v>2006</v>
      </c>
      <c r="E3653" s="19" t="s">
        <v>105</v>
      </c>
      <c r="F3653" s="19" t="s">
        <v>224</v>
      </c>
      <c r="G3653" s="19" t="s">
        <v>126</v>
      </c>
      <c r="H3653" s="19">
        <v>19.362703192183236</v>
      </c>
    </row>
    <row r="3654" spans="1:8">
      <c r="A3654" s="19" t="s">
        <v>59</v>
      </c>
      <c r="B3654" s="19" t="s">
        <v>4043</v>
      </c>
      <c r="C3654" s="19" t="s">
        <v>58</v>
      </c>
      <c r="D3654" s="19">
        <v>2006</v>
      </c>
      <c r="E3654" s="19" t="s">
        <v>105</v>
      </c>
      <c r="F3654" s="19" t="s">
        <v>224</v>
      </c>
      <c r="G3654" s="19" t="s">
        <v>126</v>
      </c>
      <c r="H3654" s="19">
        <v>20.146427228116824</v>
      </c>
    </row>
    <row r="3655" spans="1:8">
      <c r="A3655" s="19" t="s">
        <v>61</v>
      </c>
      <c r="B3655" s="19" t="s">
        <v>4044</v>
      </c>
      <c r="C3655" s="19" t="s">
        <v>60</v>
      </c>
      <c r="D3655" s="19">
        <v>2006</v>
      </c>
      <c r="E3655" s="19" t="s">
        <v>105</v>
      </c>
      <c r="F3655" s="19" t="s">
        <v>224</v>
      </c>
      <c r="G3655" s="19" t="s">
        <v>126</v>
      </c>
      <c r="H3655" s="19">
        <v>20.856509252190353</v>
      </c>
    </row>
    <row r="3656" spans="1:8">
      <c r="A3656" s="19" t="s">
        <v>63</v>
      </c>
      <c r="B3656" s="19" t="s">
        <v>4045</v>
      </c>
      <c r="C3656" s="19" t="s">
        <v>62</v>
      </c>
      <c r="D3656" s="19">
        <v>2006</v>
      </c>
      <c r="E3656" s="19" t="s">
        <v>105</v>
      </c>
      <c r="F3656" s="19" t="s">
        <v>224</v>
      </c>
      <c r="G3656" s="19" t="s">
        <v>126</v>
      </c>
      <c r="H3656" s="19">
        <v>21.302004894578314</v>
      </c>
    </row>
    <row r="3657" spans="1:8">
      <c r="A3657" s="19" t="s">
        <v>65</v>
      </c>
      <c r="B3657" s="19" t="s">
        <v>4046</v>
      </c>
      <c r="C3657" s="19" t="s">
        <v>64</v>
      </c>
      <c r="D3657" s="19">
        <v>2006</v>
      </c>
      <c r="E3657" s="19" t="s">
        <v>105</v>
      </c>
      <c r="F3657" s="19" t="s">
        <v>224</v>
      </c>
      <c r="G3657" s="19" t="s">
        <v>126</v>
      </c>
      <c r="H3657" s="19">
        <v>19.848838239201676</v>
      </c>
    </row>
    <row r="3658" spans="1:8">
      <c r="A3658" s="19" t="s">
        <v>67</v>
      </c>
      <c r="B3658" s="19" t="s">
        <v>4047</v>
      </c>
      <c r="C3658" s="19" t="s">
        <v>66</v>
      </c>
      <c r="D3658" s="19">
        <v>2006</v>
      </c>
      <c r="E3658" s="19" t="s">
        <v>105</v>
      </c>
      <c r="F3658" s="19" t="s">
        <v>224</v>
      </c>
      <c r="G3658" s="19" t="s">
        <v>126</v>
      </c>
      <c r="H3658" s="19">
        <v>21.058828857388708</v>
      </c>
    </row>
    <row r="3659" spans="1:8">
      <c r="A3659" s="19" t="s">
        <v>69</v>
      </c>
      <c r="B3659" s="19" t="s">
        <v>4048</v>
      </c>
      <c r="C3659" s="19" t="s">
        <v>68</v>
      </c>
      <c r="D3659" s="19">
        <v>2006</v>
      </c>
      <c r="E3659" s="19" t="s">
        <v>105</v>
      </c>
      <c r="F3659" s="19" t="s">
        <v>224</v>
      </c>
      <c r="G3659" s="19" t="s">
        <v>126</v>
      </c>
      <c r="H3659" s="19">
        <v>20.166662851125203</v>
      </c>
    </row>
    <row r="3660" spans="1:8">
      <c r="A3660" s="19" t="s">
        <v>71</v>
      </c>
      <c r="B3660" s="19" t="s">
        <v>4049</v>
      </c>
      <c r="C3660" s="19" t="s">
        <v>70</v>
      </c>
      <c r="D3660" s="19">
        <v>2006</v>
      </c>
      <c r="E3660" s="19" t="s">
        <v>105</v>
      </c>
      <c r="F3660" s="19" t="s">
        <v>224</v>
      </c>
      <c r="G3660" s="19" t="s">
        <v>126</v>
      </c>
      <c r="H3660" s="19">
        <v>21.84485206927345</v>
      </c>
    </row>
    <row r="3661" spans="1:8">
      <c r="A3661" s="19" t="s">
        <v>20</v>
      </c>
      <c r="B3661" s="19" t="s">
        <v>4050</v>
      </c>
      <c r="C3661" s="19" t="s">
        <v>182</v>
      </c>
      <c r="D3661" s="19">
        <v>2006</v>
      </c>
      <c r="E3661" s="19" t="s">
        <v>105</v>
      </c>
      <c r="F3661" s="19" t="s">
        <v>224</v>
      </c>
      <c r="G3661" s="19" t="s">
        <v>126</v>
      </c>
      <c r="H3661" s="19">
        <v>19.871123751425472</v>
      </c>
    </row>
    <row r="3662" spans="1:8">
      <c r="A3662" s="19" t="s">
        <v>23</v>
      </c>
      <c r="B3662" s="19" t="s">
        <v>4051</v>
      </c>
      <c r="C3662" s="19" t="s">
        <v>175</v>
      </c>
      <c r="D3662" s="19">
        <v>2007</v>
      </c>
      <c r="E3662" s="19" t="s">
        <v>105</v>
      </c>
      <c r="F3662" s="19" t="s">
        <v>224</v>
      </c>
      <c r="G3662" s="19" t="s">
        <v>126</v>
      </c>
      <c r="H3662" s="19">
        <v>19.220916214587099</v>
      </c>
    </row>
    <row r="3663" spans="1:8">
      <c r="A3663" s="19" t="s">
        <v>25</v>
      </c>
      <c r="B3663" s="19" t="s">
        <v>4052</v>
      </c>
      <c r="C3663" s="19" t="s">
        <v>176</v>
      </c>
      <c r="D3663" s="19">
        <v>2007</v>
      </c>
      <c r="E3663" s="19" t="s">
        <v>105</v>
      </c>
      <c r="F3663" s="19" t="s">
        <v>224</v>
      </c>
      <c r="G3663" s="19" t="s">
        <v>126</v>
      </c>
      <c r="H3663" s="19">
        <v>18.798250326145347</v>
      </c>
    </row>
    <row r="3664" spans="1:8">
      <c r="A3664" s="19" t="s">
        <v>26</v>
      </c>
      <c r="B3664" s="19" t="s">
        <v>4053</v>
      </c>
      <c r="C3664" s="19" t="s">
        <v>177</v>
      </c>
      <c r="D3664" s="19">
        <v>2007</v>
      </c>
      <c r="E3664" s="19" t="s">
        <v>105</v>
      </c>
      <c r="F3664" s="19" t="s">
        <v>224</v>
      </c>
      <c r="G3664" s="19" t="s">
        <v>126</v>
      </c>
      <c r="H3664" s="19">
        <v>18.981097933199617</v>
      </c>
    </row>
    <row r="3665" spans="1:8">
      <c r="A3665" s="19" t="s">
        <v>221</v>
      </c>
      <c r="B3665" s="19" t="s">
        <v>4054</v>
      </c>
      <c r="C3665" s="19" t="s">
        <v>178</v>
      </c>
      <c r="D3665" s="19">
        <v>2007</v>
      </c>
      <c r="E3665" s="19" t="s">
        <v>105</v>
      </c>
      <c r="F3665" s="19" t="s">
        <v>224</v>
      </c>
      <c r="G3665" s="19" t="s">
        <v>126</v>
      </c>
      <c r="H3665" s="19">
        <v>19.211945785998211</v>
      </c>
    </row>
    <row r="3666" spans="1:8">
      <c r="A3666" s="19" t="s">
        <v>107</v>
      </c>
      <c r="B3666" s="19" t="s">
        <v>4055</v>
      </c>
      <c r="C3666" s="19" t="s">
        <v>179</v>
      </c>
      <c r="D3666" s="19">
        <v>2007</v>
      </c>
      <c r="E3666" s="19" t="s">
        <v>105</v>
      </c>
      <c r="F3666" s="19" t="s">
        <v>224</v>
      </c>
      <c r="G3666" s="19" t="s">
        <v>126</v>
      </c>
      <c r="H3666" s="19">
        <v>19.598651614216873</v>
      </c>
    </row>
    <row r="3667" spans="1:8">
      <c r="A3667" s="19" t="s">
        <v>27</v>
      </c>
      <c r="B3667" s="19" t="s">
        <v>4056</v>
      </c>
      <c r="C3667" s="19" t="s">
        <v>180</v>
      </c>
      <c r="D3667" s="19">
        <v>2007</v>
      </c>
      <c r="E3667" s="19" t="s">
        <v>105</v>
      </c>
      <c r="F3667" s="19" t="s">
        <v>224</v>
      </c>
      <c r="G3667" s="19" t="s">
        <v>126</v>
      </c>
      <c r="H3667" s="19">
        <v>19.982160666376366</v>
      </c>
    </row>
    <row r="3668" spans="1:8">
      <c r="A3668" s="19" t="s">
        <v>28</v>
      </c>
      <c r="B3668" s="19" t="s">
        <v>4057</v>
      </c>
      <c r="C3668" s="19" t="s">
        <v>181</v>
      </c>
      <c r="D3668" s="19">
        <v>2007</v>
      </c>
      <c r="E3668" s="19" t="s">
        <v>105</v>
      </c>
      <c r="F3668" s="19" t="s">
        <v>224</v>
      </c>
      <c r="G3668" s="19" t="s">
        <v>126</v>
      </c>
      <c r="H3668" s="19">
        <v>20.623710091915552</v>
      </c>
    </row>
    <row r="3669" spans="1:8">
      <c r="A3669" s="19" t="s">
        <v>30</v>
      </c>
      <c r="B3669" s="19" t="s">
        <v>4058</v>
      </c>
      <c r="C3669" s="19" t="s">
        <v>29</v>
      </c>
      <c r="D3669" s="19">
        <v>2007</v>
      </c>
      <c r="E3669" s="19" t="s">
        <v>105</v>
      </c>
      <c r="F3669" s="19" t="s">
        <v>224</v>
      </c>
      <c r="G3669" s="19" t="s">
        <v>126</v>
      </c>
      <c r="H3669" s="19">
        <v>18.475270705297046</v>
      </c>
    </row>
    <row r="3670" spans="1:8">
      <c r="A3670" s="19" t="s">
        <v>32</v>
      </c>
      <c r="B3670" s="19" t="s">
        <v>4059</v>
      </c>
      <c r="C3670" s="19" t="s">
        <v>31</v>
      </c>
      <c r="D3670" s="19">
        <v>2007</v>
      </c>
      <c r="E3670" s="19" t="s">
        <v>105</v>
      </c>
      <c r="F3670" s="19" t="s">
        <v>224</v>
      </c>
      <c r="G3670" s="19" t="s">
        <v>126</v>
      </c>
      <c r="H3670" s="19">
        <v>18.656523314185165</v>
      </c>
    </row>
    <row r="3671" spans="1:8">
      <c r="A3671" s="19" t="s">
        <v>34</v>
      </c>
      <c r="B3671" s="19" t="s">
        <v>4060</v>
      </c>
      <c r="C3671" s="19" t="s">
        <v>33</v>
      </c>
      <c r="D3671" s="19">
        <v>2007</v>
      </c>
      <c r="E3671" s="19" t="s">
        <v>105</v>
      </c>
      <c r="F3671" s="19" t="s">
        <v>224</v>
      </c>
      <c r="G3671" s="19" t="s">
        <v>126</v>
      </c>
      <c r="H3671" s="19">
        <v>18.169373973352801</v>
      </c>
    </row>
    <row r="3672" spans="1:8">
      <c r="A3672" s="19" t="s">
        <v>36</v>
      </c>
      <c r="B3672" s="19" t="s">
        <v>4061</v>
      </c>
      <c r="C3672" s="19" t="s">
        <v>35</v>
      </c>
      <c r="D3672" s="19">
        <v>2007</v>
      </c>
      <c r="E3672" s="19" t="s">
        <v>105</v>
      </c>
      <c r="F3672" s="19" t="s">
        <v>224</v>
      </c>
      <c r="G3672" s="19" t="s">
        <v>126</v>
      </c>
      <c r="H3672" s="19">
        <v>19.625801386889965</v>
      </c>
    </row>
    <row r="3673" spans="1:8">
      <c r="A3673" s="19" t="s">
        <v>38</v>
      </c>
      <c r="B3673" s="19" t="s">
        <v>4062</v>
      </c>
      <c r="C3673" s="19" t="s">
        <v>37</v>
      </c>
      <c r="D3673" s="19">
        <v>2007</v>
      </c>
      <c r="E3673" s="19" t="s">
        <v>105</v>
      </c>
      <c r="F3673" s="19" t="s">
        <v>224</v>
      </c>
      <c r="G3673" s="19" t="s">
        <v>126</v>
      </c>
      <c r="H3673" s="19">
        <v>19.962581096723827</v>
      </c>
    </row>
    <row r="3674" spans="1:8">
      <c r="A3674" s="19" t="s">
        <v>40</v>
      </c>
      <c r="B3674" s="19" t="s">
        <v>4063</v>
      </c>
      <c r="C3674" s="19" t="s">
        <v>39</v>
      </c>
      <c r="D3674" s="19">
        <v>2007</v>
      </c>
      <c r="E3674" s="19" t="s">
        <v>105</v>
      </c>
      <c r="F3674" s="19" t="s">
        <v>224</v>
      </c>
      <c r="G3674" s="19" t="s">
        <v>126</v>
      </c>
      <c r="H3674" s="19">
        <v>19.872062300097344</v>
      </c>
    </row>
    <row r="3675" spans="1:8">
      <c r="A3675" s="19" t="s">
        <v>41</v>
      </c>
      <c r="B3675" s="19" t="s">
        <v>4064</v>
      </c>
      <c r="C3675" s="19" t="s">
        <v>24</v>
      </c>
      <c r="D3675" s="19">
        <v>2007</v>
      </c>
      <c r="E3675" s="19" t="s">
        <v>105</v>
      </c>
      <c r="F3675" s="19" t="s">
        <v>224</v>
      </c>
      <c r="G3675" s="19" t="s">
        <v>126</v>
      </c>
      <c r="H3675" s="19">
        <v>18.798250326145347</v>
      </c>
    </row>
    <row r="3676" spans="1:8">
      <c r="A3676" s="19" t="s">
        <v>43</v>
      </c>
      <c r="B3676" s="19" t="s">
        <v>4065</v>
      </c>
      <c r="C3676" s="19" t="s">
        <v>42</v>
      </c>
      <c r="D3676" s="19">
        <v>2007</v>
      </c>
      <c r="E3676" s="19" t="s">
        <v>105</v>
      </c>
      <c r="F3676" s="19" t="s">
        <v>224</v>
      </c>
      <c r="G3676" s="19" t="s">
        <v>126</v>
      </c>
      <c r="H3676" s="19">
        <v>16.193418401611819</v>
      </c>
    </row>
    <row r="3677" spans="1:8">
      <c r="A3677" s="19" t="s">
        <v>45</v>
      </c>
      <c r="B3677" s="19" t="s">
        <v>4066</v>
      </c>
      <c r="C3677" s="19" t="s">
        <v>44</v>
      </c>
      <c r="D3677" s="19">
        <v>2007</v>
      </c>
      <c r="E3677" s="19" t="s">
        <v>105</v>
      </c>
      <c r="F3677" s="19" t="s">
        <v>224</v>
      </c>
      <c r="G3677" s="19" t="s">
        <v>126</v>
      </c>
      <c r="H3677" s="19">
        <v>19.907900615141415</v>
      </c>
    </row>
    <row r="3678" spans="1:8">
      <c r="A3678" s="19" t="s">
        <v>47</v>
      </c>
      <c r="B3678" s="19" t="s">
        <v>4067</v>
      </c>
      <c r="C3678" s="19" t="s">
        <v>46</v>
      </c>
      <c r="D3678" s="19">
        <v>2007</v>
      </c>
      <c r="E3678" s="19" t="s">
        <v>105</v>
      </c>
      <c r="F3678" s="19" t="s">
        <v>224</v>
      </c>
      <c r="G3678" s="19" t="s">
        <v>126</v>
      </c>
      <c r="H3678" s="19">
        <v>19.547070381264977</v>
      </c>
    </row>
    <row r="3679" spans="1:8">
      <c r="A3679" s="19" t="s">
        <v>49</v>
      </c>
      <c r="B3679" s="19" t="s">
        <v>4068</v>
      </c>
      <c r="C3679" s="19" t="s">
        <v>48</v>
      </c>
      <c r="D3679" s="19">
        <v>2007</v>
      </c>
      <c r="E3679" s="19" t="s">
        <v>105</v>
      </c>
      <c r="F3679" s="19" t="s">
        <v>224</v>
      </c>
      <c r="G3679" s="19" t="s">
        <v>126</v>
      </c>
      <c r="H3679" s="19">
        <v>18.653810658064742</v>
      </c>
    </row>
    <row r="3680" spans="1:8">
      <c r="A3680" s="19" t="s">
        <v>51</v>
      </c>
      <c r="B3680" s="19" t="s">
        <v>4069</v>
      </c>
      <c r="C3680" s="19" t="s">
        <v>50</v>
      </c>
      <c r="D3680" s="19">
        <v>2007</v>
      </c>
      <c r="E3680" s="19" t="s">
        <v>105</v>
      </c>
      <c r="F3680" s="19" t="s">
        <v>224</v>
      </c>
      <c r="G3680" s="19" t="s">
        <v>126</v>
      </c>
      <c r="H3680" s="19">
        <v>19.286579779531284</v>
      </c>
    </row>
    <row r="3681" spans="1:8">
      <c r="A3681" s="19" t="s">
        <v>53</v>
      </c>
      <c r="B3681" s="19" t="s">
        <v>4070</v>
      </c>
      <c r="C3681" s="19" t="s">
        <v>52</v>
      </c>
      <c r="D3681" s="19">
        <v>2007</v>
      </c>
      <c r="E3681" s="19" t="s">
        <v>105</v>
      </c>
      <c r="F3681" s="19" t="s">
        <v>224</v>
      </c>
      <c r="G3681" s="19" t="s">
        <v>126</v>
      </c>
      <c r="H3681" s="19">
        <v>20.089480084675785</v>
      </c>
    </row>
    <row r="3682" spans="1:8">
      <c r="A3682" s="19" t="s">
        <v>55</v>
      </c>
      <c r="B3682" s="19" t="s">
        <v>4071</v>
      </c>
      <c r="C3682" s="19" t="s">
        <v>54</v>
      </c>
      <c r="D3682" s="19">
        <v>2007</v>
      </c>
      <c r="E3682" s="19" t="s">
        <v>105</v>
      </c>
      <c r="F3682" s="19" t="s">
        <v>224</v>
      </c>
      <c r="G3682" s="19" t="s">
        <v>126</v>
      </c>
      <c r="H3682" s="19">
        <v>20.648636145852265</v>
      </c>
    </row>
    <row r="3683" spans="1:8">
      <c r="A3683" s="19" t="s">
        <v>57</v>
      </c>
      <c r="B3683" s="19" t="s">
        <v>4072</v>
      </c>
      <c r="C3683" s="19" t="s">
        <v>56</v>
      </c>
      <c r="D3683" s="19">
        <v>2007</v>
      </c>
      <c r="E3683" s="19" t="s">
        <v>105</v>
      </c>
      <c r="F3683" s="19" t="s">
        <v>224</v>
      </c>
      <c r="G3683" s="19" t="s">
        <v>126</v>
      </c>
      <c r="H3683" s="19">
        <v>19.20263213649223</v>
      </c>
    </row>
    <row r="3684" spans="1:8">
      <c r="A3684" s="19" t="s">
        <v>59</v>
      </c>
      <c r="B3684" s="19" t="s">
        <v>4073</v>
      </c>
      <c r="C3684" s="19" t="s">
        <v>58</v>
      </c>
      <c r="D3684" s="19">
        <v>2007</v>
      </c>
      <c r="E3684" s="19" t="s">
        <v>105</v>
      </c>
      <c r="F3684" s="19" t="s">
        <v>224</v>
      </c>
      <c r="G3684" s="19" t="s">
        <v>126</v>
      </c>
      <c r="H3684" s="19">
        <v>19.844256069560966</v>
      </c>
    </row>
    <row r="3685" spans="1:8">
      <c r="A3685" s="19" t="s">
        <v>61</v>
      </c>
      <c r="B3685" s="19" t="s">
        <v>4074</v>
      </c>
      <c r="C3685" s="19" t="s">
        <v>60</v>
      </c>
      <c r="D3685" s="19">
        <v>2007</v>
      </c>
      <c r="E3685" s="19" t="s">
        <v>105</v>
      </c>
      <c r="F3685" s="19" t="s">
        <v>224</v>
      </c>
      <c r="G3685" s="19" t="s">
        <v>126</v>
      </c>
      <c r="H3685" s="19">
        <v>20.549667684569787</v>
      </c>
    </row>
    <row r="3686" spans="1:8">
      <c r="A3686" s="19" t="s">
        <v>63</v>
      </c>
      <c r="B3686" s="19" t="s">
        <v>4075</v>
      </c>
      <c r="C3686" s="19" t="s">
        <v>62</v>
      </c>
      <c r="D3686" s="19">
        <v>2007</v>
      </c>
      <c r="E3686" s="19" t="s">
        <v>105</v>
      </c>
      <c r="F3686" s="19" t="s">
        <v>224</v>
      </c>
      <c r="G3686" s="19" t="s">
        <v>126</v>
      </c>
      <c r="H3686" s="19">
        <v>20.937835691934055</v>
      </c>
    </row>
    <row r="3687" spans="1:8">
      <c r="A3687" s="19" t="s">
        <v>65</v>
      </c>
      <c r="B3687" s="19" t="s">
        <v>4076</v>
      </c>
      <c r="C3687" s="19" t="s">
        <v>64</v>
      </c>
      <c r="D3687" s="19">
        <v>2007</v>
      </c>
      <c r="E3687" s="19" t="s">
        <v>105</v>
      </c>
      <c r="F3687" s="19" t="s">
        <v>224</v>
      </c>
      <c r="G3687" s="19" t="s">
        <v>126</v>
      </c>
      <c r="H3687" s="19">
        <v>19.317981035396667</v>
      </c>
    </row>
    <row r="3688" spans="1:8">
      <c r="A3688" s="19" t="s">
        <v>67</v>
      </c>
      <c r="B3688" s="19" t="s">
        <v>4077</v>
      </c>
      <c r="C3688" s="19" t="s">
        <v>66</v>
      </c>
      <c r="D3688" s="19">
        <v>2007</v>
      </c>
      <c r="E3688" s="19" t="s">
        <v>105</v>
      </c>
      <c r="F3688" s="19" t="s">
        <v>224</v>
      </c>
      <c r="G3688" s="19" t="s">
        <v>126</v>
      </c>
      <c r="H3688" s="19">
        <v>20.582125276611119</v>
      </c>
    </row>
    <row r="3689" spans="1:8">
      <c r="A3689" s="19" t="s">
        <v>69</v>
      </c>
      <c r="B3689" s="19" t="s">
        <v>4078</v>
      </c>
      <c r="C3689" s="19" t="s">
        <v>68</v>
      </c>
      <c r="D3689" s="19">
        <v>2007</v>
      </c>
      <c r="E3689" s="19" t="s">
        <v>105</v>
      </c>
      <c r="F3689" s="19" t="s">
        <v>224</v>
      </c>
      <c r="G3689" s="19" t="s">
        <v>126</v>
      </c>
      <c r="H3689" s="19">
        <v>19.808292160925298</v>
      </c>
    </row>
    <row r="3690" spans="1:8">
      <c r="A3690" s="19" t="s">
        <v>71</v>
      </c>
      <c r="B3690" s="19" t="s">
        <v>4079</v>
      </c>
      <c r="C3690" s="19" t="s">
        <v>70</v>
      </c>
      <c r="D3690" s="19">
        <v>2007</v>
      </c>
      <c r="E3690" s="19" t="s">
        <v>105</v>
      </c>
      <c r="F3690" s="19" t="s">
        <v>224</v>
      </c>
      <c r="G3690" s="19" t="s">
        <v>126</v>
      </c>
      <c r="H3690" s="19">
        <v>21.423799703738126</v>
      </c>
    </row>
    <row r="3691" spans="1:8">
      <c r="A3691" s="19" t="s">
        <v>20</v>
      </c>
      <c r="B3691" s="19" t="s">
        <v>4080</v>
      </c>
      <c r="C3691" s="19" t="s">
        <v>182</v>
      </c>
      <c r="D3691" s="19">
        <v>2007</v>
      </c>
      <c r="E3691" s="19" t="s">
        <v>105</v>
      </c>
      <c r="F3691" s="19" t="s">
        <v>224</v>
      </c>
      <c r="G3691" s="19" t="s">
        <v>126</v>
      </c>
      <c r="H3691" s="19">
        <v>19.565621520767294</v>
      </c>
    </row>
    <row r="3692" spans="1:8">
      <c r="A3692" s="19" t="s">
        <v>23</v>
      </c>
      <c r="B3692" s="19" t="s">
        <v>4081</v>
      </c>
      <c r="C3692" s="19" t="s">
        <v>175</v>
      </c>
      <c r="D3692" s="19">
        <v>2008</v>
      </c>
      <c r="E3692" s="19" t="s">
        <v>105</v>
      </c>
      <c r="F3692" s="19" t="s">
        <v>224</v>
      </c>
      <c r="G3692" s="19" t="s">
        <v>126</v>
      </c>
      <c r="H3692" s="19">
        <v>19.037387966450613</v>
      </c>
    </row>
    <row r="3693" spans="1:8">
      <c r="A3693" s="19" t="s">
        <v>25</v>
      </c>
      <c r="B3693" s="19" t="s">
        <v>4082</v>
      </c>
      <c r="C3693" s="19" t="s">
        <v>176</v>
      </c>
      <c r="D3693" s="19">
        <v>2008</v>
      </c>
      <c r="E3693" s="19" t="s">
        <v>105</v>
      </c>
      <c r="F3693" s="19" t="s">
        <v>224</v>
      </c>
      <c r="G3693" s="19" t="s">
        <v>126</v>
      </c>
      <c r="H3693" s="19">
        <v>18.549579908815055</v>
      </c>
    </row>
    <row r="3694" spans="1:8">
      <c r="A3694" s="19" t="s">
        <v>26</v>
      </c>
      <c r="B3694" s="19" t="s">
        <v>4083</v>
      </c>
      <c r="C3694" s="19" t="s">
        <v>177</v>
      </c>
      <c r="D3694" s="19">
        <v>2008</v>
      </c>
      <c r="E3694" s="19" t="s">
        <v>105</v>
      </c>
      <c r="F3694" s="19" t="s">
        <v>224</v>
      </c>
      <c r="G3694" s="19" t="s">
        <v>126</v>
      </c>
      <c r="H3694" s="19">
        <v>18.776503678061445</v>
      </c>
    </row>
    <row r="3695" spans="1:8">
      <c r="A3695" s="19" t="s">
        <v>221</v>
      </c>
      <c r="B3695" s="19" t="s">
        <v>4084</v>
      </c>
      <c r="C3695" s="19" t="s">
        <v>178</v>
      </c>
      <c r="D3695" s="19">
        <v>2008</v>
      </c>
      <c r="E3695" s="19" t="s">
        <v>105</v>
      </c>
      <c r="F3695" s="19" t="s">
        <v>224</v>
      </c>
      <c r="G3695" s="19" t="s">
        <v>126</v>
      </c>
      <c r="H3695" s="19">
        <v>18.998512523591696</v>
      </c>
    </row>
    <row r="3696" spans="1:8">
      <c r="A3696" s="19" t="s">
        <v>107</v>
      </c>
      <c r="B3696" s="19" t="s">
        <v>4085</v>
      </c>
      <c r="C3696" s="19" t="s">
        <v>179</v>
      </c>
      <c r="D3696" s="19">
        <v>2008</v>
      </c>
      <c r="E3696" s="19" t="s">
        <v>105</v>
      </c>
      <c r="F3696" s="19" t="s">
        <v>224</v>
      </c>
      <c r="G3696" s="19" t="s">
        <v>126</v>
      </c>
      <c r="H3696" s="19">
        <v>19.400977667360745</v>
      </c>
    </row>
    <row r="3697" spans="1:8">
      <c r="A3697" s="19" t="s">
        <v>27</v>
      </c>
      <c r="B3697" s="19" t="s">
        <v>4086</v>
      </c>
      <c r="C3697" s="19" t="s">
        <v>180</v>
      </c>
      <c r="D3697" s="19">
        <v>2008</v>
      </c>
      <c r="E3697" s="19" t="s">
        <v>105</v>
      </c>
      <c r="F3697" s="19" t="s">
        <v>224</v>
      </c>
      <c r="G3697" s="19" t="s">
        <v>126</v>
      </c>
      <c r="H3697" s="19">
        <v>19.88757673972545</v>
      </c>
    </row>
    <row r="3698" spans="1:8">
      <c r="A3698" s="19" t="s">
        <v>28</v>
      </c>
      <c r="B3698" s="19" t="s">
        <v>4087</v>
      </c>
      <c r="C3698" s="19" t="s">
        <v>181</v>
      </c>
      <c r="D3698" s="19">
        <v>2008</v>
      </c>
      <c r="E3698" s="19" t="s">
        <v>105</v>
      </c>
      <c r="F3698" s="19" t="s">
        <v>224</v>
      </c>
      <c r="G3698" s="19" t="s">
        <v>126</v>
      </c>
      <c r="H3698" s="19">
        <v>20.402688901816301</v>
      </c>
    </row>
    <row r="3699" spans="1:8">
      <c r="A3699" s="19" t="s">
        <v>30</v>
      </c>
      <c r="B3699" s="19" t="s">
        <v>4088</v>
      </c>
      <c r="C3699" s="19" t="s">
        <v>29</v>
      </c>
      <c r="D3699" s="19">
        <v>2008</v>
      </c>
      <c r="E3699" s="19" t="s">
        <v>105</v>
      </c>
      <c r="F3699" s="19" t="s">
        <v>224</v>
      </c>
      <c r="G3699" s="19" t="s">
        <v>126</v>
      </c>
      <c r="H3699" s="19">
        <v>18.247151621384749</v>
      </c>
    </row>
    <row r="3700" spans="1:8">
      <c r="A3700" s="19" t="s">
        <v>32</v>
      </c>
      <c r="B3700" s="19" t="s">
        <v>4089</v>
      </c>
      <c r="C3700" s="19" t="s">
        <v>31</v>
      </c>
      <c r="D3700" s="19">
        <v>2008</v>
      </c>
      <c r="E3700" s="19" t="s">
        <v>105</v>
      </c>
      <c r="F3700" s="19" t="s">
        <v>224</v>
      </c>
      <c r="G3700" s="19" t="s">
        <v>126</v>
      </c>
      <c r="H3700" s="19">
        <v>18.336678503422366</v>
      </c>
    </row>
    <row r="3701" spans="1:8">
      <c r="A3701" s="19" t="s">
        <v>34</v>
      </c>
      <c r="B3701" s="19" t="s">
        <v>4090</v>
      </c>
      <c r="C3701" s="19" t="s">
        <v>33</v>
      </c>
      <c r="D3701" s="19">
        <v>2008</v>
      </c>
      <c r="E3701" s="19" t="s">
        <v>105</v>
      </c>
      <c r="F3701" s="19" t="s">
        <v>224</v>
      </c>
      <c r="G3701" s="19" t="s">
        <v>126</v>
      </c>
      <c r="H3701" s="19">
        <v>18.017200711253039</v>
      </c>
    </row>
    <row r="3702" spans="1:8">
      <c r="A3702" s="19" t="s">
        <v>36</v>
      </c>
      <c r="B3702" s="19" t="s">
        <v>4091</v>
      </c>
      <c r="C3702" s="19" t="s">
        <v>35</v>
      </c>
      <c r="D3702" s="19">
        <v>2008</v>
      </c>
      <c r="E3702" s="19" t="s">
        <v>105</v>
      </c>
      <c r="F3702" s="19" t="s">
        <v>224</v>
      </c>
      <c r="G3702" s="19" t="s">
        <v>126</v>
      </c>
      <c r="H3702" s="19">
        <v>19.568844112230526</v>
      </c>
    </row>
    <row r="3703" spans="1:8">
      <c r="A3703" s="19" t="s">
        <v>38</v>
      </c>
      <c r="B3703" s="19" t="s">
        <v>4092</v>
      </c>
      <c r="C3703" s="19" t="s">
        <v>37</v>
      </c>
      <c r="D3703" s="19">
        <v>2008</v>
      </c>
      <c r="E3703" s="19" t="s">
        <v>105</v>
      </c>
      <c r="F3703" s="19" t="s">
        <v>224</v>
      </c>
      <c r="G3703" s="19" t="s">
        <v>126</v>
      </c>
      <c r="H3703" s="19">
        <v>19.671713788020902</v>
      </c>
    </row>
    <row r="3704" spans="1:8">
      <c r="A3704" s="19" t="s">
        <v>40</v>
      </c>
      <c r="B3704" s="19" t="s">
        <v>4093</v>
      </c>
      <c r="C3704" s="19" t="s">
        <v>39</v>
      </c>
      <c r="D3704" s="19">
        <v>2008</v>
      </c>
      <c r="E3704" s="19" t="s">
        <v>105</v>
      </c>
      <c r="F3704" s="19" t="s">
        <v>224</v>
      </c>
      <c r="G3704" s="19" t="s">
        <v>126</v>
      </c>
      <c r="H3704" s="19">
        <v>19.837659851443448</v>
      </c>
    </row>
    <row r="3705" spans="1:8">
      <c r="A3705" s="19" t="s">
        <v>41</v>
      </c>
      <c r="B3705" s="19" t="s">
        <v>4094</v>
      </c>
      <c r="C3705" s="19" t="s">
        <v>24</v>
      </c>
      <c r="D3705" s="19">
        <v>2008</v>
      </c>
      <c r="E3705" s="19" t="s">
        <v>105</v>
      </c>
      <c r="F3705" s="19" t="s">
        <v>224</v>
      </c>
      <c r="G3705" s="19" t="s">
        <v>126</v>
      </c>
      <c r="H3705" s="19">
        <v>18.549579908815055</v>
      </c>
    </row>
    <row r="3706" spans="1:8">
      <c r="A3706" s="19" t="s">
        <v>43</v>
      </c>
      <c r="B3706" s="19" t="s">
        <v>4095</v>
      </c>
      <c r="C3706" s="19" t="s">
        <v>42</v>
      </c>
      <c r="D3706" s="19">
        <v>2008</v>
      </c>
      <c r="E3706" s="19" t="s">
        <v>105</v>
      </c>
      <c r="F3706" s="19" t="s">
        <v>224</v>
      </c>
      <c r="G3706" s="19" t="s">
        <v>126</v>
      </c>
      <c r="H3706" s="19">
        <v>16.060090243441138</v>
      </c>
    </row>
    <row r="3707" spans="1:8">
      <c r="A3707" s="19" t="s">
        <v>45</v>
      </c>
      <c r="B3707" s="19" t="s">
        <v>4096</v>
      </c>
      <c r="C3707" s="19" t="s">
        <v>44</v>
      </c>
      <c r="D3707" s="19">
        <v>2008</v>
      </c>
      <c r="E3707" s="19" t="s">
        <v>105</v>
      </c>
      <c r="F3707" s="19" t="s">
        <v>224</v>
      </c>
      <c r="G3707" s="19" t="s">
        <v>126</v>
      </c>
      <c r="H3707" s="19">
        <v>19.531025141792941</v>
      </c>
    </row>
    <row r="3708" spans="1:8">
      <c r="A3708" s="19" t="s">
        <v>47</v>
      </c>
      <c r="B3708" s="19" t="s">
        <v>4097</v>
      </c>
      <c r="C3708" s="19" t="s">
        <v>46</v>
      </c>
      <c r="D3708" s="19">
        <v>2008</v>
      </c>
      <c r="E3708" s="19" t="s">
        <v>105</v>
      </c>
      <c r="F3708" s="19" t="s">
        <v>224</v>
      </c>
      <c r="G3708" s="19" t="s">
        <v>126</v>
      </c>
      <c r="H3708" s="19">
        <v>19.406783478221701</v>
      </c>
    </row>
    <row r="3709" spans="1:8">
      <c r="A3709" s="19" t="s">
        <v>49</v>
      </c>
      <c r="B3709" s="19" t="s">
        <v>4098</v>
      </c>
      <c r="C3709" s="19" t="s">
        <v>48</v>
      </c>
      <c r="D3709" s="19">
        <v>2008</v>
      </c>
      <c r="E3709" s="19" t="s">
        <v>105</v>
      </c>
      <c r="F3709" s="19" t="s">
        <v>224</v>
      </c>
      <c r="G3709" s="19" t="s">
        <v>126</v>
      </c>
      <c r="H3709" s="19">
        <v>18.499341893081596</v>
      </c>
    </row>
    <row r="3710" spans="1:8">
      <c r="A3710" s="19" t="s">
        <v>51</v>
      </c>
      <c r="B3710" s="19" t="s">
        <v>4099</v>
      </c>
      <c r="C3710" s="19" t="s">
        <v>50</v>
      </c>
      <c r="D3710" s="19">
        <v>2008</v>
      </c>
      <c r="E3710" s="19" t="s">
        <v>105</v>
      </c>
      <c r="F3710" s="19" t="s">
        <v>224</v>
      </c>
      <c r="G3710" s="19" t="s">
        <v>126</v>
      </c>
      <c r="H3710" s="19">
        <v>19.043347841430418</v>
      </c>
    </row>
    <row r="3711" spans="1:8">
      <c r="A3711" s="19" t="s">
        <v>53</v>
      </c>
      <c r="B3711" s="19" t="s">
        <v>4100</v>
      </c>
      <c r="C3711" s="19" t="s">
        <v>52</v>
      </c>
      <c r="D3711" s="19">
        <v>2008</v>
      </c>
      <c r="E3711" s="19" t="s">
        <v>105</v>
      </c>
      <c r="F3711" s="19" t="s">
        <v>224</v>
      </c>
      <c r="G3711" s="19" t="s">
        <v>126</v>
      </c>
      <c r="H3711" s="19">
        <v>19.803435426162093</v>
      </c>
    </row>
    <row r="3712" spans="1:8">
      <c r="A3712" s="19" t="s">
        <v>55</v>
      </c>
      <c r="B3712" s="19" t="s">
        <v>4101</v>
      </c>
      <c r="C3712" s="19" t="s">
        <v>54</v>
      </c>
      <c r="D3712" s="19">
        <v>2008</v>
      </c>
      <c r="E3712" s="19" t="s">
        <v>105</v>
      </c>
      <c r="F3712" s="19" t="s">
        <v>224</v>
      </c>
      <c r="G3712" s="19" t="s">
        <v>126</v>
      </c>
      <c r="H3712" s="19">
        <v>20.381121060054447</v>
      </c>
    </row>
    <row r="3713" spans="1:8">
      <c r="A3713" s="19" t="s">
        <v>57</v>
      </c>
      <c r="B3713" s="19" t="s">
        <v>4102</v>
      </c>
      <c r="C3713" s="19" t="s">
        <v>56</v>
      </c>
      <c r="D3713" s="19">
        <v>2008</v>
      </c>
      <c r="E3713" s="19" t="s">
        <v>105</v>
      </c>
      <c r="F3713" s="19" t="s">
        <v>224</v>
      </c>
      <c r="G3713" s="19" t="s">
        <v>126</v>
      </c>
      <c r="H3713" s="19">
        <v>19.033902468984152</v>
      </c>
    </row>
    <row r="3714" spans="1:8">
      <c r="A3714" s="19" t="s">
        <v>59</v>
      </c>
      <c r="B3714" s="19" t="s">
        <v>4103</v>
      </c>
      <c r="C3714" s="19" t="s">
        <v>58</v>
      </c>
      <c r="D3714" s="19">
        <v>2008</v>
      </c>
      <c r="E3714" s="19" t="s">
        <v>105</v>
      </c>
      <c r="F3714" s="19" t="s">
        <v>224</v>
      </c>
      <c r="G3714" s="19" t="s">
        <v>126</v>
      </c>
      <c r="H3714" s="19">
        <v>19.743712679248574</v>
      </c>
    </row>
    <row r="3715" spans="1:8">
      <c r="A3715" s="19" t="s">
        <v>61</v>
      </c>
      <c r="B3715" s="19" t="s">
        <v>4104</v>
      </c>
      <c r="C3715" s="19" t="s">
        <v>60</v>
      </c>
      <c r="D3715" s="19">
        <v>2008</v>
      </c>
      <c r="E3715" s="19" t="s">
        <v>105</v>
      </c>
      <c r="F3715" s="19" t="s">
        <v>224</v>
      </c>
      <c r="G3715" s="19" t="s">
        <v>126</v>
      </c>
      <c r="H3715" s="19">
        <v>20.474091975264766</v>
      </c>
    </row>
    <row r="3716" spans="1:8">
      <c r="A3716" s="19" t="s">
        <v>63</v>
      </c>
      <c r="B3716" s="19" t="s">
        <v>4105</v>
      </c>
      <c r="C3716" s="19" t="s">
        <v>62</v>
      </c>
      <c r="D3716" s="19">
        <v>2008</v>
      </c>
      <c r="E3716" s="19" t="s">
        <v>105</v>
      </c>
      <c r="F3716" s="19" t="s">
        <v>224</v>
      </c>
      <c r="G3716" s="19" t="s">
        <v>126</v>
      </c>
      <c r="H3716" s="19">
        <v>20.741427247451345</v>
      </c>
    </row>
    <row r="3717" spans="1:8">
      <c r="A3717" s="19" t="s">
        <v>65</v>
      </c>
      <c r="B3717" s="19" t="s">
        <v>4106</v>
      </c>
      <c r="C3717" s="19" t="s">
        <v>64</v>
      </c>
      <c r="D3717" s="19">
        <v>2008</v>
      </c>
      <c r="E3717" s="19" t="s">
        <v>105</v>
      </c>
      <c r="F3717" s="19" t="s">
        <v>224</v>
      </c>
      <c r="G3717" s="19" t="s">
        <v>126</v>
      </c>
      <c r="H3717" s="19">
        <v>19.11781980500411</v>
      </c>
    </row>
    <row r="3718" spans="1:8">
      <c r="A3718" s="19" t="s">
        <v>67</v>
      </c>
      <c r="B3718" s="19" t="s">
        <v>4107</v>
      </c>
      <c r="C3718" s="19" t="s">
        <v>66</v>
      </c>
      <c r="D3718" s="19">
        <v>2008</v>
      </c>
      <c r="E3718" s="19" t="s">
        <v>105</v>
      </c>
      <c r="F3718" s="19" t="s">
        <v>224</v>
      </c>
      <c r="G3718" s="19" t="s">
        <v>126</v>
      </c>
      <c r="H3718" s="19">
        <v>20.352064996614761</v>
      </c>
    </row>
    <row r="3719" spans="1:8">
      <c r="A3719" s="19" t="s">
        <v>69</v>
      </c>
      <c r="B3719" s="19" t="s">
        <v>4108</v>
      </c>
      <c r="C3719" s="19" t="s">
        <v>68</v>
      </c>
      <c r="D3719" s="19">
        <v>2008</v>
      </c>
      <c r="E3719" s="19" t="s">
        <v>105</v>
      </c>
      <c r="F3719" s="19" t="s">
        <v>224</v>
      </c>
      <c r="G3719" s="19" t="s">
        <v>126</v>
      </c>
      <c r="H3719" s="19">
        <v>19.480343118393954</v>
      </c>
    </row>
    <row r="3720" spans="1:8">
      <c r="A3720" s="19" t="s">
        <v>71</v>
      </c>
      <c r="B3720" s="19" t="s">
        <v>4109</v>
      </c>
      <c r="C3720" s="19" t="s">
        <v>70</v>
      </c>
      <c r="D3720" s="19">
        <v>2008</v>
      </c>
      <c r="E3720" s="19" t="s">
        <v>105</v>
      </c>
      <c r="F3720" s="19" t="s">
        <v>224</v>
      </c>
      <c r="G3720" s="19" t="s">
        <v>126</v>
      </c>
      <c r="H3720" s="19">
        <v>21.228793472483588</v>
      </c>
    </row>
    <row r="3721" spans="1:8">
      <c r="A3721" s="19" t="s">
        <v>20</v>
      </c>
      <c r="B3721" s="19" t="s">
        <v>4110</v>
      </c>
      <c r="C3721" s="19" t="s">
        <v>182</v>
      </c>
      <c r="D3721" s="19">
        <v>2008</v>
      </c>
      <c r="E3721" s="19" t="s">
        <v>105</v>
      </c>
      <c r="F3721" s="19" t="s">
        <v>224</v>
      </c>
      <c r="G3721" s="19" t="s">
        <v>126</v>
      </c>
      <c r="H3721" s="19">
        <v>19.370688693688976</v>
      </c>
    </row>
    <row r="3722" spans="1:8">
      <c r="A3722" s="19" t="s">
        <v>23</v>
      </c>
      <c r="B3722" s="19" t="s">
        <v>4111</v>
      </c>
      <c r="C3722" s="19" t="s">
        <v>175</v>
      </c>
      <c r="D3722" s="19">
        <v>2009</v>
      </c>
      <c r="E3722" s="19" t="s">
        <v>105</v>
      </c>
      <c r="F3722" s="19" t="s">
        <v>224</v>
      </c>
      <c r="G3722" s="19" t="s">
        <v>126</v>
      </c>
      <c r="H3722" s="19">
        <v>18.913652599194922</v>
      </c>
    </row>
    <row r="3723" spans="1:8">
      <c r="A3723" s="19" t="s">
        <v>25</v>
      </c>
      <c r="B3723" s="19" t="s">
        <v>4112</v>
      </c>
      <c r="C3723" s="19" t="s">
        <v>176</v>
      </c>
      <c r="D3723" s="19">
        <v>2009</v>
      </c>
      <c r="E3723" s="19" t="s">
        <v>105</v>
      </c>
      <c r="F3723" s="19" t="s">
        <v>224</v>
      </c>
      <c r="G3723" s="19" t="s">
        <v>126</v>
      </c>
      <c r="H3723" s="19">
        <v>18.305553865806921</v>
      </c>
    </row>
    <row r="3724" spans="1:8">
      <c r="A3724" s="19" t="s">
        <v>26</v>
      </c>
      <c r="B3724" s="19" t="s">
        <v>4113</v>
      </c>
      <c r="C3724" s="19" t="s">
        <v>177</v>
      </c>
      <c r="D3724" s="19">
        <v>2009</v>
      </c>
      <c r="E3724" s="19" t="s">
        <v>105</v>
      </c>
      <c r="F3724" s="19" t="s">
        <v>224</v>
      </c>
      <c r="G3724" s="19" t="s">
        <v>126</v>
      </c>
      <c r="H3724" s="19">
        <v>18.58607110104116</v>
      </c>
    </row>
    <row r="3725" spans="1:8">
      <c r="A3725" s="19" t="s">
        <v>221</v>
      </c>
      <c r="B3725" s="19" t="s">
        <v>4114</v>
      </c>
      <c r="C3725" s="19" t="s">
        <v>178</v>
      </c>
      <c r="D3725" s="19">
        <v>2009</v>
      </c>
      <c r="E3725" s="19" t="s">
        <v>105</v>
      </c>
      <c r="F3725" s="19" t="s">
        <v>224</v>
      </c>
      <c r="G3725" s="19" t="s">
        <v>126</v>
      </c>
      <c r="H3725" s="19">
        <v>18.860733333863237</v>
      </c>
    </row>
    <row r="3726" spans="1:8">
      <c r="A3726" s="19" t="s">
        <v>107</v>
      </c>
      <c r="B3726" s="19" t="s">
        <v>4115</v>
      </c>
      <c r="C3726" s="19" t="s">
        <v>179</v>
      </c>
      <c r="D3726" s="19">
        <v>2009</v>
      </c>
      <c r="E3726" s="19" t="s">
        <v>105</v>
      </c>
      <c r="F3726" s="19" t="s">
        <v>224</v>
      </c>
      <c r="G3726" s="19" t="s">
        <v>126</v>
      </c>
      <c r="H3726" s="19">
        <v>19.215449288275849</v>
      </c>
    </row>
    <row r="3727" spans="1:8">
      <c r="A3727" s="19" t="s">
        <v>27</v>
      </c>
      <c r="B3727" s="19" t="s">
        <v>4116</v>
      </c>
      <c r="C3727" s="19" t="s">
        <v>180</v>
      </c>
      <c r="D3727" s="19">
        <v>2009</v>
      </c>
      <c r="E3727" s="19" t="s">
        <v>105</v>
      </c>
      <c r="F3727" s="19" t="s">
        <v>224</v>
      </c>
      <c r="G3727" s="19" t="s">
        <v>126</v>
      </c>
      <c r="H3727" s="19">
        <v>19.745756792624153</v>
      </c>
    </row>
    <row r="3728" spans="1:8">
      <c r="A3728" s="19" t="s">
        <v>28</v>
      </c>
      <c r="B3728" s="19" t="s">
        <v>4117</v>
      </c>
      <c r="C3728" s="19" t="s">
        <v>181</v>
      </c>
      <c r="D3728" s="19">
        <v>2009</v>
      </c>
      <c r="E3728" s="19" t="s">
        <v>105</v>
      </c>
      <c r="F3728" s="19" t="s">
        <v>224</v>
      </c>
      <c r="G3728" s="19" t="s">
        <v>126</v>
      </c>
      <c r="H3728" s="19">
        <v>20.260399560169649</v>
      </c>
    </row>
    <row r="3729" spans="1:8">
      <c r="A3729" s="19" t="s">
        <v>30</v>
      </c>
      <c r="B3729" s="19" t="s">
        <v>4118</v>
      </c>
      <c r="C3729" s="19" t="s">
        <v>29</v>
      </c>
      <c r="D3729" s="19">
        <v>2009</v>
      </c>
      <c r="E3729" s="19" t="s">
        <v>105</v>
      </c>
      <c r="F3729" s="19" t="s">
        <v>224</v>
      </c>
      <c r="G3729" s="19" t="s">
        <v>126</v>
      </c>
      <c r="H3729" s="19">
        <v>18.181022408963585</v>
      </c>
    </row>
    <row r="3730" spans="1:8">
      <c r="A3730" s="19" t="s">
        <v>32</v>
      </c>
      <c r="B3730" s="19" t="s">
        <v>4119</v>
      </c>
      <c r="C3730" s="19" t="s">
        <v>31</v>
      </c>
      <c r="D3730" s="19">
        <v>2009</v>
      </c>
      <c r="E3730" s="19" t="s">
        <v>105</v>
      </c>
      <c r="F3730" s="19" t="s">
        <v>224</v>
      </c>
      <c r="G3730" s="19" t="s">
        <v>126</v>
      </c>
      <c r="H3730" s="19">
        <v>18.123529211145595</v>
      </c>
    </row>
    <row r="3731" spans="1:8">
      <c r="A3731" s="19" t="s">
        <v>34</v>
      </c>
      <c r="B3731" s="19" t="s">
        <v>4120</v>
      </c>
      <c r="C3731" s="19" t="s">
        <v>33</v>
      </c>
      <c r="D3731" s="19">
        <v>2009</v>
      </c>
      <c r="E3731" s="19" t="s">
        <v>105</v>
      </c>
      <c r="F3731" s="19" t="s">
        <v>224</v>
      </c>
      <c r="G3731" s="19" t="s">
        <v>126</v>
      </c>
      <c r="H3731" s="19">
        <v>17.871932584676035</v>
      </c>
    </row>
    <row r="3732" spans="1:8">
      <c r="A3732" s="19" t="s">
        <v>36</v>
      </c>
      <c r="B3732" s="19" t="s">
        <v>4121</v>
      </c>
      <c r="C3732" s="19" t="s">
        <v>35</v>
      </c>
      <c r="D3732" s="19">
        <v>2009</v>
      </c>
      <c r="E3732" s="19" t="s">
        <v>105</v>
      </c>
      <c r="F3732" s="19" t="s">
        <v>224</v>
      </c>
      <c r="G3732" s="19" t="s">
        <v>126</v>
      </c>
      <c r="H3732" s="19">
        <v>19.387755102040817</v>
      </c>
    </row>
    <row r="3733" spans="1:8">
      <c r="A3733" s="19" t="s">
        <v>38</v>
      </c>
      <c r="B3733" s="19" t="s">
        <v>4122</v>
      </c>
      <c r="C3733" s="19" t="s">
        <v>37</v>
      </c>
      <c r="D3733" s="19">
        <v>2009</v>
      </c>
      <c r="E3733" s="19" t="s">
        <v>105</v>
      </c>
      <c r="F3733" s="19" t="s">
        <v>224</v>
      </c>
      <c r="G3733" s="19" t="s">
        <v>126</v>
      </c>
      <c r="H3733" s="19">
        <v>19.51894536994946</v>
      </c>
    </row>
    <row r="3734" spans="1:8">
      <c r="A3734" s="19" t="s">
        <v>40</v>
      </c>
      <c r="B3734" s="19" t="s">
        <v>4123</v>
      </c>
      <c r="C3734" s="19" t="s">
        <v>39</v>
      </c>
      <c r="D3734" s="19">
        <v>2009</v>
      </c>
      <c r="E3734" s="19" t="s">
        <v>105</v>
      </c>
      <c r="F3734" s="19" t="s">
        <v>224</v>
      </c>
      <c r="G3734" s="19" t="s">
        <v>126</v>
      </c>
      <c r="H3734" s="19">
        <v>19.852027047515087</v>
      </c>
    </row>
    <row r="3735" spans="1:8">
      <c r="A3735" s="19" t="s">
        <v>41</v>
      </c>
      <c r="B3735" s="19" t="s">
        <v>4124</v>
      </c>
      <c r="C3735" s="19" t="s">
        <v>24</v>
      </c>
      <c r="D3735" s="19">
        <v>2009</v>
      </c>
      <c r="E3735" s="19" t="s">
        <v>105</v>
      </c>
      <c r="F3735" s="19" t="s">
        <v>224</v>
      </c>
      <c r="G3735" s="19" t="s">
        <v>126</v>
      </c>
      <c r="H3735" s="19">
        <v>18.305553865806921</v>
      </c>
    </row>
    <row r="3736" spans="1:8">
      <c r="A3736" s="19" t="s">
        <v>43</v>
      </c>
      <c r="B3736" s="19" t="s">
        <v>4125</v>
      </c>
      <c r="C3736" s="19" t="s">
        <v>42</v>
      </c>
      <c r="D3736" s="19">
        <v>2009</v>
      </c>
      <c r="E3736" s="19" t="s">
        <v>105</v>
      </c>
      <c r="F3736" s="19" t="s">
        <v>224</v>
      </c>
      <c r="G3736" s="19" t="s">
        <v>126</v>
      </c>
      <c r="H3736" s="19">
        <v>15.970230040595398</v>
      </c>
    </row>
    <row r="3737" spans="1:8">
      <c r="A3737" s="19" t="s">
        <v>45</v>
      </c>
      <c r="B3737" s="19" t="s">
        <v>4126</v>
      </c>
      <c r="C3737" s="19" t="s">
        <v>44</v>
      </c>
      <c r="D3737" s="19">
        <v>2009</v>
      </c>
      <c r="E3737" s="19" t="s">
        <v>105</v>
      </c>
      <c r="F3737" s="19" t="s">
        <v>224</v>
      </c>
      <c r="G3737" s="19" t="s">
        <v>126</v>
      </c>
      <c r="H3737" s="19">
        <v>19.31550225695614</v>
      </c>
    </row>
    <row r="3738" spans="1:8">
      <c r="A3738" s="19" t="s">
        <v>47</v>
      </c>
      <c r="B3738" s="19" t="s">
        <v>4127</v>
      </c>
      <c r="C3738" s="19" t="s">
        <v>46</v>
      </c>
      <c r="D3738" s="19">
        <v>2009</v>
      </c>
      <c r="E3738" s="19" t="s">
        <v>105</v>
      </c>
      <c r="F3738" s="19" t="s">
        <v>224</v>
      </c>
      <c r="G3738" s="19" t="s">
        <v>126</v>
      </c>
      <c r="H3738" s="19">
        <v>19.185158566166564</v>
      </c>
    </row>
    <row r="3739" spans="1:8">
      <c r="A3739" s="19" t="s">
        <v>49</v>
      </c>
      <c r="B3739" s="19" t="s">
        <v>4128</v>
      </c>
      <c r="C3739" s="19" t="s">
        <v>48</v>
      </c>
      <c r="D3739" s="19">
        <v>2009</v>
      </c>
      <c r="E3739" s="19" t="s">
        <v>105</v>
      </c>
      <c r="F3739" s="19" t="s">
        <v>224</v>
      </c>
      <c r="G3739" s="19" t="s">
        <v>126</v>
      </c>
      <c r="H3739" s="19">
        <v>18.413526753700072</v>
      </c>
    </row>
    <row r="3740" spans="1:8">
      <c r="A3740" s="19" t="s">
        <v>51</v>
      </c>
      <c r="B3740" s="19" t="s">
        <v>4129</v>
      </c>
      <c r="C3740" s="19" t="s">
        <v>50</v>
      </c>
      <c r="D3740" s="19">
        <v>2009</v>
      </c>
      <c r="E3740" s="19" t="s">
        <v>105</v>
      </c>
      <c r="F3740" s="19" t="s">
        <v>224</v>
      </c>
      <c r="G3740" s="19" t="s">
        <v>126</v>
      </c>
      <c r="H3740" s="19">
        <v>18.844556620247406</v>
      </c>
    </row>
    <row r="3741" spans="1:8">
      <c r="A3741" s="19" t="s">
        <v>53</v>
      </c>
      <c r="B3741" s="19" t="s">
        <v>4130</v>
      </c>
      <c r="C3741" s="19" t="s">
        <v>52</v>
      </c>
      <c r="D3741" s="19">
        <v>2009</v>
      </c>
      <c r="E3741" s="19" t="s">
        <v>105</v>
      </c>
      <c r="F3741" s="19" t="s">
        <v>224</v>
      </c>
      <c r="G3741" s="19" t="s">
        <v>126</v>
      </c>
      <c r="H3741" s="19">
        <v>19.64122250110734</v>
      </c>
    </row>
    <row r="3742" spans="1:8">
      <c r="A3742" s="19" t="s">
        <v>55</v>
      </c>
      <c r="B3742" s="19" t="s">
        <v>4131</v>
      </c>
      <c r="C3742" s="19" t="s">
        <v>54</v>
      </c>
      <c r="D3742" s="19">
        <v>2009</v>
      </c>
      <c r="E3742" s="19" t="s">
        <v>105</v>
      </c>
      <c r="F3742" s="19" t="s">
        <v>224</v>
      </c>
      <c r="G3742" s="19" t="s">
        <v>126</v>
      </c>
      <c r="H3742" s="19">
        <v>20.116508656560548</v>
      </c>
    </row>
    <row r="3743" spans="1:8">
      <c r="A3743" s="19" t="s">
        <v>57</v>
      </c>
      <c r="B3743" s="19" t="s">
        <v>4132</v>
      </c>
      <c r="C3743" s="19" t="s">
        <v>56</v>
      </c>
      <c r="D3743" s="19">
        <v>2009</v>
      </c>
      <c r="E3743" s="19" t="s">
        <v>105</v>
      </c>
      <c r="F3743" s="19" t="s">
        <v>224</v>
      </c>
      <c r="G3743" s="19" t="s">
        <v>126</v>
      </c>
      <c r="H3743" s="19">
        <v>18.881634627010037</v>
      </c>
    </row>
    <row r="3744" spans="1:8">
      <c r="A3744" s="19" t="s">
        <v>59</v>
      </c>
      <c r="B3744" s="19" t="s">
        <v>4133</v>
      </c>
      <c r="C3744" s="19" t="s">
        <v>58</v>
      </c>
      <c r="D3744" s="19">
        <v>2009</v>
      </c>
      <c r="E3744" s="19" t="s">
        <v>105</v>
      </c>
      <c r="F3744" s="19" t="s">
        <v>224</v>
      </c>
      <c r="G3744" s="19" t="s">
        <v>126</v>
      </c>
      <c r="H3744" s="19">
        <v>19.660851616049886</v>
      </c>
    </row>
    <row r="3745" spans="1:8">
      <c r="A3745" s="19" t="s">
        <v>61</v>
      </c>
      <c r="B3745" s="19" t="s">
        <v>4134</v>
      </c>
      <c r="C3745" s="19" t="s">
        <v>60</v>
      </c>
      <c r="D3745" s="19">
        <v>2009</v>
      </c>
      <c r="E3745" s="19" t="s">
        <v>105</v>
      </c>
      <c r="F3745" s="19" t="s">
        <v>224</v>
      </c>
      <c r="G3745" s="19" t="s">
        <v>126</v>
      </c>
      <c r="H3745" s="19">
        <v>20.089584876379924</v>
      </c>
    </row>
    <row r="3746" spans="1:8">
      <c r="A3746" s="19" t="s">
        <v>63</v>
      </c>
      <c r="B3746" s="19" t="s">
        <v>4135</v>
      </c>
      <c r="C3746" s="19" t="s">
        <v>62</v>
      </c>
      <c r="D3746" s="19">
        <v>2009</v>
      </c>
      <c r="E3746" s="19" t="s">
        <v>105</v>
      </c>
      <c r="F3746" s="19" t="s">
        <v>224</v>
      </c>
      <c r="G3746" s="19" t="s">
        <v>126</v>
      </c>
      <c r="H3746" s="19">
        <v>20.640204570586068</v>
      </c>
    </row>
    <row r="3747" spans="1:8">
      <c r="A3747" s="19" t="s">
        <v>65</v>
      </c>
      <c r="B3747" s="19" t="s">
        <v>4136</v>
      </c>
      <c r="C3747" s="19" t="s">
        <v>64</v>
      </c>
      <c r="D3747" s="19">
        <v>2009</v>
      </c>
      <c r="E3747" s="19" t="s">
        <v>105</v>
      </c>
      <c r="F3747" s="19" t="s">
        <v>224</v>
      </c>
      <c r="G3747" s="19" t="s">
        <v>126</v>
      </c>
      <c r="H3747" s="19">
        <v>18.816339659054361</v>
      </c>
    </row>
    <row r="3748" spans="1:8">
      <c r="A3748" s="19" t="s">
        <v>67</v>
      </c>
      <c r="B3748" s="19" t="s">
        <v>4137</v>
      </c>
      <c r="C3748" s="19" t="s">
        <v>66</v>
      </c>
      <c r="D3748" s="19">
        <v>2009</v>
      </c>
      <c r="E3748" s="19" t="s">
        <v>105</v>
      </c>
      <c r="F3748" s="19" t="s">
        <v>224</v>
      </c>
      <c r="G3748" s="19" t="s">
        <v>126</v>
      </c>
      <c r="H3748" s="19">
        <v>20.202361636920855</v>
      </c>
    </row>
    <row r="3749" spans="1:8">
      <c r="A3749" s="19" t="s">
        <v>69</v>
      </c>
      <c r="B3749" s="19" t="s">
        <v>4138</v>
      </c>
      <c r="C3749" s="19" t="s">
        <v>68</v>
      </c>
      <c r="D3749" s="19">
        <v>2009</v>
      </c>
      <c r="E3749" s="19" t="s">
        <v>105</v>
      </c>
      <c r="F3749" s="19" t="s">
        <v>224</v>
      </c>
      <c r="G3749" s="19" t="s">
        <v>126</v>
      </c>
      <c r="H3749" s="19">
        <v>19.234318381310349</v>
      </c>
    </row>
    <row r="3750" spans="1:8">
      <c r="A3750" s="19" t="s">
        <v>71</v>
      </c>
      <c r="B3750" s="19" t="s">
        <v>4139</v>
      </c>
      <c r="C3750" s="19" t="s">
        <v>70</v>
      </c>
      <c r="D3750" s="19">
        <v>2009</v>
      </c>
      <c r="E3750" s="19" t="s">
        <v>105</v>
      </c>
      <c r="F3750" s="19" t="s">
        <v>224</v>
      </c>
      <c r="G3750" s="19" t="s">
        <v>126</v>
      </c>
      <c r="H3750" s="19">
        <v>21.179182198446348</v>
      </c>
    </row>
    <row r="3751" spans="1:8">
      <c r="A3751" s="19" t="s">
        <v>20</v>
      </c>
      <c r="B3751" s="19" t="s">
        <v>4140</v>
      </c>
      <c r="C3751" s="19" t="s">
        <v>182</v>
      </c>
      <c r="D3751" s="19">
        <v>2009</v>
      </c>
      <c r="E3751" s="19" t="s">
        <v>105</v>
      </c>
      <c r="F3751" s="19" t="s">
        <v>224</v>
      </c>
      <c r="G3751" s="19" t="s">
        <v>126</v>
      </c>
      <c r="H3751" s="19">
        <v>19.216613525037506</v>
      </c>
    </row>
    <row r="3752" spans="1:8">
      <c r="A3752" s="19" t="s">
        <v>23</v>
      </c>
      <c r="B3752" s="19" t="s">
        <v>4141</v>
      </c>
      <c r="C3752" s="19" t="s">
        <v>175</v>
      </c>
      <c r="D3752" s="19">
        <v>2010</v>
      </c>
      <c r="E3752" s="19" t="s">
        <v>105</v>
      </c>
      <c r="F3752" s="19" t="s">
        <v>224</v>
      </c>
      <c r="G3752" s="19" t="s">
        <v>126</v>
      </c>
      <c r="H3752" s="19">
        <v>18.789877027267867</v>
      </c>
    </row>
    <row r="3753" spans="1:8">
      <c r="A3753" s="19" t="s">
        <v>25</v>
      </c>
      <c r="B3753" s="19" t="s">
        <v>4142</v>
      </c>
      <c r="C3753" s="19" t="s">
        <v>176</v>
      </c>
      <c r="D3753" s="19">
        <v>2010</v>
      </c>
      <c r="E3753" s="19" t="s">
        <v>105</v>
      </c>
      <c r="F3753" s="19" t="s">
        <v>224</v>
      </c>
      <c r="G3753" s="19" t="s">
        <v>126</v>
      </c>
      <c r="H3753" s="19">
        <v>18.040907151130892</v>
      </c>
    </row>
    <row r="3754" spans="1:8">
      <c r="A3754" s="19" t="s">
        <v>26</v>
      </c>
      <c r="B3754" s="19" t="s">
        <v>4143</v>
      </c>
      <c r="C3754" s="19" t="s">
        <v>177</v>
      </c>
      <c r="D3754" s="19">
        <v>2010</v>
      </c>
      <c r="E3754" s="19" t="s">
        <v>105</v>
      </c>
      <c r="F3754" s="19" t="s">
        <v>224</v>
      </c>
      <c r="G3754" s="19" t="s">
        <v>126</v>
      </c>
      <c r="H3754" s="19">
        <v>18.341819197387643</v>
      </c>
    </row>
    <row r="3755" spans="1:8">
      <c r="A3755" s="19" t="s">
        <v>221</v>
      </c>
      <c r="B3755" s="19" t="s">
        <v>4144</v>
      </c>
      <c r="C3755" s="19" t="s">
        <v>178</v>
      </c>
      <c r="D3755" s="19">
        <v>2010</v>
      </c>
      <c r="E3755" s="19" t="s">
        <v>105</v>
      </c>
      <c r="F3755" s="19" t="s">
        <v>224</v>
      </c>
      <c r="G3755" s="19" t="s">
        <v>126</v>
      </c>
      <c r="H3755" s="19">
        <v>18.576215529252032</v>
      </c>
    </row>
    <row r="3756" spans="1:8">
      <c r="A3756" s="19" t="s">
        <v>107</v>
      </c>
      <c r="B3756" s="19" t="s">
        <v>4145</v>
      </c>
      <c r="C3756" s="19" t="s">
        <v>179</v>
      </c>
      <c r="D3756" s="19">
        <v>2010</v>
      </c>
      <c r="E3756" s="19" t="s">
        <v>105</v>
      </c>
      <c r="F3756" s="19" t="s">
        <v>224</v>
      </c>
      <c r="G3756" s="19" t="s">
        <v>126</v>
      </c>
      <c r="H3756" s="19">
        <v>19.158076726610695</v>
      </c>
    </row>
    <row r="3757" spans="1:8">
      <c r="A3757" s="19" t="s">
        <v>27</v>
      </c>
      <c r="B3757" s="19" t="s">
        <v>4146</v>
      </c>
      <c r="C3757" s="19" t="s">
        <v>180</v>
      </c>
      <c r="D3757" s="19">
        <v>2010</v>
      </c>
      <c r="E3757" s="19" t="s">
        <v>105</v>
      </c>
      <c r="F3757" s="19" t="s">
        <v>224</v>
      </c>
      <c r="G3757" s="19" t="s">
        <v>126</v>
      </c>
      <c r="H3757" s="19">
        <v>19.621579337030468</v>
      </c>
    </row>
    <row r="3758" spans="1:8">
      <c r="A3758" s="19" t="s">
        <v>28</v>
      </c>
      <c r="B3758" s="19" t="s">
        <v>4147</v>
      </c>
      <c r="C3758" s="19" t="s">
        <v>181</v>
      </c>
      <c r="D3758" s="19">
        <v>2010</v>
      </c>
      <c r="E3758" s="19" t="s">
        <v>105</v>
      </c>
      <c r="F3758" s="19" t="s">
        <v>224</v>
      </c>
      <c r="G3758" s="19" t="s">
        <v>126</v>
      </c>
      <c r="H3758" s="19">
        <v>20.101548814849295</v>
      </c>
    </row>
    <row r="3759" spans="1:8">
      <c r="A3759" s="19" t="s">
        <v>30</v>
      </c>
      <c r="B3759" s="19" t="s">
        <v>4148</v>
      </c>
      <c r="C3759" s="19" t="s">
        <v>29</v>
      </c>
      <c r="D3759" s="19">
        <v>2010</v>
      </c>
      <c r="E3759" s="19" t="s">
        <v>105</v>
      </c>
      <c r="F3759" s="19" t="s">
        <v>224</v>
      </c>
      <c r="G3759" s="19" t="s">
        <v>126</v>
      </c>
      <c r="H3759" s="19">
        <v>17.94259070377386</v>
      </c>
    </row>
    <row r="3760" spans="1:8">
      <c r="A3760" s="19" t="s">
        <v>32</v>
      </c>
      <c r="B3760" s="19" t="s">
        <v>4149</v>
      </c>
      <c r="C3760" s="19" t="s">
        <v>31</v>
      </c>
      <c r="D3760" s="19">
        <v>2010</v>
      </c>
      <c r="E3760" s="19" t="s">
        <v>105</v>
      </c>
      <c r="F3760" s="19" t="s">
        <v>224</v>
      </c>
      <c r="G3760" s="19" t="s">
        <v>126</v>
      </c>
      <c r="H3760" s="19">
        <v>17.942668396838503</v>
      </c>
    </row>
    <row r="3761" spans="1:8">
      <c r="A3761" s="19" t="s">
        <v>34</v>
      </c>
      <c r="B3761" s="19" t="s">
        <v>4150</v>
      </c>
      <c r="C3761" s="19" t="s">
        <v>33</v>
      </c>
      <c r="D3761" s="19">
        <v>2010</v>
      </c>
      <c r="E3761" s="19" t="s">
        <v>105</v>
      </c>
      <c r="F3761" s="19" t="s">
        <v>224</v>
      </c>
      <c r="G3761" s="19" t="s">
        <v>126</v>
      </c>
      <c r="H3761" s="19">
        <v>17.756958734972379</v>
      </c>
    </row>
    <row r="3762" spans="1:8">
      <c r="A3762" s="19" t="s">
        <v>36</v>
      </c>
      <c r="B3762" s="19" t="s">
        <v>4151</v>
      </c>
      <c r="C3762" s="19" t="s">
        <v>35</v>
      </c>
      <c r="D3762" s="19">
        <v>2010</v>
      </c>
      <c r="E3762" s="19" t="s">
        <v>105</v>
      </c>
      <c r="F3762" s="19" t="s">
        <v>224</v>
      </c>
      <c r="G3762" s="19" t="s">
        <v>126</v>
      </c>
      <c r="H3762" s="19">
        <v>19.181230755887071</v>
      </c>
    </row>
    <row r="3763" spans="1:8">
      <c r="A3763" s="19" t="s">
        <v>38</v>
      </c>
      <c r="B3763" s="19" t="s">
        <v>4152</v>
      </c>
      <c r="C3763" s="19" t="s">
        <v>37</v>
      </c>
      <c r="D3763" s="19">
        <v>2010</v>
      </c>
      <c r="E3763" s="19" t="s">
        <v>105</v>
      </c>
      <c r="F3763" s="19" t="s">
        <v>224</v>
      </c>
      <c r="G3763" s="19" t="s">
        <v>126</v>
      </c>
      <c r="H3763" s="19">
        <v>19.438816315649159</v>
      </c>
    </row>
    <row r="3764" spans="1:8">
      <c r="A3764" s="19" t="s">
        <v>40</v>
      </c>
      <c r="B3764" s="19" t="s">
        <v>4153</v>
      </c>
      <c r="C3764" s="19" t="s">
        <v>39</v>
      </c>
      <c r="D3764" s="19">
        <v>2010</v>
      </c>
      <c r="E3764" s="19" t="s">
        <v>105</v>
      </c>
      <c r="F3764" s="19" t="s">
        <v>224</v>
      </c>
      <c r="G3764" s="19" t="s">
        <v>126</v>
      </c>
      <c r="H3764" s="19">
        <v>19.840529562208513</v>
      </c>
    </row>
    <row r="3765" spans="1:8">
      <c r="A3765" s="19" t="s">
        <v>41</v>
      </c>
      <c r="B3765" s="19" t="s">
        <v>4154</v>
      </c>
      <c r="C3765" s="19" t="s">
        <v>24</v>
      </c>
      <c r="D3765" s="19">
        <v>2010</v>
      </c>
      <c r="E3765" s="19" t="s">
        <v>105</v>
      </c>
      <c r="F3765" s="19" t="s">
        <v>224</v>
      </c>
      <c r="G3765" s="19" t="s">
        <v>126</v>
      </c>
      <c r="H3765" s="19">
        <v>18.040907151130892</v>
      </c>
    </row>
    <row r="3766" spans="1:8">
      <c r="A3766" s="19" t="s">
        <v>43</v>
      </c>
      <c r="B3766" s="19" t="s">
        <v>4155</v>
      </c>
      <c r="C3766" s="19" t="s">
        <v>42</v>
      </c>
      <c r="D3766" s="19">
        <v>2010</v>
      </c>
      <c r="E3766" s="19" t="s">
        <v>105</v>
      </c>
      <c r="F3766" s="19" t="s">
        <v>224</v>
      </c>
      <c r="G3766" s="19" t="s">
        <v>126</v>
      </c>
      <c r="H3766" s="19">
        <v>15.566858519609156</v>
      </c>
    </row>
    <row r="3767" spans="1:8">
      <c r="A3767" s="19" t="s">
        <v>45</v>
      </c>
      <c r="B3767" s="19" t="s">
        <v>4156</v>
      </c>
      <c r="C3767" s="19" t="s">
        <v>44</v>
      </c>
      <c r="D3767" s="19">
        <v>2010</v>
      </c>
      <c r="E3767" s="19" t="s">
        <v>105</v>
      </c>
      <c r="F3767" s="19" t="s">
        <v>224</v>
      </c>
      <c r="G3767" s="19" t="s">
        <v>126</v>
      </c>
      <c r="H3767" s="19">
        <v>19.102727761354473</v>
      </c>
    </row>
    <row r="3768" spans="1:8">
      <c r="A3768" s="19" t="s">
        <v>47</v>
      </c>
      <c r="B3768" s="19" t="s">
        <v>4157</v>
      </c>
      <c r="C3768" s="19" t="s">
        <v>46</v>
      </c>
      <c r="D3768" s="19">
        <v>2010</v>
      </c>
      <c r="E3768" s="19" t="s">
        <v>105</v>
      </c>
      <c r="F3768" s="19" t="s">
        <v>224</v>
      </c>
      <c r="G3768" s="19" t="s">
        <v>126</v>
      </c>
      <c r="H3768" s="19">
        <v>18.995308003269841</v>
      </c>
    </row>
    <row r="3769" spans="1:8">
      <c r="A3769" s="19" t="s">
        <v>49</v>
      </c>
      <c r="B3769" s="19" t="s">
        <v>4158</v>
      </c>
      <c r="C3769" s="19" t="s">
        <v>48</v>
      </c>
      <c r="D3769" s="19">
        <v>2010</v>
      </c>
      <c r="E3769" s="19" t="s">
        <v>105</v>
      </c>
      <c r="F3769" s="19" t="s">
        <v>224</v>
      </c>
      <c r="G3769" s="19" t="s">
        <v>126</v>
      </c>
      <c r="H3769" s="19">
        <v>18.168293975821207</v>
      </c>
    </row>
    <row r="3770" spans="1:8">
      <c r="A3770" s="19" t="s">
        <v>51</v>
      </c>
      <c r="B3770" s="19" t="s">
        <v>4159</v>
      </c>
      <c r="C3770" s="19" t="s">
        <v>50</v>
      </c>
      <c r="D3770" s="19">
        <v>2010</v>
      </c>
      <c r="E3770" s="19" t="s">
        <v>105</v>
      </c>
      <c r="F3770" s="19" t="s">
        <v>224</v>
      </c>
      <c r="G3770" s="19" t="s">
        <v>126</v>
      </c>
      <c r="H3770" s="19">
        <v>18.579947546556095</v>
      </c>
    </row>
    <row r="3771" spans="1:8">
      <c r="A3771" s="19" t="s">
        <v>53</v>
      </c>
      <c r="B3771" s="19" t="s">
        <v>4160</v>
      </c>
      <c r="C3771" s="19" t="s">
        <v>52</v>
      </c>
      <c r="D3771" s="19">
        <v>2010</v>
      </c>
      <c r="E3771" s="19" t="s">
        <v>105</v>
      </c>
      <c r="F3771" s="19" t="s">
        <v>224</v>
      </c>
      <c r="G3771" s="19" t="s">
        <v>126</v>
      </c>
      <c r="H3771" s="19">
        <v>19.272529858849076</v>
      </c>
    </row>
    <row r="3772" spans="1:8">
      <c r="A3772" s="19" t="s">
        <v>55</v>
      </c>
      <c r="B3772" s="19" t="s">
        <v>4161</v>
      </c>
      <c r="C3772" s="19" t="s">
        <v>54</v>
      </c>
      <c r="D3772" s="19">
        <v>2010</v>
      </c>
      <c r="E3772" s="19" t="s">
        <v>105</v>
      </c>
      <c r="F3772" s="19" t="s">
        <v>224</v>
      </c>
      <c r="G3772" s="19" t="s">
        <v>126</v>
      </c>
      <c r="H3772" s="19">
        <v>19.940906212964919</v>
      </c>
    </row>
    <row r="3773" spans="1:8">
      <c r="A3773" s="19" t="s">
        <v>57</v>
      </c>
      <c r="B3773" s="19" t="s">
        <v>4162</v>
      </c>
      <c r="C3773" s="19" t="s">
        <v>56</v>
      </c>
      <c r="D3773" s="19">
        <v>2010</v>
      </c>
      <c r="E3773" s="19" t="s">
        <v>105</v>
      </c>
      <c r="F3773" s="19" t="s">
        <v>224</v>
      </c>
      <c r="G3773" s="19" t="s">
        <v>126</v>
      </c>
      <c r="H3773" s="19">
        <v>18.870110480740522</v>
      </c>
    </row>
    <row r="3774" spans="1:8">
      <c r="A3774" s="19" t="s">
        <v>59</v>
      </c>
      <c r="B3774" s="19" t="s">
        <v>4163</v>
      </c>
      <c r="C3774" s="19" t="s">
        <v>58</v>
      </c>
      <c r="D3774" s="19">
        <v>2010</v>
      </c>
      <c r="E3774" s="19" t="s">
        <v>105</v>
      </c>
      <c r="F3774" s="19" t="s">
        <v>224</v>
      </c>
      <c r="G3774" s="19" t="s">
        <v>126</v>
      </c>
      <c r="H3774" s="19">
        <v>19.592666602675415</v>
      </c>
    </row>
    <row r="3775" spans="1:8">
      <c r="A3775" s="19" t="s">
        <v>61</v>
      </c>
      <c r="B3775" s="19" t="s">
        <v>4164</v>
      </c>
      <c r="C3775" s="19" t="s">
        <v>60</v>
      </c>
      <c r="D3775" s="19">
        <v>2010</v>
      </c>
      <c r="E3775" s="19" t="s">
        <v>105</v>
      </c>
      <c r="F3775" s="19" t="s">
        <v>224</v>
      </c>
      <c r="G3775" s="19" t="s">
        <v>126</v>
      </c>
      <c r="H3775" s="19">
        <v>19.737532808398949</v>
      </c>
    </row>
    <row r="3776" spans="1:8">
      <c r="A3776" s="19" t="s">
        <v>63</v>
      </c>
      <c r="B3776" s="19" t="s">
        <v>4165</v>
      </c>
      <c r="C3776" s="19" t="s">
        <v>62</v>
      </c>
      <c r="D3776" s="19">
        <v>2010</v>
      </c>
      <c r="E3776" s="19" t="s">
        <v>105</v>
      </c>
      <c r="F3776" s="19" t="s">
        <v>224</v>
      </c>
      <c r="G3776" s="19" t="s">
        <v>126</v>
      </c>
      <c r="H3776" s="19">
        <v>20.609183556624298</v>
      </c>
    </row>
    <row r="3777" spans="1:8">
      <c r="A3777" s="19" t="s">
        <v>65</v>
      </c>
      <c r="B3777" s="19" t="s">
        <v>4166</v>
      </c>
      <c r="C3777" s="19" t="s">
        <v>64</v>
      </c>
      <c r="D3777" s="19">
        <v>2010</v>
      </c>
      <c r="E3777" s="19" t="s">
        <v>105</v>
      </c>
      <c r="F3777" s="19" t="s">
        <v>224</v>
      </c>
      <c r="G3777" s="19" t="s">
        <v>126</v>
      </c>
      <c r="H3777" s="19">
        <v>18.4891644488638</v>
      </c>
    </row>
    <row r="3778" spans="1:8">
      <c r="A3778" s="19" t="s">
        <v>67</v>
      </c>
      <c r="B3778" s="19" t="s">
        <v>4167</v>
      </c>
      <c r="C3778" s="19" t="s">
        <v>66</v>
      </c>
      <c r="D3778" s="19">
        <v>2010</v>
      </c>
      <c r="E3778" s="19" t="s">
        <v>105</v>
      </c>
      <c r="F3778" s="19" t="s">
        <v>224</v>
      </c>
      <c r="G3778" s="19" t="s">
        <v>126</v>
      </c>
      <c r="H3778" s="19">
        <v>20.030205351306268</v>
      </c>
    </row>
    <row r="3779" spans="1:8">
      <c r="A3779" s="19" t="s">
        <v>69</v>
      </c>
      <c r="B3779" s="19" t="s">
        <v>4168</v>
      </c>
      <c r="C3779" s="19" t="s">
        <v>68</v>
      </c>
      <c r="D3779" s="19">
        <v>2010</v>
      </c>
      <c r="E3779" s="19" t="s">
        <v>105</v>
      </c>
      <c r="F3779" s="19" t="s">
        <v>224</v>
      </c>
      <c r="G3779" s="19" t="s">
        <v>126</v>
      </c>
      <c r="H3779" s="19">
        <v>18.841455228889785</v>
      </c>
    </row>
    <row r="3780" spans="1:8">
      <c r="A3780" s="19" t="s">
        <v>71</v>
      </c>
      <c r="B3780" s="19" t="s">
        <v>4169</v>
      </c>
      <c r="C3780" s="19" t="s">
        <v>70</v>
      </c>
      <c r="D3780" s="19">
        <v>2010</v>
      </c>
      <c r="E3780" s="19" t="s">
        <v>105</v>
      </c>
      <c r="F3780" s="19" t="s">
        <v>224</v>
      </c>
      <c r="G3780" s="19" t="s">
        <v>126</v>
      </c>
      <c r="H3780" s="19">
        <v>21.093408221729863</v>
      </c>
    </row>
    <row r="3781" spans="1:8">
      <c r="A3781" s="19" t="s">
        <v>20</v>
      </c>
      <c r="B3781" s="19" t="s">
        <v>4170</v>
      </c>
      <c r="C3781" s="19" t="s">
        <v>182</v>
      </c>
      <c r="D3781" s="19">
        <v>2010</v>
      </c>
      <c r="E3781" s="19" t="s">
        <v>105</v>
      </c>
      <c r="F3781" s="19" t="s">
        <v>224</v>
      </c>
      <c r="G3781" s="19" t="s">
        <v>126</v>
      </c>
      <c r="H3781" s="19">
        <v>19.047899254627069</v>
      </c>
    </row>
    <row r="3782" spans="1:8">
      <c r="A3782" s="19" t="s">
        <v>23</v>
      </c>
      <c r="B3782" s="19" t="s">
        <v>4171</v>
      </c>
      <c r="C3782" s="19" t="s">
        <v>175</v>
      </c>
      <c r="D3782" s="19">
        <v>2011</v>
      </c>
      <c r="E3782" s="19" t="s">
        <v>105</v>
      </c>
      <c r="F3782" s="19" t="s">
        <v>224</v>
      </c>
      <c r="G3782" s="19" t="s">
        <v>126</v>
      </c>
      <c r="H3782" s="19">
        <v>18.723237003785606</v>
      </c>
    </row>
    <row r="3783" spans="1:8">
      <c r="A3783" s="19" t="s">
        <v>25</v>
      </c>
      <c r="B3783" s="19" t="s">
        <v>4172</v>
      </c>
      <c r="C3783" s="19" t="s">
        <v>176</v>
      </c>
      <c r="D3783" s="19">
        <v>2011</v>
      </c>
      <c r="E3783" s="19" t="s">
        <v>105</v>
      </c>
      <c r="F3783" s="19" t="s">
        <v>224</v>
      </c>
      <c r="G3783" s="19" t="s">
        <v>126</v>
      </c>
      <c r="H3783" s="19">
        <v>17.861325303037216</v>
      </c>
    </row>
    <row r="3784" spans="1:8">
      <c r="A3784" s="19" t="s">
        <v>26</v>
      </c>
      <c r="B3784" s="19" t="s">
        <v>4173</v>
      </c>
      <c r="C3784" s="19" t="s">
        <v>177</v>
      </c>
      <c r="D3784" s="19">
        <v>2011</v>
      </c>
      <c r="E3784" s="19" t="s">
        <v>105</v>
      </c>
      <c r="F3784" s="19" t="s">
        <v>224</v>
      </c>
      <c r="G3784" s="19" t="s">
        <v>126</v>
      </c>
      <c r="H3784" s="19">
        <v>18.301738726570964</v>
      </c>
    </row>
    <row r="3785" spans="1:8">
      <c r="A3785" s="19" t="s">
        <v>221</v>
      </c>
      <c r="B3785" s="19" t="s">
        <v>4174</v>
      </c>
      <c r="C3785" s="19" t="s">
        <v>178</v>
      </c>
      <c r="D3785" s="19">
        <v>2011</v>
      </c>
      <c r="E3785" s="19" t="s">
        <v>105</v>
      </c>
      <c r="F3785" s="19" t="s">
        <v>224</v>
      </c>
      <c r="G3785" s="19" t="s">
        <v>126</v>
      </c>
      <c r="H3785" s="19">
        <v>18.479593555488531</v>
      </c>
    </row>
    <row r="3786" spans="1:8">
      <c r="A3786" s="19" t="s">
        <v>107</v>
      </c>
      <c r="B3786" s="19" t="s">
        <v>4175</v>
      </c>
      <c r="C3786" s="19" t="s">
        <v>179</v>
      </c>
      <c r="D3786" s="19">
        <v>2011</v>
      </c>
      <c r="E3786" s="19" t="s">
        <v>105</v>
      </c>
      <c r="F3786" s="19" t="s">
        <v>224</v>
      </c>
      <c r="G3786" s="19" t="s">
        <v>126</v>
      </c>
      <c r="H3786" s="19">
        <v>19.144747068271705</v>
      </c>
    </row>
    <row r="3787" spans="1:8">
      <c r="A3787" s="19" t="s">
        <v>27</v>
      </c>
      <c r="B3787" s="19" t="s">
        <v>4176</v>
      </c>
      <c r="C3787" s="19" t="s">
        <v>180</v>
      </c>
      <c r="D3787" s="19">
        <v>2011</v>
      </c>
      <c r="E3787" s="19" t="s">
        <v>105</v>
      </c>
      <c r="F3787" s="19" t="s">
        <v>224</v>
      </c>
      <c r="G3787" s="19" t="s">
        <v>126</v>
      </c>
      <c r="H3787" s="19">
        <v>19.666094815682662</v>
      </c>
    </row>
    <row r="3788" spans="1:8">
      <c r="A3788" s="19" t="s">
        <v>28</v>
      </c>
      <c r="B3788" s="19" t="s">
        <v>4177</v>
      </c>
      <c r="C3788" s="19" t="s">
        <v>181</v>
      </c>
      <c r="D3788" s="19">
        <v>2011</v>
      </c>
      <c r="E3788" s="19" t="s">
        <v>105</v>
      </c>
      <c r="F3788" s="19" t="s">
        <v>224</v>
      </c>
      <c r="G3788" s="19" t="s">
        <v>126</v>
      </c>
      <c r="H3788" s="19">
        <v>19.949704843119431</v>
      </c>
    </row>
    <row r="3789" spans="1:8">
      <c r="A3789" s="19" t="s">
        <v>30</v>
      </c>
      <c r="B3789" s="19" t="s">
        <v>4178</v>
      </c>
      <c r="C3789" s="19" t="s">
        <v>29</v>
      </c>
      <c r="D3789" s="19">
        <v>2011</v>
      </c>
      <c r="E3789" s="19" t="s">
        <v>105</v>
      </c>
      <c r="F3789" s="19" t="s">
        <v>224</v>
      </c>
      <c r="G3789" s="19" t="s">
        <v>126</v>
      </c>
      <c r="H3789" s="19">
        <v>17.808298900075656</v>
      </c>
    </row>
    <row r="3790" spans="1:8">
      <c r="A3790" s="19" t="s">
        <v>32</v>
      </c>
      <c r="B3790" s="19" t="s">
        <v>4179</v>
      </c>
      <c r="C3790" s="19" t="s">
        <v>31</v>
      </c>
      <c r="D3790" s="19">
        <v>2011</v>
      </c>
      <c r="E3790" s="19" t="s">
        <v>105</v>
      </c>
      <c r="F3790" s="19" t="s">
        <v>224</v>
      </c>
      <c r="G3790" s="19" t="s">
        <v>126</v>
      </c>
      <c r="H3790" s="19">
        <v>17.85068630733177</v>
      </c>
    </row>
    <row r="3791" spans="1:8">
      <c r="A3791" s="19" t="s">
        <v>34</v>
      </c>
      <c r="B3791" s="19" t="s">
        <v>4180</v>
      </c>
      <c r="C3791" s="19" t="s">
        <v>33</v>
      </c>
      <c r="D3791" s="19">
        <v>2011</v>
      </c>
      <c r="E3791" s="19" t="s">
        <v>105</v>
      </c>
      <c r="F3791" s="19" t="s">
        <v>224</v>
      </c>
      <c r="G3791" s="19" t="s">
        <v>126</v>
      </c>
      <c r="H3791" s="19">
        <v>17.6017207384836</v>
      </c>
    </row>
    <row r="3792" spans="1:8">
      <c r="A3792" s="19" t="s">
        <v>36</v>
      </c>
      <c r="B3792" s="19" t="s">
        <v>4181</v>
      </c>
      <c r="C3792" s="19" t="s">
        <v>35</v>
      </c>
      <c r="D3792" s="19">
        <v>2011</v>
      </c>
      <c r="E3792" s="19" t="s">
        <v>105</v>
      </c>
      <c r="F3792" s="19" t="s">
        <v>224</v>
      </c>
      <c r="G3792" s="19" t="s">
        <v>126</v>
      </c>
      <c r="H3792" s="19">
        <v>19.207310455601139</v>
      </c>
    </row>
    <row r="3793" spans="1:8">
      <c r="A3793" s="19" t="s">
        <v>38</v>
      </c>
      <c r="B3793" s="19" t="s">
        <v>4182</v>
      </c>
      <c r="C3793" s="19" t="s">
        <v>37</v>
      </c>
      <c r="D3793" s="19">
        <v>2011</v>
      </c>
      <c r="E3793" s="19" t="s">
        <v>105</v>
      </c>
      <c r="F3793" s="19" t="s">
        <v>224</v>
      </c>
      <c r="G3793" s="19" t="s">
        <v>126</v>
      </c>
      <c r="H3793" s="19">
        <v>19.322529224229541</v>
      </c>
    </row>
    <row r="3794" spans="1:8">
      <c r="A3794" s="19" t="s">
        <v>40</v>
      </c>
      <c r="B3794" s="19" t="s">
        <v>4183</v>
      </c>
      <c r="C3794" s="19" t="s">
        <v>39</v>
      </c>
      <c r="D3794" s="19">
        <v>2011</v>
      </c>
      <c r="E3794" s="19" t="s">
        <v>105</v>
      </c>
      <c r="F3794" s="19" t="s">
        <v>224</v>
      </c>
      <c r="G3794" s="19" t="s">
        <v>126</v>
      </c>
      <c r="H3794" s="19">
        <v>19.895740244265713</v>
      </c>
    </row>
    <row r="3795" spans="1:8">
      <c r="A3795" s="19" t="s">
        <v>41</v>
      </c>
      <c r="B3795" s="19" t="s">
        <v>4184</v>
      </c>
      <c r="C3795" s="19" t="s">
        <v>24</v>
      </c>
      <c r="D3795" s="19">
        <v>2011</v>
      </c>
      <c r="E3795" s="19" t="s">
        <v>105</v>
      </c>
      <c r="F3795" s="19" t="s">
        <v>224</v>
      </c>
      <c r="G3795" s="19" t="s">
        <v>126</v>
      </c>
      <c r="H3795" s="19">
        <v>17.861325303037216</v>
      </c>
    </row>
    <row r="3796" spans="1:8">
      <c r="A3796" s="19" t="s">
        <v>43</v>
      </c>
      <c r="B3796" s="19" t="s">
        <v>4185</v>
      </c>
      <c r="C3796" s="19" t="s">
        <v>42</v>
      </c>
      <c r="D3796" s="19">
        <v>2011</v>
      </c>
      <c r="E3796" s="19" t="s">
        <v>105</v>
      </c>
      <c r="F3796" s="19" t="s">
        <v>224</v>
      </c>
      <c r="G3796" s="19" t="s">
        <v>126</v>
      </c>
      <c r="H3796" s="19">
        <v>15.401446220348481</v>
      </c>
    </row>
    <row r="3797" spans="1:8">
      <c r="A3797" s="19" t="s">
        <v>45</v>
      </c>
      <c r="B3797" s="19" t="s">
        <v>4186</v>
      </c>
      <c r="C3797" s="19" t="s">
        <v>44</v>
      </c>
      <c r="D3797" s="19">
        <v>2011</v>
      </c>
      <c r="E3797" s="19" t="s">
        <v>105</v>
      </c>
      <c r="F3797" s="19" t="s">
        <v>224</v>
      </c>
      <c r="G3797" s="19" t="s">
        <v>126</v>
      </c>
      <c r="H3797" s="19">
        <v>19.002185117846242</v>
      </c>
    </row>
    <row r="3798" spans="1:8">
      <c r="A3798" s="19" t="s">
        <v>47</v>
      </c>
      <c r="B3798" s="19" t="s">
        <v>4187</v>
      </c>
      <c r="C3798" s="19" t="s">
        <v>46</v>
      </c>
      <c r="D3798" s="19">
        <v>2011</v>
      </c>
      <c r="E3798" s="19" t="s">
        <v>105</v>
      </c>
      <c r="F3798" s="19" t="s">
        <v>224</v>
      </c>
      <c r="G3798" s="19" t="s">
        <v>126</v>
      </c>
      <c r="H3798" s="19">
        <v>19.043752016286028</v>
      </c>
    </row>
    <row r="3799" spans="1:8">
      <c r="A3799" s="19" t="s">
        <v>49</v>
      </c>
      <c r="B3799" s="19" t="s">
        <v>4188</v>
      </c>
      <c r="C3799" s="19" t="s">
        <v>48</v>
      </c>
      <c r="D3799" s="19">
        <v>2011</v>
      </c>
      <c r="E3799" s="19" t="s">
        <v>105</v>
      </c>
      <c r="F3799" s="19" t="s">
        <v>224</v>
      </c>
      <c r="G3799" s="19" t="s">
        <v>126</v>
      </c>
      <c r="H3799" s="19">
        <v>18.136810247628414</v>
      </c>
    </row>
    <row r="3800" spans="1:8">
      <c r="A3800" s="19" t="s">
        <v>51</v>
      </c>
      <c r="B3800" s="19" t="s">
        <v>4189</v>
      </c>
      <c r="C3800" s="19" t="s">
        <v>50</v>
      </c>
      <c r="D3800" s="19">
        <v>2011</v>
      </c>
      <c r="E3800" s="19" t="s">
        <v>105</v>
      </c>
      <c r="F3800" s="19" t="s">
        <v>224</v>
      </c>
      <c r="G3800" s="19" t="s">
        <v>126</v>
      </c>
      <c r="H3800" s="19">
        <v>18.419514191341964</v>
      </c>
    </row>
    <row r="3801" spans="1:8">
      <c r="A3801" s="19" t="s">
        <v>53</v>
      </c>
      <c r="B3801" s="19" t="s">
        <v>4190</v>
      </c>
      <c r="C3801" s="19" t="s">
        <v>52</v>
      </c>
      <c r="D3801" s="19">
        <v>2011</v>
      </c>
      <c r="E3801" s="19" t="s">
        <v>105</v>
      </c>
      <c r="F3801" s="19" t="s">
        <v>224</v>
      </c>
      <c r="G3801" s="19" t="s">
        <v>126</v>
      </c>
      <c r="H3801" s="19">
        <v>19.126055786143443</v>
      </c>
    </row>
    <row r="3802" spans="1:8">
      <c r="A3802" s="19" t="s">
        <v>55</v>
      </c>
      <c r="B3802" s="19" t="s">
        <v>4191</v>
      </c>
      <c r="C3802" s="19" t="s">
        <v>54</v>
      </c>
      <c r="D3802" s="19">
        <v>2011</v>
      </c>
      <c r="E3802" s="19" t="s">
        <v>105</v>
      </c>
      <c r="F3802" s="19" t="s">
        <v>224</v>
      </c>
      <c r="G3802" s="19" t="s">
        <v>126</v>
      </c>
      <c r="H3802" s="19">
        <v>19.634932460885622</v>
      </c>
    </row>
    <row r="3803" spans="1:8">
      <c r="A3803" s="19" t="s">
        <v>57</v>
      </c>
      <c r="B3803" s="19" t="s">
        <v>4192</v>
      </c>
      <c r="C3803" s="19" t="s">
        <v>56</v>
      </c>
      <c r="D3803" s="19">
        <v>2011</v>
      </c>
      <c r="E3803" s="19" t="s">
        <v>105</v>
      </c>
      <c r="F3803" s="19" t="s">
        <v>224</v>
      </c>
      <c r="G3803" s="19" t="s">
        <v>126</v>
      </c>
      <c r="H3803" s="19">
        <v>18.966572865031615</v>
      </c>
    </row>
    <row r="3804" spans="1:8">
      <c r="A3804" s="19" t="s">
        <v>59</v>
      </c>
      <c r="B3804" s="19" t="s">
        <v>4193</v>
      </c>
      <c r="C3804" s="19" t="s">
        <v>58</v>
      </c>
      <c r="D3804" s="19">
        <v>2011</v>
      </c>
      <c r="E3804" s="19" t="s">
        <v>105</v>
      </c>
      <c r="F3804" s="19" t="s">
        <v>224</v>
      </c>
      <c r="G3804" s="19" t="s">
        <v>126</v>
      </c>
      <c r="H3804" s="19">
        <v>19.671716290271913</v>
      </c>
    </row>
    <row r="3805" spans="1:8">
      <c r="A3805" s="19" t="s">
        <v>61</v>
      </c>
      <c r="B3805" s="19" t="s">
        <v>4194</v>
      </c>
      <c r="C3805" s="19" t="s">
        <v>60</v>
      </c>
      <c r="D3805" s="19">
        <v>2011</v>
      </c>
      <c r="E3805" s="19" t="s">
        <v>105</v>
      </c>
      <c r="F3805" s="19" t="s">
        <v>224</v>
      </c>
      <c r="G3805" s="19" t="s">
        <v>126</v>
      </c>
      <c r="H3805" s="19">
        <v>19.64372525869852</v>
      </c>
    </row>
    <row r="3806" spans="1:8">
      <c r="A3806" s="19" t="s">
        <v>63</v>
      </c>
      <c r="B3806" s="19" t="s">
        <v>4195</v>
      </c>
      <c r="C3806" s="19" t="s">
        <v>62</v>
      </c>
      <c r="D3806" s="19">
        <v>2011</v>
      </c>
      <c r="E3806" s="19" t="s">
        <v>105</v>
      </c>
      <c r="F3806" s="19" t="s">
        <v>224</v>
      </c>
      <c r="G3806" s="19" t="s">
        <v>126</v>
      </c>
      <c r="H3806" s="19">
        <v>20.475136356375089</v>
      </c>
    </row>
    <row r="3807" spans="1:8">
      <c r="A3807" s="19" t="s">
        <v>65</v>
      </c>
      <c r="B3807" s="19" t="s">
        <v>4196</v>
      </c>
      <c r="C3807" s="19" t="s">
        <v>64</v>
      </c>
      <c r="D3807" s="19">
        <v>2011</v>
      </c>
      <c r="E3807" s="19" t="s">
        <v>105</v>
      </c>
      <c r="F3807" s="19" t="s">
        <v>224</v>
      </c>
      <c r="G3807" s="19" t="s">
        <v>126</v>
      </c>
      <c r="H3807" s="19">
        <v>18.440687846109004</v>
      </c>
    </row>
    <row r="3808" spans="1:8">
      <c r="A3808" s="19" t="s">
        <v>67</v>
      </c>
      <c r="B3808" s="19" t="s">
        <v>4197</v>
      </c>
      <c r="C3808" s="19" t="s">
        <v>66</v>
      </c>
      <c r="D3808" s="19">
        <v>2011</v>
      </c>
      <c r="E3808" s="19" t="s">
        <v>105</v>
      </c>
      <c r="F3808" s="19" t="s">
        <v>224</v>
      </c>
      <c r="G3808" s="19" t="s">
        <v>126</v>
      </c>
      <c r="H3808" s="19">
        <v>19.805501778398092</v>
      </c>
    </row>
    <row r="3809" spans="1:8">
      <c r="A3809" s="19" t="s">
        <v>69</v>
      </c>
      <c r="B3809" s="19" t="s">
        <v>4198</v>
      </c>
      <c r="C3809" s="19" t="s">
        <v>68</v>
      </c>
      <c r="D3809" s="19">
        <v>2011</v>
      </c>
      <c r="E3809" s="19" t="s">
        <v>105</v>
      </c>
      <c r="F3809" s="19" t="s">
        <v>224</v>
      </c>
      <c r="G3809" s="19" t="s">
        <v>126</v>
      </c>
      <c r="H3809" s="19">
        <v>18.452129434004224</v>
      </c>
    </row>
    <row r="3810" spans="1:8">
      <c r="A3810" s="19" t="s">
        <v>71</v>
      </c>
      <c r="B3810" s="19" t="s">
        <v>4199</v>
      </c>
      <c r="C3810" s="19" t="s">
        <v>70</v>
      </c>
      <c r="D3810" s="19">
        <v>2011</v>
      </c>
      <c r="E3810" s="19" t="s">
        <v>105</v>
      </c>
      <c r="F3810" s="19" t="s">
        <v>224</v>
      </c>
      <c r="G3810" s="19" t="s">
        <v>126</v>
      </c>
      <c r="H3810" s="19">
        <v>21.062804638915345</v>
      </c>
    </row>
    <row r="3811" spans="1:8">
      <c r="A3811" s="19" t="s">
        <v>20</v>
      </c>
      <c r="B3811" s="19" t="s">
        <v>4200</v>
      </c>
      <c r="C3811" s="19" t="s">
        <v>182</v>
      </c>
      <c r="D3811" s="19">
        <v>2011</v>
      </c>
      <c r="E3811" s="19" t="s">
        <v>105</v>
      </c>
      <c r="F3811" s="19" t="s">
        <v>224</v>
      </c>
      <c r="G3811" s="19" t="s">
        <v>126</v>
      </c>
      <c r="H3811" s="19">
        <v>18.976985327107464</v>
      </c>
    </row>
    <row r="3812" spans="1:8">
      <c r="A3812" s="19" t="s">
        <v>23</v>
      </c>
      <c r="B3812" s="19" t="s">
        <v>4201</v>
      </c>
      <c r="C3812" s="19" t="s">
        <v>175</v>
      </c>
      <c r="D3812" s="19">
        <v>2012</v>
      </c>
      <c r="E3812" s="19" t="s">
        <v>105</v>
      </c>
      <c r="F3812" s="19" t="s">
        <v>224</v>
      </c>
      <c r="G3812" s="19" t="s">
        <v>126</v>
      </c>
      <c r="H3812" s="19">
        <v>18.718263465121822</v>
      </c>
    </row>
    <row r="3813" spans="1:8">
      <c r="A3813" s="19" t="s">
        <v>25</v>
      </c>
      <c r="B3813" s="19" t="s">
        <v>4202</v>
      </c>
      <c r="C3813" s="19" t="s">
        <v>176</v>
      </c>
      <c r="D3813" s="19">
        <v>2012</v>
      </c>
      <c r="E3813" s="19" t="s">
        <v>105</v>
      </c>
      <c r="F3813" s="19" t="s">
        <v>224</v>
      </c>
      <c r="G3813" s="19" t="s">
        <v>126</v>
      </c>
      <c r="H3813" s="19">
        <v>17.494784608122309</v>
      </c>
    </row>
    <row r="3814" spans="1:8">
      <c r="A3814" s="19" t="s">
        <v>26</v>
      </c>
      <c r="B3814" s="19" t="s">
        <v>4203</v>
      </c>
      <c r="C3814" s="19" t="s">
        <v>177</v>
      </c>
      <c r="D3814" s="19">
        <v>2012</v>
      </c>
      <c r="E3814" s="19" t="s">
        <v>105</v>
      </c>
      <c r="F3814" s="19" t="s">
        <v>224</v>
      </c>
      <c r="G3814" s="19" t="s">
        <v>126</v>
      </c>
      <c r="H3814" s="19">
        <v>18.138900099836437</v>
      </c>
    </row>
    <row r="3815" spans="1:8">
      <c r="A3815" s="19" t="s">
        <v>221</v>
      </c>
      <c r="B3815" s="19" t="s">
        <v>4204</v>
      </c>
      <c r="C3815" s="19" t="s">
        <v>178</v>
      </c>
      <c r="D3815" s="19">
        <v>2012</v>
      </c>
      <c r="E3815" s="19" t="s">
        <v>105</v>
      </c>
      <c r="F3815" s="19" t="s">
        <v>224</v>
      </c>
      <c r="G3815" s="19" t="s">
        <v>126</v>
      </c>
      <c r="H3815" s="19">
        <v>18.458168357425674</v>
      </c>
    </row>
    <row r="3816" spans="1:8">
      <c r="A3816" s="19" t="s">
        <v>107</v>
      </c>
      <c r="B3816" s="19" t="s">
        <v>4205</v>
      </c>
      <c r="C3816" s="19" t="s">
        <v>179</v>
      </c>
      <c r="D3816" s="19">
        <v>2012</v>
      </c>
      <c r="E3816" s="19" t="s">
        <v>105</v>
      </c>
      <c r="F3816" s="19" t="s">
        <v>224</v>
      </c>
      <c r="G3816" s="19" t="s">
        <v>126</v>
      </c>
      <c r="H3816" s="19">
        <v>19.194005496392993</v>
      </c>
    </row>
    <row r="3817" spans="1:8">
      <c r="A3817" s="19" t="s">
        <v>27</v>
      </c>
      <c r="B3817" s="19" t="s">
        <v>4206</v>
      </c>
      <c r="C3817" s="19" t="s">
        <v>180</v>
      </c>
      <c r="D3817" s="19">
        <v>2012</v>
      </c>
      <c r="E3817" s="19" t="s">
        <v>105</v>
      </c>
      <c r="F3817" s="19" t="s">
        <v>224</v>
      </c>
      <c r="G3817" s="19" t="s">
        <v>126</v>
      </c>
      <c r="H3817" s="19">
        <v>19.579061281684865</v>
      </c>
    </row>
    <row r="3818" spans="1:8">
      <c r="A3818" s="19" t="s">
        <v>28</v>
      </c>
      <c r="B3818" s="19" t="s">
        <v>4207</v>
      </c>
      <c r="C3818" s="19" t="s">
        <v>181</v>
      </c>
      <c r="D3818" s="19">
        <v>2012</v>
      </c>
      <c r="E3818" s="19" t="s">
        <v>105</v>
      </c>
      <c r="F3818" s="19" t="s">
        <v>224</v>
      </c>
      <c r="G3818" s="19" t="s">
        <v>126</v>
      </c>
      <c r="H3818" s="19">
        <v>19.807921897186294</v>
      </c>
    </row>
    <row r="3819" spans="1:8">
      <c r="A3819" s="19" t="s">
        <v>30</v>
      </c>
      <c r="B3819" s="19" t="s">
        <v>4208</v>
      </c>
      <c r="C3819" s="19" t="s">
        <v>29</v>
      </c>
      <c r="D3819" s="19">
        <v>2012</v>
      </c>
      <c r="E3819" s="19" t="s">
        <v>105</v>
      </c>
      <c r="F3819" s="19" t="s">
        <v>224</v>
      </c>
      <c r="G3819" s="19" t="s">
        <v>126</v>
      </c>
      <c r="H3819" s="19">
        <v>17.924363889857091</v>
      </c>
    </row>
    <row r="3820" spans="1:8">
      <c r="A3820" s="19" t="s">
        <v>32</v>
      </c>
      <c r="B3820" s="19" t="s">
        <v>4209</v>
      </c>
      <c r="C3820" s="19" t="s">
        <v>31</v>
      </c>
      <c r="D3820" s="19">
        <v>2012</v>
      </c>
      <c r="E3820" s="19" t="s">
        <v>105</v>
      </c>
      <c r="F3820" s="19" t="s">
        <v>224</v>
      </c>
      <c r="G3820" s="19" t="s">
        <v>126</v>
      </c>
      <c r="H3820" s="19">
        <v>17.898076475864588</v>
      </c>
    </row>
    <row r="3821" spans="1:8">
      <c r="A3821" s="19" t="s">
        <v>34</v>
      </c>
      <c r="B3821" s="19" t="s">
        <v>4210</v>
      </c>
      <c r="C3821" s="19" t="s">
        <v>33</v>
      </c>
      <c r="D3821" s="19">
        <v>2012</v>
      </c>
      <c r="E3821" s="19" t="s">
        <v>105</v>
      </c>
      <c r="F3821" s="19" t="s">
        <v>224</v>
      </c>
      <c r="G3821" s="19" t="s">
        <v>126</v>
      </c>
      <c r="H3821" s="19">
        <v>17.551743894578529</v>
      </c>
    </row>
    <row r="3822" spans="1:8">
      <c r="A3822" s="19" t="s">
        <v>36</v>
      </c>
      <c r="B3822" s="19" t="s">
        <v>4211</v>
      </c>
      <c r="C3822" s="19" t="s">
        <v>35</v>
      </c>
      <c r="D3822" s="19">
        <v>2012</v>
      </c>
      <c r="E3822" s="19" t="s">
        <v>105</v>
      </c>
      <c r="F3822" s="19" t="s">
        <v>224</v>
      </c>
      <c r="G3822" s="19" t="s">
        <v>126</v>
      </c>
      <c r="H3822" s="19">
        <v>19.107509454349</v>
      </c>
    </row>
    <row r="3823" spans="1:8">
      <c r="A3823" s="19" t="s">
        <v>38</v>
      </c>
      <c r="B3823" s="19" t="s">
        <v>4212</v>
      </c>
      <c r="C3823" s="19" t="s">
        <v>37</v>
      </c>
      <c r="D3823" s="19">
        <v>2012</v>
      </c>
      <c r="E3823" s="19" t="s">
        <v>105</v>
      </c>
      <c r="F3823" s="19" t="s">
        <v>224</v>
      </c>
      <c r="G3823" s="19" t="s">
        <v>126</v>
      </c>
      <c r="H3823" s="19">
        <v>19.294401954535797</v>
      </c>
    </row>
    <row r="3824" spans="1:8">
      <c r="A3824" s="19" t="s">
        <v>40</v>
      </c>
      <c r="B3824" s="19" t="s">
        <v>4213</v>
      </c>
      <c r="C3824" s="19" t="s">
        <v>39</v>
      </c>
      <c r="D3824" s="19">
        <v>2012</v>
      </c>
      <c r="E3824" s="19" t="s">
        <v>105</v>
      </c>
      <c r="F3824" s="19" t="s">
        <v>224</v>
      </c>
      <c r="G3824" s="19" t="s">
        <v>126</v>
      </c>
      <c r="H3824" s="19">
        <v>19.907749623015285</v>
      </c>
    </row>
    <row r="3825" spans="1:8">
      <c r="A3825" s="19" t="s">
        <v>41</v>
      </c>
      <c r="B3825" s="19" t="s">
        <v>4214</v>
      </c>
      <c r="C3825" s="19" t="s">
        <v>24</v>
      </c>
      <c r="D3825" s="19">
        <v>2012</v>
      </c>
      <c r="E3825" s="19" t="s">
        <v>105</v>
      </c>
      <c r="F3825" s="19" t="s">
        <v>224</v>
      </c>
      <c r="G3825" s="19" t="s">
        <v>126</v>
      </c>
      <c r="H3825" s="19">
        <v>17.494784608122309</v>
      </c>
    </row>
    <row r="3826" spans="1:8">
      <c r="A3826" s="19" t="s">
        <v>43</v>
      </c>
      <c r="B3826" s="19" t="s">
        <v>4215</v>
      </c>
      <c r="C3826" s="19" t="s">
        <v>42</v>
      </c>
      <c r="D3826" s="19">
        <v>2012</v>
      </c>
      <c r="E3826" s="19" t="s">
        <v>105</v>
      </c>
      <c r="F3826" s="19" t="s">
        <v>224</v>
      </c>
      <c r="G3826" s="19" t="s">
        <v>126</v>
      </c>
      <c r="H3826" s="19">
        <v>15.163233630600059</v>
      </c>
    </row>
    <row r="3827" spans="1:8">
      <c r="A3827" s="19" t="s">
        <v>45</v>
      </c>
      <c r="B3827" s="19" t="s">
        <v>4216</v>
      </c>
      <c r="C3827" s="19" t="s">
        <v>44</v>
      </c>
      <c r="D3827" s="19">
        <v>2012</v>
      </c>
      <c r="E3827" s="19" t="s">
        <v>105</v>
      </c>
      <c r="F3827" s="19" t="s">
        <v>224</v>
      </c>
      <c r="G3827" s="19" t="s">
        <v>126</v>
      </c>
      <c r="H3827" s="19">
        <v>18.786155994414521</v>
      </c>
    </row>
    <row r="3828" spans="1:8">
      <c r="A3828" s="19" t="s">
        <v>47</v>
      </c>
      <c r="B3828" s="19" t="s">
        <v>4217</v>
      </c>
      <c r="C3828" s="19" t="s">
        <v>46</v>
      </c>
      <c r="D3828" s="19">
        <v>2012</v>
      </c>
      <c r="E3828" s="19" t="s">
        <v>105</v>
      </c>
      <c r="F3828" s="19" t="s">
        <v>224</v>
      </c>
      <c r="G3828" s="19" t="s">
        <v>126</v>
      </c>
      <c r="H3828" s="19">
        <v>18.961825624868258</v>
      </c>
    </row>
    <row r="3829" spans="1:8">
      <c r="A3829" s="19" t="s">
        <v>49</v>
      </c>
      <c r="B3829" s="19" t="s">
        <v>4218</v>
      </c>
      <c r="C3829" s="19" t="s">
        <v>48</v>
      </c>
      <c r="D3829" s="19">
        <v>2012</v>
      </c>
      <c r="E3829" s="19" t="s">
        <v>105</v>
      </c>
      <c r="F3829" s="19" t="s">
        <v>224</v>
      </c>
      <c r="G3829" s="19" t="s">
        <v>126</v>
      </c>
      <c r="H3829" s="19">
        <v>18.158516020236089</v>
      </c>
    </row>
    <row r="3830" spans="1:8">
      <c r="A3830" s="19" t="s">
        <v>51</v>
      </c>
      <c r="B3830" s="19" t="s">
        <v>4219</v>
      </c>
      <c r="C3830" s="19" t="s">
        <v>50</v>
      </c>
      <c r="D3830" s="19">
        <v>2012</v>
      </c>
      <c r="E3830" s="19" t="s">
        <v>105</v>
      </c>
      <c r="F3830" s="19" t="s">
        <v>224</v>
      </c>
      <c r="G3830" s="19" t="s">
        <v>126</v>
      </c>
      <c r="H3830" s="19">
        <v>18.333722491389878</v>
      </c>
    </row>
    <row r="3831" spans="1:8">
      <c r="A3831" s="19" t="s">
        <v>53</v>
      </c>
      <c r="B3831" s="19" t="s">
        <v>4220</v>
      </c>
      <c r="C3831" s="19" t="s">
        <v>52</v>
      </c>
      <c r="D3831" s="19">
        <v>2012</v>
      </c>
      <c r="E3831" s="19" t="s">
        <v>105</v>
      </c>
      <c r="F3831" s="19" t="s">
        <v>224</v>
      </c>
      <c r="G3831" s="19" t="s">
        <v>126</v>
      </c>
      <c r="H3831" s="19">
        <v>19.097051062719288</v>
      </c>
    </row>
    <row r="3832" spans="1:8">
      <c r="A3832" s="19" t="s">
        <v>55</v>
      </c>
      <c r="B3832" s="19" t="s">
        <v>4221</v>
      </c>
      <c r="C3832" s="19" t="s">
        <v>54</v>
      </c>
      <c r="D3832" s="19">
        <v>2012</v>
      </c>
      <c r="E3832" s="19" t="s">
        <v>105</v>
      </c>
      <c r="F3832" s="19" t="s">
        <v>224</v>
      </c>
      <c r="G3832" s="19" t="s">
        <v>126</v>
      </c>
      <c r="H3832" s="19">
        <v>19.674733534195095</v>
      </c>
    </row>
    <row r="3833" spans="1:8">
      <c r="A3833" s="19" t="s">
        <v>57</v>
      </c>
      <c r="B3833" s="19" t="s">
        <v>4222</v>
      </c>
      <c r="C3833" s="19" t="s">
        <v>56</v>
      </c>
      <c r="D3833" s="19">
        <v>2012</v>
      </c>
      <c r="E3833" s="19" t="s">
        <v>105</v>
      </c>
      <c r="F3833" s="19" t="s">
        <v>224</v>
      </c>
      <c r="G3833" s="19" t="s">
        <v>126</v>
      </c>
      <c r="H3833" s="19">
        <v>19.020602292779266</v>
      </c>
    </row>
    <row r="3834" spans="1:8">
      <c r="A3834" s="19" t="s">
        <v>59</v>
      </c>
      <c r="B3834" s="19" t="s">
        <v>4223</v>
      </c>
      <c r="C3834" s="19" t="s">
        <v>58</v>
      </c>
      <c r="D3834" s="19">
        <v>2012</v>
      </c>
      <c r="E3834" s="19" t="s">
        <v>105</v>
      </c>
      <c r="F3834" s="19" t="s">
        <v>224</v>
      </c>
      <c r="G3834" s="19" t="s">
        <v>126</v>
      </c>
      <c r="H3834" s="19">
        <v>19.573490529235837</v>
      </c>
    </row>
    <row r="3835" spans="1:8">
      <c r="A3835" s="19" t="s">
        <v>61</v>
      </c>
      <c r="B3835" s="19" t="s">
        <v>4224</v>
      </c>
      <c r="C3835" s="19" t="s">
        <v>60</v>
      </c>
      <c r="D3835" s="19">
        <v>2012</v>
      </c>
      <c r="E3835" s="19" t="s">
        <v>105</v>
      </c>
      <c r="F3835" s="19" t="s">
        <v>224</v>
      </c>
      <c r="G3835" s="19" t="s">
        <v>126</v>
      </c>
      <c r="H3835" s="19">
        <v>19.601375047744714</v>
      </c>
    </row>
    <row r="3836" spans="1:8">
      <c r="A3836" s="19" t="s">
        <v>63</v>
      </c>
      <c r="B3836" s="19" t="s">
        <v>4225</v>
      </c>
      <c r="C3836" s="19" t="s">
        <v>62</v>
      </c>
      <c r="D3836" s="19">
        <v>2012</v>
      </c>
      <c r="E3836" s="19" t="s">
        <v>105</v>
      </c>
      <c r="F3836" s="19" t="s">
        <v>224</v>
      </c>
      <c r="G3836" s="19" t="s">
        <v>126</v>
      </c>
      <c r="H3836" s="19">
        <v>20.362645878920496</v>
      </c>
    </row>
    <row r="3837" spans="1:8">
      <c r="A3837" s="19" t="s">
        <v>65</v>
      </c>
      <c r="B3837" s="19" t="s">
        <v>4226</v>
      </c>
      <c r="C3837" s="19" t="s">
        <v>64</v>
      </c>
      <c r="D3837" s="19">
        <v>2012</v>
      </c>
      <c r="E3837" s="19" t="s">
        <v>105</v>
      </c>
      <c r="F3837" s="19" t="s">
        <v>224</v>
      </c>
      <c r="G3837" s="19" t="s">
        <v>126</v>
      </c>
      <c r="H3837" s="19">
        <v>18.328086743616648</v>
      </c>
    </row>
    <row r="3838" spans="1:8">
      <c r="A3838" s="19" t="s">
        <v>67</v>
      </c>
      <c r="B3838" s="19" t="s">
        <v>4227</v>
      </c>
      <c r="C3838" s="19" t="s">
        <v>66</v>
      </c>
      <c r="D3838" s="19">
        <v>2012</v>
      </c>
      <c r="E3838" s="19" t="s">
        <v>105</v>
      </c>
      <c r="F3838" s="19" t="s">
        <v>224</v>
      </c>
      <c r="G3838" s="19" t="s">
        <v>126</v>
      </c>
      <c r="H3838" s="19">
        <v>19.624592559289646</v>
      </c>
    </row>
    <row r="3839" spans="1:8">
      <c r="A3839" s="19" t="s">
        <v>69</v>
      </c>
      <c r="B3839" s="19" t="s">
        <v>4228</v>
      </c>
      <c r="C3839" s="19" t="s">
        <v>68</v>
      </c>
      <c r="D3839" s="19">
        <v>2012</v>
      </c>
      <c r="E3839" s="19" t="s">
        <v>105</v>
      </c>
      <c r="F3839" s="19" t="s">
        <v>224</v>
      </c>
      <c r="G3839" s="19" t="s">
        <v>126</v>
      </c>
      <c r="H3839" s="19">
        <v>18.19191717212113</v>
      </c>
    </row>
    <row r="3840" spans="1:8">
      <c r="A3840" s="19" t="s">
        <v>71</v>
      </c>
      <c r="B3840" s="19" t="s">
        <v>4229</v>
      </c>
      <c r="C3840" s="19" t="s">
        <v>70</v>
      </c>
      <c r="D3840" s="19">
        <v>2012</v>
      </c>
      <c r="E3840" s="19" t="s">
        <v>105</v>
      </c>
      <c r="F3840" s="19" t="s">
        <v>224</v>
      </c>
      <c r="G3840" s="19" t="s">
        <v>126</v>
      </c>
      <c r="H3840" s="19">
        <v>20.96747149564051</v>
      </c>
    </row>
    <row r="3841" spans="1:8">
      <c r="A3841" s="19" t="s">
        <v>20</v>
      </c>
      <c r="B3841" s="19" t="s">
        <v>4230</v>
      </c>
      <c r="C3841" s="19" t="s">
        <v>182</v>
      </c>
      <c r="D3841" s="19">
        <v>2012</v>
      </c>
      <c r="E3841" s="19" t="s">
        <v>105</v>
      </c>
      <c r="F3841" s="19" t="s">
        <v>224</v>
      </c>
      <c r="G3841" s="19" t="s">
        <v>126</v>
      </c>
      <c r="H3841" s="19">
        <v>18.908549766347711</v>
      </c>
    </row>
    <row r="3842" spans="1:8">
      <c r="A3842" s="19" t="s">
        <v>23</v>
      </c>
      <c r="B3842" s="19" t="s">
        <v>4231</v>
      </c>
      <c r="C3842" s="19" t="s">
        <v>175</v>
      </c>
      <c r="D3842" s="19">
        <v>2013</v>
      </c>
      <c r="E3842" s="19" t="s">
        <v>105</v>
      </c>
      <c r="F3842" s="19" t="s">
        <v>224</v>
      </c>
      <c r="G3842" s="19" t="s">
        <v>126</v>
      </c>
      <c r="H3842" s="19">
        <v>18.643123058283045</v>
      </c>
    </row>
    <row r="3843" spans="1:8">
      <c r="A3843" s="19" t="s">
        <v>25</v>
      </c>
      <c r="B3843" s="19" t="s">
        <v>4232</v>
      </c>
      <c r="C3843" s="19" t="s">
        <v>176</v>
      </c>
      <c r="D3843" s="19">
        <v>2013</v>
      </c>
      <c r="E3843" s="19" t="s">
        <v>105</v>
      </c>
      <c r="F3843" s="19" t="s">
        <v>224</v>
      </c>
      <c r="G3843" s="19" t="s">
        <v>126</v>
      </c>
      <c r="H3843" s="19">
        <v>17.279982940871843</v>
      </c>
    </row>
    <row r="3844" spans="1:8">
      <c r="A3844" s="19" t="s">
        <v>26</v>
      </c>
      <c r="B3844" s="19" t="s">
        <v>4233</v>
      </c>
      <c r="C3844" s="19" t="s">
        <v>177</v>
      </c>
      <c r="D3844" s="19">
        <v>2013</v>
      </c>
      <c r="E3844" s="19" t="s">
        <v>105</v>
      </c>
      <c r="F3844" s="19" t="s">
        <v>224</v>
      </c>
      <c r="G3844" s="19" t="s">
        <v>126</v>
      </c>
      <c r="H3844" s="19">
        <v>17.876621657400051</v>
      </c>
    </row>
    <row r="3845" spans="1:8">
      <c r="A3845" s="19" t="s">
        <v>221</v>
      </c>
      <c r="B3845" s="19" t="s">
        <v>4234</v>
      </c>
      <c r="C3845" s="19" t="s">
        <v>178</v>
      </c>
      <c r="D3845" s="19">
        <v>2013</v>
      </c>
      <c r="E3845" s="19" t="s">
        <v>105</v>
      </c>
      <c r="F3845" s="19" t="s">
        <v>224</v>
      </c>
      <c r="G3845" s="19" t="s">
        <v>126</v>
      </c>
      <c r="H3845" s="19">
        <v>18.38652075301404</v>
      </c>
    </row>
    <row r="3846" spans="1:8">
      <c r="A3846" s="19" t="s">
        <v>107</v>
      </c>
      <c r="B3846" s="19" t="s">
        <v>4235</v>
      </c>
      <c r="C3846" s="19" t="s">
        <v>179</v>
      </c>
      <c r="D3846" s="19">
        <v>2013</v>
      </c>
      <c r="E3846" s="19" t="s">
        <v>105</v>
      </c>
      <c r="F3846" s="19" t="s">
        <v>224</v>
      </c>
      <c r="G3846" s="19" t="s">
        <v>126</v>
      </c>
      <c r="H3846" s="19">
        <v>19.219668580831918</v>
      </c>
    </row>
    <row r="3847" spans="1:8">
      <c r="A3847" s="19" t="s">
        <v>27</v>
      </c>
      <c r="B3847" s="19" t="s">
        <v>4236</v>
      </c>
      <c r="C3847" s="19" t="s">
        <v>180</v>
      </c>
      <c r="D3847" s="19">
        <v>2013</v>
      </c>
      <c r="E3847" s="19" t="s">
        <v>105</v>
      </c>
      <c r="F3847" s="19" t="s">
        <v>224</v>
      </c>
      <c r="G3847" s="19" t="s">
        <v>126</v>
      </c>
      <c r="H3847" s="19">
        <v>19.447174957427073</v>
      </c>
    </row>
    <row r="3848" spans="1:8">
      <c r="A3848" s="19" t="s">
        <v>28</v>
      </c>
      <c r="B3848" s="19" t="s">
        <v>4237</v>
      </c>
      <c r="C3848" s="19" t="s">
        <v>181</v>
      </c>
      <c r="D3848" s="19">
        <v>2013</v>
      </c>
      <c r="E3848" s="19" t="s">
        <v>105</v>
      </c>
      <c r="F3848" s="19" t="s">
        <v>224</v>
      </c>
      <c r="G3848" s="19" t="s">
        <v>126</v>
      </c>
      <c r="H3848" s="19">
        <v>19.598280358023821</v>
      </c>
    </row>
    <row r="3849" spans="1:8">
      <c r="A3849" s="19" t="s">
        <v>30</v>
      </c>
      <c r="B3849" s="19" t="s">
        <v>4238</v>
      </c>
      <c r="C3849" s="19" t="s">
        <v>29</v>
      </c>
      <c r="D3849" s="19">
        <v>2013</v>
      </c>
      <c r="E3849" s="19" t="s">
        <v>105</v>
      </c>
      <c r="F3849" s="19" t="s">
        <v>224</v>
      </c>
      <c r="G3849" s="19" t="s">
        <v>126</v>
      </c>
      <c r="H3849" s="19">
        <v>17.936646323743098</v>
      </c>
    </row>
    <row r="3850" spans="1:8">
      <c r="A3850" s="19" t="s">
        <v>32</v>
      </c>
      <c r="B3850" s="19" t="s">
        <v>4239</v>
      </c>
      <c r="C3850" s="19" t="s">
        <v>31</v>
      </c>
      <c r="D3850" s="19">
        <v>2013</v>
      </c>
      <c r="E3850" s="19" t="s">
        <v>105</v>
      </c>
      <c r="F3850" s="19" t="s">
        <v>224</v>
      </c>
      <c r="G3850" s="19" t="s">
        <v>126</v>
      </c>
      <c r="H3850" s="19">
        <v>17.813496280552606</v>
      </c>
    </row>
    <row r="3851" spans="1:8">
      <c r="A3851" s="19" t="s">
        <v>34</v>
      </c>
      <c r="B3851" s="19" t="s">
        <v>4240</v>
      </c>
      <c r="C3851" s="19" t="s">
        <v>33</v>
      </c>
      <c r="D3851" s="19">
        <v>2013</v>
      </c>
      <c r="E3851" s="19" t="s">
        <v>105</v>
      </c>
      <c r="F3851" s="19" t="s">
        <v>224</v>
      </c>
      <c r="G3851" s="19" t="s">
        <v>126</v>
      </c>
      <c r="H3851" s="19">
        <v>17.267339420150567</v>
      </c>
    </row>
    <row r="3852" spans="1:8">
      <c r="A3852" s="19" t="s">
        <v>36</v>
      </c>
      <c r="B3852" s="19" t="s">
        <v>4241</v>
      </c>
      <c r="C3852" s="19" t="s">
        <v>35</v>
      </c>
      <c r="D3852" s="19">
        <v>2013</v>
      </c>
      <c r="E3852" s="19" t="s">
        <v>105</v>
      </c>
      <c r="F3852" s="19" t="s">
        <v>224</v>
      </c>
      <c r="G3852" s="19" t="s">
        <v>126</v>
      </c>
      <c r="H3852" s="19">
        <v>19.121691302853215</v>
      </c>
    </row>
    <row r="3853" spans="1:8">
      <c r="A3853" s="19" t="s">
        <v>38</v>
      </c>
      <c r="B3853" s="19" t="s">
        <v>4242</v>
      </c>
      <c r="C3853" s="19" t="s">
        <v>37</v>
      </c>
      <c r="D3853" s="19">
        <v>2013</v>
      </c>
      <c r="E3853" s="19" t="s">
        <v>105</v>
      </c>
      <c r="F3853" s="19" t="s">
        <v>224</v>
      </c>
      <c r="G3853" s="19" t="s">
        <v>126</v>
      </c>
      <c r="H3853" s="19">
        <v>19.201165794528716</v>
      </c>
    </row>
    <row r="3854" spans="1:8">
      <c r="A3854" s="19" t="s">
        <v>40</v>
      </c>
      <c r="B3854" s="19" t="s">
        <v>4243</v>
      </c>
      <c r="C3854" s="19" t="s">
        <v>39</v>
      </c>
      <c r="D3854" s="19">
        <v>2013</v>
      </c>
      <c r="E3854" s="19" t="s">
        <v>105</v>
      </c>
      <c r="F3854" s="19" t="s">
        <v>224</v>
      </c>
      <c r="G3854" s="19" t="s">
        <v>126</v>
      </c>
      <c r="H3854" s="19">
        <v>19.924729127769368</v>
      </c>
    </row>
    <row r="3855" spans="1:8">
      <c r="A3855" s="19" t="s">
        <v>41</v>
      </c>
      <c r="B3855" s="19" t="s">
        <v>4244</v>
      </c>
      <c r="C3855" s="19" t="s">
        <v>24</v>
      </c>
      <c r="D3855" s="19">
        <v>2013</v>
      </c>
      <c r="E3855" s="19" t="s">
        <v>105</v>
      </c>
      <c r="F3855" s="19" t="s">
        <v>224</v>
      </c>
      <c r="G3855" s="19" t="s">
        <v>126</v>
      </c>
      <c r="H3855" s="19">
        <v>17.279982940871843</v>
      </c>
    </row>
    <row r="3856" spans="1:8">
      <c r="A3856" s="19" t="s">
        <v>43</v>
      </c>
      <c r="B3856" s="19" t="s">
        <v>4245</v>
      </c>
      <c r="C3856" s="19" t="s">
        <v>42</v>
      </c>
      <c r="D3856" s="19">
        <v>2013</v>
      </c>
      <c r="E3856" s="19" t="s">
        <v>105</v>
      </c>
      <c r="F3856" s="19" t="s">
        <v>224</v>
      </c>
      <c r="G3856" s="19" t="s">
        <v>126</v>
      </c>
      <c r="H3856" s="19">
        <v>14.915734761379746</v>
      </c>
    </row>
    <row r="3857" spans="1:8">
      <c r="A3857" s="19" t="s">
        <v>45</v>
      </c>
      <c r="B3857" s="19" t="s">
        <v>4246</v>
      </c>
      <c r="C3857" s="19" t="s">
        <v>44</v>
      </c>
      <c r="D3857" s="19">
        <v>2013</v>
      </c>
      <c r="E3857" s="19" t="s">
        <v>105</v>
      </c>
      <c r="F3857" s="19" t="s">
        <v>224</v>
      </c>
      <c r="G3857" s="19" t="s">
        <v>126</v>
      </c>
      <c r="H3857" s="19">
        <v>18.5522983463824</v>
      </c>
    </row>
    <row r="3858" spans="1:8">
      <c r="A3858" s="19" t="s">
        <v>47</v>
      </c>
      <c r="B3858" s="19" t="s">
        <v>4247</v>
      </c>
      <c r="C3858" s="19" t="s">
        <v>46</v>
      </c>
      <c r="D3858" s="19">
        <v>2013</v>
      </c>
      <c r="E3858" s="19" t="s">
        <v>105</v>
      </c>
      <c r="F3858" s="19" t="s">
        <v>224</v>
      </c>
      <c r="G3858" s="19" t="s">
        <v>126</v>
      </c>
      <c r="H3858" s="19">
        <v>18.673278505252206</v>
      </c>
    </row>
    <row r="3859" spans="1:8">
      <c r="A3859" s="19" t="s">
        <v>49</v>
      </c>
      <c r="B3859" s="19" t="s">
        <v>4248</v>
      </c>
      <c r="C3859" s="19" t="s">
        <v>48</v>
      </c>
      <c r="D3859" s="19">
        <v>2013</v>
      </c>
      <c r="E3859" s="19" t="s">
        <v>105</v>
      </c>
      <c r="F3859" s="19" t="s">
        <v>224</v>
      </c>
      <c r="G3859" s="19" t="s">
        <v>126</v>
      </c>
      <c r="H3859" s="19">
        <v>18.134389075750075</v>
      </c>
    </row>
    <row r="3860" spans="1:8">
      <c r="A3860" s="19" t="s">
        <v>51</v>
      </c>
      <c r="B3860" s="19" t="s">
        <v>4249</v>
      </c>
      <c r="C3860" s="19" t="s">
        <v>50</v>
      </c>
      <c r="D3860" s="19">
        <v>2013</v>
      </c>
      <c r="E3860" s="19" t="s">
        <v>105</v>
      </c>
      <c r="F3860" s="19" t="s">
        <v>224</v>
      </c>
      <c r="G3860" s="19" t="s">
        <v>126</v>
      </c>
      <c r="H3860" s="19">
        <v>18.222572684394212</v>
      </c>
    </row>
    <row r="3861" spans="1:8">
      <c r="A3861" s="19" t="s">
        <v>53</v>
      </c>
      <c r="B3861" s="19" t="s">
        <v>4250</v>
      </c>
      <c r="C3861" s="19" t="s">
        <v>52</v>
      </c>
      <c r="D3861" s="19">
        <v>2013</v>
      </c>
      <c r="E3861" s="19" t="s">
        <v>105</v>
      </c>
      <c r="F3861" s="19" t="s">
        <v>224</v>
      </c>
      <c r="G3861" s="19" t="s">
        <v>126</v>
      </c>
      <c r="H3861" s="19">
        <v>18.981902083783979</v>
      </c>
    </row>
    <row r="3862" spans="1:8">
      <c r="A3862" s="19" t="s">
        <v>55</v>
      </c>
      <c r="B3862" s="19" t="s">
        <v>4251</v>
      </c>
      <c r="C3862" s="19" t="s">
        <v>54</v>
      </c>
      <c r="D3862" s="19">
        <v>2013</v>
      </c>
      <c r="E3862" s="19" t="s">
        <v>105</v>
      </c>
      <c r="F3862" s="19" t="s">
        <v>224</v>
      </c>
      <c r="G3862" s="19" t="s">
        <v>126</v>
      </c>
      <c r="H3862" s="19">
        <v>19.587112210420809</v>
      </c>
    </row>
    <row r="3863" spans="1:8">
      <c r="A3863" s="19" t="s">
        <v>57</v>
      </c>
      <c r="B3863" s="19" t="s">
        <v>4252</v>
      </c>
      <c r="C3863" s="19" t="s">
        <v>56</v>
      </c>
      <c r="D3863" s="19">
        <v>2013</v>
      </c>
      <c r="E3863" s="19" t="s">
        <v>105</v>
      </c>
      <c r="F3863" s="19" t="s">
        <v>224</v>
      </c>
      <c r="G3863" s="19" t="s">
        <v>126</v>
      </c>
      <c r="H3863" s="19">
        <v>19.088066701406984</v>
      </c>
    </row>
    <row r="3864" spans="1:8">
      <c r="A3864" s="19" t="s">
        <v>59</v>
      </c>
      <c r="B3864" s="19" t="s">
        <v>4253</v>
      </c>
      <c r="C3864" s="19" t="s">
        <v>58</v>
      </c>
      <c r="D3864" s="19">
        <v>2013</v>
      </c>
      <c r="E3864" s="19" t="s">
        <v>105</v>
      </c>
      <c r="F3864" s="19" t="s">
        <v>224</v>
      </c>
      <c r="G3864" s="19" t="s">
        <v>126</v>
      </c>
      <c r="H3864" s="19">
        <v>19.413276120113157</v>
      </c>
    </row>
    <row r="3865" spans="1:8">
      <c r="A3865" s="19" t="s">
        <v>61</v>
      </c>
      <c r="B3865" s="19" t="s">
        <v>4254</v>
      </c>
      <c r="C3865" s="19" t="s">
        <v>60</v>
      </c>
      <c r="D3865" s="19">
        <v>2013</v>
      </c>
      <c r="E3865" s="19" t="s">
        <v>105</v>
      </c>
      <c r="F3865" s="19" t="s">
        <v>224</v>
      </c>
      <c r="G3865" s="19" t="s">
        <v>126</v>
      </c>
      <c r="H3865" s="19">
        <v>19.582914746942876</v>
      </c>
    </row>
    <row r="3866" spans="1:8">
      <c r="A3866" s="19" t="s">
        <v>63</v>
      </c>
      <c r="B3866" s="19" t="s">
        <v>4255</v>
      </c>
      <c r="C3866" s="19" t="s">
        <v>62</v>
      </c>
      <c r="D3866" s="19">
        <v>2013</v>
      </c>
      <c r="E3866" s="19" t="s">
        <v>105</v>
      </c>
      <c r="F3866" s="19" t="s">
        <v>224</v>
      </c>
      <c r="G3866" s="19" t="s">
        <v>126</v>
      </c>
      <c r="H3866" s="19">
        <v>20.050559110888429</v>
      </c>
    </row>
    <row r="3867" spans="1:8">
      <c r="A3867" s="19" t="s">
        <v>65</v>
      </c>
      <c r="B3867" s="19" t="s">
        <v>4256</v>
      </c>
      <c r="C3867" s="19" t="s">
        <v>64</v>
      </c>
      <c r="D3867" s="19">
        <v>2013</v>
      </c>
      <c r="E3867" s="19" t="s">
        <v>105</v>
      </c>
      <c r="F3867" s="19" t="s">
        <v>224</v>
      </c>
      <c r="G3867" s="19" t="s">
        <v>126</v>
      </c>
      <c r="H3867" s="19">
        <v>18.255725858150242</v>
      </c>
    </row>
    <row r="3868" spans="1:8">
      <c r="A3868" s="19" t="s">
        <v>67</v>
      </c>
      <c r="B3868" s="19" t="s">
        <v>4257</v>
      </c>
      <c r="C3868" s="19" t="s">
        <v>66</v>
      </c>
      <c r="D3868" s="19">
        <v>2013</v>
      </c>
      <c r="E3868" s="19" t="s">
        <v>105</v>
      </c>
      <c r="F3868" s="19" t="s">
        <v>224</v>
      </c>
      <c r="G3868" s="19" t="s">
        <v>126</v>
      </c>
      <c r="H3868" s="19">
        <v>19.388970010108952</v>
      </c>
    </row>
    <row r="3869" spans="1:8">
      <c r="A3869" s="19" t="s">
        <v>69</v>
      </c>
      <c r="B3869" s="19" t="s">
        <v>4258</v>
      </c>
      <c r="C3869" s="19" t="s">
        <v>68</v>
      </c>
      <c r="D3869" s="19">
        <v>2013</v>
      </c>
      <c r="E3869" s="19" t="s">
        <v>105</v>
      </c>
      <c r="F3869" s="19" t="s">
        <v>224</v>
      </c>
      <c r="G3869" s="19" t="s">
        <v>126</v>
      </c>
      <c r="H3869" s="19">
        <v>17.898342541436463</v>
      </c>
    </row>
    <row r="3870" spans="1:8">
      <c r="A3870" s="19" t="s">
        <v>71</v>
      </c>
      <c r="B3870" s="19" t="s">
        <v>4259</v>
      </c>
      <c r="C3870" s="19" t="s">
        <v>70</v>
      </c>
      <c r="D3870" s="19">
        <v>2013</v>
      </c>
      <c r="E3870" s="19" t="s">
        <v>105</v>
      </c>
      <c r="F3870" s="19" t="s">
        <v>224</v>
      </c>
      <c r="G3870" s="19" t="s">
        <v>126</v>
      </c>
      <c r="H3870" s="19">
        <v>20.886489795350517</v>
      </c>
    </row>
    <row r="3871" spans="1:8">
      <c r="A3871" s="19" t="s">
        <v>20</v>
      </c>
      <c r="B3871" s="19" t="s">
        <v>4260</v>
      </c>
      <c r="C3871" s="19" t="s">
        <v>182</v>
      </c>
      <c r="D3871" s="19">
        <v>2013</v>
      </c>
      <c r="E3871" s="19" t="s">
        <v>105</v>
      </c>
      <c r="F3871" s="19" t="s">
        <v>224</v>
      </c>
      <c r="G3871" s="19" t="s">
        <v>126</v>
      </c>
      <c r="H3871" s="19">
        <v>18.789791892567912</v>
      </c>
    </row>
    <row r="3872" spans="1:8">
      <c r="A3872" s="19" t="s">
        <v>23</v>
      </c>
      <c r="B3872" s="19" t="s">
        <v>4261</v>
      </c>
      <c r="C3872" s="19" t="s">
        <v>175</v>
      </c>
      <c r="D3872" s="19">
        <v>2014</v>
      </c>
      <c r="E3872" s="19" t="s">
        <v>105</v>
      </c>
      <c r="F3872" s="19" t="s">
        <v>224</v>
      </c>
      <c r="G3872" s="19" t="s">
        <v>126</v>
      </c>
      <c r="H3872" s="19">
        <v>18.587901728950794</v>
      </c>
    </row>
    <row r="3873" spans="1:8">
      <c r="A3873" s="19" t="s">
        <v>25</v>
      </c>
      <c r="B3873" s="19" t="s">
        <v>4262</v>
      </c>
      <c r="C3873" s="19" t="s">
        <v>176</v>
      </c>
      <c r="D3873" s="19">
        <v>2014</v>
      </c>
      <c r="E3873" s="19" t="s">
        <v>105</v>
      </c>
      <c r="F3873" s="19" t="s">
        <v>224</v>
      </c>
      <c r="G3873" s="19" t="s">
        <v>126</v>
      </c>
      <c r="H3873" s="19">
        <v>17.1203973126552</v>
      </c>
    </row>
    <row r="3874" spans="1:8">
      <c r="A3874" s="19" t="s">
        <v>26</v>
      </c>
      <c r="B3874" s="19" t="s">
        <v>4263</v>
      </c>
      <c r="C3874" s="19" t="s">
        <v>177</v>
      </c>
      <c r="D3874" s="19">
        <v>2014</v>
      </c>
      <c r="E3874" s="19" t="s">
        <v>105</v>
      </c>
      <c r="F3874" s="19" t="s">
        <v>224</v>
      </c>
      <c r="G3874" s="19" t="s">
        <v>126</v>
      </c>
      <c r="H3874" s="19">
        <v>17.735715305955107</v>
      </c>
    </row>
    <row r="3875" spans="1:8">
      <c r="A3875" s="19" t="s">
        <v>221</v>
      </c>
      <c r="B3875" s="19" t="s">
        <v>4264</v>
      </c>
      <c r="C3875" s="19" t="s">
        <v>178</v>
      </c>
      <c r="D3875" s="19">
        <v>2014</v>
      </c>
      <c r="E3875" s="19" t="s">
        <v>105</v>
      </c>
      <c r="F3875" s="19" t="s">
        <v>224</v>
      </c>
      <c r="G3875" s="19" t="s">
        <v>126</v>
      </c>
      <c r="H3875" s="19">
        <v>18.315800054900233</v>
      </c>
    </row>
    <row r="3876" spans="1:8">
      <c r="A3876" s="19" t="s">
        <v>107</v>
      </c>
      <c r="B3876" s="19" t="s">
        <v>4265</v>
      </c>
      <c r="C3876" s="19" t="s">
        <v>179</v>
      </c>
      <c r="D3876" s="19">
        <v>2014</v>
      </c>
      <c r="E3876" s="19" t="s">
        <v>105</v>
      </c>
      <c r="F3876" s="19" t="s">
        <v>224</v>
      </c>
      <c r="G3876" s="19" t="s">
        <v>126</v>
      </c>
      <c r="H3876" s="19">
        <v>19.223348621524195</v>
      </c>
    </row>
    <row r="3877" spans="1:8">
      <c r="A3877" s="19" t="s">
        <v>27</v>
      </c>
      <c r="B3877" s="19" t="s">
        <v>4266</v>
      </c>
      <c r="C3877" s="19" t="s">
        <v>180</v>
      </c>
      <c r="D3877" s="19">
        <v>2014</v>
      </c>
      <c r="E3877" s="19" t="s">
        <v>105</v>
      </c>
      <c r="F3877" s="19" t="s">
        <v>224</v>
      </c>
      <c r="G3877" s="19" t="s">
        <v>126</v>
      </c>
      <c r="H3877" s="19">
        <v>19.378989893419003</v>
      </c>
    </row>
    <row r="3878" spans="1:8">
      <c r="A3878" s="19" t="s">
        <v>28</v>
      </c>
      <c r="B3878" s="19" t="s">
        <v>4267</v>
      </c>
      <c r="C3878" s="19" t="s">
        <v>181</v>
      </c>
      <c r="D3878" s="19">
        <v>2014</v>
      </c>
      <c r="E3878" s="19" t="s">
        <v>105</v>
      </c>
      <c r="F3878" s="19" t="s">
        <v>224</v>
      </c>
      <c r="G3878" s="19" t="s">
        <v>126</v>
      </c>
      <c r="H3878" s="19">
        <v>19.451269883118023</v>
      </c>
    </row>
    <row r="3879" spans="1:8">
      <c r="A3879" s="19" t="s">
        <v>30</v>
      </c>
      <c r="B3879" s="19" t="s">
        <v>4268</v>
      </c>
      <c r="C3879" s="19" t="s">
        <v>29</v>
      </c>
      <c r="D3879" s="19">
        <v>2014</v>
      </c>
      <c r="E3879" s="19" t="s">
        <v>105</v>
      </c>
      <c r="F3879" s="19" t="s">
        <v>224</v>
      </c>
      <c r="G3879" s="19" t="s">
        <v>126</v>
      </c>
      <c r="H3879" s="19">
        <v>17.948866600962372</v>
      </c>
    </row>
    <row r="3880" spans="1:8">
      <c r="A3880" s="19" t="s">
        <v>32</v>
      </c>
      <c r="B3880" s="19" t="s">
        <v>4269</v>
      </c>
      <c r="C3880" s="19" t="s">
        <v>31</v>
      </c>
      <c r="D3880" s="19">
        <v>2014</v>
      </c>
      <c r="E3880" s="19" t="s">
        <v>105</v>
      </c>
      <c r="F3880" s="19" t="s">
        <v>224</v>
      </c>
      <c r="G3880" s="19" t="s">
        <v>126</v>
      </c>
      <c r="H3880" s="19">
        <v>17.728481524916997</v>
      </c>
    </row>
    <row r="3881" spans="1:8">
      <c r="A3881" s="19" t="s">
        <v>34</v>
      </c>
      <c r="B3881" s="19" t="s">
        <v>4270</v>
      </c>
      <c r="C3881" s="19" t="s">
        <v>33</v>
      </c>
      <c r="D3881" s="19">
        <v>2014</v>
      </c>
      <c r="E3881" s="19" t="s">
        <v>105</v>
      </c>
      <c r="F3881" s="19" t="s">
        <v>224</v>
      </c>
      <c r="G3881" s="19" t="s">
        <v>126</v>
      </c>
      <c r="H3881" s="19">
        <v>17.181990538122154</v>
      </c>
    </row>
    <row r="3882" spans="1:8">
      <c r="A3882" s="19" t="s">
        <v>36</v>
      </c>
      <c r="B3882" s="19" t="s">
        <v>4271</v>
      </c>
      <c r="C3882" s="19" t="s">
        <v>35</v>
      </c>
      <c r="D3882" s="19">
        <v>2014</v>
      </c>
      <c r="E3882" s="19" t="s">
        <v>105</v>
      </c>
      <c r="F3882" s="19" t="s">
        <v>224</v>
      </c>
      <c r="G3882" s="19" t="s">
        <v>126</v>
      </c>
      <c r="H3882" s="19">
        <v>19.156128977041746</v>
      </c>
    </row>
    <row r="3883" spans="1:8">
      <c r="A3883" s="19" t="s">
        <v>38</v>
      </c>
      <c r="B3883" s="19" t="s">
        <v>4272</v>
      </c>
      <c r="C3883" s="19" t="s">
        <v>37</v>
      </c>
      <c r="D3883" s="19">
        <v>2014</v>
      </c>
      <c r="E3883" s="19" t="s">
        <v>105</v>
      </c>
      <c r="F3883" s="19" t="s">
        <v>224</v>
      </c>
      <c r="G3883" s="19" t="s">
        <v>126</v>
      </c>
      <c r="H3883" s="19">
        <v>19.073832059456393</v>
      </c>
    </row>
    <row r="3884" spans="1:8">
      <c r="A3884" s="19" t="s">
        <v>40</v>
      </c>
      <c r="B3884" s="19" t="s">
        <v>4273</v>
      </c>
      <c r="C3884" s="19" t="s">
        <v>39</v>
      </c>
      <c r="D3884" s="19">
        <v>2014</v>
      </c>
      <c r="E3884" s="19" t="s">
        <v>105</v>
      </c>
      <c r="F3884" s="19" t="s">
        <v>224</v>
      </c>
      <c r="G3884" s="19" t="s">
        <v>126</v>
      </c>
      <c r="H3884" s="19">
        <v>19.909316350936919</v>
      </c>
    </row>
    <row r="3885" spans="1:8">
      <c r="A3885" s="19" t="s">
        <v>41</v>
      </c>
      <c r="B3885" s="19" t="s">
        <v>4274</v>
      </c>
      <c r="C3885" s="19" t="s">
        <v>24</v>
      </c>
      <c r="D3885" s="19">
        <v>2014</v>
      </c>
      <c r="E3885" s="19" t="s">
        <v>105</v>
      </c>
      <c r="F3885" s="19" t="s">
        <v>224</v>
      </c>
      <c r="G3885" s="19" t="s">
        <v>126</v>
      </c>
      <c r="H3885" s="19">
        <v>17.1203973126552</v>
      </c>
    </row>
    <row r="3886" spans="1:8">
      <c r="A3886" s="19" t="s">
        <v>43</v>
      </c>
      <c r="B3886" s="19" t="s">
        <v>4275</v>
      </c>
      <c r="C3886" s="19" t="s">
        <v>42</v>
      </c>
      <c r="D3886" s="19">
        <v>2014</v>
      </c>
      <c r="E3886" s="19" t="s">
        <v>105</v>
      </c>
      <c r="F3886" s="19" t="s">
        <v>224</v>
      </c>
      <c r="G3886" s="19" t="s">
        <v>126</v>
      </c>
      <c r="H3886" s="19">
        <v>14.883278757790219</v>
      </c>
    </row>
    <row r="3887" spans="1:8">
      <c r="A3887" s="19" t="s">
        <v>45</v>
      </c>
      <c r="B3887" s="19" t="s">
        <v>4276</v>
      </c>
      <c r="C3887" s="19" t="s">
        <v>44</v>
      </c>
      <c r="D3887" s="19">
        <v>2014</v>
      </c>
      <c r="E3887" s="19" t="s">
        <v>105</v>
      </c>
      <c r="F3887" s="19" t="s">
        <v>224</v>
      </c>
      <c r="G3887" s="19" t="s">
        <v>126</v>
      </c>
      <c r="H3887" s="19">
        <v>18.279800260386626</v>
      </c>
    </row>
    <row r="3888" spans="1:8">
      <c r="A3888" s="19" t="s">
        <v>47</v>
      </c>
      <c r="B3888" s="19" t="s">
        <v>4277</v>
      </c>
      <c r="C3888" s="19" t="s">
        <v>46</v>
      </c>
      <c r="D3888" s="19">
        <v>2014</v>
      </c>
      <c r="E3888" s="19" t="s">
        <v>105</v>
      </c>
      <c r="F3888" s="19" t="s">
        <v>224</v>
      </c>
      <c r="G3888" s="19" t="s">
        <v>126</v>
      </c>
      <c r="H3888" s="19">
        <v>18.564608107510718</v>
      </c>
    </row>
    <row r="3889" spans="1:8">
      <c r="A3889" s="19" t="s">
        <v>49</v>
      </c>
      <c r="B3889" s="19" t="s">
        <v>4278</v>
      </c>
      <c r="C3889" s="19" t="s">
        <v>48</v>
      </c>
      <c r="D3889" s="19">
        <v>2014</v>
      </c>
      <c r="E3889" s="19" t="s">
        <v>105</v>
      </c>
      <c r="F3889" s="19" t="s">
        <v>224</v>
      </c>
      <c r="G3889" s="19" t="s">
        <v>126</v>
      </c>
      <c r="H3889" s="19">
        <v>18.0423064426097</v>
      </c>
    </row>
    <row r="3890" spans="1:8">
      <c r="A3890" s="19" t="s">
        <v>51</v>
      </c>
      <c r="B3890" s="19" t="s">
        <v>4279</v>
      </c>
      <c r="C3890" s="19" t="s">
        <v>50</v>
      </c>
      <c r="D3890" s="19">
        <v>2014</v>
      </c>
      <c r="E3890" s="19" t="s">
        <v>105</v>
      </c>
      <c r="F3890" s="19" t="s">
        <v>224</v>
      </c>
      <c r="G3890" s="19" t="s">
        <v>126</v>
      </c>
      <c r="H3890" s="19">
        <v>18.250293891412568</v>
      </c>
    </row>
    <row r="3891" spans="1:8">
      <c r="A3891" s="19" t="s">
        <v>53</v>
      </c>
      <c r="B3891" s="19" t="s">
        <v>4280</v>
      </c>
      <c r="C3891" s="19" t="s">
        <v>52</v>
      </c>
      <c r="D3891" s="19">
        <v>2014</v>
      </c>
      <c r="E3891" s="19" t="s">
        <v>105</v>
      </c>
      <c r="F3891" s="19" t="s">
        <v>224</v>
      </c>
      <c r="G3891" s="19" t="s">
        <v>126</v>
      </c>
      <c r="H3891" s="19">
        <v>18.851389147865</v>
      </c>
    </row>
    <row r="3892" spans="1:8">
      <c r="A3892" s="19" t="s">
        <v>55</v>
      </c>
      <c r="B3892" s="19" t="s">
        <v>4281</v>
      </c>
      <c r="C3892" s="19" t="s">
        <v>54</v>
      </c>
      <c r="D3892" s="19">
        <v>2014</v>
      </c>
      <c r="E3892" s="19" t="s">
        <v>105</v>
      </c>
      <c r="F3892" s="19" t="s">
        <v>224</v>
      </c>
      <c r="G3892" s="19" t="s">
        <v>126</v>
      </c>
      <c r="H3892" s="19">
        <v>19.487675205413243</v>
      </c>
    </row>
    <row r="3893" spans="1:8">
      <c r="A3893" s="19" t="s">
        <v>57</v>
      </c>
      <c r="B3893" s="19" t="s">
        <v>4282</v>
      </c>
      <c r="C3893" s="19" t="s">
        <v>56</v>
      </c>
      <c r="D3893" s="19">
        <v>2014</v>
      </c>
      <c r="E3893" s="19" t="s">
        <v>105</v>
      </c>
      <c r="F3893" s="19" t="s">
        <v>224</v>
      </c>
      <c r="G3893" s="19" t="s">
        <v>126</v>
      </c>
      <c r="H3893" s="19">
        <v>19.129207358358485</v>
      </c>
    </row>
    <row r="3894" spans="1:8">
      <c r="A3894" s="19" t="s">
        <v>59</v>
      </c>
      <c r="B3894" s="19" t="s">
        <v>4283</v>
      </c>
      <c r="C3894" s="19" t="s">
        <v>58</v>
      </c>
      <c r="D3894" s="19">
        <v>2014</v>
      </c>
      <c r="E3894" s="19" t="s">
        <v>105</v>
      </c>
      <c r="F3894" s="19" t="s">
        <v>224</v>
      </c>
      <c r="G3894" s="19" t="s">
        <v>126</v>
      </c>
      <c r="H3894" s="19">
        <v>19.290809469657809</v>
      </c>
    </row>
    <row r="3895" spans="1:8">
      <c r="A3895" s="19" t="s">
        <v>61</v>
      </c>
      <c r="B3895" s="19" t="s">
        <v>4284</v>
      </c>
      <c r="C3895" s="19" t="s">
        <v>60</v>
      </c>
      <c r="D3895" s="19">
        <v>2014</v>
      </c>
      <c r="E3895" s="19" t="s">
        <v>105</v>
      </c>
      <c r="F3895" s="19" t="s">
        <v>224</v>
      </c>
      <c r="G3895" s="19" t="s">
        <v>126</v>
      </c>
      <c r="H3895" s="19">
        <v>19.732210642556421</v>
      </c>
    </row>
    <row r="3896" spans="1:8">
      <c r="A3896" s="19" t="s">
        <v>63</v>
      </c>
      <c r="B3896" s="19" t="s">
        <v>4285</v>
      </c>
      <c r="C3896" s="19" t="s">
        <v>62</v>
      </c>
      <c r="D3896" s="19">
        <v>2014</v>
      </c>
      <c r="E3896" s="19" t="s">
        <v>105</v>
      </c>
      <c r="F3896" s="19" t="s">
        <v>224</v>
      </c>
      <c r="G3896" s="19" t="s">
        <v>126</v>
      </c>
      <c r="H3896" s="19">
        <v>19.851981338751603</v>
      </c>
    </row>
    <row r="3897" spans="1:8">
      <c r="A3897" s="19" t="s">
        <v>65</v>
      </c>
      <c r="B3897" s="19" t="s">
        <v>4286</v>
      </c>
      <c r="C3897" s="19" t="s">
        <v>64</v>
      </c>
      <c r="D3897" s="19">
        <v>2014</v>
      </c>
      <c r="E3897" s="19" t="s">
        <v>105</v>
      </c>
      <c r="F3897" s="19" t="s">
        <v>224</v>
      </c>
      <c r="G3897" s="19" t="s">
        <v>126</v>
      </c>
      <c r="H3897" s="19">
        <v>18.177043823306295</v>
      </c>
    </row>
    <row r="3898" spans="1:8">
      <c r="A3898" s="19" t="s">
        <v>67</v>
      </c>
      <c r="B3898" s="19" t="s">
        <v>4287</v>
      </c>
      <c r="C3898" s="19" t="s">
        <v>66</v>
      </c>
      <c r="D3898" s="19">
        <v>2014</v>
      </c>
      <c r="E3898" s="19" t="s">
        <v>105</v>
      </c>
      <c r="F3898" s="19" t="s">
        <v>224</v>
      </c>
      <c r="G3898" s="19" t="s">
        <v>126</v>
      </c>
      <c r="H3898" s="19">
        <v>19.374118595124575</v>
      </c>
    </row>
    <row r="3899" spans="1:8">
      <c r="A3899" s="19" t="s">
        <v>69</v>
      </c>
      <c r="B3899" s="19" t="s">
        <v>4288</v>
      </c>
      <c r="C3899" s="19" t="s">
        <v>68</v>
      </c>
      <c r="D3899" s="19">
        <v>2014</v>
      </c>
      <c r="E3899" s="19" t="s">
        <v>105</v>
      </c>
      <c r="F3899" s="19" t="s">
        <v>224</v>
      </c>
      <c r="G3899" s="19" t="s">
        <v>126</v>
      </c>
      <c r="H3899" s="19">
        <v>17.558160028198802</v>
      </c>
    </row>
    <row r="3900" spans="1:8">
      <c r="A3900" s="19" t="s">
        <v>71</v>
      </c>
      <c r="B3900" s="19" t="s">
        <v>4289</v>
      </c>
      <c r="C3900" s="19" t="s">
        <v>70</v>
      </c>
      <c r="D3900" s="19">
        <v>2014</v>
      </c>
      <c r="E3900" s="19" t="s">
        <v>105</v>
      </c>
      <c r="F3900" s="19" t="s">
        <v>224</v>
      </c>
      <c r="G3900" s="19" t="s">
        <v>126</v>
      </c>
      <c r="H3900" s="19">
        <v>20.808173350546234</v>
      </c>
    </row>
    <row r="3901" spans="1:8">
      <c r="A3901" s="19" t="s">
        <v>20</v>
      </c>
      <c r="B3901" s="19" t="s">
        <v>4290</v>
      </c>
      <c r="C3901" s="19" t="s">
        <v>182</v>
      </c>
      <c r="D3901" s="19">
        <v>2014</v>
      </c>
      <c r="E3901" s="19" t="s">
        <v>105</v>
      </c>
      <c r="F3901" s="19" t="s">
        <v>224</v>
      </c>
      <c r="G3901" s="19" t="s">
        <v>126</v>
      </c>
      <c r="H3901" s="19">
        <v>18.708025622569949</v>
      </c>
    </row>
    <row r="3902" spans="1:8">
      <c r="A3902" s="19" t="s">
        <v>23</v>
      </c>
      <c r="B3902" s="19" t="s">
        <v>4291</v>
      </c>
      <c r="C3902" s="19" t="s">
        <v>175</v>
      </c>
      <c r="D3902" s="19">
        <v>2005</v>
      </c>
      <c r="E3902" s="19" t="s">
        <v>106</v>
      </c>
      <c r="F3902" s="19" t="s">
        <v>224</v>
      </c>
      <c r="G3902" s="19" t="s">
        <v>126</v>
      </c>
      <c r="H3902" s="19">
        <v>17.828568117957186</v>
      </c>
    </row>
    <row r="3903" spans="1:8">
      <c r="A3903" s="19" t="s">
        <v>25</v>
      </c>
      <c r="B3903" s="19" t="s">
        <v>4292</v>
      </c>
      <c r="C3903" s="19" t="s">
        <v>176</v>
      </c>
      <c r="D3903" s="19">
        <v>2005</v>
      </c>
      <c r="E3903" s="19" t="s">
        <v>106</v>
      </c>
      <c r="F3903" s="19" t="s">
        <v>224</v>
      </c>
      <c r="G3903" s="19" t="s">
        <v>126</v>
      </c>
      <c r="H3903" s="19">
        <v>17.78020842828062</v>
      </c>
    </row>
    <row r="3904" spans="1:8">
      <c r="A3904" s="19" t="s">
        <v>26</v>
      </c>
      <c r="B3904" s="19" t="s">
        <v>4293</v>
      </c>
      <c r="C3904" s="19" t="s">
        <v>177</v>
      </c>
      <c r="D3904" s="19">
        <v>2005</v>
      </c>
      <c r="E3904" s="19" t="s">
        <v>106</v>
      </c>
      <c r="F3904" s="19" t="s">
        <v>224</v>
      </c>
      <c r="G3904" s="19" t="s">
        <v>126</v>
      </c>
      <c r="H3904" s="19">
        <v>17.34622669723856</v>
      </c>
    </row>
    <row r="3905" spans="1:8">
      <c r="A3905" s="19" t="s">
        <v>221</v>
      </c>
      <c r="B3905" s="19" t="s">
        <v>4294</v>
      </c>
      <c r="C3905" s="19" t="s">
        <v>178</v>
      </c>
      <c r="D3905" s="19">
        <v>2005</v>
      </c>
      <c r="E3905" s="19" t="s">
        <v>106</v>
      </c>
      <c r="F3905" s="19" t="s">
        <v>224</v>
      </c>
      <c r="G3905" s="19" t="s">
        <v>126</v>
      </c>
      <c r="H3905" s="19">
        <v>17.669891550284778</v>
      </c>
    </row>
    <row r="3906" spans="1:8">
      <c r="A3906" s="19" t="s">
        <v>107</v>
      </c>
      <c r="B3906" s="19" t="s">
        <v>4295</v>
      </c>
      <c r="C3906" s="19" t="s">
        <v>179</v>
      </c>
      <c r="D3906" s="19">
        <v>2005</v>
      </c>
      <c r="E3906" s="19" t="s">
        <v>106</v>
      </c>
      <c r="F3906" s="19" t="s">
        <v>224</v>
      </c>
      <c r="G3906" s="19" t="s">
        <v>126</v>
      </c>
      <c r="H3906" s="19">
        <v>18.167389182487273</v>
      </c>
    </row>
    <row r="3907" spans="1:8">
      <c r="A3907" s="19" t="s">
        <v>27</v>
      </c>
      <c r="B3907" s="19" t="s">
        <v>4296</v>
      </c>
      <c r="C3907" s="19" t="s">
        <v>180</v>
      </c>
      <c r="D3907" s="19">
        <v>2005</v>
      </c>
      <c r="E3907" s="19" t="s">
        <v>106</v>
      </c>
      <c r="F3907" s="19" t="s">
        <v>224</v>
      </c>
      <c r="G3907" s="19" t="s">
        <v>126</v>
      </c>
      <c r="H3907" s="19">
        <v>18.850366189612309</v>
      </c>
    </row>
    <row r="3908" spans="1:8">
      <c r="A3908" s="19" t="s">
        <v>28</v>
      </c>
      <c r="B3908" s="19" t="s">
        <v>4297</v>
      </c>
      <c r="C3908" s="19" t="s">
        <v>181</v>
      </c>
      <c r="D3908" s="19">
        <v>2005</v>
      </c>
      <c r="E3908" s="19" t="s">
        <v>106</v>
      </c>
      <c r="F3908" s="19" t="s">
        <v>224</v>
      </c>
      <c r="G3908" s="19" t="s">
        <v>126</v>
      </c>
      <c r="H3908" s="19">
        <v>19.399400653642545</v>
      </c>
    </row>
    <row r="3909" spans="1:8">
      <c r="A3909" s="19" t="s">
        <v>30</v>
      </c>
      <c r="B3909" s="19" t="s">
        <v>4298</v>
      </c>
      <c r="C3909" s="19" t="s">
        <v>29</v>
      </c>
      <c r="D3909" s="19">
        <v>2005</v>
      </c>
      <c r="E3909" s="19" t="s">
        <v>106</v>
      </c>
      <c r="F3909" s="19" t="s">
        <v>224</v>
      </c>
      <c r="G3909" s="19" t="s">
        <v>126</v>
      </c>
      <c r="H3909" s="19">
        <v>17.410916931457106</v>
      </c>
    </row>
    <row r="3910" spans="1:8">
      <c r="A3910" s="19" t="s">
        <v>32</v>
      </c>
      <c r="B3910" s="19" t="s">
        <v>4299</v>
      </c>
      <c r="C3910" s="19" t="s">
        <v>31</v>
      </c>
      <c r="D3910" s="19">
        <v>2005</v>
      </c>
      <c r="E3910" s="19" t="s">
        <v>106</v>
      </c>
      <c r="F3910" s="19" t="s">
        <v>224</v>
      </c>
      <c r="G3910" s="19" t="s">
        <v>126</v>
      </c>
      <c r="H3910" s="19">
        <v>17.074326421907422</v>
      </c>
    </row>
    <row r="3911" spans="1:8">
      <c r="A3911" s="19" t="s">
        <v>34</v>
      </c>
      <c r="B3911" s="19" t="s">
        <v>4300</v>
      </c>
      <c r="C3911" s="19" t="s">
        <v>33</v>
      </c>
      <c r="D3911" s="19">
        <v>2005</v>
      </c>
      <c r="E3911" s="19" t="s">
        <v>106</v>
      </c>
      <c r="F3911" s="19" t="s">
        <v>224</v>
      </c>
      <c r="G3911" s="19" t="s">
        <v>126</v>
      </c>
      <c r="H3911" s="19">
        <v>16.655540149608861</v>
      </c>
    </row>
    <row r="3912" spans="1:8">
      <c r="A3912" s="19" t="s">
        <v>36</v>
      </c>
      <c r="B3912" s="19" t="s">
        <v>4301</v>
      </c>
      <c r="C3912" s="19" t="s">
        <v>35</v>
      </c>
      <c r="D3912" s="19">
        <v>2005</v>
      </c>
      <c r="E3912" s="19" t="s">
        <v>106</v>
      </c>
      <c r="F3912" s="19" t="s">
        <v>224</v>
      </c>
      <c r="G3912" s="19" t="s">
        <v>126</v>
      </c>
      <c r="H3912" s="19">
        <v>17.89866424802111</v>
      </c>
    </row>
    <row r="3913" spans="1:8">
      <c r="A3913" s="19" t="s">
        <v>38</v>
      </c>
      <c r="B3913" s="19" t="s">
        <v>4302</v>
      </c>
      <c r="C3913" s="19" t="s">
        <v>37</v>
      </c>
      <c r="D3913" s="19">
        <v>2005</v>
      </c>
      <c r="E3913" s="19" t="s">
        <v>106</v>
      </c>
      <c r="F3913" s="19" t="s">
        <v>224</v>
      </c>
      <c r="G3913" s="19" t="s">
        <v>126</v>
      </c>
      <c r="H3913" s="19">
        <v>18.982690515872495</v>
      </c>
    </row>
    <row r="3914" spans="1:8">
      <c r="A3914" s="19" t="s">
        <v>40</v>
      </c>
      <c r="B3914" s="19" t="s">
        <v>4303</v>
      </c>
      <c r="C3914" s="19" t="s">
        <v>39</v>
      </c>
      <c r="D3914" s="19">
        <v>2005</v>
      </c>
      <c r="E3914" s="19" t="s">
        <v>106</v>
      </c>
      <c r="F3914" s="19" t="s">
        <v>224</v>
      </c>
      <c r="G3914" s="19" t="s">
        <v>126</v>
      </c>
      <c r="H3914" s="19">
        <v>18.408581833696498</v>
      </c>
    </row>
    <row r="3915" spans="1:8">
      <c r="A3915" s="19" t="s">
        <v>41</v>
      </c>
      <c r="B3915" s="19" t="s">
        <v>4304</v>
      </c>
      <c r="C3915" s="19" t="s">
        <v>24</v>
      </c>
      <c r="D3915" s="19">
        <v>2005</v>
      </c>
      <c r="E3915" s="19" t="s">
        <v>106</v>
      </c>
      <c r="F3915" s="19" t="s">
        <v>224</v>
      </c>
      <c r="G3915" s="19" t="s">
        <v>126</v>
      </c>
      <c r="H3915" s="19">
        <v>17.78020842828062</v>
      </c>
    </row>
    <row r="3916" spans="1:8">
      <c r="A3916" s="19" t="s">
        <v>43</v>
      </c>
      <c r="B3916" s="19" t="s">
        <v>4305</v>
      </c>
      <c r="C3916" s="19" t="s">
        <v>42</v>
      </c>
      <c r="D3916" s="19">
        <v>2005</v>
      </c>
      <c r="E3916" s="19" t="s">
        <v>106</v>
      </c>
      <c r="F3916" s="19" t="s">
        <v>224</v>
      </c>
      <c r="G3916" s="19" t="s">
        <v>126</v>
      </c>
      <c r="H3916" s="19">
        <v>15.000782921864397</v>
      </c>
    </row>
    <row r="3917" spans="1:8">
      <c r="A3917" s="19" t="s">
        <v>45</v>
      </c>
      <c r="B3917" s="19" t="s">
        <v>4306</v>
      </c>
      <c r="C3917" s="19" t="s">
        <v>44</v>
      </c>
      <c r="D3917" s="19">
        <v>2005</v>
      </c>
      <c r="E3917" s="19" t="s">
        <v>106</v>
      </c>
      <c r="F3917" s="19" t="s">
        <v>224</v>
      </c>
      <c r="G3917" s="19" t="s">
        <v>126</v>
      </c>
      <c r="H3917" s="19">
        <v>18.557929402419447</v>
      </c>
    </row>
    <row r="3918" spans="1:8">
      <c r="A3918" s="19" t="s">
        <v>47</v>
      </c>
      <c r="B3918" s="19" t="s">
        <v>4307</v>
      </c>
      <c r="C3918" s="19" t="s">
        <v>46</v>
      </c>
      <c r="D3918" s="19">
        <v>2005</v>
      </c>
      <c r="E3918" s="19" t="s">
        <v>106</v>
      </c>
      <c r="F3918" s="19" t="s">
        <v>224</v>
      </c>
      <c r="G3918" s="19" t="s">
        <v>126</v>
      </c>
      <c r="H3918" s="19">
        <v>17.527546709638081</v>
      </c>
    </row>
    <row r="3919" spans="1:8">
      <c r="A3919" s="19" t="s">
        <v>49</v>
      </c>
      <c r="B3919" s="19" t="s">
        <v>4308</v>
      </c>
      <c r="C3919" s="19" t="s">
        <v>48</v>
      </c>
      <c r="D3919" s="19">
        <v>2005</v>
      </c>
      <c r="E3919" s="19" t="s">
        <v>106</v>
      </c>
      <c r="F3919" s="19" t="s">
        <v>224</v>
      </c>
      <c r="G3919" s="19" t="s">
        <v>126</v>
      </c>
      <c r="H3919" s="19">
        <v>17.046519154444955</v>
      </c>
    </row>
    <row r="3920" spans="1:8">
      <c r="A3920" s="19" t="s">
        <v>51</v>
      </c>
      <c r="B3920" s="19" t="s">
        <v>4309</v>
      </c>
      <c r="C3920" s="19" t="s">
        <v>50</v>
      </c>
      <c r="D3920" s="19">
        <v>2005</v>
      </c>
      <c r="E3920" s="19" t="s">
        <v>106</v>
      </c>
      <c r="F3920" s="19" t="s">
        <v>224</v>
      </c>
      <c r="G3920" s="19" t="s">
        <v>126</v>
      </c>
      <c r="H3920" s="19">
        <v>17.79203383856186</v>
      </c>
    </row>
    <row r="3921" spans="1:8">
      <c r="A3921" s="19" t="s">
        <v>53</v>
      </c>
      <c r="B3921" s="19" t="s">
        <v>4310</v>
      </c>
      <c r="C3921" s="19" t="s">
        <v>52</v>
      </c>
      <c r="D3921" s="19">
        <v>2005</v>
      </c>
      <c r="E3921" s="19" t="s">
        <v>106</v>
      </c>
      <c r="F3921" s="19" t="s">
        <v>224</v>
      </c>
      <c r="G3921" s="19" t="s">
        <v>126</v>
      </c>
      <c r="H3921" s="19">
        <v>18.618843840531756</v>
      </c>
    </row>
    <row r="3922" spans="1:8">
      <c r="A3922" s="19" t="s">
        <v>55</v>
      </c>
      <c r="B3922" s="19" t="s">
        <v>4311</v>
      </c>
      <c r="C3922" s="19" t="s">
        <v>54</v>
      </c>
      <c r="D3922" s="19">
        <v>2005</v>
      </c>
      <c r="E3922" s="19" t="s">
        <v>106</v>
      </c>
      <c r="F3922" s="19" t="s">
        <v>224</v>
      </c>
      <c r="G3922" s="19" t="s">
        <v>126</v>
      </c>
      <c r="H3922" s="19">
        <v>19.074825207935479</v>
      </c>
    </row>
    <row r="3923" spans="1:8">
      <c r="A3923" s="19" t="s">
        <v>57</v>
      </c>
      <c r="B3923" s="19" t="s">
        <v>4312</v>
      </c>
      <c r="C3923" s="19" t="s">
        <v>56</v>
      </c>
      <c r="D3923" s="19">
        <v>2005</v>
      </c>
      <c r="E3923" s="19" t="s">
        <v>106</v>
      </c>
      <c r="F3923" s="19" t="s">
        <v>224</v>
      </c>
      <c r="G3923" s="19" t="s">
        <v>126</v>
      </c>
      <c r="H3923" s="19">
        <v>17.816985099186397</v>
      </c>
    </row>
    <row r="3924" spans="1:8">
      <c r="A3924" s="19" t="s">
        <v>59</v>
      </c>
      <c r="B3924" s="19" t="s">
        <v>4313</v>
      </c>
      <c r="C3924" s="19" t="s">
        <v>58</v>
      </c>
      <c r="D3924" s="19">
        <v>2005</v>
      </c>
      <c r="E3924" s="19" t="s">
        <v>106</v>
      </c>
      <c r="F3924" s="19" t="s">
        <v>224</v>
      </c>
      <c r="G3924" s="19" t="s">
        <v>126</v>
      </c>
      <c r="H3924" s="19">
        <v>18.725082987205791</v>
      </c>
    </row>
    <row r="3925" spans="1:8">
      <c r="A3925" s="19" t="s">
        <v>61</v>
      </c>
      <c r="B3925" s="19" t="s">
        <v>4314</v>
      </c>
      <c r="C3925" s="19" t="s">
        <v>60</v>
      </c>
      <c r="D3925" s="19">
        <v>2005</v>
      </c>
      <c r="E3925" s="19" t="s">
        <v>106</v>
      </c>
      <c r="F3925" s="19" t="s">
        <v>224</v>
      </c>
      <c r="G3925" s="19" t="s">
        <v>126</v>
      </c>
      <c r="H3925" s="19">
        <v>19.36955620074658</v>
      </c>
    </row>
    <row r="3926" spans="1:8">
      <c r="A3926" s="19" t="s">
        <v>63</v>
      </c>
      <c r="B3926" s="19" t="s">
        <v>4315</v>
      </c>
      <c r="C3926" s="19" t="s">
        <v>62</v>
      </c>
      <c r="D3926" s="19">
        <v>2005</v>
      </c>
      <c r="E3926" s="19" t="s">
        <v>106</v>
      </c>
      <c r="F3926" s="19" t="s">
        <v>224</v>
      </c>
      <c r="G3926" s="19" t="s">
        <v>126</v>
      </c>
      <c r="H3926" s="19">
        <v>19.477221976626879</v>
      </c>
    </row>
    <row r="3927" spans="1:8">
      <c r="A3927" s="19" t="s">
        <v>65</v>
      </c>
      <c r="B3927" s="19" t="s">
        <v>4316</v>
      </c>
      <c r="C3927" s="19" t="s">
        <v>64</v>
      </c>
      <c r="D3927" s="19">
        <v>2005</v>
      </c>
      <c r="E3927" s="19" t="s">
        <v>106</v>
      </c>
      <c r="F3927" s="19" t="s">
        <v>224</v>
      </c>
      <c r="G3927" s="19" t="s">
        <v>126</v>
      </c>
      <c r="H3927" s="19">
        <v>19.094360849388273</v>
      </c>
    </row>
    <row r="3928" spans="1:8">
      <c r="A3928" s="19" t="s">
        <v>67</v>
      </c>
      <c r="B3928" s="19" t="s">
        <v>4317</v>
      </c>
      <c r="C3928" s="19" t="s">
        <v>66</v>
      </c>
      <c r="D3928" s="19">
        <v>2005</v>
      </c>
      <c r="E3928" s="19" t="s">
        <v>106</v>
      </c>
      <c r="F3928" s="19" t="s">
        <v>224</v>
      </c>
      <c r="G3928" s="19" t="s">
        <v>126</v>
      </c>
      <c r="H3928" s="19">
        <v>19.076434487790223</v>
      </c>
    </row>
    <row r="3929" spans="1:8">
      <c r="A3929" s="19" t="s">
        <v>69</v>
      </c>
      <c r="B3929" s="19" t="s">
        <v>4318</v>
      </c>
      <c r="C3929" s="19" t="s">
        <v>68</v>
      </c>
      <c r="D3929" s="19">
        <v>2005</v>
      </c>
      <c r="E3929" s="19" t="s">
        <v>106</v>
      </c>
      <c r="F3929" s="19" t="s">
        <v>224</v>
      </c>
      <c r="G3929" s="19" t="s">
        <v>126</v>
      </c>
      <c r="H3929" s="19">
        <v>18.389965489779666</v>
      </c>
    </row>
    <row r="3930" spans="1:8">
      <c r="A3930" s="19" t="s">
        <v>71</v>
      </c>
      <c r="B3930" s="19" t="s">
        <v>4319</v>
      </c>
      <c r="C3930" s="19" t="s">
        <v>70</v>
      </c>
      <c r="D3930" s="19">
        <v>2005</v>
      </c>
      <c r="E3930" s="19" t="s">
        <v>106</v>
      </c>
      <c r="F3930" s="19" t="s">
        <v>224</v>
      </c>
      <c r="G3930" s="19" t="s">
        <v>126</v>
      </c>
      <c r="H3930" s="19">
        <v>20.300846217116728</v>
      </c>
    </row>
    <row r="3931" spans="1:8">
      <c r="A3931" s="19" t="s">
        <v>20</v>
      </c>
      <c r="B3931" s="19" t="s">
        <v>4320</v>
      </c>
      <c r="C3931" s="19" t="s">
        <v>182</v>
      </c>
      <c r="D3931" s="19">
        <v>2005</v>
      </c>
      <c r="E3931" s="19" t="s">
        <v>106</v>
      </c>
      <c r="F3931" s="19" t="s">
        <v>224</v>
      </c>
      <c r="G3931" s="19" t="s">
        <v>126</v>
      </c>
      <c r="H3931" s="19">
        <v>18.186538236566037</v>
      </c>
    </row>
    <row r="3932" spans="1:8">
      <c r="A3932" s="19" t="s">
        <v>23</v>
      </c>
      <c r="B3932" s="19" t="s">
        <v>4321</v>
      </c>
      <c r="C3932" s="19" t="s">
        <v>175</v>
      </c>
      <c r="D3932" s="19">
        <v>2006</v>
      </c>
      <c r="E3932" s="19" t="s">
        <v>106</v>
      </c>
      <c r="F3932" s="19" t="s">
        <v>224</v>
      </c>
      <c r="G3932" s="19" t="s">
        <v>126</v>
      </c>
      <c r="H3932" s="19">
        <v>17.631356433557759</v>
      </c>
    </row>
    <row r="3933" spans="1:8">
      <c r="A3933" s="19" t="s">
        <v>25</v>
      </c>
      <c r="B3933" s="19" t="s">
        <v>4322</v>
      </c>
      <c r="C3933" s="19" t="s">
        <v>176</v>
      </c>
      <c r="D3933" s="19">
        <v>2006</v>
      </c>
      <c r="E3933" s="19" t="s">
        <v>106</v>
      </c>
      <c r="F3933" s="19" t="s">
        <v>224</v>
      </c>
      <c r="G3933" s="19" t="s">
        <v>126</v>
      </c>
      <c r="H3933" s="19">
        <v>17.568729170122605</v>
      </c>
    </row>
    <row r="3934" spans="1:8">
      <c r="A3934" s="19" t="s">
        <v>26</v>
      </c>
      <c r="B3934" s="19" t="s">
        <v>4323</v>
      </c>
      <c r="C3934" s="19" t="s">
        <v>177</v>
      </c>
      <c r="D3934" s="19">
        <v>2006</v>
      </c>
      <c r="E3934" s="19" t="s">
        <v>106</v>
      </c>
      <c r="F3934" s="19" t="s">
        <v>224</v>
      </c>
      <c r="G3934" s="19" t="s">
        <v>126</v>
      </c>
      <c r="H3934" s="19">
        <v>17.127094891882439</v>
      </c>
    </row>
    <row r="3935" spans="1:8">
      <c r="A3935" s="19" t="s">
        <v>221</v>
      </c>
      <c r="B3935" s="19" t="s">
        <v>4324</v>
      </c>
      <c r="C3935" s="19" t="s">
        <v>178</v>
      </c>
      <c r="D3935" s="19">
        <v>2006</v>
      </c>
      <c r="E3935" s="19" t="s">
        <v>106</v>
      </c>
      <c r="F3935" s="19" t="s">
        <v>224</v>
      </c>
      <c r="G3935" s="19" t="s">
        <v>126</v>
      </c>
      <c r="H3935" s="19">
        <v>17.497256784369679</v>
      </c>
    </row>
    <row r="3936" spans="1:8">
      <c r="A3936" s="19" t="s">
        <v>107</v>
      </c>
      <c r="B3936" s="19" t="s">
        <v>4325</v>
      </c>
      <c r="C3936" s="19" t="s">
        <v>179</v>
      </c>
      <c r="D3936" s="19">
        <v>2006</v>
      </c>
      <c r="E3936" s="19" t="s">
        <v>106</v>
      </c>
      <c r="F3936" s="19" t="s">
        <v>224</v>
      </c>
      <c r="G3936" s="19" t="s">
        <v>126</v>
      </c>
      <c r="H3936" s="19">
        <v>18.092247113194151</v>
      </c>
    </row>
    <row r="3937" spans="1:8">
      <c r="A3937" s="19" t="s">
        <v>27</v>
      </c>
      <c r="B3937" s="19" t="s">
        <v>4326</v>
      </c>
      <c r="C3937" s="19" t="s">
        <v>180</v>
      </c>
      <c r="D3937" s="19">
        <v>2006</v>
      </c>
      <c r="E3937" s="19" t="s">
        <v>106</v>
      </c>
      <c r="F3937" s="19" t="s">
        <v>224</v>
      </c>
      <c r="G3937" s="19" t="s">
        <v>126</v>
      </c>
      <c r="H3937" s="19">
        <v>18.610757585906626</v>
      </c>
    </row>
    <row r="3938" spans="1:8">
      <c r="A3938" s="19" t="s">
        <v>28</v>
      </c>
      <c r="B3938" s="19" t="s">
        <v>4327</v>
      </c>
      <c r="C3938" s="19" t="s">
        <v>181</v>
      </c>
      <c r="D3938" s="19">
        <v>2006</v>
      </c>
      <c r="E3938" s="19" t="s">
        <v>106</v>
      </c>
      <c r="F3938" s="19" t="s">
        <v>224</v>
      </c>
      <c r="G3938" s="19" t="s">
        <v>126</v>
      </c>
      <c r="H3938" s="19">
        <v>19.171546001945963</v>
      </c>
    </row>
    <row r="3939" spans="1:8">
      <c r="A3939" s="19" t="s">
        <v>30</v>
      </c>
      <c r="B3939" s="19" t="s">
        <v>4328</v>
      </c>
      <c r="C3939" s="19" t="s">
        <v>29</v>
      </c>
      <c r="D3939" s="19">
        <v>2006</v>
      </c>
      <c r="E3939" s="19" t="s">
        <v>106</v>
      </c>
      <c r="F3939" s="19" t="s">
        <v>224</v>
      </c>
      <c r="G3939" s="19" t="s">
        <v>126</v>
      </c>
      <c r="H3939" s="19">
        <v>17.10819579630413</v>
      </c>
    </row>
    <row r="3940" spans="1:8">
      <c r="A3940" s="19" t="s">
        <v>32</v>
      </c>
      <c r="B3940" s="19" t="s">
        <v>4329</v>
      </c>
      <c r="C3940" s="19" t="s">
        <v>31</v>
      </c>
      <c r="D3940" s="19">
        <v>2006</v>
      </c>
      <c r="E3940" s="19" t="s">
        <v>106</v>
      </c>
      <c r="F3940" s="19" t="s">
        <v>224</v>
      </c>
      <c r="G3940" s="19" t="s">
        <v>126</v>
      </c>
      <c r="H3940" s="19">
        <v>17.00543991660966</v>
      </c>
    </row>
    <row r="3941" spans="1:8">
      <c r="A3941" s="19" t="s">
        <v>34</v>
      </c>
      <c r="B3941" s="19" t="s">
        <v>4330</v>
      </c>
      <c r="C3941" s="19" t="s">
        <v>33</v>
      </c>
      <c r="D3941" s="19">
        <v>2006</v>
      </c>
      <c r="E3941" s="19" t="s">
        <v>106</v>
      </c>
      <c r="F3941" s="19" t="s">
        <v>224</v>
      </c>
      <c r="G3941" s="19" t="s">
        <v>126</v>
      </c>
      <c r="H3941" s="19">
        <v>16.454813075365426</v>
      </c>
    </row>
    <row r="3942" spans="1:8">
      <c r="A3942" s="19" t="s">
        <v>36</v>
      </c>
      <c r="B3942" s="19" t="s">
        <v>4331</v>
      </c>
      <c r="C3942" s="19" t="s">
        <v>35</v>
      </c>
      <c r="D3942" s="19">
        <v>2006</v>
      </c>
      <c r="E3942" s="19" t="s">
        <v>106</v>
      </c>
      <c r="F3942" s="19" t="s">
        <v>224</v>
      </c>
      <c r="G3942" s="19" t="s">
        <v>126</v>
      </c>
      <c r="H3942" s="19">
        <v>17.694701481771531</v>
      </c>
    </row>
    <row r="3943" spans="1:8">
      <c r="A3943" s="19" t="s">
        <v>38</v>
      </c>
      <c r="B3943" s="19" t="s">
        <v>4332</v>
      </c>
      <c r="C3943" s="19" t="s">
        <v>37</v>
      </c>
      <c r="D3943" s="19">
        <v>2006</v>
      </c>
      <c r="E3943" s="19" t="s">
        <v>106</v>
      </c>
      <c r="F3943" s="19" t="s">
        <v>224</v>
      </c>
      <c r="G3943" s="19" t="s">
        <v>126</v>
      </c>
      <c r="H3943" s="19">
        <v>18.727776101190084</v>
      </c>
    </row>
    <row r="3944" spans="1:8">
      <c r="A3944" s="19" t="s">
        <v>40</v>
      </c>
      <c r="B3944" s="19" t="s">
        <v>4333</v>
      </c>
      <c r="C3944" s="19" t="s">
        <v>39</v>
      </c>
      <c r="D3944" s="19">
        <v>2006</v>
      </c>
      <c r="E3944" s="19" t="s">
        <v>106</v>
      </c>
      <c r="F3944" s="19" t="s">
        <v>224</v>
      </c>
      <c r="G3944" s="19" t="s">
        <v>126</v>
      </c>
      <c r="H3944" s="19">
        <v>18.227978178411135</v>
      </c>
    </row>
    <row r="3945" spans="1:8">
      <c r="A3945" s="19" t="s">
        <v>41</v>
      </c>
      <c r="B3945" s="19" t="s">
        <v>4334</v>
      </c>
      <c r="C3945" s="19" t="s">
        <v>24</v>
      </c>
      <c r="D3945" s="19">
        <v>2006</v>
      </c>
      <c r="E3945" s="19" t="s">
        <v>106</v>
      </c>
      <c r="F3945" s="19" t="s">
        <v>224</v>
      </c>
      <c r="G3945" s="19" t="s">
        <v>126</v>
      </c>
      <c r="H3945" s="19">
        <v>17.568729170122605</v>
      </c>
    </row>
    <row r="3946" spans="1:8">
      <c r="A3946" s="19" t="s">
        <v>43</v>
      </c>
      <c r="B3946" s="19" t="s">
        <v>4335</v>
      </c>
      <c r="C3946" s="19" t="s">
        <v>42</v>
      </c>
      <c r="D3946" s="19">
        <v>2006</v>
      </c>
      <c r="E3946" s="19" t="s">
        <v>106</v>
      </c>
      <c r="F3946" s="19" t="s">
        <v>224</v>
      </c>
      <c r="G3946" s="19" t="s">
        <v>126</v>
      </c>
      <c r="H3946" s="19">
        <v>14.848453122546196</v>
      </c>
    </row>
    <row r="3947" spans="1:8">
      <c r="A3947" s="19" t="s">
        <v>45</v>
      </c>
      <c r="B3947" s="19" t="s">
        <v>4336</v>
      </c>
      <c r="C3947" s="19" t="s">
        <v>44</v>
      </c>
      <c r="D3947" s="19">
        <v>2006</v>
      </c>
      <c r="E3947" s="19" t="s">
        <v>106</v>
      </c>
      <c r="F3947" s="19" t="s">
        <v>224</v>
      </c>
      <c r="G3947" s="19" t="s">
        <v>126</v>
      </c>
      <c r="H3947" s="19">
        <v>18.254788989018564</v>
      </c>
    </row>
    <row r="3948" spans="1:8">
      <c r="A3948" s="19" t="s">
        <v>47</v>
      </c>
      <c r="B3948" s="19" t="s">
        <v>4337</v>
      </c>
      <c r="C3948" s="19" t="s">
        <v>46</v>
      </c>
      <c r="D3948" s="19">
        <v>2006</v>
      </c>
      <c r="E3948" s="19" t="s">
        <v>106</v>
      </c>
      <c r="F3948" s="19" t="s">
        <v>224</v>
      </c>
      <c r="G3948" s="19" t="s">
        <v>126</v>
      </c>
      <c r="H3948" s="19">
        <v>17.325619119714503</v>
      </c>
    </row>
    <row r="3949" spans="1:8">
      <c r="A3949" s="19" t="s">
        <v>49</v>
      </c>
      <c r="B3949" s="19" t="s">
        <v>4338</v>
      </c>
      <c r="C3949" s="19" t="s">
        <v>48</v>
      </c>
      <c r="D3949" s="19">
        <v>2006</v>
      </c>
      <c r="E3949" s="19" t="s">
        <v>106</v>
      </c>
      <c r="F3949" s="19" t="s">
        <v>224</v>
      </c>
      <c r="G3949" s="19" t="s">
        <v>126</v>
      </c>
      <c r="H3949" s="19">
        <v>16.914509153385865</v>
      </c>
    </row>
    <row r="3950" spans="1:8">
      <c r="A3950" s="19" t="s">
        <v>51</v>
      </c>
      <c r="B3950" s="19" t="s">
        <v>4339</v>
      </c>
      <c r="C3950" s="19" t="s">
        <v>50</v>
      </c>
      <c r="D3950" s="19">
        <v>2006</v>
      </c>
      <c r="E3950" s="19" t="s">
        <v>106</v>
      </c>
      <c r="F3950" s="19" t="s">
        <v>224</v>
      </c>
      <c r="G3950" s="19" t="s">
        <v>126</v>
      </c>
      <c r="H3950" s="19">
        <v>17.618371677933467</v>
      </c>
    </row>
    <row r="3951" spans="1:8">
      <c r="A3951" s="19" t="s">
        <v>53</v>
      </c>
      <c r="B3951" s="19" t="s">
        <v>4340</v>
      </c>
      <c r="C3951" s="19" t="s">
        <v>52</v>
      </c>
      <c r="D3951" s="19">
        <v>2006</v>
      </c>
      <c r="E3951" s="19" t="s">
        <v>106</v>
      </c>
      <c r="F3951" s="19" t="s">
        <v>224</v>
      </c>
      <c r="G3951" s="19" t="s">
        <v>126</v>
      </c>
      <c r="H3951" s="19">
        <v>18.375289710362523</v>
      </c>
    </row>
    <row r="3952" spans="1:8">
      <c r="A3952" s="19" t="s">
        <v>55</v>
      </c>
      <c r="B3952" s="19" t="s">
        <v>4341</v>
      </c>
      <c r="C3952" s="19" t="s">
        <v>54</v>
      </c>
      <c r="D3952" s="19">
        <v>2006</v>
      </c>
      <c r="E3952" s="19" t="s">
        <v>106</v>
      </c>
      <c r="F3952" s="19" t="s">
        <v>224</v>
      </c>
      <c r="G3952" s="19" t="s">
        <v>126</v>
      </c>
      <c r="H3952" s="19">
        <v>18.794916052094777</v>
      </c>
    </row>
    <row r="3953" spans="1:8">
      <c r="A3953" s="19" t="s">
        <v>57</v>
      </c>
      <c r="B3953" s="19" t="s">
        <v>4342</v>
      </c>
      <c r="C3953" s="19" t="s">
        <v>56</v>
      </c>
      <c r="D3953" s="19">
        <v>2006</v>
      </c>
      <c r="E3953" s="19" t="s">
        <v>106</v>
      </c>
      <c r="F3953" s="19" t="s">
        <v>224</v>
      </c>
      <c r="G3953" s="19" t="s">
        <v>126</v>
      </c>
      <c r="H3953" s="19">
        <v>17.822235889272772</v>
      </c>
    </row>
    <row r="3954" spans="1:8">
      <c r="A3954" s="19" t="s">
        <v>59</v>
      </c>
      <c r="B3954" s="19" t="s">
        <v>4343</v>
      </c>
      <c r="C3954" s="19" t="s">
        <v>58</v>
      </c>
      <c r="D3954" s="19">
        <v>2006</v>
      </c>
      <c r="E3954" s="19" t="s">
        <v>106</v>
      </c>
      <c r="F3954" s="19" t="s">
        <v>224</v>
      </c>
      <c r="G3954" s="19" t="s">
        <v>126</v>
      </c>
      <c r="H3954" s="19">
        <v>18.537072480652409</v>
      </c>
    </row>
    <row r="3955" spans="1:8">
      <c r="A3955" s="19" t="s">
        <v>61</v>
      </c>
      <c r="B3955" s="19" t="s">
        <v>4344</v>
      </c>
      <c r="C3955" s="19" t="s">
        <v>60</v>
      </c>
      <c r="D3955" s="19">
        <v>2006</v>
      </c>
      <c r="E3955" s="19" t="s">
        <v>106</v>
      </c>
      <c r="F3955" s="19" t="s">
        <v>224</v>
      </c>
      <c r="G3955" s="19" t="s">
        <v>126</v>
      </c>
      <c r="H3955" s="19">
        <v>18.914835164835164</v>
      </c>
    </row>
    <row r="3956" spans="1:8">
      <c r="A3956" s="19" t="s">
        <v>63</v>
      </c>
      <c r="B3956" s="19" t="s">
        <v>4345</v>
      </c>
      <c r="C3956" s="19" t="s">
        <v>62</v>
      </c>
      <c r="D3956" s="19">
        <v>2006</v>
      </c>
      <c r="E3956" s="19" t="s">
        <v>106</v>
      </c>
      <c r="F3956" s="19" t="s">
        <v>224</v>
      </c>
      <c r="G3956" s="19" t="s">
        <v>126</v>
      </c>
      <c r="H3956" s="19">
        <v>19.292611747738004</v>
      </c>
    </row>
    <row r="3957" spans="1:8">
      <c r="A3957" s="19" t="s">
        <v>65</v>
      </c>
      <c r="B3957" s="19" t="s">
        <v>4346</v>
      </c>
      <c r="C3957" s="19" t="s">
        <v>64</v>
      </c>
      <c r="D3957" s="19">
        <v>2006</v>
      </c>
      <c r="E3957" s="19" t="s">
        <v>106</v>
      </c>
      <c r="F3957" s="19" t="s">
        <v>224</v>
      </c>
      <c r="G3957" s="19" t="s">
        <v>126</v>
      </c>
      <c r="H3957" s="19">
        <v>18.802988332074204</v>
      </c>
    </row>
    <row r="3958" spans="1:8">
      <c r="A3958" s="19" t="s">
        <v>67</v>
      </c>
      <c r="B3958" s="19" t="s">
        <v>4347</v>
      </c>
      <c r="C3958" s="19" t="s">
        <v>66</v>
      </c>
      <c r="D3958" s="19">
        <v>2006</v>
      </c>
      <c r="E3958" s="19" t="s">
        <v>106</v>
      </c>
      <c r="F3958" s="19" t="s">
        <v>224</v>
      </c>
      <c r="G3958" s="19" t="s">
        <v>126</v>
      </c>
      <c r="H3958" s="19">
        <v>18.852072527755155</v>
      </c>
    </row>
    <row r="3959" spans="1:8">
      <c r="A3959" s="19" t="s">
        <v>69</v>
      </c>
      <c r="B3959" s="19" t="s">
        <v>4348</v>
      </c>
      <c r="C3959" s="19" t="s">
        <v>68</v>
      </c>
      <c r="D3959" s="19">
        <v>2006</v>
      </c>
      <c r="E3959" s="19" t="s">
        <v>106</v>
      </c>
      <c r="F3959" s="19" t="s">
        <v>224</v>
      </c>
      <c r="G3959" s="19" t="s">
        <v>126</v>
      </c>
      <c r="H3959" s="19">
        <v>18.102138342619302</v>
      </c>
    </row>
    <row r="3960" spans="1:8">
      <c r="A3960" s="19" t="s">
        <v>71</v>
      </c>
      <c r="B3960" s="19" t="s">
        <v>4349</v>
      </c>
      <c r="C3960" s="19" t="s">
        <v>70</v>
      </c>
      <c r="D3960" s="19">
        <v>2006</v>
      </c>
      <c r="E3960" s="19" t="s">
        <v>106</v>
      </c>
      <c r="F3960" s="19" t="s">
        <v>224</v>
      </c>
      <c r="G3960" s="19" t="s">
        <v>126</v>
      </c>
      <c r="H3960" s="19">
        <v>20.083600930129553</v>
      </c>
    </row>
    <row r="3961" spans="1:8">
      <c r="A3961" s="19" t="s">
        <v>20</v>
      </c>
      <c r="B3961" s="19" t="s">
        <v>4350</v>
      </c>
      <c r="C3961" s="19" t="s">
        <v>182</v>
      </c>
      <c r="D3961" s="19">
        <v>2006</v>
      </c>
      <c r="E3961" s="19" t="s">
        <v>106</v>
      </c>
      <c r="F3961" s="19" t="s">
        <v>224</v>
      </c>
      <c r="G3961" s="19" t="s">
        <v>126</v>
      </c>
      <c r="H3961" s="19">
        <v>17.998337263596007</v>
      </c>
    </row>
    <row r="3962" spans="1:8">
      <c r="A3962" s="19" t="s">
        <v>23</v>
      </c>
      <c r="B3962" s="19" t="s">
        <v>4351</v>
      </c>
      <c r="C3962" s="19" t="s">
        <v>175</v>
      </c>
      <c r="D3962" s="19">
        <v>2007</v>
      </c>
      <c r="E3962" s="19" t="s">
        <v>106</v>
      </c>
      <c r="F3962" s="19" t="s">
        <v>224</v>
      </c>
      <c r="G3962" s="19" t="s">
        <v>126</v>
      </c>
      <c r="H3962" s="19">
        <v>17.398219652846684</v>
      </c>
    </row>
    <row r="3963" spans="1:8">
      <c r="A3963" s="19" t="s">
        <v>25</v>
      </c>
      <c r="B3963" s="19" t="s">
        <v>4352</v>
      </c>
      <c r="C3963" s="19" t="s">
        <v>176</v>
      </c>
      <c r="D3963" s="19">
        <v>2007</v>
      </c>
      <c r="E3963" s="19" t="s">
        <v>106</v>
      </c>
      <c r="F3963" s="19" t="s">
        <v>224</v>
      </c>
      <c r="G3963" s="19" t="s">
        <v>126</v>
      </c>
      <c r="H3963" s="19">
        <v>17.268469331258324</v>
      </c>
    </row>
    <row r="3964" spans="1:8">
      <c r="A3964" s="19" t="s">
        <v>26</v>
      </c>
      <c r="B3964" s="19" t="s">
        <v>4353</v>
      </c>
      <c r="C3964" s="19" t="s">
        <v>177</v>
      </c>
      <c r="D3964" s="19">
        <v>2007</v>
      </c>
      <c r="E3964" s="19" t="s">
        <v>106</v>
      </c>
      <c r="F3964" s="19" t="s">
        <v>224</v>
      </c>
      <c r="G3964" s="19" t="s">
        <v>126</v>
      </c>
      <c r="H3964" s="19">
        <v>16.98580971743911</v>
      </c>
    </row>
    <row r="3965" spans="1:8">
      <c r="A3965" s="19" t="s">
        <v>221</v>
      </c>
      <c r="B3965" s="19" t="s">
        <v>4354</v>
      </c>
      <c r="C3965" s="19" t="s">
        <v>178</v>
      </c>
      <c r="D3965" s="19">
        <v>2007</v>
      </c>
      <c r="E3965" s="19" t="s">
        <v>106</v>
      </c>
      <c r="F3965" s="19" t="s">
        <v>224</v>
      </c>
      <c r="G3965" s="19" t="s">
        <v>126</v>
      </c>
      <c r="H3965" s="19">
        <v>17.355155179860553</v>
      </c>
    </row>
    <row r="3966" spans="1:8">
      <c r="A3966" s="19" t="s">
        <v>107</v>
      </c>
      <c r="B3966" s="19" t="s">
        <v>4355</v>
      </c>
      <c r="C3966" s="19" t="s">
        <v>179</v>
      </c>
      <c r="D3966" s="19">
        <v>2007</v>
      </c>
      <c r="E3966" s="19" t="s">
        <v>106</v>
      </c>
      <c r="F3966" s="19" t="s">
        <v>224</v>
      </c>
      <c r="G3966" s="19" t="s">
        <v>126</v>
      </c>
      <c r="H3966" s="19">
        <v>17.945611258909206</v>
      </c>
    </row>
    <row r="3967" spans="1:8">
      <c r="A3967" s="19" t="s">
        <v>27</v>
      </c>
      <c r="B3967" s="19" t="s">
        <v>4356</v>
      </c>
      <c r="C3967" s="19" t="s">
        <v>180</v>
      </c>
      <c r="D3967" s="19">
        <v>2007</v>
      </c>
      <c r="E3967" s="19" t="s">
        <v>106</v>
      </c>
      <c r="F3967" s="19" t="s">
        <v>224</v>
      </c>
      <c r="G3967" s="19" t="s">
        <v>126</v>
      </c>
      <c r="H3967" s="19">
        <v>18.340903913923167</v>
      </c>
    </row>
    <row r="3968" spans="1:8">
      <c r="A3968" s="19" t="s">
        <v>28</v>
      </c>
      <c r="B3968" s="19" t="s">
        <v>4357</v>
      </c>
      <c r="C3968" s="19" t="s">
        <v>181</v>
      </c>
      <c r="D3968" s="19">
        <v>2007</v>
      </c>
      <c r="E3968" s="19" t="s">
        <v>106</v>
      </c>
      <c r="F3968" s="19" t="s">
        <v>224</v>
      </c>
      <c r="G3968" s="19" t="s">
        <v>126</v>
      </c>
      <c r="H3968" s="19">
        <v>18.950359893359821</v>
      </c>
    </row>
    <row r="3969" spans="1:8">
      <c r="A3969" s="19" t="s">
        <v>30</v>
      </c>
      <c r="B3969" s="19" t="s">
        <v>4358</v>
      </c>
      <c r="C3969" s="19" t="s">
        <v>29</v>
      </c>
      <c r="D3969" s="19">
        <v>2007</v>
      </c>
      <c r="E3969" s="19" t="s">
        <v>106</v>
      </c>
      <c r="F3969" s="19" t="s">
        <v>224</v>
      </c>
      <c r="G3969" s="19" t="s">
        <v>126</v>
      </c>
      <c r="H3969" s="19">
        <v>16.653532226287645</v>
      </c>
    </row>
    <row r="3970" spans="1:8">
      <c r="A3970" s="19" t="s">
        <v>32</v>
      </c>
      <c r="B3970" s="19" t="s">
        <v>4359</v>
      </c>
      <c r="C3970" s="19" t="s">
        <v>31</v>
      </c>
      <c r="D3970" s="19">
        <v>2007</v>
      </c>
      <c r="E3970" s="19" t="s">
        <v>106</v>
      </c>
      <c r="F3970" s="19" t="s">
        <v>224</v>
      </c>
      <c r="G3970" s="19" t="s">
        <v>126</v>
      </c>
      <c r="H3970" s="19">
        <v>16.920347067346043</v>
      </c>
    </row>
    <row r="3971" spans="1:8">
      <c r="A3971" s="19" t="s">
        <v>34</v>
      </c>
      <c r="B3971" s="19" t="s">
        <v>4360</v>
      </c>
      <c r="C3971" s="19" t="s">
        <v>33</v>
      </c>
      <c r="D3971" s="19">
        <v>2007</v>
      </c>
      <c r="E3971" s="19" t="s">
        <v>106</v>
      </c>
      <c r="F3971" s="19" t="s">
        <v>224</v>
      </c>
      <c r="G3971" s="19" t="s">
        <v>126</v>
      </c>
      <c r="H3971" s="19">
        <v>16.149047263850274</v>
      </c>
    </row>
    <row r="3972" spans="1:8">
      <c r="A3972" s="19" t="s">
        <v>36</v>
      </c>
      <c r="B3972" s="19" t="s">
        <v>4361</v>
      </c>
      <c r="C3972" s="19" t="s">
        <v>35</v>
      </c>
      <c r="D3972" s="19">
        <v>2007</v>
      </c>
      <c r="E3972" s="19" t="s">
        <v>106</v>
      </c>
      <c r="F3972" s="19" t="s">
        <v>224</v>
      </c>
      <c r="G3972" s="19" t="s">
        <v>126</v>
      </c>
      <c r="H3972" s="19">
        <v>17.398093359631822</v>
      </c>
    </row>
    <row r="3973" spans="1:8">
      <c r="A3973" s="19" t="s">
        <v>38</v>
      </c>
      <c r="B3973" s="19" t="s">
        <v>4362</v>
      </c>
      <c r="C3973" s="19" t="s">
        <v>37</v>
      </c>
      <c r="D3973" s="19">
        <v>2007</v>
      </c>
      <c r="E3973" s="19" t="s">
        <v>106</v>
      </c>
      <c r="F3973" s="19" t="s">
        <v>224</v>
      </c>
      <c r="G3973" s="19" t="s">
        <v>126</v>
      </c>
      <c r="H3973" s="19">
        <v>18.462664331826144</v>
      </c>
    </row>
    <row r="3974" spans="1:8">
      <c r="A3974" s="19" t="s">
        <v>40</v>
      </c>
      <c r="B3974" s="19" t="s">
        <v>4363</v>
      </c>
      <c r="C3974" s="19" t="s">
        <v>39</v>
      </c>
      <c r="D3974" s="19">
        <v>2007</v>
      </c>
      <c r="E3974" s="19" t="s">
        <v>106</v>
      </c>
      <c r="F3974" s="19" t="s">
        <v>224</v>
      </c>
      <c r="G3974" s="19" t="s">
        <v>126</v>
      </c>
      <c r="H3974" s="19">
        <v>18.120341428227942</v>
      </c>
    </row>
    <row r="3975" spans="1:8">
      <c r="A3975" s="19" t="s">
        <v>41</v>
      </c>
      <c r="B3975" s="19" t="s">
        <v>4364</v>
      </c>
      <c r="C3975" s="19" t="s">
        <v>24</v>
      </c>
      <c r="D3975" s="19">
        <v>2007</v>
      </c>
      <c r="E3975" s="19" t="s">
        <v>106</v>
      </c>
      <c r="F3975" s="19" t="s">
        <v>224</v>
      </c>
      <c r="G3975" s="19" t="s">
        <v>126</v>
      </c>
      <c r="H3975" s="19">
        <v>17.268469331258324</v>
      </c>
    </row>
    <row r="3976" spans="1:8">
      <c r="A3976" s="19" t="s">
        <v>43</v>
      </c>
      <c r="B3976" s="19" t="s">
        <v>4365</v>
      </c>
      <c r="C3976" s="19" t="s">
        <v>42</v>
      </c>
      <c r="D3976" s="19">
        <v>2007</v>
      </c>
      <c r="E3976" s="19" t="s">
        <v>106</v>
      </c>
      <c r="F3976" s="19" t="s">
        <v>224</v>
      </c>
      <c r="G3976" s="19" t="s">
        <v>126</v>
      </c>
      <c r="H3976" s="19">
        <v>14.810634891472665</v>
      </c>
    </row>
    <row r="3977" spans="1:8">
      <c r="A3977" s="19" t="s">
        <v>45</v>
      </c>
      <c r="B3977" s="19" t="s">
        <v>4366</v>
      </c>
      <c r="C3977" s="19" t="s">
        <v>44</v>
      </c>
      <c r="D3977" s="19">
        <v>2007</v>
      </c>
      <c r="E3977" s="19" t="s">
        <v>106</v>
      </c>
      <c r="F3977" s="19" t="s">
        <v>224</v>
      </c>
      <c r="G3977" s="19" t="s">
        <v>126</v>
      </c>
      <c r="H3977" s="19">
        <v>17.932358972689691</v>
      </c>
    </row>
    <row r="3978" spans="1:8">
      <c r="A3978" s="19" t="s">
        <v>47</v>
      </c>
      <c r="B3978" s="19" t="s">
        <v>4367</v>
      </c>
      <c r="C3978" s="19" t="s">
        <v>46</v>
      </c>
      <c r="D3978" s="19">
        <v>2007</v>
      </c>
      <c r="E3978" s="19" t="s">
        <v>106</v>
      </c>
      <c r="F3978" s="19" t="s">
        <v>224</v>
      </c>
      <c r="G3978" s="19" t="s">
        <v>126</v>
      </c>
      <c r="H3978" s="19">
        <v>17.250844368198145</v>
      </c>
    </row>
    <row r="3979" spans="1:8">
      <c r="A3979" s="19" t="s">
        <v>49</v>
      </c>
      <c r="B3979" s="19" t="s">
        <v>4368</v>
      </c>
      <c r="C3979" s="19" t="s">
        <v>48</v>
      </c>
      <c r="D3979" s="19">
        <v>2007</v>
      </c>
      <c r="E3979" s="19" t="s">
        <v>106</v>
      </c>
      <c r="F3979" s="19" t="s">
        <v>224</v>
      </c>
      <c r="G3979" s="19" t="s">
        <v>126</v>
      </c>
      <c r="H3979" s="19">
        <v>16.848517529299755</v>
      </c>
    </row>
    <row r="3980" spans="1:8">
      <c r="A3980" s="19" t="s">
        <v>51</v>
      </c>
      <c r="B3980" s="19" t="s">
        <v>4369</v>
      </c>
      <c r="C3980" s="19" t="s">
        <v>50</v>
      </c>
      <c r="D3980" s="19">
        <v>2007</v>
      </c>
      <c r="E3980" s="19" t="s">
        <v>106</v>
      </c>
      <c r="F3980" s="19" t="s">
        <v>224</v>
      </c>
      <c r="G3980" s="19" t="s">
        <v>126</v>
      </c>
      <c r="H3980" s="19">
        <v>17.419300534489292</v>
      </c>
    </row>
    <row r="3981" spans="1:8">
      <c r="A3981" s="19" t="s">
        <v>53</v>
      </c>
      <c r="B3981" s="19" t="s">
        <v>4370</v>
      </c>
      <c r="C3981" s="19" t="s">
        <v>52</v>
      </c>
      <c r="D3981" s="19">
        <v>2007</v>
      </c>
      <c r="E3981" s="19" t="s">
        <v>106</v>
      </c>
      <c r="F3981" s="19" t="s">
        <v>224</v>
      </c>
      <c r="G3981" s="19" t="s">
        <v>126</v>
      </c>
      <c r="H3981" s="19">
        <v>18.156384298116581</v>
      </c>
    </row>
    <row r="3982" spans="1:8">
      <c r="A3982" s="19" t="s">
        <v>55</v>
      </c>
      <c r="B3982" s="19" t="s">
        <v>4371</v>
      </c>
      <c r="C3982" s="19" t="s">
        <v>54</v>
      </c>
      <c r="D3982" s="19">
        <v>2007</v>
      </c>
      <c r="E3982" s="19" t="s">
        <v>106</v>
      </c>
      <c r="F3982" s="19" t="s">
        <v>224</v>
      </c>
      <c r="G3982" s="19" t="s">
        <v>126</v>
      </c>
      <c r="H3982" s="19">
        <v>18.595124990265553</v>
      </c>
    </row>
    <row r="3983" spans="1:8">
      <c r="A3983" s="19" t="s">
        <v>57</v>
      </c>
      <c r="B3983" s="19" t="s">
        <v>4372</v>
      </c>
      <c r="C3983" s="19" t="s">
        <v>56</v>
      </c>
      <c r="D3983" s="19">
        <v>2007</v>
      </c>
      <c r="E3983" s="19" t="s">
        <v>106</v>
      </c>
      <c r="F3983" s="19" t="s">
        <v>224</v>
      </c>
      <c r="G3983" s="19" t="s">
        <v>126</v>
      </c>
      <c r="H3983" s="19">
        <v>17.696967528828154</v>
      </c>
    </row>
    <row r="3984" spans="1:8">
      <c r="A3984" s="19" t="s">
        <v>59</v>
      </c>
      <c r="B3984" s="19" t="s">
        <v>4373</v>
      </c>
      <c r="C3984" s="19" t="s">
        <v>58</v>
      </c>
      <c r="D3984" s="19">
        <v>2007</v>
      </c>
      <c r="E3984" s="19" t="s">
        <v>106</v>
      </c>
      <c r="F3984" s="19" t="s">
        <v>224</v>
      </c>
      <c r="G3984" s="19" t="s">
        <v>126</v>
      </c>
      <c r="H3984" s="19">
        <v>18.274073579933958</v>
      </c>
    </row>
    <row r="3985" spans="1:8">
      <c r="A3985" s="19" t="s">
        <v>61</v>
      </c>
      <c r="B3985" s="19" t="s">
        <v>4374</v>
      </c>
      <c r="C3985" s="19" t="s">
        <v>60</v>
      </c>
      <c r="D3985" s="19">
        <v>2007</v>
      </c>
      <c r="E3985" s="19" t="s">
        <v>106</v>
      </c>
      <c r="F3985" s="19" t="s">
        <v>224</v>
      </c>
      <c r="G3985" s="19" t="s">
        <v>126</v>
      </c>
      <c r="H3985" s="19">
        <v>18.614084122980433</v>
      </c>
    </row>
    <row r="3986" spans="1:8">
      <c r="A3986" s="19" t="s">
        <v>63</v>
      </c>
      <c r="B3986" s="19" t="s">
        <v>4375</v>
      </c>
      <c r="C3986" s="19" t="s">
        <v>62</v>
      </c>
      <c r="D3986" s="19">
        <v>2007</v>
      </c>
      <c r="E3986" s="19" t="s">
        <v>106</v>
      </c>
      <c r="F3986" s="19" t="s">
        <v>224</v>
      </c>
      <c r="G3986" s="19" t="s">
        <v>126</v>
      </c>
      <c r="H3986" s="19">
        <v>19.13748139193893</v>
      </c>
    </row>
    <row r="3987" spans="1:8">
      <c r="A3987" s="19" t="s">
        <v>65</v>
      </c>
      <c r="B3987" s="19" t="s">
        <v>4376</v>
      </c>
      <c r="C3987" s="19" t="s">
        <v>64</v>
      </c>
      <c r="D3987" s="19">
        <v>2007</v>
      </c>
      <c r="E3987" s="19" t="s">
        <v>106</v>
      </c>
      <c r="F3987" s="19" t="s">
        <v>224</v>
      </c>
      <c r="G3987" s="19" t="s">
        <v>126</v>
      </c>
      <c r="H3987" s="19">
        <v>18.487418479021471</v>
      </c>
    </row>
    <row r="3988" spans="1:8">
      <c r="A3988" s="19" t="s">
        <v>67</v>
      </c>
      <c r="B3988" s="19" t="s">
        <v>4377</v>
      </c>
      <c r="C3988" s="19" t="s">
        <v>66</v>
      </c>
      <c r="D3988" s="19">
        <v>2007</v>
      </c>
      <c r="E3988" s="19" t="s">
        <v>106</v>
      </c>
      <c r="F3988" s="19" t="s">
        <v>224</v>
      </c>
      <c r="G3988" s="19" t="s">
        <v>126</v>
      </c>
      <c r="H3988" s="19">
        <v>18.745716244002743</v>
      </c>
    </row>
    <row r="3989" spans="1:8">
      <c r="A3989" s="19" t="s">
        <v>69</v>
      </c>
      <c r="B3989" s="19" t="s">
        <v>4378</v>
      </c>
      <c r="C3989" s="19" t="s">
        <v>68</v>
      </c>
      <c r="D3989" s="19">
        <v>2007</v>
      </c>
      <c r="E3989" s="19" t="s">
        <v>106</v>
      </c>
      <c r="F3989" s="19" t="s">
        <v>224</v>
      </c>
      <c r="G3989" s="19" t="s">
        <v>126</v>
      </c>
      <c r="H3989" s="19">
        <v>17.855969871472048</v>
      </c>
    </row>
    <row r="3990" spans="1:8">
      <c r="A3990" s="19" t="s">
        <v>71</v>
      </c>
      <c r="B3990" s="19" t="s">
        <v>4379</v>
      </c>
      <c r="C3990" s="19" t="s">
        <v>70</v>
      </c>
      <c r="D3990" s="19">
        <v>2007</v>
      </c>
      <c r="E3990" s="19" t="s">
        <v>106</v>
      </c>
      <c r="F3990" s="19" t="s">
        <v>224</v>
      </c>
      <c r="G3990" s="19" t="s">
        <v>126</v>
      </c>
      <c r="H3990" s="19">
        <v>19.768884966491079</v>
      </c>
    </row>
    <row r="3991" spans="1:8">
      <c r="A3991" s="19" t="s">
        <v>20</v>
      </c>
      <c r="B3991" s="19" t="s">
        <v>4380</v>
      </c>
      <c r="C3991" s="19" t="s">
        <v>182</v>
      </c>
      <c r="D3991" s="19">
        <v>2007</v>
      </c>
      <c r="E3991" s="19" t="s">
        <v>106</v>
      </c>
      <c r="F3991" s="19" t="s">
        <v>224</v>
      </c>
      <c r="G3991" s="19" t="s">
        <v>126</v>
      </c>
      <c r="H3991" s="19">
        <v>17.800325667657717</v>
      </c>
    </row>
    <row r="3992" spans="1:8">
      <c r="A3992" s="19" t="s">
        <v>23</v>
      </c>
      <c r="B3992" s="19" t="s">
        <v>4381</v>
      </c>
      <c r="C3992" s="19" t="s">
        <v>175</v>
      </c>
      <c r="D3992" s="19">
        <v>2008</v>
      </c>
      <c r="E3992" s="19" t="s">
        <v>106</v>
      </c>
      <c r="F3992" s="19" t="s">
        <v>224</v>
      </c>
      <c r="G3992" s="19" t="s">
        <v>126</v>
      </c>
      <c r="H3992" s="19">
        <v>17.211909654454942</v>
      </c>
    </row>
    <row r="3993" spans="1:8">
      <c r="A3993" s="19" t="s">
        <v>25</v>
      </c>
      <c r="B3993" s="19" t="s">
        <v>4382</v>
      </c>
      <c r="C3993" s="19" t="s">
        <v>176</v>
      </c>
      <c r="D3993" s="19">
        <v>2008</v>
      </c>
      <c r="E3993" s="19" t="s">
        <v>106</v>
      </c>
      <c r="F3993" s="19" t="s">
        <v>224</v>
      </c>
      <c r="G3993" s="19" t="s">
        <v>126</v>
      </c>
      <c r="H3993" s="19">
        <v>17.004042565840319</v>
      </c>
    </row>
    <row r="3994" spans="1:8">
      <c r="A3994" s="19" t="s">
        <v>26</v>
      </c>
      <c r="B3994" s="19" t="s">
        <v>4383</v>
      </c>
      <c r="C3994" s="19" t="s">
        <v>177</v>
      </c>
      <c r="D3994" s="19">
        <v>2008</v>
      </c>
      <c r="E3994" s="19" t="s">
        <v>106</v>
      </c>
      <c r="F3994" s="19" t="s">
        <v>224</v>
      </c>
      <c r="G3994" s="19" t="s">
        <v>126</v>
      </c>
      <c r="H3994" s="19">
        <v>16.713464297880687</v>
      </c>
    </row>
    <row r="3995" spans="1:8">
      <c r="A3995" s="19" t="s">
        <v>221</v>
      </c>
      <c r="B3995" s="19" t="s">
        <v>4384</v>
      </c>
      <c r="C3995" s="19" t="s">
        <v>178</v>
      </c>
      <c r="D3995" s="19">
        <v>2008</v>
      </c>
      <c r="E3995" s="19" t="s">
        <v>106</v>
      </c>
      <c r="F3995" s="19" t="s">
        <v>224</v>
      </c>
      <c r="G3995" s="19" t="s">
        <v>126</v>
      </c>
      <c r="H3995" s="19">
        <v>17.201686184107061</v>
      </c>
    </row>
    <row r="3996" spans="1:8">
      <c r="A3996" s="19" t="s">
        <v>107</v>
      </c>
      <c r="B3996" s="19" t="s">
        <v>4385</v>
      </c>
      <c r="C3996" s="19" t="s">
        <v>179</v>
      </c>
      <c r="D3996" s="19">
        <v>2008</v>
      </c>
      <c r="E3996" s="19" t="s">
        <v>106</v>
      </c>
      <c r="F3996" s="19" t="s">
        <v>224</v>
      </c>
      <c r="G3996" s="19" t="s">
        <v>126</v>
      </c>
      <c r="H3996" s="19">
        <v>17.787435291110118</v>
      </c>
    </row>
    <row r="3997" spans="1:8">
      <c r="A3997" s="19" t="s">
        <v>27</v>
      </c>
      <c r="B3997" s="19" t="s">
        <v>4386</v>
      </c>
      <c r="C3997" s="19" t="s">
        <v>180</v>
      </c>
      <c r="D3997" s="19">
        <v>2008</v>
      </c>
      <c r="E3997" s="19" t="s">
        <v>106</v>
      </c>
      <c r="F3997" s="19" t="s">
        <v>224</v>
      </c>
      <c r="G3997" s="19" t="s">
        <v>126</v>
      </c>
      <c r="H3997" s="19">
        <v>18.231600906665594</v>
      </c>
    </row>
    <row r="3998" spans="1:8">
      <c r="A3998" s="19" t="s">
        <v>28</v>
      </c>
      <c r="B3998" s="19" t="s">
        <v>4387</v>
      </c>
      <c r="C3998" s="19" t="s">
        <v>181</v>
      </c>
      <c r="D3998" s="19">
        <v>2008</v>
      </c>
      <c r="E3998" s="19" t="s">
        <v>106</v>
      </c>
      <c r="F3998" s="19" t="s">
        <v>224</v>
      </c>
      <c r="G3998" s="19" t="s">
        <v>126</v>
      </c>
      <c r="H3998" s="19">
        <v>18.728305459135374</v>
      </c>
    </row>
    <row r="3999" spans="1:8">
      <c r="A3999" s="19" t="s">
        <v>30</v>
      </c>
      <c r="B3999" s="19" t="s">
        <v>4388</v>
      </c>
      <c r="C3999" s="19" t="s">
        <v>29</v>
      </c>
      <c r="D3999" s="19">
        <v>2008</v>
      </c>
      <c r="E3999" s="19" t="s">
        <v>106</v>
      </c>
      <c r="F3999" s="19" t="s">
        <v>224</v>
      </c>
      <c r="G3999" s="19" t="s">
        <v>126</v>
      </c>
      <c r="H3999" s="19">
        <v>16.317323320069494</v>
      </c>
    </row>
    <row r="4000" spans="1:8">
      <c r="A4000" s="19" t="s">
        <v>32</v>
      </c>
      <c r="B4000" s="19" t="s">
        <v>4389</v>
      </c>
      <c r="C4000" s="19" t="s">
        <v>31</v>
      </c>
      <c r="D4000" s="19">
        <v>2008</v>
      </c>
      <c r="E4000" s="19" t="s">
        <v>106</v>
      </c>
      <c r="F4000" s="19" t="s">
        <v>224</v>
      </c>
      <c r="G4000" s="19" t="s">
        <v>126</v>
      </c>
      <c r="H4000" s="19">
        <v>16.843766781117274</v>
      </c>
    </row>
    <row r="4001" spans="1:8">
      <c r="A4001" s="19" t="s">
        <v>34</v>
      </c>
      <c r="B4001" s="19" t="s">
        <v>4390</v>
      </c>
      <c r="C4001" s="19" t="s">
        <v>33</v>
      </c>
      <c r="D4001" s="19">
        <v>2008</v>
      </c>
      <c r="E4001" s="19" t="s">
        <v>106</v>
      </c>
      <c r="F4001" s="19" t="s">
        <v>224</v>
      </c>
      <c r="G4001" s="19" t="s">
        <v>126</v>
      </c>
      <c r="H4001" s="19">
        <v>15.847916701824257</v>
      </c>
    </row>
    <row r="4002" spans="1:8">
      <c r="A4002" s="19" t="s">
        <v>36</v>
      </c>
      <c r="B4002" s="19" t="s">
        <v>4391</v>
      </c>
      <c r="C4002" s="19" t="s">
        <v>35</v>
      </c>
      <c r="D4002" s="19">
        <v>2008</v>
      </c>
      <c r="E4002" s="19" t="s">
        <v>106</v>
      </c>
      <c r="F4002" s="19" t="s">
        <v>224</v>
      </c>
      <c r="G4002" s="19" t="s">
        <v>126</v>
      </c>
      <c r="H4002" s="19">
        <v>17.205252758109665</v>
      </c>
    </row>
    <row r="4003" spans="1:8">
      <c r="A4003" s="19" t="s">
        <v>38</v>
      </c>
      <c r="B4003" s="19" t="s">
        <v>4392</v>
      </c>
      <c r="C4003" s="19" t="s">
        <v>37</v>
      </c>
      <c r="D4003" s="19">
        <v>2008</v>
      </c>
      <c r="E4003" s="19" t="s">
        <v>106</v>
      </c>
      <c r="F4003" s="19" t="s">
        <v>224</v>
      </c>
      <c r="G4003" s="19" t="s">
        <v>126</v>
      </c>
      <c r="H4003" s="19">
        <v>18.279975543442912</v>
      </c>
    </row>
    <row r="4004" spans="1:8">
      <c r="A4004" s="19" t="s">
        <v>40</v>
      </c>
      <c r="B4004" s="19" t="s">
        <v>4393</v>
      </c>
      <c r="C4004" s="19" t="s">
        <v>39</v>
      </c>
      <c r="D4004" s="19">
        <v>2008</v>
      </c>
      <c r="E4004" s="19" t="s">
        <v>106</v>
      </c>
      <c r="F4004" s="19" t="s">
        <v>224</v>
      </c>
      <c r="G4004" s="19" t="s">
        <v>126</v>
      </c>
      <c r="H4004" s="19">
        <v>18.010912994215516</v>
      </c>
    </row>
    <row r="4005" spans="1:8">
      <c r="A4005" s="19" t="s">
        <v>41</v>
      </c>
      <c r="B4005" s="19" t="s">
        <v>4394</v>
      </c>
      <c r="C4005" s="19" t="s">
        <v>24</v>
      </c>
      <c r="D4005" s="19">
        <v>2008</v>
      </c>
      <c r="E4005" s="19" t="s">
        <v>106</v>
      </c>
      <c r="F4005" s="19" t="s">
        <v>224</v>
      </c>
      <c r="G4005" s="19" t="s">
        <v>126</v>
      </c>
      <c r="H4005" s="19">
        <v>17.004042565840319</v>
      </c>
    </row>
    <row r="4006" spans="1:8">
      <c r="A4006" s="19" t="s">
        <v>43</v>
      </c>
      <c r="B4006" s="19" t="s">
        <v>4395</v>
      </c>
      <c r="C4006" s="19" t="s">
        <v>42</v>
      </c>
      <c r="D4006" s="19">
        <v>2008</v>
      </c>
      <c r="E4006" s="19" t="s">
        <v>106</v>
      </c>
      <c r="F4006" s="19" t="s">
        <v>224</v>
      </c>
      <c r="G4006" s="19" t="s">
        <v>126</v>
      </c>
      <c r="H4006" s="19">
        <v>14.470495258166491</v>
      </c>
    </row>
    <row r="4007" spans="1:8">
      <c r="A4007" s="19" t="s">
        <v>45</v>
      </c>
      <c r="B4007" s="19" t="s">
        <v>4396</v>
      </c>
      <c r="C4007" s="19" t="s">
        <v>44</v>
      </c>
      <c r="D4007" s="19">
        <v>2008</v>
      </c>
      <c r="E4007" s="19" t="s">
        <v>106</v>
      </c>
      <c r="F4007" s="19" t="s">
        <v>224</v>
      </c>
      <c r="G4007" s="19" t="s">
        <v>126</v>
      </c>
      <c r="H4007" s="19">
        <v>17.525656930190596</v>
      </c>
    </row>
    <row r="4008" spans="1:8">
      <c r="A4008" s="19" t="s">
        <v>47</v>
      </c>
      <c r="B4008" s="19" t="s">
        <v>4397</v>
      </c>
      <c r="C4008" s="19" t="s">
        <v>46</v>
      </c>
      <c r="D4008" s="19">
        <v>2008</v>
      </c>
      <c r="E4008" s="19" t="s">
        <v>106</v>
      </c>
      <c r="F4008" s="19" t="s">
        <v>224</v>
      </c>
      <c r="G4008" s="19" t="s">
        <v>126</v>
      </c>
      <c r="H4008" s="19">
        <v>17.084075848601582</v>
      </c>
    </row>
    <row r="4009" spans="1:8">
      <c r="A4009" s="19" t="s">
        <v>49</v>
      </c>
      <c r="B4009" s="19" t="s">
        <v>4398</v>
      </c>
      <c r="C4009" s="19" t="s">
        <v>48</v>
      </c>
      <c r="D4009" s="19">
        <v>2008</v>
      </c>
      <c r="E4009" s="19" t="s">
        <v>106</v>
      </c>
      <c r="F4009" s="19" t="s">
        <v>224</v>
      </c>
      <c r="G4009" s="19" t="s">
        <v>126</v>
      </c>
      <c r="H4009" s="19">
        <v>16.732263683258523</v>
      </c>
    </row>
    <row r="4010" spans="1:8">
      <c r="A4010" s="19" t="s">
        <v>51</v>
      </c>
      <c r="B4010" s="19" t="s">
        <v>4399</v>
      </c>
      <c r="C4010" s="19" t="s">
        <v>50</v>
      </c>
      <c r="D4010" s="19">
        <v>2008</v>
      </c>
      <c r="E4010" s="19" t="s">
        <v>106</v>
      </c>
      <c r="F4010" s="19" t="s">
        <v>224</v>
      </c>
      <c r="G4010" s="19" t="s">
        <v>126</v>
      </c>
      <c r="H4010" s="19">
        <v>17.315629678340073</v>
      </c>
    </row>
    <row r="4011" spans="1:8">
      <c r="A4011" s="19" t="s">
        <v>53</v>
      </c>
      <c r="B4011" s="19" t="s">
        <v>4400</v>
      </c>
      <c r="C4011" s="19" t="s">
        <v>52</v>
      </c>
      <c r="D4011" s="19">
        <v>2008</v>
      </c>
      <c r="E4011" s="19" t="s">
        <v>106</v>
      </c>
      <c r="F4011" s="19" t="s">
        <v>224</v>
      </c>
      <c r="G4011" s="19" t="s">
        <v>126</v>
      </c>
      <c r="H4011" s="19">
        <v>17.887937208169813</v>
      </c>
    </row>
    <row r="4012" spans="1:8">
      <c r="A4012" s="19" t="s">
        <v>55</v>
      </c>
      <c r="B4012" s="19" t="s">
        <v>4401</v>
      </c>
      <c r="C4012" s="19" t="s">
        <v>54</v>
      </c>
      <c r="D4012" s="19">
        <v>2008</v>
      </c>
      <c r="E4012" s="19" t="s">
        <v>106</v>
      </c>
      <c r="F4012" s="19" t="s">
        <v>224</v>
      </c>
      <c r="G4012" s="19" t="s">
        <v>126</v>
      </c>
      <c r="H4012" s="19">
        <v>18.464509152699467</v>
      </c>
    </row>
    <row r="4013" spans="1:8">
      <c r="A4013" s="19" t="s">
        <v>57</v>
      </c>
      <c r="B4013" s="19" t="s">
        <v>4402</v>
      </c>
      <c r="C4013" s="19" t="s">
        <v>56</v>
      </c>
      <c r="D4013" s="19">
        <v>2008</v>
      </c>
      <c r="E4013" s="19" t="s">
        <v>106</v>
      </c>
      <c r="F4013" s="19" t="s">
        <v>224</v>
      </c>
      <c r="G4013" s="19" t="s">
        <v>126</v>
      </c>
      <c r="H4013" s="19">
        <v>17.529564040713066</v>
      </c>
    </row>
    <row r="4014" spans="1:8">
      <c r="A4014" s="19" t="s">
        <v>59</v>
      </c>
      <c r="B4014" s="19" t="s">
        <v>4403</v>
      </c>
      <c r="C4014" s="19" t="s">
        <v>58</v>
      </c>
      <c r="D4014" s="19">
        <v>2008</v>
      </c>
      <c r="E4014" s="19" t="s">
        <v>106</v>
      </c>
      <c r="F4014" s="19" t="s">
        <v>224</v>
      </c>
      <c r="G4014" s="19" t="s">
        <v>126</v>
      </c>
      <c r="H4014" s="19">
        <v>18.201968185719405</v>
      </c>
    </row>
    <row r="4015" spans="1:8">
      <c r="A4015" s="19" t="s">
        <v>61</v>
      </c>
      <c r="B4015" s="19" t="s">
        <v>4404</v>
      </c>
      <c r="C4015" s="19" t="s">
        <v>60</v>
      </c>
      <c r="D4015" s="19">
        <v>2008</v>
      </c>
      <c r="E4015" s="19" t="s">
        <v>106</v>
      </c>
      <c r="F4015" s="19" t="s">
        <v>224</v>
      </c>
      <c r="G4015" s="19" t="s">
        <v>126</v>
      </c>
      <c r="H4015" s="19">
        <v>18.351945854483926</v>
      </c>
    </row>
    <row r="4016" spans="1:8">
      <c r="A4016" s="19" t="s">
        <v>63</v>
      </c>
      <c r="B4016" s="19" t="s">
        <v>4405</v>
      </c>
      <c r="C4016" s="19" t="s">
        <v>62</v>
      </c>
      <c r="D4016" s="19">
        <v>2008</v>
      </c>
      <c r="E4016" s="19" t="s">
        <v>106</v>
      </c>
      <c r="F4016" s="19" t="s">
        <v>224</v>
      </c>
      <c r="G4016" s="19" t="s">
        <v>126</v>
      </c>
      <c r="H4016" s="19">
        <v>18.9039237705556</v>
      </c>
    </row>
    <row r="4017" spans="1:8">
      <c r="A4017" s="19" t="s">
        <v>65</v>
      </c>
      <c r="B4017" s="19" t="s">
        <v>4406</v>
      </c>
      <c r="C4017" s="19" t="s">
        <v>64</v>
      </c>
      <c r="D4017" s="19">
        <v>2008</v>
      </c>
      <c r="E4017" s="19" t="s">
        <v>106</v>
      </c>
      <c r="F4017" s="19" t="s">
        <v>224</v>
      </c>
      <c r="G4017" s="19" t="s">
        <v>126</v>
      </c>
      <c r="H4017" s="19">
        <v>18.150301945873405</v>
      </c>
    </row>
    <row r="4018" spans="1:8">
      <c r="A4018" s="19" t="s">
        <v>67</v>
      </c>
      <c r="B4018" s="19" t="s">
        <v>4407</v>
      </c>
      <c r="C4018" s="19" t="s">
        <v>66</v>
      </c>
      <c r="D4018" s="19">
        <v>2008</v>
      </c>
      <c r="E4018" s="19" t="s">
        <v>106</v>
      </c>
      <c r="F4018" s="19" t="s">
        <v>224</v>
      </c>
      <c r="G4018" s="19" t="s">
        <v>126</v>
      </c>
      <c r="H4018" s="19">
        <v>18.579001367989058</v>
      </c>
    </row>
    <row r="4019" spans="1:8">
      <c r="A4019" s="19" t="s">
        <v>69</v>
      </c>
      <c r="B4019" s="19" t="s">
        <v>4408</v>
      </c>
      <c r="C4019" s="19" t="s">
        <v>68</v>
      </c>
      <c r="D4019" s="19">
        <v>2008</v>
      </c>
      <c r="E4019" s="19" t="s">
        <v>106</v>
      </c>
      <c r="F4019" s="19" t="s">
        <v>224</v>
      </c>
      <c r="G4019" s="19" t="s">
        <v>126</v>
      </c>
      <c r="H4019" s="19">
        <v>17.597874842137351</v>
      </c>
    </row>
    <row r="4020" spans="1:8">
      <c r="A4020" s="19" t="s">
        <v>71</v>
      </c>
      <c r="B4020" s="19" t="s">
        <v>4409</v>
      </c>
      <c r="C4020" s="19" t="s">
        <v>70</v>
      </c>
      <c r="D4020" s="19">
        <v>2008</v>
      </c>
      <c r="E4020" s="19" t="s">
        <v>106</v>
      </c>
      <c r="F4020" s="19" t="s">
        <v>224</v>
      </c>
      <c r="G4020" s="19" t="s">
        <v>126</v>
      </c>
      <c r="H4020" s="19">
        <v>19.600443040571029</v>
      </c>
    </row>
    <row r="4021" spans="1:8">
      <c r="A4021" s="19" t="s">
        <v>20</v>
      </c>
      <c r="B4021" s="19" t="s">
        <v>4410</v>
      </c>
      <c r="C4021" s="19" t="s">
        <v>182</v>
      </c>
      <c r="D4021" s="19">
        <v>2008</v>
      </c>
      <c r="E4021" s="19" t="s">
        <v>106</v>
      </c>
      <c r="F4021" s="19" t="s">
        <v>224</v>
      </c>
      <c r="G4021" s="19" t="s">
        <v>126</v>
      </c>
      <c r="H4021" s="19">
        <v>17.610535463946324</v>
      </c>
    </row>
    <row r="4022" spans="1:8">
      <c r="A4022" s="19" t="s">
        <v>23</v>
      </c>
      <c r="B4022" s="19" t="s">
        <v>4411</v>
      </c>
      <c r="C4022" s="19" t="s">
        <v>175</v>
      </c>
      <c r="D4022" s="19">
        <v>2009</v>
      </c>
      <c r="E4022" s="19" t="s">
        <v>106</v>
      </c>
      <c r="F4022" s="19" t="s">
        <v>224</v>
      </c>
      <c r="G4022" s="19" t="s">
        <v>126</v>
      </c>
      <c r="H4022" s="19">
        <v>17.146560901067957</v>
      </c>
    </row>
    <row r="4023" spans="1:8">
      <c r="A4023" s="19" t="s">
        <v>25</v>
      </c>
      <c r="B4023" s="19" t="s">
        <v>4412</v>
      </c>
      <c r="C4023" s="19" t="s">
        <v>176</v>
      </c>
      <c r="D4023" s="19">
        <v>2009</v>
      </c>
      <c r="E4023" s="19" t="s">
        <v>106</v>
      </c>
      <c r="F4023" s="19" t="s">
        <v>224</v>
      </c>
      <c r="G4023" s="19" t="s">
        <v>126</v>
      </c>
      <c r="H4023" s="19">
        <v>16.740428312590964</v>
      </c>
    </row>
    <row r="4024" spans="1:8">
      <c r="A4024" s="19" t="s">
        <v>26</v>
      </c>
      <c r="B4024" s="19" t="s">
        <v>4413</v>
      </c>
      <c r="C4024" s="19" t="s">
        <v>177</v>
      </c>
      <c r="D4024" s="19">
        <v>2009</v>
      </c>
      <c r="E4024" s="19" t="s">
        <v>106</v>
      </c>
      <c r="F4024" s="19" t="s">
        <v>224</v>
      </c>
      <c r="G4024" s="19" t="s">
        <v>126</v>
      </c>
      <c r="H4024" s="19">
        <v>16.532855571790726</v>
      </c>
    </row>
    <row r="4025" spans="1:8">
      <c r="A4025" s="19" t="s">
        <v>221</v>
      </c>
      <c r="B4025" s="19" t="s">
        <v>4414</v>
      </c>
      <c r="C4025" s="19" t="s">
        <v>178</v>
      </c>
      <c r="D4025" s="19">
        <v>2009</v>
      </c>
      <c r="E4025" s="19" t="s">
        <v>106</v>
      </c>
      <c r="F4025" s="19" t="s">
        <v>224</v>
      </c>
      <c r="G4025" s="19" t="s">
        <v>126</v>
      </c>
      <c r="H4025" s="19">
        <v>17.051468984282614</v>
      </c>
    </row>
    <row r="4026" spans="1:8">
      <c r="A4026" s="19" t="s">
        <v>107</v>
      </c>
      <c r="B4026" s="19" t="s">
        <v>4415</v>
      </c>
      <c r="C4026" s="19" t="s">
        <v>179</v>
      </c>
      <c r="D4026" s="19">
        <v>2009</v>
      </c>
      <c r="E4026" s="19" t="s">
        <v>106</v>
      </c>
      <c r="F4026" s="19" t="s">
        <v>224</v>
      </c>
      <c r="G4026" s="19" t="s">
        <v>126</v>
      </c>
      <c r="H4026" s="19">
        <v>17.685511249815491</v>
      </c>
    </row>
    <row r="4027" spans="1:8">
      <c r="A4027" s="19" t="s">
        <v>27</v>
      </c>
      <c r="B4027" s="19" t="s">
        <v>4416</v>
      </c>
      <c r="C4027" s="19" t="s">
        <v>180</v>
      </c>
      <c r="D4027" s="19">
        <v>2009</v>
      </c>
      <c r="E4027" s="19" t="s">
        <v>106</v>
      </c>
      <c r="F4027" s="19" t="s">
        <v>224</v>
      </c>
      <c r="G4027" s="19" t="s">
        <v>126</v>
      </c>
      <c r="H4027" s="19">
        <v>18.196207815453253</v>
      </c>
    </row>
    <row r="4028" spans="1:8">
      <c r="A4028" s="19" t="s">
        <v>28</v>
      </c>
      <c r="B4028" s="19" t="s">
        <v>4417</v>
      </c>
      <c r="C4028" s="19" t="s">
        <v>181</v>
      </c>
      <c r="D4028" s="19">
        <v>2009</v>
      </c>
      <c r="E4028" s="19" t="s">
        <v>106</v>
      </c>
      <c r="F4028" s="19" t="s">
        <v>224</v>
      </c>
      <c r="G4028" s="19" t="s">
        <v>126</v>
      </c>
      <c r="H4028" s="19">
        <v>18.502445196812694</v>
      </c>
    </row>
    <row r="4029" spans="1:8">
      <c r="A4029" s="19" t="s">
        <v>30</v>
      </c>
      <c r="B4029" s="19" t="s">
        <v>4418</v>
      </c>
      <c r="C4029" s="19" t="s">
        <v>29</v>
      </c>
      <c r="D4029" s="19">
        <v>2009</v>
      </c>
      <c r="E4029" s="19" t="s">
        <v>106</v>
      </c>
      <c r="F4029" s="19" t="s">
        <v>224</v>
      </c>
      <c r="G4029" s="19" t="s">
        <v>126</v>
      </c>
      <c r="H4029" s="19">
        <v>16.177131304054811</v>
      </c>
    </row>
    <row r="4030" spans="1:8">
      <c r="A4030" s="19" t="s">
        <v>32</v>
      </c>
      <c r="B4030" s="19" t="s">
        <v>4419</v>
      </c>
      <c r="C4030" s="19" t="s">
        <v>31</v>
      </c>
      <c r="D4030" s="19">
        <v>2009</v>
      </c>
      <c r="E4030" s="19" t="s">
        <v>106</v>
      </c>
      <c r="F4030" s="19" t="s">
        <v>224</v>
      </c>
      <c r="G4030" s="19" t="s">
        <v>126</v>
      </c>
      <c r="H4030" s="19">
        <v>16.753103627110953</v>
      </c>
    </row>
    <row r="4031" spans="1:8">
      <c r="A4031" s="19" t="s">
        <v>34</v>
      </c>
      <c r="B4031" s="19" t="s">
        <v>4420</v>
      </c>
      <c r="C4031" s="19" t="s">
        <v>33</v>
      </c>
      <c r="D4031" s="19">
        <v>2009</v>
      </c>
      <c r="E4031" s="19" t="s">
        <v>106</v>
      </c>
      <c r="F4031" s="19" t="s">
        <v>224</v>
      </c>
      <c r="G4031" s="19" t="s">
        <v>126</v>
      </c>
      <c r="H4031" s="19">
        <v>15.836760838783629</v>
      </c>
    </row>
    <row r="4032" spans="1:8">
      <c r="A4032" s="19" t="s">
        <v>36</v>
      </c>
      <c r="B4032" s="19" t="s">
        <v>4421</v>
      </c>
      <c r="C4032" s="19" t="s">
        <v>35</v>
      </c>
      <c r="D4032" s="19">
        <v>2009</v>
      </c>
      <c r="E4032" s="19" t="s">
        <v>106</v>
      </c>
      <c r="F4032" s="19" t="s">
        <v>224</v>
      </c>
      <c r="G4032" s="19" t="s">
        <v>126</v>
      </c>
      <c r="H4032" s="19">
        <v>17.025638901544962</v>
      </c>
    </row>
    <row r="4033" spans="1:8">
      <c r="A4033" s="19" t="s">
        <v>38</v>
      </c>
      <c r="B4033" s="19" t="s">
        <v>4422</v>
      </c>
      <c r="C4033" s="19" t="s">
        <v>37</v>
      </c>
      <c r="D4033" s="19">
        <v>2009</v>
      </c>
      <c r="E4033" s="19" t="s">
        <v>106</v>
      </c>
      <c r="F4033" s="19" t="s">
        <v>224</v>
      </c>
      <c r="G4033" s="19" t="s">
        <v>126</v>
      </c>
      <c r="H4033" s="19">
        <v>18.227513570234873</v>
      </c>
    </row>
    <row r="4034" spans="1:8">
      <c r="A4034" s="19" t="s">
        <v>40</v>
      </c>
      <c r="B4034" s="19" t="s">
        <v>4423</v>
      </c>
      <c r="C4034" s="19" t="s">
        <v>39</v>
      </c>
      <c r="D4034" s="19">
        <v>2009</v>
      </c>
      <c r="E4034" s="19" t="s">
        <v>106</v>
      </c>
      <c r="F4034" s="19" t="s">
        <v>224</v>
      </c>
      <c r="G4034" s="19" t="s">
        <v>126</v>
      </c>
      <c r="H4034" s="19">
        <v>18.021295870026879</v>
      </c>
    </row>
    <row r="4035" spans="1:8">
      <c r="A4035" s="19" t="s">
        <v>41</v>
      </c>
      <c r="B4035" s="19" t="s">
        <v>4424</v>
      </c>
      <c r="C4035" s="19" t="s">
        <v>24</v>
      </c>
      <c r="D4035" s="19">
        <v>2009</v>
      </c>
      <c r="E4035" s="19" t="s">
        <v>106</v>
      </c>
      <c r="F4035" s="19" t="s">
        <v>224</v>
      </c>
      <c r="G4035" s="19" t="s">
        <v>126</v>
      </c>
      <c r="H4035" s="19">
        <v>16.740428312590964</v>
      </c>
    </row>
    <row r="4036" spans="1:8">
      <c r="A4036" s="19" t="s">
        <v>43</v>
      </c>
      <c r="B4036" s="19" t="s">
        <v>4425</v>
      </c>
      <c r="C4036" s="19" t="s">
        <v>42</v>
      </c>
      <c r="D4036" s="19">
        <v>2009</v>
      </c>
      <c r="E4036" s="19" t="s">
        <v>106</v>
      </c>
      <c r="F4036" s="19" t="s">
        <v>224</v>
      </c>
      <c r="G4036" s="19" t="s">
        <v>126</v>
      </c>
      <c r="H4036" s="19">
        <v>14.321341398705295</v>
      </c>
    </row>
    <row r="4037" spans="1:8">
      <c r="A4037" s="19" t="s">
        <v>45</v>
      </c>
      <c r="B4037" s="19" t="s">
        <v>4426</v>
      </c>
      <c r="C4037" s="19" t="s">
        <v>44</v>
      </c>
      <c r="D4037" s="19">
        <v>2009</v>
      </c>
      <c r="E4037" s="19" t="s">
        <v>106</v>
      </c>
      <c r="F4037" s="19" t="s">
        <v>224</v>
      </c>
      <c r="G4037" s="19" t="s">
        <v>126</v>
      </c>
      <c r="H4037" s="19">
        <v>17.232396970622759</v>
      </c>
    </row>
    <row r="4038" spans="1:8">
      <c r="A4038" s="19" t="s">
        <v>47</v>
      </c>
      <c r="B4038" s="19" t="s">
        <v>4427</v>
      </c>
      <c r="C4038" s="19" t="s">
        <v>46</v>
      </c>
      <c r="D4038" s="19">
        <v>2009</v>
      </c>
      <c r="E4038" s="19" t="s">
        <v>106</v>
      </c>
      <c r="F4038" s="19" t="s">
        <v>224</v>
      </c>
      <c r="G4038" s="19" t="s">
        <v>126</v>
      </c>
      <c r="H4038" s="19">
        <v>16.957717648563936</v>
      </c>
    </row>
    <row r="4039" spans="1:8">
      <c r="A4039" s="19" t="s">
        <v>49</v>
      </c>
      <c r="B4039" s="19" t="s">
        <v>4428</v>
      </c>
      <c r="C4039" s="19" t="s">
        <v>48</v>
      </c>
      <c r="D4039" s="19">
        <v>2009</v>
      </c>
      <c r="E4039" s="19" t="s">
        <v>106</v>
      </c>
      <c r="F4039" s="19" t="s">
        <v>224</v>
      </c>
      <c r="G4039" s="19" t="s">
        <v>126</v>
      </c>
      <c r="H4039" s="19">
        <v>16.63941264808944</v>
      </c>
    </row>
    <row r="4040" spans="1:8">
      <c r="A4040" s="19" t="s">
        <v>51</v>
      </c>
      <c r="B4040" s="19" t="s">
        <v>4429</v>
      </c>
      <c r="C4040" s="19" t="s">
        <v>50</v>
      </c>
      <c r="D4040" s="19">
        <v>2009</v>
      </c>
      <c r="E4040" s="19" t="s">
        <v>106</v>
      </c>
      <c r="F4040" s="19" t="s">
        <v>224</v>
      </c>
      <c r="G4040" s="19" t="s">
        <v>126</v>
      </c>
      <c r="H4040" s="19">
        <v>17.153662978008125</v>
      </c>
    </row>
    <row r="4041" spans="1:8">
      <c r="A4041" s="19" t="s">
        <v>53</v>
      </c>
      <c r="B4041" s="19" t="s">
        <v>4430</v>
      </c>
      <c r="C4041" s="19" t="s">
        <v>52</v>
      </c>
      <c r="D4041" s="19">
        <v>2009</v>
      </c>
      <c r="E4041" s="19" t="s">
        <v>106</v>
      </c>
      <c r="F4041" s="19" t="s">
        <v>224</v>
      </c>
      <c r="G4041" s="19" t="s">
        <v>126</v>
      </c>
      <c r="H4041" s="19">
        <v>17.652348935805747</v>
      </c>
    </row>
    <row r="4042" spans="1:8">
      <c r="A4042" s="19" t="s">
        <v>55</v>
      </c>
      <c r="B4042" s="19" t="s">
        <v>4431</v>
      </c>
      <c r="C4042" s="19" t="s">
        <v>54</v>
      </c>
      <c r="D4042" s="19">
        <v>2009</v>
      </c>
      <c r="E4042" s="19" t="s">
        <v>106</v>
      </c>
      <c r="F4042" s="19" t="s">
        <v>224</v>
      </c>
      <c r="G4042" s="19" t="s">
        <v>126</v>
      </c>
      <c r="H4042" s="19">
        <v>18.207740563202268</v>
      </c>
    </row>
    <row r="4043" spans="1:8">
      <c r="A4043" s="19" t="s">
        <v>57</v>
      </c>
      <c r="B4043" s="19" t="s">
        <v>4432</v>
      </c>
      <c r="C4043" s="19" t="s">
        <v>56</v>
      </c>
      <c r="D4043" s="19">
        <v>2009</v>
      </c>
      <c r="E4043" s="19" t="s">
        <v>106</v>
      </c>
      <c r="F4043" s="19" t="s">
        <v>224</v>
      </c>
      <c r="G4043" s="19" t="s">
        <v>126</v>
      </c>
      <c r="H4043" s="19">
        <v>17.488794444831509</v>
      </c>
    </row>
    <row r="4044" spans="1:8">
      <c r="A4044" s="19" t="s">
        <v>59</v>
      </c>
      <c r="B4044" s="19" t="s">
        <v>4433</v>
      </c>
      <c r="C4044" s="19" t="s">
        <v>58</v>
      </c>
      <c r="D4044" s="19">
        <v>2009</v>
      </c>
      <c r="E4044" s="19" t="s">
        <v>106</v>
      </c>
      <c r="F4044" s="19" t="s">
        <v>224</v>
      </c>
      <c r="G4044" s="19" t="s">
        <v>126</v>
      </c>
      <c r="H4044" s="19">
        <v>18.193719460333874</v>
      </c>
    </row>
    <row r="4045" spans="1:8">
      <c r="A4045" s="19" t="s">
        <v>61</v>
      </c>
      <c r="B4045" s="19" t="s">
        <v>4434</v>
      </c>
      <c r="C4045" s="19" t="s">
        <v>60</v>
      </c>
      <c r="D4045" s="19">
        <v>2009</v>
      </c>
      <c r="E4045" s="19" t="s">
        <v>106</v>
      </c>
      <c r="F4045" s="19" t="s">
        <v>224</v>
      </c>
      <c r="G4045" s="19" t="s">
        <v>126</v>
      </c>
      <c r="H4045" s="19">
        <v>18.206220850249974</v>
      </c>
    </row>
    <row r="4046" spans="1:8">
      <c r="A4046" s="19" t="s">
        <v>63</v>
      </c>
      <c r="B4046" s="19" t="s">
        <v>4435</v>
      </c>
      <c r="C4046" s="19" t="s">
        <v>62</v>
      </c>
      <c r="D4046" s="19">
        <v>2009</v>
      </c>
      <c r="E4046" s="19" t="s">
        <v>106</v>
      </c>
      <c r="F4046" s="19" t="s">
        <v>224</v>
      </c>
      <c r="G4046" s="19" t="s">
        <v>126</v>
      </c>
      <c r="H4046" s="19">
        <v>18.716447317445734</v>
      </c>
    </row>
    <row r="4047" spans="1:8">
      <c r="A4047" s="19" t="s">
        <v>65</v>
      </c>
      <c r="B4047" s="19" t="s">
        <v>4436</v>
      </c>
      <c r="C4047" s="19" t="s">
        <v>64</v>
      </c>
      <c r="D4047" s="19">
        <v>2009</v>
      </c>
      <c r="E4047" s="19" t="s">
        <v>106</v>
      </c>
      <c r="F4047" s="19" t="s">
        <v>224</v>
      </c>
      <c r="G4047" s="19" t="s">
        <v>126</v>
      </c>
      <c r="H4047" s="19">
        <v>17.68533841967967</v>
      </c>
    </row>
    <row r="4048" spans="1:8">
      <c r="A4048" s="19" t="s">
        <v>67</v>
      </c>
      <c r="B4048" s="19" t="s">
        <v>4437</v>
      </c>
      <c r="C4048" s="19" t="s">
        <v>66</v>
      </c>
      <c r="D4048" s="19">
        <v>2009</v>
      </c>
      <c r="E4048" s="19" t="s">
        <v>106</v>
      </c>
      <c r="F4048" s="19" t="s">
        <v>224</v>
      </c>
      <c r="G4048" s="19" t="s">
        <v>126</v>
      </c>
      <c r="H4048" s="19">
        <v>18.3862631612669</v>
      </c>
    </row>
    <row r="4049" spans="1:8">
      <c r="A4049" s="19" t="s">
        <v>69</v>
      </c>
      <c r="B4049" s="19" t="s">
        <v>4438</v>
      </c>
      <c r="C4049" s="19" t="s">
        <v>68</v>
      </c>
      <c r="D4049" s="19">
        <v>2009</v>
      </c>
      <c r="E4049" s="19" t="s">
        <v>106</v>
      </c>
      <c r="F4049" s="19" t="s">
        <v>224</v>
      </c>
      <c r="G4049" s="19" t="s">
        <v>126</v>
      </c>
      <c r="H4049" s="19">
        <v>17.363309196548585</v>
      </c>
    </row>
    <row r="4050" spans="1:8">
      <c r="A4050" s="19" t="s">
        <v>71</v>
      </c>
      <c r="B4050" s="19" t="s">
        <v>4439</v>
      </c>
      <c r="C4050" s="19" t="s">
        <v>70</v>
      </c>
      <c r="D4050" s="19">
        <v>2009</v>
      </c>
      <c r="E4050" s="19" t="s">
        <v>106</v>
      </c>
      <c r="F4050" s="19" t="s">
        <v>224</v>
      </c>
      <c r="G4050" s="19" t="s">
        <v>126</v>
      </c>
      <c r="H4050" s="19">
        <v>19.425047980726042</v>
      </c>
    </row>
    <row r="4051" spans="1:8">
      <c r="A4051" s="19" t="s">
        <v>20</v>
      </c>
      <c r="B4051" s="19" t="s">
        <v>4440</v>
      </c>
      <c r="C4051" s="19" t="s">
        <v>182</v>
      </c>
      <c r="D4051" s="19">
        <v>2009</v>
      </c>
      <c r="E4051" s="19" t="s">
        <v>106</v>
      </c>
      <c r="F4051" s="19" t="s">
        <v>224</v>
      </c>
      <c r="G4051" s="19" t="s">
        <v>126</v>
      </c>
      <c r="H4051" s="19">
        <v>17.475616109099537</v>
      </c>
    </row>
    <row r="4052" spans="1:8">
      <c r="A4052" s="19" t="s">
        <v>23</v>
      </c>
      <c r="B4052" s="19" t="s">
        <v>4441</v>
      </c>
      <c r="C4052" s="19" t="s">
        <v>175</v>
      </c>
      <c r="D4052" s="19">
        <v>2010</v>
      </c>
      <c r="E4052" s="19" t="s">
        <v>106</v>
      </c>
      <c r="F4052" s="19" t="s">
        <v>224</v>
      </c>
      <c r="G4052" s="19" t="s">
        <v>126</v>
      </c>
      <c r="H4052" s="19">
        <v>17.121497146751192</v>
      </c>
    </row>
    <row r="4053" spans="1:8">
      <c r="A4053" s="19" t="s">
        <v>25</v>
      </c>
      <c r="B4053" s="19" t="s">
        <v>4442</v>
      </c>
      <c r="C4053" s="19" t="s">
        <v>176</v>
      </c>
      <c r="D4053" s="19">
        <v>2010</v>
      </c>
      <c r="E4053" s="19" t="s">
        <v>106</v>
      </c>
      <c r="F4053" s="19" t="s">
        <v>224</v>
      </c>
      <c r="G4053" s="19" t="s">
        <v>126</v>
      </c>
      <c r="H4053" s="19">
        <v>16.480837272916482</v>
      </c>
    </row>
    <row r="4054" spans="1:8">
      <c r="A4054" s="19" t="s">
        <v>26</v>
      </c>
      <c r="B4054" s="19" t="s">
        <v>4443</v>
      </c>
      <c r="C4054" s="19" t="s">
        <v>177</v>
      </c>
      <c r="D4054" s="19">
        <v>2010</v>
      </c>
      <c r="E4054" s="19" t="s">
        <v>106</v>
      </c>
      <c r="F4054" s="19" t="s">
        <v>224</v>
      </c>
      <c r="G4054" s="19" t="s">
        <v>126</v>
      </c>
      <c r="H4054" s="19">
        <v>16.397169115941505</v>
      </c>
    </row>
    <row r="4055" spans="1:8">
      <c r="A4055" s="19" t="s">
        <v>221</v>
      </c>
      <c r="B4055" s="19" t="s">
        <v>4444</v>
      </c>
      <c r="C4055" s="19" t="s">
        <v>178</v>
      </c>
      <c r="D4055" s="19">
        <v>2010</v>
      </c>
      <c r="E4055" s="19" t="s">
        <v>106</v>
      </c>
      <c r="F4055" s="19" t="s">
        <v>224</v>
      </c>
      <c r="G4055" s="19" t="s">
        <v>126</v>
      </c>
      <c r="H4055" s="19">
        <v>16.933597402052257</v>
      </c>
    </row>
    <row r="4056" spans="1:8">
      <c r="A4056" s="19" t="s">
        <v>107</v>
      </c>
      <c r="B4056" s="19" t="s">
        <v>4445</v>
      </c>
      <c r="C4056" s="19" t="s">
        <v>179</v>
      </c>
      <c r="D4056" s="19">
        <v>2010</v>
      </c>
      <c r="E4056" s="19" t="s">
        <v>106</v>
      </c>
      <c r="F4056" s="19" t="s">
        <v>224</v>
      </c>
      <c r="G4056" s="19" t="s">
        <v>126</v>
      </c>
      <c r="H4056" s="19">
        <v>17.668244063821767</v>
      </c>
    </row>
    <row r="4057" spans="1:8">
      <c r="A4057" s="19" t="s">
        <v>27</v>
      </c>
      <c r="B4057" s="19" t="s">
        <v>4446</v>
      </c>
      <c r="C4057" s="19" t="s">
        <v>180</v>
      </c>
      <c r="D4057" s="19">
        <v>2010</v>
      </c>
      <c r="E4057" s="19" t="s">
        <v>106</v>
      </c>
      <c r="F4057" s="19" t="s">
        <v>224</v>
      </c>
      <c r="G4057" s="19" t="s">
        <v>126</v>
      </c>
      <c r="H4057" s="19">
        <v>18.084765452870247</v>
      </c>
    </row>
    <row r="4058" spans="1:8">
      <c r="A4058" s="19" t="s">
        <v>28</v>
      </c>
      <c r="B4058" s="19" t="s">
        <v>4447</v>
      </c>
      <c r="C4058" s="19" t="s">
        <v>181</v>
      </c>
      <c r="D4058" s="19">
        <v>2010</v>
      </c>
      <c r="E4058" s="19" t="s">
        <v>106</v>
      </c>
      <c r="F4058" s="19" t="s">
        <v>224</v>
      </c>
      <c r="G4058" s="19" t="s">
        <v>126</v>
      </c>
      <c r="H4058" s="19">
        <v>18.335566259967205</v>
      </c>
    </row>
    <row r="4059" spans="1:8">
      <c r="A4059" s="19" t="s">
        <v>30</v>
      </c>
      <c r="B4059" s="19" t="s">
        <v>4448</v>
      </c>
      <c r="C4059" s="19" t="s">
        <v>29</v>
      </c>
      <c r="D4059" s="19">
        <v>2010</v>
      </c>
      <c r="E4059" s="19" t="s">
        <v>106</v>
      </c>
      <c r="F4059" s="19" t="s">
        <v>224</v>
      </c>
      <c r="G4059" s="19" t="s">
        <v>126</v>
      </c>
      <c r="H4059" s="19">
        <v>16.326932822794078</v>
      </c>
    </row>
    <row r="4060" spans="1:8">
      <c r="A4060" s="19" t="s">
        <v>32</v>
      </c>
      <c r="B4060" s="19" t="s">
        <v>4449</v>
      </c>
      <c r="C4060" s="19" t="s">
        <v>31</v>
      </c>
      <c r="D4060" s="19">
        <v>2010</v>
      </c>
      <c r="E4060" s="19" t="s">
        <v>106</v>
      </c>
      <c r="F4060" s="19" t="s">
        <v>224</v>
      </c>
      <c r="G4060" s="19" t="s">
        <v>126</v>
      </c>
      <c r="H4060" s="19">
        <v>16.649411155687847</v>
      </c>
    </row>
    <row r="4061" spans="1:8">
      <c r="A4061" s="19" t="s">
        <v>34</v>
      </c>
      <c r="B4061" s="19" t="s">
        <v>4450</v>
      </c>
      <c r="C4061" s="19" t="s">
        <v>33</v>
      </c>
      <c r="D4061" s="19">
        <v>2010</v>
      </c>
      <c r="E4061" s="19" t="s">
        <v>106</v>
      </c>
      <c r="F4061" s="19" t="s">
        <v>224</v>
      </c>
      <c r="G4061" s="19" t="s">
        <v>126</v>
      </c>
      <c r="H4061" s="19">
        <v>15.707442142905336</v>
      </c>
    </row>
    <row r="4062" spans="1:8">
      <c r="A4062" s="19" t="s">
        <v>36</v>
      </c>
      <c r="B4062" s="19" t="s">
        <v>4451</v>
      </c>
      <c r="C4062" s="19" t="s">
        <v>35</v>
      </c>
      <c r="D4062" s="19">
        <v>2010</v>
      </c>
      <c r="E4062" s="19" t="s">
        <v>106</v>
      </c>
      <c r="F4062" s="19" t="s">
        <v>224</v>
      </c>
      <c r="G4062" s="19" t="s">
        <v>126</v>
      </c>
      <c r="H4062" s="19">
        <v>16.990048715493192</v>
      </c>
    </row>
    <row r="4063" spans="1:8">
      <c r="A4063" s="19" t="s">
        <v>38</v>
      </c>
      <c r="B4063" s="19" t="s">
        <v>4452</v>
      </c>
      <c r="C4063" s="19" t="s">
        <v>37</v>
      </c>
      <c r="D4063" s="19">
        <v>2010</v>
      </c>
      <c r="E4063" s="19" t="s">
        <v>106</v>
      </c>
      <c r="F4063" s="19" t="s">
        <v>224</v>
      </c>
      <c r="G4063" s="19" t="s">
        <v>126</v>
      </c>
      <c r="H4063" s="19">
        <v>18.202699195432132</v>
      </c>
    </row>
    <row r="4064" spans="1:8">
      <c r="A4064" s="19" t="s">
        <v>40</v>
      </c>
      <c r="B4064" s="19" t="s">
        <v>4453</v>
      </c>
      <c r="C4064" s="19" t="s">
        <v>39</v>
      </c>
      <c r="D4064" s="19">
        <v>2010</v>
      </c>
      <c r="E4064" s="19" t="s">
        <v>106</v>
      </c>
      <c r="F4064" s="19" t="s">
        <v>224</v>
      </c>
      <c r="G4064" s="19" t="s">
        <v>126</v>
      </c>
      <c r="H4064" s="19">
        <v>18.072521061904972</v>
      </c>
    </row>
    <row r="4065" spans="1:8">
      <c r="A4065" s="19" t="s">
        <v>41</v>
      </c>
      <c r="B4065" s="19" t="s">
        <v>4454</v>
      </c>
      <c r="C4065" s="19" t="s">
        <v>24</v>
      </c>
      <c r="D4065" s="19">
        <v>2010</v>
      </c>
      <c r="E4065" s="19" t="s">
        <v>106</v>
      </c>
      <c r="F4065" s="19" t="s">
        <v>224</v>
      </c>
      <c r="G4065" s="19" t="s">
        <v>126</v>
      </c>
      <c r="H4065" s="19">
        <v>16.480837272916482</v>
      </c>
    </row>
    <row r="4066" spans="1:8">
      <c r="A4066" s="19" t="s">
        <v>43</v>
      </c>
      <c r="B4066" s="19" t="s">
        <v>4455</v>
      </c>
      <c r="C4066" s="19" t="s">
        <v>42</v>
      </c>
      <c r="D4066" s="19">
        <v>2010</v>
      </c>
      <c r="E4066" s="19" t="s">
        <v>106</v>
      </c>
      <c r="F4066" s="19" t="s">
        <v>224</v>
      </c>
      <c r="G4066" s="19" t="s">
        <v>126</v>
      </c>
      <c r="H4066" s="19">
        <v>14.309862130896414</v>
      </c>
    </row>
    <row r="4067" spans="1:8">
      <c r="A4067" s="19" t="s">
        <v>45</v>
      </c>
      <c r="B4067" s="19" t="s">
        <v>4456</v>
      </c>
      <c r="C4067" s="19" t="s">
        <v>44</v>
      </c>
      <c r="D4067" s="19">
        <v>2010</v>
      </c>
      <c r="E4067" s="19" t="s">
        <v>106</v>
      </c>
      <c r="F4067" s="19" t="s">
        <v>224</v>
      </c>
      <c r="G4067" s="19" t="s">
        <v>126</v>
      </c>
      <c r="H4067" s="19">
        <v>17.004068035491208</v>
      </c>
    </row>
    <row r="4068" spans="1:8">
      <c r="A4068" s="19" t="s">
        <v>47</v>
      </c>
      <c r="B4068" s="19" t="s">
        <v>4457</v>
      </c>
      <c r="C4068" s="19" t="s">
        <v>46</v>
      </c>
      <c r="D4068" s="19">
        <v>2010</v>
      </c>
      <c r="E4068" s="19" t="s">
        <v>106</v>
      </c>
      <c r="F4068" s="19" t="s">
        <v>224</v>
      </c>
      <c r="G4068" s="19" t="s">
        <v>126</v>
      </c>
      <c r="H4068" s="19">
        <v>16.836173868499408</v>
      </c>
    </row>
    <row r="4069" spans="1:8">
      <c r="A4069" s="19" t="s">
        <v>49</v>
      </c>
      <c r="B4069" s="19" t="s">
        <v>4458</v>
      </c>
      <c r="C4069" s="19" t="s">
        <v>48</v>
      </c>
      <c r="D4069" s="19">
        <v>2010</v>
      </c>
      <c r="E4069" s="19" t="s">
        <v>106</v>
      </c>
      <c r="F4069" s="19" t="s">
        <v>224</v>
      </c>
      <c r="G4069" s="19" t="s">
        <v>126</v>
      </c>
      <c r="H4069" s="19">
        <v>16.561001753234343</v>
      </c>
    </row>
    <row r="4070" spans="1:8">
      <c r="A4070" s="19" t="s">
        <v>51</v>
      </c>
      <c r="B4070" s="19" t="s">
        <v>4459</v>
      </c>
      <c r="C4070" s="19" t="s">
        <v>50</v>
      </c>
      <c r="D4070" s="19">
        <v>2010</v>
      </c>
      <c r="E4070" s="19" t="s">
        <v>106</v>
      </c>
      <c r="F4070" s="19" t="s">
        <v>224</v>
      </c>
      <c r="G4070" s="19" t="s">
        <v>126</v>
      </c>
      <c r="H4070" s="19">
        <v>17.028310476697438</v>
      </c>
    </row>
    <row r="4071" spans="1:8">
      <c r="A4071" s="19" t="s">
        <v>53</v>
      </c>
      <c r="B4071" s="19" t="s">
        <v>4460</v>
      </c>
      <c r="C4071" s="19" t="s">
        <v>52</v>
      </c>
      <c r="D4071" s="19">
        <v>2010</v>
      </c>
      <c r="E4071" s="19" t="s">
        <v>106</v>
      </c>
      <c r="F4071" s="19" t="s">
        <v>224</v>
      </c>
      <c r="G4071" s="19" t="s">
        <v>126</v>
      </c>
      <c r="H4071" s="19">
        <v>17.475148257178208</v>
      </c>
    </row>
    <row r="4072" spans="1:8">
      <c r="A4072" s="19" t="s">
        <v>55</v>
      </c>
      <c r="B4072" s="19" t="s">
        <v>4461</v>
      </c>
      <c r="C4072" s="19" t="s">
        <v>54</v>
      </c>
      <c r="D4072" s="19">
        <v>2010</v>
      </c>
      <c r="E4072" s="19" t="s">
        <v>106</v>
      </c>
      <c r="F4072" s="19" t="s">
        <v>224</v>
      </c>
      <c r="G4072" s="19" t="s">
        <v>126</v>
      </c>
      <c r="H4072" s="19">
        <v>18.071192819025882</v>
      </c>
    </row>
    <row r="4073" spans="1:8">
      <c r="A4073" s="19" t="s">
        <v>57</v>
      </c>
      <c r="B4073" s="19" t="s">
        <v>4462</v>
      </c>
      <c r="C4073" s="19" t="s">
        <v>56</v>
      </c>
      <c r="D4073" s="19">
        <v>2010</v>
      </c>
      <c r="E4073" s="19" t="s">
        <v>106</v>
      </c>
      <c r="F4073" s="19" t="s">
        <v>224</v>
      </c>
      <c r="G4073" s="19" t="s">
        <v>126</v>
      </c>
      <c r="H4073" s="19">
        <v>17.518050956585725</v>
      </c>
    </row>
    <row r="4074" spans="1:8">
      <c r="A4074" s="19" t="s">
        <v>59</v>
      </c>
      <c r="B4074" s="19" t="s">
        <v>4463</v>
      </c>
      <c r="C4074" s="19" t="s">
        <v>58</v>
      </c>
      <c r="D4074" s="19">
        <v>2010</v>
      </c>
      <c r="E4074" s="19" t="s">
        <v>106</v>
      </c>
      <c r="F4074" s="19" t="s">
        <v>224</v>
      </c>
      <c r="G4074" s="19" t="s">
        <v>126</v>
      </c>
      <c r="H4074" s="19">
        <v>18.149507759052227</v>
      </c>
    </row>
    <row r="4075" spans="1:8">
      <c r="A4075" s="19" t="s">
        <v>61</v>
      </c>
      <c r="B4075" s="19" t="s">
        <v>4464</v>
      </c>
      <c r="C4075" s="19" t="s">
        <v>60</v>
      </c>
      <c r="D4075" s="19">
        <v>2010</v>
      </c>
      <c r="E4075" s="19" t="s">
        <v>106</v>
      </c>
      <c r="F4075" s="19" t="s">
        <v>224</v>
      </c>
      <c r="G4075" s="19" t="s">
        <v>126</v>
      </c>
      <c r="H4075" s="19">
        <v>17.825389397687012</v>
      </c>
    </row>
    <row r="4076" spans="1:8">
      <c r="A4076" s="19" t="s">
        <v>63</v>
      </c>
      <c r="B4076" s="19" t="s">
        <v>4465</v>
      </c>
      <c r="C4076" s="19" t="s">
        <v>62</v>
      </c>
      <c r="D4076" s="19">
        <v>2010</v>
      </c>
      <c r="E4076" s="19" t="s">
        <v>106</v>
      </c>
      <c r="F4076" s="19" t="s">
        <v>224</v>
      </c>
      <c r="G4076" s="19" t="s">
        <v>126</v>
      </c>
      <c r="H4076" s="19">
        <v>18.570909211091649</v>
      </c>
    </row>
    <row r="4077" spans="1:8">
      <c r="A4077" s="19" t="s">
        <v>65</v>
      </c>
      <c r="B4077" s="19" t="s">
        <v>4466</v>
      </c>
      <c r="C4077" s="19" t="s">
        <v>64</v>
      </c>
      <c r="D4077" s="19">
        <v>2010</v>
      </c>
      <c r="E4077" s="19" t="s">
        <v>106</v>
      </c>
      <c r="F4077" s="19" t="s">
        <v>224</v>
      </c>
      <c r="G4077" s="19" t="s">
        <v>126</v>
      </c>
      <c r="H4077" s="19">
        <v>17.520011234377193</v>
      </c>
    </row>
    <row r="4078" spans="1:8">
      <c r="A4078" s="19" t="s">
        <v>67</v>
      </c>
      <c r="B4078" s="19" t="s">
        <v>4467</v>
      </c>
      <c r="C4078" s="19" t="s">
        <v>66</v>
      </c>
      <c r="D4078" s="19">
        <v>2010</v>
      </c>
      <c r="E4078" s="19" t="s">
        <v>106</v>
      </c>
      <c r="F4078" s="19" t="s">
        <v>224</v>
      </c>
      <c r="G4078" s="19" t="s">
        <v>126</v>
      </c>
      <c r="H4078" s="19">
        <v>18.112512581107996</v>
      </c>
    </row>
    <row r="4079" spans="1:8">
      <c r="A4079" s="19" t="s">
        <v>69</v>
      </c>
      <c r="B4079" s="19" t="s">
        <v>4468</v>
      </c>
      <c r="C4079" s="19" t="s">
        <v>68</v>
      </c>
      <c r="D4079" s="19">
        <v>2010</v>
      </c>
      <c r="E4079" s="19" t="s">
        <v>106</v>
      </c>
      <c r="F4079" s="19" t="s">
        <v>224</v>
      </c>
      <c r="G4079" s="19" t="s">
        <v>126</v>
      </c>
      <c r="H4079" s="19">
        <v>17.125771771512458</v>
      </c>
    </row>
    <row r="4080" spans="1:8">
      <c r="A4080" s="19" t="s">
        <v>71</v>
      </c>
      <c r="B4080" s="19" t="s">
        <v>4469</v>
      </c>
      <c r="C4080" s="19" t="s">
        <v>70</v>
      </c>
      <c r="D4080" s="19">
        <v>2010</v>
      </c>
      <c r="E4080" s="19" t="s">
        <v>106</v>
      </c>
      <c r="F4080" s="19" t="s">
        <v>224</v>
      </c>
      <c r="G4080" s="19" t="s">
        <v>126</v>
      </c>
      <c r="H4080" s="19">
        <v>19.338129885586</v>
      </c>
    </row>
    <row r="4081" spans="1:8">
      <c r="A4081" s="19" t="s">
        <v>20</v>
      </c>
      <c r="B4081" s="19" t="s">
        <v>4470</v>
      </c>
      <c r="C4081" s="19" t="s">
        <v>182</v>
      </c>
      <c r="D4081" s="19">
        <v>2010</v>
      </c>
      <c r="E4081" s="19" t="s">
        <v>106</v>
      </c>
      <c r="F4081" s="19" t="s">
        <v>224</v>
      </c>
      <c r="G4081" s="19" t="s">
        <v>126</v>
      </c>
      <c r="H4081" s="19">
        <v>17.377601998870361</v>
      </c>
    </row>
    <row r="4082" spans="1:8">
      <c r="A4082" s="19" t="s">
        <v>23</v>
      </c>
      <c r="B4082" s="19" t="s">
        <v>4471</v>
      </c>
      <c r="C4082" s="19" t="s">
        <v>175</v>
      </c>
      <c r="D4082" s="19">
        <v>2011</v>
      </c>
      <c r="E4082" s="19" t="s">
        <v>106</v>
      </c>
      <c r="F4082" s="19" t="s">
        <v>224</v>
      </c>
      <c r="G4082" s="19" t="s">
        <v>126</v>
      </c>
      <c r="H4082" s="19">
        <v>17.115675799217207</v>
      </c>
    </row>
    <row r="4083" spans="1:8">
      <c r="A4083" s="19" t="s">
        <v>25</v>
      </c>
      <c r="B4083" s="19" t="s">
        <v>4472</v>
      </c>
      <c r="C4083" s="19" t="s">
        <v>176</v>
      </c>
      <c r="D4083" s="19">
        <v>2011</v>
      </c>
      <c r="E4083" s="19" t="s">
        <v>106</v>
      </c>
      <c r="F4083" s="19" t="s">
        <v>224</v>
      </c>
      <c r="G4083" s="19" t="s">
        <v>126</v>
      </c>
      <c r="H4083" s="19">
        <v>16.365121806298276</v>
      </c>
    </row>
    <row r="4084" spans="1:8">
      <c r="A4084" s="19" t="s">
        <v>26</v>
      </c>
      <c r="B4084" s="19" t="s">
        <v>4473</v>
      </c>
      <c r="C4084" s="19" t="s">
        <v>177</v>
      </c>
      <c r="D4084" s="19">
        <v>2011</v>
      </c>
      <c r="E4084" s="19" t="s">
        <v>106</v>
      </c>
      <c r="F4084" s="19" t="s">
        <v>224</v>
      </c>
      <c r="G4084" s="19" t="s">
        <v>126</v>
      </c>
      <c r="H4084" s="19">
        <v>16.402290460867867</v>
      </c>
    </row>
    <row r="4085" spans="1:8">
      <c r="A4085" s="19" t="s">
        <v>221</v>
      </c>
      <c r="B4085" s="19" t="s">
        <v>4474</v>
      </c>
      <c r="C4085" s="19" t="s">
        <v>178</v>
      </c>
      <c r="D4085" s="19">
        <v>2011</v>
      </c>
      <c r="E4085" s="19" t="s">
        <v>106</v>
      </c>
      <c r="F4085" s="19" t="s">
        <v>224</v>
      </c>
      <c r="G4085" s="19" t="s">
        <v>126</v>
      </c>
      <c r="H4085" s="19">
        <v>16.817285510898611</v>
      </c>
    </row>
    <row r="4086" spans="1:8">
      <c r="A4086" s="19" t="s">
        <v>107</v>
      </c>
      <c r="B4086" s="19" t="s">
        <v>4475</v>
      </c>
      <c r="C4086" s="19" t="s">
        <v>179</v>
      </c>
      <c r="D4086" s="19">
        <v>2011</v>
      </c>
      <c r="E4086" s="19" t="s">
        <v>106</v>
      </c>
      <c r="F4086" s="19" t="s">
        <v>224</v>
      </c>
      <c r="G4086" s="19" t="s">
        <v>126</v>
      </c>
      <c r="H4086" s="19">
        <v>17.674426339926075</v>
      </c>
    </row>
    <row r="4087" spans="1:8">
      <c r="A4087" s="19" t="s">
        <v>27</v>
      </c>
      <c r="B4087" s="19" t="s">
        <v>4476</v>
      </c>
      <c r="C4087" s="19" t="s">
        <v>180</v>
      </c>
      <c r="D4087" s="19">
        <v>2011</v>
      </c>
      <c r="E4087" s="19" t="s">
        <v>106</v>
      </c>
      <c r="F4087" s="19" t="s">
        <v>224</v>
      </c>
      <c r="G4087" s="19" t="s">
        <v>126</v>
      </c>
      <c r="H4087" s="19">
        <v>18.083160915704465</v>
      </c>
    </row>
    <row r="4088" spans="1:8">
      <c r="A4088" s="19" t="s">
        <v>28</v>
      </c>
      <c r="B4088" s="19" t="s">
        <v>4477</v>
      </c>
      <c r="C4088" s="19" t="s">
        <v>181</v>
      </c>
      <c r="D4088" s="19">
        <v>2011</v>
      </c>
      <c r="E4088" s="19" t="s">
        <v>106</v>
      </c>
      <c r="F4088" s="19" t="s">
        <v>224</v>
      </c>
      <c r="G4088" s="19" t="s">
        <v>126</v>
      </c>
      <c r="H4088" s="19">
        <v>18.249950738246827</v>
      </c>
    </row>
    <row r="4089" spans="1:8">
      <c r="A4089" s="19" t="s">
        <v>30</v>
      </c>
      <c r="B4089" s="19" t="s">
        <v>4478</v>
      </c>
      <c r="C4089" s="19" t="s">
        <v>29</v>
      </c>
      <c r="D4089" s="19">
        <v>2011</v>
      </c>
      <c r="E4089" s="19" t="s">
        <v>106</v>
      </c>
      <c r="F4089" s="19" t="s">
        <v>224</v>
      </c>
      <c r="G4089" s="19" t="s">
        <v>126</v>
      </c>
      <c r="H4089" s="19">
        <v>16.232030832419049</v>
      </c>
    </row>
    <row r="4090" spans="1:8">
      <c r="A4090" s="19" t="s">
        <v>32</v>
      </c>
      <c r="B4090" s="19" t="s">
        <v>4479</v>
      </c>
      <c r="C4090" s="19" t="s">
        <v>31</v>
      </c>
      <c r="D4090" s="19">
        <v>2011</v>
      </c>
      <c r="E4090" s="19" t="s">
        <v>106</v>
      </c>
      <c r="F4090" s="19" t="s">
        <v>224</v>
      </c>
      <c r="G4090" s="19" t="s">
        <v>126</v>
      </c>
      <c r="H4090" s="19">
        <v>16.515870061343733</v>
      </c>
    </row>
    <row r="4091" spans="1:8">
      <c r="A4091" s="19" t="s">
        <v>34</v>
      </c>
      <c r="B4091" s="19" t="s">
        <v>4480</v>
      </c>
      <c r="C4091" s="19" t="s">
        <v>33</v>
      </c>
      <c r="D4091" s="19">
        <v>2011</v>
      </c>
      <c r="E4091" s="19" t="s">
        <v>106</v>
      </c>
      <c r="F4091" s="19" t="s">
        <v>224</v>
      </c>
      <c r="G4091" s="19" t="s">
        <v>126</v>
      </c>
      <c r="H4091" s="19">
        <v>15.525060467616234</v>
      </c>
    </row>
    <row r="4092" spans="1:8">
      <c r="A4092" s="19" t="s">
        <v>36</v>
      </c>
      <c r="B4092" s="19" t="s">
        <v>4481</v>
      </c>
      <c r="C4092" s="19" t="s">
        <v>35</v>
      </c>
      <c r="D4092" s="19">
        <v>2011</v>
      </c>
      <c r="E4092" s="19" t="s">
        <v>106</v>
      </c>
      <c r="F4092" s="19" t="s">
        <v>224</v>
      </c>
      <c r="G4092" s="19" t="s">
        <v>126</v>
      </c>
      <c r="H4092" s="19">
        <v>17.07699381374352</v>
      </c>
    </row>
    <row r="4093" spans="1:8">
      <c r="A4093" s="19" t="s">
        <v>38</v>
      </c>
      <c r="B4093" s="19" t="s">
        <v>4482</v>
      </c>
      <c r="C4093" s="19" t="s">
        <v>37</v>
      </c>
      <c r="D4093" s="19">
        <v>2011</v>
      </c>
      <c r="E4093" s="19" t="s">
        <v>106</v>
      </c>
      <c r="F4093" s="19" t="s">
        <v>224</v>
      </c>
      <c r="G4093" s="19" t="s">
        <v>126</v>
      </c>
      <c r="H4093" s="19">
        <v>18.140232083322566</v>
      </c>
    </row>
    <row r="4094" spans="1:8">
      <c r="A4094" s="19" t="s">
        <v>40</v>
      </c>
      <c r="B4094" s="19" t="s">
        <v>4483</v>
      </c>
      <c r="C4094" s="19" t="s">
        <v>39</v>
      </c>
      <c r="D4094" s="19">
        <v>2011</v>
      </c>
      <c r="E4094" s="19" t="s">
        <v>106</v>
      </c>
      <c r="F4094" s="19" t="s">
        <v>224</v>
      </c>
      <c r="G4094" s="19" t="s">
        <v>126</v>
      </c>
      <c r="H4094" s="19">
        <v>18.377741793022228</v>
      </c>
    </row>
    <row r="4095" spans="1:8">
      <c r="A4095" s="19" t="s">
        <v>41</v>
      </c>
      <c r="B4095" s="19" t="s">
        <v>4484</v>
      </c>
      <c r="C4095" s="19" t="s">
        <v>24</v>
      </c>
      <c r="D4095" s="19">
        <v>2011</v>
      </c>
      <c r="E4095" s="19" t="s">
        <v>106</v>
      </c>
      <c r="F4095" s="19" t="s">
        <v>224</v>
      </c>
      <c r="G4095" s="19" t="s">
        <v>126</v>
      </c>
      <c r="H4095" s="19">
        <v>16.365121806298276</v>
      </c>
    </row>
    <row r="4096" spans="1:8">
      <c r="A4096" s="19" t="s">
        <v>43</v>
      </c>
      <c r="B4096" s="19" t="s">
        <v>4485</v>
      </c>
      <c r="C4096" s="19" t="s">
        <v>42</v>
      </c>
      <c r="D4096" s="19">
        <v>2011</v>
      </c>
      <c r="E4096" s="19" t="s">
        <v>106</v>
      </c>
      <c r="F4096" s="19" t="s">
        <v>224</v>
      </c>
      <c r="G4096" s="19" t="s">
        <v>126</v>
      </c>
      <c r="H4096" s="19">
        <v>14.261159297651787</v>
      </c>
    </row>
    <row r="4097" spans="1:8">
      <c r="A4097" s="19" t="s">
        <v>45</v>
      </c>
      <c r="B4097" s="19" t="s">
        <v>4486</v>
      </c>
      <c r="C4097" s="19" t="s">
        <v>44</v>
      </c>
      <c r="D4097" s="19">
        <v>2011</v>
      </c>
      <c r="E4097" s="19" t="s">
        <v>106</v>
      </c>
      <c r="F4097" s="19" t="s">
        <v>224</v>
      </c>
      <c r="G4097" s="19" t="s">
        <v>126</v>
      </c>
      <c r="H4097" s="19">
        <v>16.932111965784685</v>
      </c>
    </row>
    <row r="4098" spans="1:8">
      <c r="A4098" s="19" t="s">
        <v>47</v>
      </c>
      <c r="B4098" s="19" t="s">
        <v>4487</v>
      </c>
      <c r="C4098" s="19" t="s">
        <v>46</v>
      </c>
      <c r="D4098" s="19">
        <v>2011</v>
      </c>
      <c r="E4098" s="19" t="s">
        <v>106</v>
      </c>
      <c r="F4098" s="19" t="s">
        <v>224</v>
      </c>
      <c r="G4098" s="19" t="s">
        <v>126</v>
      </c>
      <c r="H4098" s="19">
        <v>16.910107581749372</v>
      </c>
    </row>
    <row r="4099" spans="1:8">
      <c r="A4099" s="19" t="s">
        <v>49</v>
      </c>
      <c r="B4099" s="19" t="s">
        <v>4488</v>
      </c>
      <c r="C4099" s="19" t="s">
        <v>48</v>
      </c>
      <c r="D4099" s="19">
        <v>2011</v>
      </c>
      <c r="E4099" s="19" t="s">
        <v>106</v>
      </c>
      <c r="F4099" s="19" t="s">
        <v>224</v>
      </c>
      <c r="G4099" s="19" t="s">
        <v>126</v>
      </c>
      <c r="H4099" s="19">
        <v>16.505980187522777</v>
      </c>
    </row>
    <row r="4100" spans="1:8">
      <c r="A4100" s="19" t="s">
        <v>51</v>
      </c>
      <c r="B4100" s="19" t="s">
        <v>4489</v>
      </c>
      <c r="C4100" s="19" t="s">
        <v>50</v>
      </c>
      <c r="D4100" s="19">
        <v>2011</v>
      </c>
      <c r="E4100" s="19" t="s">
        <v>106</v>
      </c>
      <c r="F4100" s="19" t="s">
        <v>224</v>
      </c>
      <c r="G4100" s="19" t="s">
        <v>126</v>
      </c>
      <c r="H4100" s="19">
        <v>16.892440314590392</v>
      </c>
    </row>
    <row r="4101" spans="1:8">
      <c r="A4101" s="19" t="s">
        <v>53</v>
      </c>
      <c r="B4101" s="19" t="s">
        <v>4490</v>
      </c>
      <c r="C4101" s="19" t="s">
        <v>52</v>
      </c>
      <c r="D4101" s="19">
        <v>2011</v>
      </c>
      <c r="E4101" s="19" t="s">
        <v>106</v>
      </c>
      <c r="F4101" s="19" t="s">
        <v>224</v>
      </c>
      <c r="G4101" s="19" t="s">
        <v>126</v>
      </c>
      <c r="H4101" s="19">
        <v>17.274197208669012</v>
      </c>
    </row>
    <row r="4102" spans="1:8">
      <c r="A4102" s="19" t="s">
        <v>55</v>
      </c>
      <c r="B4102" s="19" t="s">
        <v>4491</v>
      </c>
      <c r="C4102" s="19" t="s">
        <v>54</v>
      </c>
      <c r="D4102" s="19">
        <v>2011</v>
      </c>
      <c r="E4102" s="19" t="s">
        <v>106</v>
      </c>
      <c r="F4102" s="19" t="s">
        <v>224</v>
      </c>
      <c r="G4102" s="19" t="s">
        <v>126</v>
      </c>
      <c r="H4102" s="19">
        <v>17.945085236459953</v>
      </c>
    </row>
    <row r="4103" spans="1:8">
      <c r="A4103" s="19" t="s">
        <v>57</v>
      </c>
      <c r="B4103" s="19" t="s">
        <v>4492</v>
      </c>
      <c r="C4103" s="19" t="s">
        <v>56</v>
      </c>
      <c r="D4103" s="19">
        <v>2011</v>
      </c>
      <c r="E4103" s="19" t="s">
        <v>106</v>
      </c>
      <c r="F4103" s="19" t="s">
        <v>224</v>
      </c>
      <c r="G4103" s="19" t="s">
        <v>126</v>
      </c>
      <c r="H4103" s="19">
        <v>17.574325093974259</v>
      </c>
    </row>
    <row r="4104" spans="1:8">
      <c r="A4104" s="19" t="s">
        <v>59</v>
      </c>
      <c r="B4104" s="19" t="s">
        <v>4493</v>
      </c>
      <c r="C4104" s="19" t="s">
        <v>58</v>
      </c>
      <c r="D4104" s="19">
        <v>2011</v>
      </c>
      <c r="E4104" s="19" t="s">
        <v>106</v>
      </c>
      <c r="F4104" s="19" t="s">
        <v>224</v>
      </c>
      <c r="G4104" s="19" t="s">
        <v>126</v>
      </c>
      <c r="H4104" s="19">
        <v>18.185461315611512</v>
      </c>
    </row>
    <row r="4105" spans="1:8">
      <c r="A4105" s="19" t="s">
        <v>61</v>
      </c>
      <c r="B4105" s="19" t="s">
        <v>4494</v>
      </c>
      <c r="C4105" s="19" t="s">
        <v>60</v>
      </c>
      <c r="D4105" s="19">
        <v>2011</v>
      </c>
      <c r="E4105" s="19" t="s">
        <v>106</v>
      </c>
      <c r="F4105" s="19" t="s">
        <v>224</v>
      </c>
      <c r="G4105" s="19" t="s">
        <v>126</v>
      </c>
      <c r="H4105" s="19">
        <v>17.675440055901241</v>
      </c>
    </row>
    <row r="4106" spans="1:8">
      <c r="A4106" s="19" t="s">
        <v>63</v>
      </c>
      <c r="B4106" s="19" t="s">
        <v>4495</v>
      </c>
      <c r="C4106" s="19" t="s">
        <v>62</v>
      </c>
      <c r="D4106" s="19">
        <v>2011</v>
      </c>
      <c r="E4106" s="19" t="s">
        <v>106</v>
      </c>
      <c r="F4106" s="19" t="s">
        <v>224</v>
      </c>
      <c r="G4106" s="19" t="s">
        <v>126</v>
      </c>
      <c r="H4106" s="19">
        <v>18.527824102519091</v>
      </c>
    </row>
    <row r="4107" spans="1:8">
      <c r="A4107" s="19" t="s">
        <v>65</v>
      </c>
      <c r="B4107" s="19" t="s">
        <v>4496</v>
      </c>
      <c r="C4107" s="19" t="s">
        <v>64</v>
      </c>
      <c r="D4107" s="19">
        <v>2011</v>
      </c>
      <c r="E4107" s="19" t="s">
        <v>106</v>
      </c>
      <c r="F4107" s="19" t="s">
        <v>224</v>
      </c>
      <c r="G4107" s="19" t="s">
        <v>126</v>
      </c>
      <c r="H4107" s="19">
        <v>17.314517491972286</v>
      </c>
    </row>
    <row r="4108" spans="1:8">
      <c r="A4108" s="19" t="s">
        <v>67</v>
      </c>
      <c r="B4108" s="19" t="s">
        <v>4497</v>
      </c>
      <c r="C4108" s="19" t="s">
        <v>66</v>
      </c>
      <c r="D4108" s="19">
        <v>2011</v>
      </c>
      <c r="E4108" s="19" t="s">
        <v>106</v>
      </c>
      <c r="F4108" s="19" t="s">
        <v>224</v>
      </c>
      <c r="G4108" s="19" t="s">
        <v>126</v>
      </c>
      <c r="H4108" s="19">
        <v>17.973828258638385</v>
      </c>
    </row>
    <row r="4109" spans="1:8">
      <c r="A4109" s="19" t="s">
        <v>69</v>
      </c>
      <c r="B4109" s="19" t="s">
        <v>4498</v>
      </c>
      <c r="C4109" s="19" t="s">
        <v>68</v>
      </c>
      <c r="D4109" s="19">
        <v>2011</v>
      </c>
      <c r="E4109" s="19" t="s">
        <v>106</v>
      </c>
      <c r="F4109" s="19" t="s">
        <v>224</v>
      </c>
      <c r="G4109" s="19" t="s">
        <v>126</v>
      </c>
      <c r="H4109" s="19">
        <v>17.007928152461165</v>
      </c>
    </row>
    <row r="4110" spans="1:8">
      <c r="A4110" s="19" t="s">
        <v>71</v>
      </c>
      <c r="B4110" s="19" t="s">
        <v>4499</v>
      </c>
      <c r="C4110" s="19" t="s">
        <v>70</v>
      </c>
      <c r="D4110" s="19">
        <v>2011</v>
      </c>
      <c r="E4110" s="19" t="s">
        <v>106</v>
      </c>
      <c r="F4110" s="19" t="s">
        <v>224</v>
      </c>
      <c r="G4110" s="19" t="s">
        <v>126</v>
      </c>
      <c r="H4110" s="19">
        <v>19.30661791393889</v>
      </c>
    </row>
    <row r="4111" spans="1:8">
      <c r="A4111" s="19" t="s">
        <v>20</v>
      </c>
      <c r="B4111" s="19" t="s">
        <v>4500</v>
      </c>
      <c r="C4111" s="19" t="s">
        <v>182</v>
      </c>
      <c r="D4111" s="19">
        <v>2011</v>
      </c>
      <c r="E4111" s="19" t="s">
        <v>106</v>
      </c>
      <c r="F4111" s="19" t="s">
        <v>224</v>
      </c>
      <c r="G4111" s="19" t="s">
        <v>126</v>
      </c>
      <c r="H4111" s="19">
        <v>17.33726334475525</v>
      </c>
    </row>
    <row r="4112" spans="1:8">
      <c r="A4112" s="19" t="s">
        <v>23</v>
      </c>
      <c r="B4112" s="19" t="s">
        <v>4501</v>
      </c>
      <c r="C4112" s="19" t="s">
        <v>175</v>
      </c>
      <c r="D4112" s="19">
        <v>2012</v>
      </c>
      <c r="E4112" s="19" t="s">
        <v>106</v>
      </c>
      <c r="F4112" s="19" t="s">
        <v>224</v>
      </c>
      <c r="G4112" s="19" t="s">
        <v>126</v>
      </c>
      <c r="H4112" s="19">
        <v>17.134889927378584</v>
      </c>
    </row>
    <row r="4113" spans="1:8">
      <c r="A4113" s="19" t="s">
        <v>25</v>
      </c>
      <c r="B4113" s="19" t="s">
        <v>4502</v>
      </c>
      <c r="C4113" s="19" t="s">
        <v>176</v>
      </c>
      <c r="D4113" s="19">
        <v>2012</v>
      </c>
      <c r="E4113" s="19" t="s">
        <v>106</v>
      </c>
      <c r="F4113" s="19" t="s">
        <v>224</v>
      </c>
      <c r="G4113" s="19" t="s">
        <v>126</v>
      </c>
      <c r="H4113" s="19">
        <v>16.217059793998306</v>
      </c>
    </row>
    <row r="4114" spans="1:8">
      <c r="A4114" s="19" t="s">
        <v>26</v>
      </c>
      <c r="B4114" s="19" t="s">
        <v>4503</v>
      </c>
      <c r="C4114" s="19" t="s">
        <v>177</v>
      </c>
      <c r="D4114" s="19">
        <v>2012</v>
      </c>
      <c r="E4114" s="19" t="s">
        <v>106</v>
      </c>
      <c r="F4114" s="19" t="s">
        <v>224</v>
      </c>
      <c r="G4114" s="19" t="s">
        <v>126</v>
      </c>
      <c r="H4114" s="19">
        <v>16.358603721359373</v>
      </c>
    </row>
    <row r="4115" spans="1:8">
      <c r="A4115" s="19" t="s">
        <v>221</v>
      </c>
      <c r="B4115" s="19" t="s">
        <v>4504</v>
      </c>
      <c r="C4115" s="19" t="s">
        <v>178</v>
      </c>
      <c r="D4115" s="19">
        <v>2012</v>
      </c>
      <c r="E4115" s="19" t="s">
        <v>106</v>
      </c>
      <c r="F4115" s="19" t="s">
        <v>224</v>
      </c>
      <c r="G4115" s="19" t="s">
        <v>126</v>
      </c>
      <c r="H4115" s="19">
        <v>16.837077563851881</v>
      </c>
    </row>
    <row r="4116" spans="1:8">
      <c r="A4116" s="19" t="s">
        <v>107</v>
      </c>
      <c r="B4116" s="19" t="s">
        <v>4505</v>
      </c>
      <c r="C4116" s="19" t="s">
        <v>179</v>
      </c>
      <c r="D4116" s="19">
        <v>2012</v>
      </c>
      <c r="E4116" s="19" t="s">
        <v>106</v>
      </c>
      <c r="F4116" s="19" t="s">
        <v>224</v>
      </c>
      <c r="G4116" s="19" t="s">
        <v>126</v>
      </c>
      <c r="H4116" s="19">
        <v>17.73440464602135</v>
      </c>
    </row>
    <row r="4117" spans="1:8">
      <c r="A4117" s="19" t="s">
        <v>27</v>
      </c>
      <c r="B4117" s="19" t="s">
        <v>4506</v>
      </c>
      <c r="C4117" s="19" t="s">
        <v>180</v>
      </c>
      <c r="D4117" s="19">
        <v>2012</v>
      </c>
      <c r="E4117" s="19" t="s">
        <v>106</v>
      </c>
      <c r="F4117" s="19" t="s">
        <v>224</v>
      </c>
      <c r="G4117" s="19" t="s">
        <v>126</v>
      </c>
      <c r="H4117" s="19">
        <v>18.066022362198439</v>
      </c>
    </row>
    <row r="4118" spans="1:8">
      <c r="A4118" s="19" t="s">
        <v>28</v>
      </c>
      <c r="B4118" s="19" t="s">
        <v>4507</v>
      </c>
      <c r="C4118" s="19" t="s">
        <v>181</v>
      </c>
      <c r="D4118" s="19">
        <v>2012</v>
      </c>
      <c r="E4118" s="19" t="s">
        <v>106</v>
      </c>
      <c r="F4118" s="19" t="s">
        <v>224</v>
      </c>
      <c r="G4118" s="19" t="s">
        <v>126</v>
      </c>
      <c r="H4118" s="19">
        <v>18.18480874428132</v>
      </c>
    </row>
    <row r="4119" spans="1:8">
      <c r="A4119" s="19" t="s">
        <v>30</v>
      </c>
      <c r="B4119" s="19" t="s">
        <v>4508</v>
      </c>
      <c r="C4119" s="19" t="s">
        <v>29</v>
      </c>
      <c r="D4119" s="19">
        <v>2012</v>
      </c>
      <c r="E4119" s="19" t="s">
        <v>106</v>
      </c>
      <c r="F4119" s="19" t="s">
        <v>224</v>
      </c>
      <c r="G4119" s="19" t="s">
        <v>126</v>
      </c>
      <c r="H4119" s="19">
        <v>16.400437943909491</v>
      </c>
    </row>
    <row r="4120" spans="1:8">
      <c r="A4120" s="19" t="s">
        <v>32</v>
      </c>
      <c r="B4120" s="19" t="s">
        <v>4509</v>
      </c>
      <c r="C4120" s="19" t="s">
        <v>31</v>
      </c>
      <c r="D4120" s="19">
        <v>2012</v>
      </c>
      <c r="E4120" s="19" t="s">
        <v>106</v>
      </c>
      <c r="F4120" s="19" t="s">
        <v>224</v>
      </c>
      <c r="G4120" s="19" t="s">
        <v>126</v>
      </c>
      <c r="H4120" s="19">
        <v>16.633839199225058</v>
      </c>
    </row>
    <row r="4121" spans="1:8">
      <c r="A4121" s="19" t="s">
        <v>34</v>
      </c>
      <c r="B4121" s="19" t="s">
        <v>4510</v>
      </c>
      <c r="C4121" s="19" t="s">
        <v>33</v>
      </c>
      <c r="D4121" s="19">
        <v>2012</v>
      </c>
      <c r="E4121" s="19" t="s">
        <v>106</v>
      </c>
      <c r="F4121" s="19" t="s">
        <v>224</v>
      </c>
      <c r="G4121" s="19" t="s">
        <v>126</v>
      </c>
      <c r="H4121" s="19">
        <v>15.530563330707473</v>
      </c>
    </row>
    <row r="4122" spans="1:8">
      <c r="A4122" s="19" t="s">
        <v>36</v>
      </c>
      <c r="B4122" s="19" t="s">
        <v>4511</v>
      </c>
      <c r="C4122" s="19" t="s">
        <v>35</v>
      </c>
      <c r="D4122" s="19">
        <v>2012</v>
      </c>
      <c r="E4122" s="19" t="s">
        <v>106</v>
      </c>
      <c r="F4122" s="19" t="s">
        <v>224</v>
      </c>
      <c r="G4122" s="19" t="s">
        <v>126</v>
      </c>
      <c r="H4122" s="19">
        <v>16.921596116423597</v>
      </c>
    </row>
    <row r="4123" spans="1:8">
      <c r="A4123" s="19" t="s">
        <v>38</v>
      </c>
      <c r="B4123" s="19" t="s">
        <v>4512</v>
      </c>
      <c r="C4123" s="19" t="s">
        <v>37</v>
      </c>
      <c r="D4123" s="19">
        <v>2012</v>
      </c>
      <c r="E4123" s="19" t="s">
        <v>106</v>
      </c>
      <c r="F4123" s="19" t="s">
        <v>224</v>
      </c>
      <c r="G4123" s="19" t="s">
        <v>126</v>
      </c>
      <c r="H4123" s="19">
        <v>18.017331559711227</v>
      </c>
    </row>
    <row r="4124" spans="1:8">
      <c r="A4124" s="19" t="s">
        <v>40</v>
      </c>
      <c r="B4124" s="19" t="s">
        <v>4513</v>
      </c>
      <c r="C4124" s="19" t="s">
        <v>39</v>
      </c>
      <c r="D4124" s="19">
        <v>2012</v>
      </c>
      <c r="E4124" s="19" t="s">
        <v>106</v>
      </c>
      <c r="F4124" s="19" t="s">
        <v>224</v>
      </c>
      <c r="G4124" s="19" t="s">
        <v>126</v>
      </c>
      <c r="H4124" s="19">
        <v>18.523075120465162</v>
      </c>
    </row>
    <row r="4125" spans="1:8">
      <c r="A4125" s="19" t="s">
        <v>41</v>
      </c>
      <c r="B4125" s="19" t="s">
        <v>4514</v>
      </c>
      <c r="C4125" s="19" t="s">
        <v>24</v>
      </c>
      <c r="D4125" s="19">
        <v>2012</v>
      </c>
      <c r="E4125" s="19" t="s">
        <v>106</v>
      </c>
      <c r="F4125" s="19" t="s">
        <v>224</v>
      </c>
      <c r="G4125" s="19" t="s">
        <v>126</v>
      </c>
      <c r="H4125" s="19">
        <v>16.217059793998306</v>
      </c>
    </row>
    <row r="4126" spans="1:8">
      <c r="A4126" s="19" t="s">
        <v>43</v>
      </c>
      <c r="B4126" s="19" t="s">
        <v>4515</v>
      </c>
      <c r="C4126" s="19" t="s">
        <v>42</v>
      </c>
      <c r="D4126" s="19">
        <v>2012</v>
      </c>
      <c r="E4126" s="19" t="s">
        <v>106</v>
      </c>
      <c r="F4126" s="19" t="s">
        <v>224</v>
      </c>
      <c r="G4126" s="19" t="s">
        <v>126</v>
      </c>
      <c r="H4126" s="19">
        <v>14.077248705071913</v>
      </c>
    </row>
    <row r="4127" spans="1:8">
      <c r="A4127" s="19" t="s">
        <v>45</v>
      </c>
      <c r="B4127" s="19" t="s">
        <v>4516</v>
      </c>
      <c r="C4127" s="19" t="s">
        <v>44</v>
      </c>
      <c r="D4127" s="19">
        <v>2012</v>
      </c>
      <c r="E4127" s="19" t="s">
        <v>106</v>
      </c>
      <c r="F4127" s="19" t="s">
        <v>224</v>
      </c>
      <c r="G4127" s="19" t="s">
        <v>126</v>
      </c>
      <c r="H4127" s="19">
        <v>17.000906502966014</v>
      </c>
    </row>
    <row r="4128" spans="1:8">
      <c r="A4128" s="19" t="s">
        <v>47</v>
      </c>
      <c r="B4128" s="19" t="s">
        <v>4517</v>
      </c>
      <c r="C4128" s="19" t="s">
        <v>46</v>
      </c>
      <c r="D4128" s="19">
        <v>2012</v>
      </c>
      <c r="E4128" s="19" t="s">
        <v>106</v>
      </c>
      <c r="F4128" s="19" t="s">
        <v>224</v>
      </c>
      <c r="G4128" s="19" t="s">
        <v>126</v>
      </c>
      <c r="H4128" s="19">
        <v>16.851069251842258</v>
      </c>
    </row>
    <row r="4129" spans="1:8">
      <c r="A4129" s="19" t="s">
        <v>49</v>
      </c>
      <c r="B4129" s="19" t="s">
        <v>4518</v>
      </c>
      <c r="C4129" s="19" t="s">
        <v>48</v>
      </c>
      <c r="D4129" s="19">
        <v>2012</v>
      </c>
      <c r="E4129" s="19" t="s">
        <v>106</v>
      </c>
      <c r="F4129" s="19" t="s">
        <v>224</v>
      </c>
      <c r="G4129" s="19" t="s">
        <v>126</v>
      </c>
      <c r="H4129" s="19">
        <v>16.471540819445938</v>
      </c>
    </row>
    <row r="4130" spans="1:8">
      <c r="A4130" s="19" t="s">
        <v>51</v>
      </c>
      <c r="B4130" s="19" t="s">
        <v>4519</v>
      </c>
      <c r="C4130" s="19" t="s">
        <v>50</v>
      </c>
      <c r="D4130" s="19">
        <v>2012</v>
      </c>
      <c r="E4130" s="19" t="s">
        <v>106</v>
      </c>
      <c r="F4130" s="19" t="s">
        <v>224</v>
      </c>
      <c r="G4130" s="19" t="s">
        <v>126</v>
      </c>
      <c r="H4130" s="19">
        <v>16.85991282968261</v>
      </c>
    </row>
    <row r="4131" spans="1:8">
      <c r="A4131" s="19" t="s">
        <v>53</v>
      </c>
      <c r="B4131" s="19" t="s">
        <v>4520</v>
      </c>
      <c r="C4131" s="19" t="s">
        <v>52</v>
      </c>
      <c r="D4131" s="19">
        <v>2012</v>
      </c>
      <c r="E4131" s="19" t="s">
        <v>106</v>
      </c>
      <c r="F4131" s="19" t="s">
        <v>224</v>
      </c>
      <c r="G4131" s="19" t="s">
        <v>126</v>
      </c>
      <c r="H4131" s="19">
        <v>17.439165701042874</v>
      </c>
    </row>
    <row r="4132" spans="1:8">
      <c r="A4132" s="19" t="s">
        <v>55</v>
      </c>
      <c r="B4132" s="19" t="s">
        <v>4521</v>
      </c>
      <c r="C4132" s="19" t="s">
        <v>54</v>
      </c>
      <c r="D4132" s="19">
        <v>2012</v>
      </c>
      <c r="E4132" s="19" t="s">
        <v>106</v>
      </c>
      <c r="F4132" s="19" t="s">
        <v>224</v>
      </c>
      <c r="G4132" s="19" t="s">
        <v>126</v>
      </c>
      <c r="H4132" s="19">
        <v>17.924021076240074</v>
      </c>
    </row>
    <row r="4133" spans="1:8">
      <c r="A4133" s="19" t="s">
        <v>57</v>
      </c>
      <c r="B4133" s="19" t="s">
        <v>4522</v>
      </c>
      <c r="C4133" s="19" t="s">
        <v>56</v>
      </c>
      <c r="D4133" s="19">
        <v>2012</v>
      </c>
      <c r="E4133" s="19" t="s">
        <v>106</v>
      </c>
      <c r="F4133" s="19" t="s">
        <v>224</v>
      </c>
      <c r="G4133" s="19" t="s">
        <v>126</v>
      </c>
      <c r="H4133" s="19">
        <v>17.664804028260981</v>
      </c>
    </row>
    <row r="4134" spans="1:8">
      <c r="A4134" s="19" t="s">
        <v>59</v>
      </c>
      <c r="B4134" s="19" t="s">
        <v>4523</v>
      </c>
      <c r="C4134" s="19" t="s">
        <v>58</v>
      </c>
      <c r="D4134" s="19">
        <v>2012</v>
      </c>
      <c r="E4134" s="19" t="s">
        <v>106</v>
      </c>
      <c r="F4134" s="19" t="s">
        <v>224</v>
      </c>
      <c r="G4134" s="19" t="s">
        <v>126</v>
      </c>
      <c r="H4134" s="19">
        <v>18.123981238149099</v>
      </c>
    </row>
    <row r="4135" spans="1:8">
      <c r="A4135" s="19" t="s">
        <v>61</v>
      </c>
      <c r="B4135" s="19" t="s">
        <v>4524</v>
      </c>
      <c r="C4135" s="19" t="s">
        <v>60</v>
      </c>
      <c r="D4135" s="19">
        <v>2012</v>
      </c>
      <c r="E4135" s="19" t="s">
        <v>106</v>
      </c>
      <c r="F4135" s="19" t="s">
        <v>224</v>
      </c>
      <c r="G4135" s="19" t="s">
        <v>126</v>
      </c>
      <c r="H4135" s="19">
        <v>17.83447955081564</v>
      </c>
    </row>
    <row r="4136" spans="1:8">
      <c r="A4136" s="19" t="s">
        <v>63</v>
      </c>
      <c r="B4136" s="19" t="s">
        <v>4525</v>
      </c>
      <c r="C4136" s="19" t="s">
        <v>62</v>
      </c>
      <c r="D4136" s="19">
        <v>2012</v>
      </c>
      <c r="E4136" s="19" t="s">
        <v>106</v>
      </c>
      <c r="F4136" s="19" t="s">
        <v>224</v>
      </c>
      <c r="G4136" s="19" t="s">
        <v>126</v>
      </c>
      <c r="H4136" s="19">
        <v>18.41407568088696</v>
      </c>
    </row>
    <row r="4137" spans="1:8">
      <c r="A4137" s="19" t="s">
        <v>65</v>
      </c>
      <c r="B4137" s="19" t="s">
        <v>4526</v>
      </c>
      <c r="C4137" s="19" t="s">
        <v>64</v>
      </c>
      <c r="D4137" s="19">
        <v>2012</v>
      </c>
      <c r="E4137" s="19" t="s">
        <v>106</v>
      </c>
      <c r="F4137" s="19" t="s">
        <v>224</v>
      </c>
      <c r="G4137" s="19" t="s">
        <v>126</v>
      </c>
      <c r="H4137" s="19">
        <v>17.165061665821931</v>
      </c>
    </row>
    <row r="4138" spans="1:8">
      <c r="A4138" s="19" t="s">
        <v>67</v>
      </c>
      <c r="B4138" s="19" t="s">
        <v>4527</v>
      </c>
      <c r="C4138" s="19" t="s">
        <v>66</v>
      </c>
      <c r="D4138" s="19">
        <v>2012</v>
      </c>
      <c r="E4138" s="19" t="s">
        <v>106</v>
      </c>
      <c r="F4138" s="19" t="s">
        <v>224</v>
      </c>
      <c r="G4138" s="19" t="s">
        <v>126</v>
      </c>
      <c r="H4138" s="19">
        <v>17.977264486958006</v>
      </c>
    </row>
    <row r="4139" spans="1:8">
      <c r="A4139" s="19" t="s">
        <v>69</v>
      </c>
      <c r="B4139" s="19" t="s">
        <v>4528</v>
      </c>
      <c r="C4139" s="19" t="s">
        <v>68</v>
      </c>
      <c r="D4139" s="19">
        <v>2012</v>
      </c>
      <c r="E4139" s="19" t="s">
        <v>106</v>
      </c>
      <c r="F4139" s="19" t="s">
        <v>224</v>
      </c>
      <c r="G4139" s="19" t="s">
        <v>126</v>
      </c>
      <c r="H4139" s="19">
        <v>16.863879957127544</v>
      </c>
    </row>
    <row r="4140" spans="1:8">
      <c r="A4140" s="19" t="s">
        <v>71</v>
      </c>
      <c r="B4140" s="19" t="s">
        <v>4529</v>
      </c>
      <c r="C4140" s="19" t="s">
        <v>70</v>
      </c>
      <c r="D4140" s="19">
        <v>2012</v>
      </c>
      <c r="E4140" s="19" t="s">
        <v>106</v>
      </c>
      <c r="F4140" s="19" t="s">
        <v>224</v>
      </c>
      <c r="G4140" s="19" t="s">
        <v>126</v>
      </c>
      <c r="H4140" s="19">
        <v>19.347178620301055</v>
      </c>
    </row>
    <row r="4141" spans="1:8">
      <c r="A4141" s="19" t="s">
        <v>20</v>
      </c>
      <c r="B4141" s="19" t="s">
        <v>4530</v>
      </c>
      <c r="C4141" s="19" t="s">
        <v>182</v>
      </c>
      <c r="D4141" s="19">
        <v>2012</v>
      </c>
      <c r="E4141" s="19" t="s">
        <v>106</v>
      </c>
      <c r="F4141" s="19" t="s">
        <v>224</v>
      </c>
      <c r="G4141" s="19" t="s">
        <v>126</v>
      </c>
      <c r="H4141" s="19">
        <v>17.328791514265749</v>
      </c>
    </row>
    <row r="4142" spans="1:8">
      <c r="A4142" s="19" t="s">
        <v>23</v>
      </c>
      <c r="B4142" s="19" t="s">
        <v>4531</v>
      </c>
      <c r="C4142" s="19" t="s">
        <v>175</v>
      </c>
      <c r="D4142" s="19">
        <v>2013</v>
      </c>
      <c r="E4142" s="19" t="s">
        <v>106</v>
      </c>
      <c r="F4142" s="19" t="s">
        <v>224</v>
      </c>
      <c r="G4142" s="19" t="s">
        <v>126</v>
      </c>
      <c r="H4142" s="19">
        <v>17.10038021730772</v>
      </c>
    </row>
    <row r="4143" spans="1:8">
      <c r="A4143" s="19" t="s">
        <v>25</v>
      </c>
      <c r="B4143" s="19" t="s">
        <v>4532</v>
      </c>
      <c r="C4143" s="19" t="s">
        <v>176</v>
      </c>
      <c r="D4143" s="19">
        <v>2013</v>
      </c>
      <c r="E4143" s="19" t="s">
        <v>106</v>
      </c>
      <c r="F4143" s="19" t="s">
        <v>224</v>
      </c>
      <c r="G4143" s="19" t="s">
        <v>126</v>
      </c>
      <c r="H4143" s="19">
        <v>16.04301203561468</v>
      </c>
    </row>
    <row r="4144" spans="1:8">
      <c r="A4144" s="19" t="s">
        <v>26</v>
      </c>
      <c r="B4144" s="19" t="s">
        <v>4533</v>
      </c>
      <c r="C4144" s="19" t="s">
        <v>177</v>
      </c>
      <c r="D4144" s="19">
        <v>2013</v>
      </c>
      <c r="E4144" s="19" t="s">
        <v>106</v>
      </c>
      <c r="F4144" s="19" t="s">
        <v>224</v>
      </c>
      <c r="G4144" s="19" t="s">
        <v>126</v>
      </c>
      <c r="H4144" s="19">
        <v>16.322492002296777</v>
      </c>
    </row>
    <row r="4145" spans="1:8">
      <c r="A4145" s="19" t="s">
        <v>221</v>
      </c>
      <c r="B4145" s="19" t="s">
        <v>4534</v>
      </c>
      <c r="C4145" s="19" t="s">
        <v>178</v>
      </c>
      <c r="D4145" s="19">
        <v>2013</v>
      </c>
      <c r="E4145" s="19" t="s">
        <v>106</v>
      </c>
      <c r="F4145" s="19" t="s">
        <v>224</v>
      </c>
      <c r="G4145" s="19" t="s">
        <v>126</v>
      </c>
      <c r="H4145" s="19">
        <v>16.759651524863177</v>
      </c>
    </row>
    <row r="4146" spans="1:8">
      <c r="A4146" s="19" t="s">
        <v>107</v>
      </c>
      <c r="B4146" s="19" t="s">
        <v>4535</v>
      </c>
      <c r="C4146" s="19" t="s">
        <v>179</v>
      </c>
      <c r="D4146" s="19">
        <v>2013</v>
      </c>
      <c r="E4146" s="19" t="s">
        <v>106</v>
      </c>
      <c r="F4146" s="19" t="s">
        <v>224</v>
      </c>
      <c r="G4146" s="19" t="s">
        <v>126</v>
      </c>
      <c r="H4146" s="19">
        <v>17.728876554428535</v>
      </c>
    </row>
    <row r="4147" spans="1:8">
      <c r="A4147" s="19" t="s">
        <v>27</v>
      </c>
      <c r="B4147" s="19" t="s">
        <v>4536</v>
      </c>
      <c r="C4147" s="19" t="s">
        <v>180</v>
      </c>
      <c r="D4147" s="19">
        <v>2013</v>
      </c>
      <c r="E4147" s="19" t="s">
        <v>106</v>
      </c>
      <c r="F4147" s="19" t="s">
        <v>224</v>
      </c>
      <c r="G4147" s="19" t="s">
        <v>126</v>
      </c>
      <c r="H4147" s="19">
        <v>17.992792529715881</v>
      </c>
    </row>
    <row r="4148" spans="1:8">
      <c r="A4148" s="19" t="s">
        <v>28</v>
      </c>
      <c r="B4148" s="19" t="s">
        <v>4537</v>
      </c>
      <c r="C4148" s="19" t="s">
        <v>181</v>
      </c>
      <c r="D4148" s="19">
        <v>2013</v>
      </c>
      <c r="E4148" s="19" t="s">
        <v>106</v>
      </c>
      <c r="F4148" s="19" t="s">
        <v>224</v>
      </c>
      <c r="G4148" s="19" t="s">
        <v>126</v>
      </c>
      <c r="H4148" s="19">
        <v>18.017005224823158</v>
      </c>
    </row>
    <row r="4149" spans="1:8">
      <c r="A4149" s="19" t="s">
        <v>30</v>
      </c>
      <c r="B4149" s="19" t="s">
        <v>4538</v>
      </c>
      <c r="C4149" s="19" t="s">
        <v>29</v>
      </c>
      <c r="D4149" s="19">
        <v>2013</v>
      </c>
      <c r="E4149" s="19" t="s">
        <v>106</v>
      </c>
      <c r="F4149" s="19" t="s">
        <v>224</v>
      </c>
      <c r="G4149" s="19" t="s">
        <v>126</v>
      </c>
      <c r="H4149" s="19">
        <v>16.482161374400942</v>
      </c>
    </row>
    <row r="4150" spans="1:8">
      <c r="A4150" s="19" t="s">
        <v>32</v>
      </c>
      <c r="B4150" s="19" t="s">
        <v>4539</v>
      </c>
      <c r="C4150" s="19" t="s">
        <v>31</v>
      </c>
      <c r="D4150" s="19">
        <v>2013</v>
      </c>
      <c r="E4150" s="19" t="s">
        <v>106</v>
      </c>
      <c r="F4150" s="19" t="s">
        <v>224</v>
      </c>
      <c r="G4150" s="19" t="s">
        <v>126</v>
      </c>
      <c r="H4150" s="19">
        <v>16.554541475513478</v>
      </c>
    </row>
    <row r="4151" spans="1:8">
      <c r="A4151" s="19" t="s">
        <v>34</v>
      </c>
      <c r="B4151" s="19" t="s">
        <v>4540</v>
      </c>
      <c r="C4151" s="19" t="s">
        <v>33</v>
      </c>
      <c r="D4151" s="19">
        <v>2013</v>
      </c>
      <c r="E4151" s="19" t="s">
        <v>106</v>
      </c>
      <c r="F4151" s="19" t="s">
        <v>224</v>
      </c>
      <c r="G4151" s="19" t="s">
        <v>126</v>
      </c>
      <c r="H4151" s="19">
        <v>15.514350858369101</v>
      </c>
    </row>
    <row r="4152" spans="1:8">
      <c r="A4152" s="19" t="s">
        <v>36</v>
      </c>
      <c r="B4152" s="19" t="s">
        <v>4541</v>
      </c>
      <c r="C4152" s="19" t="s">
        <v>35</v>
      </c>
      <c r="D4152" s="19">
        <v>2013</v>
      </c>
      <c r="E4152" s="19" t="s">
        <v>106</v>
      </c>
      <c r="F4152" s="19" t="s">
        <v>224</v>
      </c>
      <c r="G4152" s="19" t="s">
        <v>126</v>
      </c>
      <c r="H4152" s="19">
        <v>16.884876787724636</v>
      </c>
    </row>
    <row r="4153" spans="1:8">
      <c r="A4153" s="19" t="s">
        <v>38</v>
      </c>
      <c r="B4153" s="19" t="s">
        <v>4542</v>
      </c>
      <c r="C4153" s="19" t="s">
        <v>37</v>
      </c>
      <c r="D4153" s="19">
        <v>2013</v>
      </c>
      <c r="E4153" s="19" t="s">
        <v>106</v>
      </c>
      <c r="F4153" s="19" t="s">
        <v>224</v>
      </c>
      <c r="G4153" s="19" t="s">
        <v>126</v>
      </c>
      <c r="H4153" s="19">
        <v>17.897241334962384</v>
      </c>
    </row>
    <row r="4154" spans="1:8">
      <c r="A4154" s="19" t="s">
        <v>40</v>
      </c>
      <c r="B4154" s="19" t="s">
        <v>4543</v>
      </c>
      <c r="C4154" s="19" t="s">
        <v>39</v>
      </c>
      <c r="D4154" s="19">
        <v>2013</v>
      </c>
      <c r="E4154" s="19" t="s">
        <v>106</v>
      </c>
      <c r="F4154" s="19" t="s">
        <v>224</v>
      </c>
      <c r="G4154" s="19" t="s">
        <v>126</v>
      </c>
      <c r="H4154" s="19">
        <v>18.543976132674253</v>
      </c>
    </row>
    <row r="4155" spans="1:8">
      <c r="A4155" s="19" t="s">
        <v>41</v>
      </c>
      <c r="B4155" s="19" t="s">
        <v>4544</v>
      </c>
      <c r="C4155" s="19" t="s">
        <v>24</v>
      </c>
      <c r="D4155" s="19">
        <v>2013</v>
      </c>
      <c r="E4155" s="19" t="s">
        <v>106</v>
      </c>
      <c r="F4155" s="19" t="s">
        <v>224</v>
      </c>
      <c r="G4155" s="19" t="s">
        <v>126</v>
      </c>
      <c r="H4155" s="19">
        <v>16.04301203561468</v>
      </c>
    </row>
    <row r="4156" spans="1:8">
      <c r="A4156" s="19" t="s">
        <v>43</v>
      </c>
      <c r="B4156" s="19" t="s">
        <v>4545</v>
      </c>
      <c r="C4156" s="19" t="s">
        <v>42</v>
      </c>
      <c r="D4156" s="19">
        <v>2013</v>
      </c>
      <c r="E4156" s="19" t="s">
        <v>106</v>
      </c>
      <c r="F4156" s="19" t="s">
        <v>224</v>
      </c>
      <c r="G4156" s="19" t="s">
        <v>126</v>
      </c>
      <c r="H4156" s="19">
        <v>14.214417744916821</v>
      </c>
    </row>
    <row r="4157" spans="1:8">
      <c r="A4157" s="19" t="s">
        <v>45</v>
      </c>
      <c r="B4157" s="19" t="s">
        <v>4546</v>
      </c>
      <c r="C4157" s="19" t="s">
        <v>44</v>
      </c>
      <c r="D4157" s="19">
        <v>2013</v>
      </c>
      <c r="E4157" s="19" t="s">
        <v>106</v>
      </c>
      <c r="F4157" s="19" t="s">
        <v>224</v>
      </c>
      <c r="G4157" s="19" t="s">
        <v>126</v>
      </c>
      <c r="H4157" s="19">
        <v>16.826311099796335</v>
      </c>
    </row>
    <row r="4158" spans="1:8">
      <c r="A4158" s="19" t="s">
        <v>47</v>
      </c>
      <c r="B4158" s="19" t="s">
        <v>4547</v>
      </c>
      <c r="C4158" s="19" t="s">
        <v>46</v>
      </c>
      <c r="D4158" s="19">
        <v>2013</v>
      </c>
      <c r="E4158" s="19" t="s">
        <v>106</v>
      </c>
      <c r="F4158" s="19" t="s">
        <v>224</v>
      </c>
      <c r="G4158" s="19" t="s">
        <v>126</v>
      </c>
      <c r="H4158" s="19">
        <v>16.833089529139901</v>
      </c>
    </row>
    <row r="4159" spans="1:8">
      <c r="A4159" s="19" t="s">
        <v>49</v>
      </c>
      <c r="B4159" s="19" t="s">
        <v>4548</v>
      </c>
      <c r="C4159" s="19" t="s">
        <v>48</v>
      </c>
      <c r="D4159" s="19">
        <v>2013</v>
      </c>
      <c r="E4159" s="19" t="s">
        <v>106</v>
      </c>
      <c r="F4159" s="19" t="s">
        <v>224</v>
      </c>
      <c r="G4159" s="19" t="s">
        <v>126</v>
      </c>
      <c r="H4159" s="19">
        <v>16.44029031219295</v>
      </c>
    </row>
    <row r="4160" spans="1:8">
      <c r="A4160" s="19" t="s">
        <v>51</v>
      </c>
      <c r="B4160" s="19" t="s">
        <v>4549</v>
      </c>
      <c r="C4160" s="19" t="s">
        <v>50</v>
      </c>
      <c r="D4160" s="19">
        <v>2013</v>
      </c>
      <c r="E4160" s="19" t="s">
        <v>106</v>
      </c>
      <c r="F4160" s="19" t="s">
        <v>224</v>
      </c>
      <c r="G4160" s="19" t="s">
        <v>126</v>
      </c>
      <c r="H4160" s="19">
        <v>16.690703894030833</v>
      </c>
    </row>
    <row r="4161" spans="1:8">
      <c r="A4161" s="19" t="s">
        <v>53</v>
      </c>
      <c r="B4161" s="19" t="s">
        <v>4550</v>
      </c>
      <c r="C4161" s="19" t="s">
        <v>52</v>
      </c>
      <c r="D4161" s="19">
        <v>2013</v>
      </c>
      <c r="E4161" s="19" t="s">
        <v>106</v>
      </c>
      <c r="F4161" s="19" t="s">
        <v>224</v>
      </c>
      <c r="G4161" s="19" t="s">
        <v>126</v>
      </c>
      <c r="H4161" s="19">
        <v>17.372601391719968</v>
      </c>
    </row>
    <row r="4162" spans="1:8">
      <c r="A4162" s="19" t="s">
        <v>55</v>
      </c>
      <c r="B4162" s="19" t="s">
        <v>4551</v>
      </c>
      <c r="C4162" s="19" t="s">
        <v>54</v>
      </c>
      <c r="D4162" s="19">
        <v>2013</v>
      </c>
      <c r="E4162" s="19" t="s">
        <v>106</v>
      </c>
      <c r="F4162" s="19" t="s">
        <v>224</v>
      </c>
      <c r="G4162" s="19" t="s">
        <v>126</v>
      </c>
      <c r="H4162" s="19">
        <v>17.815687115249151</v>
      </c>
    </row>
    <row r="4163" spans="1:8">
      <c r="A4163" s="19" t="s">
        <v>57</v>
      </c>
      <c r="B4163" s="19" t="s">
        <v>4552</v>
      </c>
      <c r="C4163" s="19" t="s">
        <v>56</v>
      </c>
      <c r="D4163" s="19">
        <v>2013</v>
      </c>
      <c r="E4163" s="19" t="s">
        <v>106</v>
      </c>
      <c r="F4163" s="19" t="s">
        <v>224</v>
      </c>
      <c r="G4163" s="19" t="s">
        <v>126</v>
      </c>
      <c r="H4163" s="19">
        <v>17.697206703910613</v>
      </c>
    </row>
    <row r="4164" spans="1:8">
      <c r="A4164" s="19" t="s">
        <v>59</v>
      </c>
      <c r="B4164" s="19" t="s">
        <v>4553</v>
      </c>
      <c r="C4164" s="19" t="s">
        <v>58</v>
      </c>
      <c r="D4164" s="19">
        <v>2013</v>
      </c>
      <c r="E4164" s="19" t="s">
        <v>106</v>
      </c>
      <c r="F4164" s="19" t="s">
        <v>224</v>
      </c>
      <c r="G4164" s="19" t="s">
        <v>126</v>
      </c>
      <c r="H4164" s="19">
        <v>18.056304605759895</v>
      </c>
    </row>
    <row r="4165" spans="1:8">
      <c r="A4165" s="19" t="s">
        <v>61</v>
      </c>
      <c r="B4165" s="19" t="s">
        <v>4554</v>
      </c>
      <c r="C4165" s="19" t="s">
        <v>60</v>
      </c>
      <c r="D4165" s="19">
        <v>2013</v>
      </c>
      <c r="E4165" s="19" t="s">
        <v>106</v>
      </c>
      <c r="F4165" s="19" t="s">
        <v>224</v>
      </c>
      <c r="G4165" s="19" t="s">
        <v>126</v>
      </c>
      <c r="H4165" s="19">
        <v>17.738940107448432</v>
      </c>
    </row>
    <row r="4166" spans="1:8">
      <c r="A4166" s="19" t="s">
        <v>63</v>
      </c>
      <c r="B4166" s="19" t="s">
        <v>4555</v>
      </c>
      <c r="C4166" s="19" t="s">
        <v>62</v>
      </c>
      <c r="D4166" s="19">
        <v>2013</v>
      </c>
      <c r="E4166" s="19" t="s">
        <v>106</v>
      </c>
      <c r="F4166" s="19" t="s">
        <v>224</v>
      </c>
      <c r="G4166" s="19" t="s">
        <v>126</v>
      </c>
      <c r="H4166" s="19">
        <v>18.226164564853605</v>
      </c>
    </row>
    <row r="4167" spans="1:8">
      <c r="A4167" s="19" t="s">
        <v>65</v>
      </c>
      <c r="B4167" s="19" t="s">
        <v>4556</v>
      </c>
      <c r="C4167" s="19" t="s">
        <v>64</v>
      </c>
      <c r="D4167" s="19">
        <v>2013</v>
      </c>
      <c r="E4167" s="19" t="s">
        <v>106</v>
      </c>
      <c r="F4167" s="19" t="s">
        <v>224</v>
      </c>
      <c r="G4167" s="19" t="s">
        <v>126</v>
      </c>
      <c r="H4167" s="19">
        <v>17.214062191649514</v>
      </c>
    </row>
    <row r="4168" spans="1:8">
      <c r="A4168" s="19" t="s">
        <v>67</v>
      </c>
      <c r="B4168" s="19" t="s">
        <v>4557</v>
      </c>
      <c r="C4168" s="19" t="s">
        <v>66</v>
      </c>
      <c r="D4168" s="19">
        <v>2013</v>
      </c>
      <c r="E4168" s="19" t="s">
        <v>106</v>
      </c>
      <c r="F4168" s="19" t="s">
        <v>224</v>
      </c>
      <c r="G4168" s="19" t="s">
        <v>126</v>
      </c>
      <c r="H4168" s="19">
        <v>17.779152094173849</v>
      </c>
    </row>
    <row r="4169" spans="1:8">
      <c r="A4169" s="19" t="s">
        <v>69</v>
      </c>
      <c r="B4169" s="19" t="s">
        <v>4558</v>
      </c>
      <c r="C4169" s="19" t="s">
        <v>68</v>
      </c>
      <c r="D4169" s="19">
        <v>2013</v>
      </c>
      <c r="E4169" s="19" t="s">
        <v>106</v>
      </c>
      <c r="F4169" s="19" t="s">
        <v>224</v>
      </c>
      <c r="G4169" s="19" t="s">
        <v>126</v>
      </c>
      <c r="H4169" s="19">
        <v>16.501600853788688</v>
      </c>
    </row>
    <row r="4170" spans="1:8">
      <c r="A4170" s="19" t="s">
        <v>71</v>
      </c>
      <c r="B4170" s="19" t="s">
        <v>4559</v>
      </c>
      <c r="C4170" s="19" t="s">
        <v>70</v>
      </c>
      <c r="D4170" s="19">
        <v>2013</v>
      </c>
      <c r="E4170" s="19" t="s">
        <v>106</v>
      </c>
      <c r="F4170" s="19" t="s">
        <v>224</v>
      </c>
      <c r="G4170" s="19" t="s">
        <v>126</v>
      </c>
      <c r="H4170" s="19">
        <v>19.242357289197766</v>
      </c>
    </row>
    <row r="4171" spans="1:8">
      <c r="A4171" s="19" t="s">
        <v>20</v>
      </c>
      <c r="B4171" s="19" t="s">
        <v>4560</v>
      </c>
      <c r="C4171" s="19" t="s">
        <v>182</v>
      </c>
      <c r="D4171" s="19">
        <v>2013</v>
      </c>
      <c r="E4171" s="19" t="s">
        <v>106</v>
      </c>
      <c r="F4171" s="19" t="s">
        <v>224</v>
      </c>
      <c r="G4171" s="19" t="s">
        <v>126</v>
      </c>
      <c r="H4171" s="19">
        <v>17.257503102696877</v>
      </c>
    </row>
    <row r="4172" spans="1:8">
      <c r="A4172" s="19" t="s">
        <v>23</v>
      </c>
      <c r="B4172" s="19" t="s">
        <v>4561</v>
      </c>
      <c r="C4172" s="19" t="s">
        <v>175</v>
      </c>
      <c r="D4172" s="19">
        <v>2014</v>
      </c>
      <c r="E4172" s="19" t="s">
        <v>106</v>
      </c>
      <c r="F4172" s="19" t="s">
        <v>224</v>
      </c>
      <c r="G4172" s="19" t="s">
        <v>126</v>
      </c>
      <c r="H4172" s="19">
        <v>17.098626688224414</v>
      </c>
    </row>
    <row r="4173" spans="1:8">
      <c r="A4173" s="19" t="s">
        <v>25</v>
      </c>
      <c r="B4173" s="19" t="s">
        <v>4562</v>
      </c>
      <c r="C4173" s="19" t="s">
        <v>176</v>
      </c>
      <c r="D4173" s="19">
        <v>2014</v>
      </c>
      <c r="E4173" s="19" t="s">
        <v>106</v>
      </c>
      <c r="F4173" s="19" t="s">
        <v>224</v>
      </c>
      <c r="G4173" s="19" t="s">
        <v>126</v>
      </c>
      <c r="H4173" s="19">
        <v>15.926246382432796</v>
      </c>
    </row>
    <row r="4174" spans="1:8">
      <c r="A4174" s="19" t="s">
        <v>26</v>
      </c>
      <c r="B4174" s="19" t="s">
        <v>4563</v>
      </c>
      <c r="C4174" s="19" t="s">
        <v>177</v>
      </c>
      <c r="D4174" s="19">
        <v>2014</v>
      </c>
      <c r="E4174" s="19" t="s">
        <v>106</v>
      </c>
      <c r="F4174" s="19" t="s">
        <v>224</v>
      </c>
      <c r="G4174" s="19" t="s">
        <v>126</v>
      </c>
      <c r="H4174" s="19">
        <v>16.272222735153214</v>
      </c>
    </row>
    <row r="4175" spans="1:8">
      <c r="A4175" s="19" t="s">
        <v>221</v>
      </c>
      <c r="B4175" s="19" t="s">
        <v>4564</v>
      </c>
      <c r="C4175" s="19" t="s">
        <v>178</v>
      </c>
      <c r="D4175" s="19">
        <v>2014</v>
      </c>
      <c r="E4175" s="19" t="s">
        <v>106</v>
      </c>
      <c r="F4175" s="19" t="s">
        <v>224</v>
      </c>
      <c r="G4175" s="19" t="s">
        <v>126</v>
      </c>
      <c r="H4175" s="19">
        <v>16.683563457537357</v>
      </c>
    </row>
    <row r="4176" spans="1:8">
      <c r="A4176" s="19" t="s">
        <v>107</v>
      </c>
      <c r="B4176" s="19" t="s">
        <v>4565</v>
      </c>
      <c r="C4176" s="19" t="s">
        <v>179</v>
      </c>
      <c r="D4176" s="19">
        <v>2014</v>
      </c>
      <c r="E4176" s="19" t="s">
        <v>106</v>
      </c>
      <c r="F4176" s="19" t="s">
        <v>224</v>
      </c>
      <c r="G4176" s="19" t="s">
        <v>126</v>
      </c>
      <c r="H4176" s="19">
        <v>17.705827033232776</v>
      </c>
    </row>
    <row r="4177" spans="1:8">
      <c r="A4177" s="19" t="s">
        <v>27</v>
      </c>
      <c r="B4177" s="19" t="s">
        <v>4566</v>
      </c>
      <c r="C4177" s="19" t="s">
        <v>180</v>
      </c>
      <c r="D4177" s="19">
        <v>2014</v>
      </c>
      <c r="E4177" s="19" t="s">
        <v>106</v>
      </c>
      <c r="F4177" s="19" t="s">
        <v>224</v>
      </c>
      <c r="G4177" s="19" t="s">
        <v>126</v>
      </c>
      <c r="H4177" s="19">
        <v>17.960357590176208</v>
      </c>
    </row>
    <row r="4178" spans="1:8">
      <c r="A4178" s="19" t="s">
        <v>28</v>
      </c>
      <c r="B4178" s="19" t="s">
        <v>4567</v>
      </c>
      <c r="C4178" s="19" t="s">
        <v>181</v>
      </c>
      <c r="D4178" s="19">
        <v>2014</v>
      </c>
      <c r="E4178" s="19" t="s">
        <v>106</v>
      </c>
      <c r="F4178" s="19" t="s">
        <v>224</v>
      </c>
      <c r="G4178" s="19" t="s">
        <v>126</v>
      </c>
      <c r="H4178" s="19">
        <v>17.897379750342989</v>
      </c>
    </row>
    <row r="4179" spans="1:8">
      <c r="A4179" s="19" t="s">
        <v>30</v>
      </c>
      <c r="B4179" s="19" t="s">
        <v>4568</v>
      </c>
      <c r="C4179" s="19" t="s">
        <v>29</v>
      </c>
      <c r="D4179" s="19">
        <v>2014</v>
      </c>
      <c r="E4179" s="19" t="s">
        <v>106</v>
      </c>
      <c r="F4179" s="19" t="s">
        <v>224</v>
      </c>
      <c r="G4179" s="19" t="s">
        <v>126</v>
      </c>
      <c r="H4179" s="19">
        <v>16.464354798015194</v>
      </c>
    </row>
    <row r="4180" spans="1:8">
      <c r="A4180" s="19" t="s">
        <v>32</v>
      </c>
      <c r="B4180" s="19" t="s">
        <v>4569</v>
      </c>
      <c r="C4180" s="19" t="s">
        <v>31</v>
      </c>
      <c r="D4180" s="19">
        <v>2014</v>
      </c>
      <c r="E4180" s="19" t="s">
        <v>106</v>
      </c>
      <c r="F4180" s="19" t="s">
        <v>224</v>
      </c>
      <c r="G4180" s="19" t="s">
        <v>126</v>
      </c>
      <c r="H4180" s="19">
        <v>16.489017041404782</v>
      </c>
    </row>
    <row r="4181" spans="1:8">
      <c r="A4181" s="19" t="s">
        <v>34</v>
      </c>
      <c r="B4181" s="19" t="s">
        <v>4570</v>
      </c>
      <c r="C4181" s="19" t="s">
        <v>33</v>
      </c>
      <c r="D4181" s="19">
        <v>2014</v>
      </c>
      <c r="E4181" s="19" t="s">
        <v>106</v>
      </c>
      <c r="F4181" s="19" t="s">
        <v>224</v>
      </c>
      <c r="G4181" s="19" t="s">
        <v>126</v>
      </c>
      <c r="H4181" s="19">
        <v>15.435254803675857</v>
      </c>
    </row>
    <row r="4182" spans="1:8">
      <c r="A4182" s="19" t="s">
        <v>36</v>
      </c>
      <c r="B4182" s="19" t="s">
        <v>4571</v>
      </c>
      <c r="C4182" s="19" t="s">
        <v>35</v>
      </c>
      <c r="D4182" s="19">
        <v>2014</v>
      </c>
      <c r="E4182" s="19" t="s">
        <v>106</v>
      </c>
      <c r="F4182" s="19" t="s">
        <v>224</v>
      </c>
      <c r="G4182" s="19" t="s">
        <v>126</v>
      </c>
      <c r="H4182" s="19">
        <v>17.041245265742706</v>
      </c>
    </row>
    <row r="4183" spans="1:8">
      <c r="A4183" s="19" t="s">
        <v>38</v>
      </c>
      <c r="B4183" s="19" t="s">
        <v>4572</v>
      </c>
      <c r="C4183" s="19" t="s">
        <v>37</v>
      </c>
      <c r="D4183" s="19">
        <v>2014</v>
      </c>
      <c r="E4183" s="19" t="s">
        <v>106</v>
      </c>
      <c r="F4183" s="19" t="s">
        <v>224</v>
      </c>
      <c r="G4183" s="19" t="s">
        <v>126</v>
      </c>
      <c r="H4183" s="19">
        <v>17.898553509884565</v>
      </c>
    </row>
    <row r="4184" spans="1:8">
      <c r="A4184" s="19" t="s">
        <v>40</v>
      </c>
      <c r="B4184" s="19" t="s">
        <v>4573</v>
      </c>
      <c r="C4184" s="19" t="s">
        <v>39</v>
      </c>
      <c r="D4184" s="19">
        <v>2014</v>
      </c>
      <c r="E4184" s="19" t="s">
        <v>106</v>
      </c>
      <c r="F4184" s="19" t="s">
        <v>224</v>
      </c>
      <c r="G4184" s="19" t="s">
        <v>126</v>
      </c>
      <c r="H4184" s="19">
        <v>18.559031575876904</v>
      </c>
    </row>
    <row r="4185" spans="1:8">
      <c r="A4185" s="19" t="s">
        <v>41</v>
      </c>
      <c r="B4185" s="19" t="s">
        <v>4574</v>
      </c>
      <c r="C4185" s="19" t="s">
        <v>24</v>
      </c>
      <c r="D4185" s="19">
        <v>2014</v>
      </c>
      <c r="E4185" s="19" t="s">
        <v>106</v>
      </c>
      <c r="F4185" s="19" t="s">
        <v>224</v>
      </c>
      <c r="G4185" s="19" t="s">
        <v>126</v>
      </c>
      <c r="H4185" s="19">
        <v>15.926246382432796</v>
      </c>
    </row>
    <row r="4186" spans="1:8">
      <c r="A4186" s="19" t="s">
        <v>43</v>
      </c>
      <c r="B4186" s="19" t="s">
        <v>4575</v>
      </c>
      <c r="C4186" s="19" t="s">
        <v>42</v>
      </c>
      <c r="D4186" s="19">
        <v>2014</v>
      </c>
      <c r="E4186" s="19" t="s">
        <v>106</v>
      </c>
      <c r="F4186" s="19" t="s">
        <v>224</v>
      </c>
      <c r="G4186" s="19" t="s">
        <v>126</v>
      </c>
      <c r="H4186" s="19">
        <v>14.34619378544612</v>
      </c>
    </row>
    <row r="4187" spans="1:8">
      <c r="A4187" s="19" t="s">
        <v>45</v>
      </c>
      <c r="B4187" s="19" t="s">
        <v>4576</v>
      </c>
      <c r="C4187" s="19" t="s">
        <v>44</v>
      </c>
      <c r="D4187" s="19">
        <v>2014</v>
      </c>
      <c r="E4187" s="19" t="s">
        <v>106</v>
      </c>
      <c r="F4187" s="19" t="s">
        <v>224</v>
      </c>
      <c r="G4187" s="19" t="s">
        <v>126</v>
      </c>
      <c r="H4187" s="19">
        <v>16.666931271532221</v>
      </c>
    </row>
    <row r="4188" spans="1:8">
      <c r="A4188" s="19" t="s">
        <v>47</v>
      </c>
      <c r="B4188" s="19" t="s">
        <v>4577</v>
      </c>
      <c r="C4188" s="19" t="s">
        <v>46</v>
      </c>
      <c r="D4188" s="19">
        <v>2014</v>
      </c>
      <c r="E4188" s="19" t="s">
        <v>106</v>
      </c>
      <c r="F4188" s="19" t="s">
        <v>224</v>
      </c>
      <c r="G4188" s="19" t="s">
        <v>126</v>
      </c>
      <c r="H4188" s="19">
        <v>16.77505454699515</v>
      </c>
    </row>
    <row r="4189" spans="1:8">
      <c r="A4189" s="19" t="s">
        <v>49</v>
      </c>
      <c r="B4189" s="19" t="s">
        <v>4578</v>
      </c>
      <c r="C4189" s="19" t="s">
        <v>48</v>
      </c>
      <c r="D4189" s="19">
        <v>2014</v>
      </c>
      <c r="E4189" s="19" t="s">
        <v>106</v>
      </c>
      <c r="F4189" s="19" t="s">
        <v>224</v>
      </c>
      <c r="G4189" s="19" t="s">
        <v>126</v>
      </c>
      <c r="H4189" s="19">
        <v>16.356334729689614</v>
      </c>
    </row>
    <row r="4190" spans="1:8">
      <c r="A4190" s="19" t="s">
        <v>51</v>
      </c>
      <c r="B4190" s="19" t="s">
        <v>4579</v>
      </c>
      <c r="C4190" s="19" t="s">
        <v>50</v>
      </c>
      <c r="D4190" s="19">
        <v>2014</v>
      </c>
      <c r="E4190" s="19" t="s">
        <v>106</v>
      </c>
      <c r="F4190" s="19" t="s">
        <v>224</v>
      </c>
      <c r="G4190" s="19" t="s">
        <v>126</v>
      </c>
      <c r="H4190" s="19">
        <v>16.676212161425958</v>
      </c>
    </row>
    <row r="4191" spans="1:8">
      <c r="A4191" s="19" t="s">
        <v>53</v>
      </c>
      <c r="B4191" s="19" t="s">
        <v>4580</v>
      </c>
      <c r="C4191" s="19" t="s">
        <v>52</v>
      </c>
      <c r="D4191" s="19">
        <v>2014</v>
      </c>
      <c r="E4191" s="19" t="s">
        <v>106</v>
      </c>
      <c r="F4191" s="19" t="s">
        <v>224</v>
      </c>
      <c r="G4191" s="19" t="s">
        <v>126</v>
      </c>
      <c r="H4191" s="19">
        <v>17.24596125603189</v>
      </c>
    </row>
    <row r="4192" spans="1:8">
      <c r="A4192" s="19" t="s">
        <v>55</v>
      </c>
      <c r="B4192" s="19" t="s">
        <v>4581</v>
      </c>
      <c r="C4192" s="19" t="s">
        <v>54</v>
      </c>
      <c r="D4192" s="19">
        <v>2014</v>
      </c>
      <c r="E4192" s="19" t="s">
        <v>106</v>
      </c>
      <c r="F4192" s="19" t="s">
        <v>224</v>
      </c>
      <c r="G4192" s="19" t="s">
        <v>126</v>
      </c>
      <c r="H4192" s="19">
        <v>17.625542939876553</v>
      </c>
    </row>
    <row r="4193" spans="1:8">
      <c r="A4193" s="19" t="s">
        <v>57</v>
      </c>
      <c r="B4193" s="19" t="s">
        <v>4582</v>
      </c>
      <c r="C4193" s="19" t="s">
        <v>56</v>
      </c>
      <c r="D4193" s="19">
        <v>2014</v>
      </c>
      <c r="E4193" s="19" t="s">
        <v>106</v>
      </c>
      <c r="F4193" s="19" t="s">
        <v>224</v>
      </c>
      <c r="G4193" s="19" t="s">
        <v>126</v>
      </c>
      <c r="H4193" s="19">
        <v>17.735090214203179</v>
      </c>
    </row>
    <row r="4194" spans="1:8">
      <c r="A4194" s="19" t="s">
        <v>59</v>
      </c>
      <c r="B4194" s="19" t="s">
        <v>4583</v>
      </c>
      <c r="C4194" s="19" t="s">
        <v>58</v>
      </c>
      <c r="D4194" s="19">
        <v>2014</v>
      </c>
      <c r="E4194" s="19" t="s">
        <v>106</v>
      </c>
      <c r="F4194" s="19" t="s">
        <v>224</v>
      </c>
      <c r="G4194" s="19" t="s">
        <v>126</v>
      </c>
      <c r="H4194" s="19">
        <v>18.047048306459622</v>
      </c>
    </row>
    <row r="4195" spans="1:8">
      <c r="A4195" s="19" t="s">
        <v>61</v>
      </c>
      <c r="B4195" s="19" t="s">
        <v>4584</v>
      </c>
      <c r="C4195" s="19" t="s">
        <v>60</v>
      </c>
      <c r="D4195" s="19">
        <v>2014</v>
      </c>
      <c r="E4195" s="19" t="s">
        <v>106</v>
      </c>
      <c r="F4195" s="19" t="s">
        <v>224</v>
      </c>
      <c r="G4195" s="19" t="s">
        <v>126</v>
      </c>
      <c r="H4195" s="19">
        <v>17.612257785754647</v>
      </c>
    </row>
    <row r="4196" spans="1:8">
      <c r="A4196" s="19" t="s">
        <v>63</v>
      </c>
      <c r="B4196" s="19" t="s">
        <v>4585</v>
      </c>
      <c r="C4196" s="19" t="s">
        <v>62</v>
      </c>
      <c r="D4196" s="19">
        <v>2014</v>
      </c>
      <c r="E4196" s="19" t="s">
        <v>106</v>
      </c>
      <c r="F4196" s="19" t="s">
        <v>224</v>
      </c>
      <c r="G4196" s="19" t="s">
        <v>126</v>
      </c>
      <c r="H4196" s="19">
        <v>18.168851530856671</v>
      </c>
    </row>
    <row r="4197" spans="1:8">
      <c r="A4197" s="19" t="s">
        <v>65</v>
      </c>
      <c r="B4197" s="19" t="s">
        <v>4586</v>
      </c>
      <c r="C4197" s="19" t="s">
        <v>64</v>
      </c>
      <c r="D4197" s="19">
        <v>2014</v>
      </c>
      <c r="E4197" s="19" t="s">
        <v>106</v>
      </c>
      <c r="F4197" s="19" t="s">
        <v>224</v>
      </c>
      <c r="G4197" s="19" t="s">
        <v>126</v>
      </c>
      <c r="H4197" s="19">
        <v>17</v>
      </c>
    </row>
    <row r="4198" spans="1:8">
      <c r="A4198" s="19" t="s">
        <v>67</v>
      </c>
      <c r="B4198" s="19" t="s">
        <v>4587</v>
      </c>
      <c r="C4198" s="19" t="s">
        <v>66</v>
      </c>
      <c r="D4198" s="19">
        <v>2014</v>
      </c>
      <c r="E4198" s="19" t="s">
        <v>106</v>
      </c>
      <c r="F4198" s="19" t="s">
        <v>224</v>
      </c>
      <c r="G4198" s="19" t="s">
        <v>126</v>
      </c>
      <c r="H4198" s="19">
        <v>17.621868075677519</v>
      </c>
    </row>
    <row r="4199" spans="1:8">
      <c r="A4199" s="19" t="s">
        <v>69</v>
      </c>
      <c r="B4199" s="19" t="s">
        <v>4588</v>
      </c>
      <c r="C4199" s="19" t="s">
        <v>68</v>
      </c>
      <c r="D4199" s="19">
        <v>2014</v>
      </c>
      <c r="E4199" s="19" t="s">
        <v>106</v>
      </c>
      <c r="F4199" s="19" t="s">
        <v>224</v>
      </c>
      <c r="G4199" s="19" t="s">
        <v>126</v>
      </c>
      <c r="H4199" s="19">
        <v>16.291751874573958</v>
      </c>
    </row>
    <row r="4200" spans="1:8">
      <c r="A4200" s="19" t="s">
        <v>71</v>
      </c>
      <c r="B4200" s="19" t="s">
        <v>4589</v>
      </c>
      <c r="C4200" s="19" t="s">
        <v>70</v>
      </c>
      <c r="D4200" s="19">
        <v>2014</v>
      </c>
      <c r="E4200" s="19" t="s">
        <v>106</v>
      </c>
      <c r="F4200" s="19" t="s">
        <v>224</v>
      </c>
      <c r="G4200" s="19" t="s">
        <v>126</v>
      </c>
      <c r="H4200" s="19">
        <v>19.169273548835591</v>
      </c>
    </row>
    <row r="4201" spans="1:8">
      <c r="A4201" s="19" t="s">
        <v>20</v>
      </c>
      <c r="B4201" s="19" t="s">
        <v>4590</v>
      </c>
      <c r="C4201" s="19" t="s">
        <v>182</v>
      </c>
      <c r="D4201" s="19">
        <v>2014</v>
      </c>
      <c r="E4201" s="19" t="s">
        <v>106</v>
      </c>
      <c r="F4201" s="19" t="s">
        <v>224</v>
      </c>
      <c r="G4201" s="19" t="s">
        <v>126</v>
      </c>
      <c r="H4201" s="19">
        <v>17.204392123107795</v>
      </c>
    </row>
    <row r="4202" spans="1:8">
      <c r="A4202" s="19" t="s">
        <v>23</v>
      </c>
      <c r="B4202" s="19" t="s">
        <v>4591</v>
      </c>
      <c r="C4202" s="19" t="s">
        <v>175</v>
      </c>
      <c r="D4202" s="19">
        <v>2005</v>
      </c>
      <c r="E4202" s="19" t="s">
        <v>104</v>
      </c>
      <c r="F4202" s="19" t="s">
        <v>224</v>
      </c>
      <c r="G4202" s="19" t="s">
        <v>126</v>
      </c>
      <c r="H4202" s="19">
        <v>18.749545101429383</v>
      </c>
    </row>
    <row r="4203" spans="1:8">
      <c r="A4203" s="19" t="s">
        <v>25</v>
      </c>
      <c r="B4203" s="19" t="s">
        <v>4592</v>
      </c>
      <c r="C4203" s="19" t="s">
        <v>176</v>
      </c>
      <c r="D4203" s="19">
        <v>2005</v>
      </c>
      <c r="E4203" s="19" t="s">
        <v>104</v>
      </c>
      <c r="F4203" s="19" t="s">
        <v>224</v>
      </c>
      <c r="G4203" s="19" t="s">
        <v>126</v>
      </c>
      <c r="H4203" s="19">
        <v>18.647569311112818</v>
      </c>
    </row>
    <row r="4204" spans="1:8">
      <c r="A4204" s="19" t="s">
        <v>26</v>
      </c>
      <c r="B4204" s="19" t="s">
        <v>4593</v>
      </c>
      <c r="C4204" s="19" t="s">
        <v>177</v>
      </c>
      <c r="D4204" s="19">
        <v>2005</v>
      </c>
      <c r="E4204" s="19" t="s">
        <v>104</v>
      </c>
      <c r="F4204" s="19" t="s">
        <v>224</v>
      </c>
      <c r="G4204" s="19" t="s">
        <v>126</v>
      </c>
      <c r="H4204" s="19">
        <v>18.422131037048619</v>
      </c>
    </row>
    <row r="4205" spans="1:8">
      <c r="A4205" s="19" t="s">
        <v>221</v>
      </c>
      <c r="B4205" s="19" t="s">
        <v>4594</v>
      </c>
      <c r="C4205" s="19" t="s">
        <v>178</v>
      </c>
      <c r="D4205" s="19">
        <v>2005</v>
      </c>
      <c r="E4205" s="19" t="s">
        <v>104</v>
      </c>
      <c r="F4205" s="19" t="s">
        <v>224</v>
      </c>
      <c r="G4205" s="19" t="s">
        <v>126</v>
      </c>
      <c r="H4205" s="19">
        <v>18.646556380148425</v>
      </c>
    </row>
    <row r="4206" spans="1:8">
      <c r="A4206" s="19" t="s">
        <v>107</v>
      </c>
      <c r="B4206" s="19" t="s">
        <v>4595</v>
      </c>
      <c r="C4206" s="19" t="s">
        <v>179</v>
      </c>
      <c r="D4206" s="19">
        <v>2005</v>
      </c>
      <c r="E4206" s="19" t="s">
        <v>104</v>
      </c>
      <c r="F4206" s="19" t="s">
        <v>224</v>
      </c>
      <c r="G4206" s="19" t="s">
        <v>126</v>
      </c>
      <c r="H4206" s="19">
        <v>19.088803680290532</v>
      </c>
    </row>
    <row r="4207" spans="1:8">
      <c r="A4207" s="19" t="s">
        <v>27</v>
      </c>
      <c r="B4207" s="19" t="s">
        <v>4596</v>
      </c>
      <c r="C4207" s="19" t="s">
        <v>180</v>
      </c>
      <c r="D4207" s="19">
        <v>2005</v>
      </c>
      <c r="E4207" s="19" t="s">
        <v>104</v>
      </c>
      <c r="F4207" s="19" t="s">
        <v>224</v>
      </c>
      <c r="G4207" s="19" t="s">
        <v>126</v>
      </c>
      <c r="H4207" s="19">
        <v>19.721763929886439</v>
      </c>
    </row>
    <row r="4208" spans="1:8">
      <c r="A4208" s="19" t="s">
        <v>28</v>
      </c>
      <c r="B4208" s="19" t="s">
        <v>4597</v>
      </c>
      <c r="C4208" s="19" t="s">
        <v>181</v>
      </c>
      <c r="D4208" s="19">
        <v>2005</v>
      </c>
      <c r="E4208" s="19" t="s">
        <v>104</v>
      </c>
      <c r="F4208" s="19" t="s">
        <v>224</v>
      </c>
      <c r="G4208" s="19" t="s">
        <v>126</v>
      </c>
      <c r="H4208" s="19">
        <v>20.33959956279632</v>
      </c>
    </row>
    <row r="4209" spans="1:8">
      <c r="A4209" s="19" t="s">
        <v>30</v>
      </c>
      <c r="B4209" s="19" t="s">
        <v>4598</v>
      </c>
      <c r="C4209" s="19" t="s">
        <v>29</v>
      </c>
      <c r="D4209" s="19">
        <v>2005</v>
      </c>
      <c r="E4209" s="19" t="s">
        <v>104</v>
      </c>
      <c r="F4209" s="19" t="s">
        <v>224</v>
      </c>
      <c r="G4209" s="19" t="s">
        <v>126</v>
      </c>
      <c r="H4209" s="19">
        <v>18.302337361603591</v>
      </c>
    </row>
    <row r="4210" spans="1:8">
      <c r="A4210" s="19" t="s">
        <v>32</v>
      </c>
      <c r="B4210" s="19" t="s">
        <v>4599</v>
      </c>
      <c r="C4210" s="19" t="s">
        <v>31</v>
      </c>
      <c r="D4210" s="19">
        <v>2005</v>
      </c>
      <c r="E4210" s="19" t="s">
        <v>104</v>
      </c>
      <c r="F4210" s="19" t="s">
        <v>224</v>
      </c>
      <c r="G4210" s="19" t="s">
        <v>126</v>
      </c>
      <c r="H4210" s="19">
        <v>18.003894100690317</v>
      </c>
    </row>
    <row r="4211" spans="1:8">
      <c r="A4211" s="19" t="s">
        <v>34</v>
      </c>
      <c r="B4211" s="19" t="s">
        <v>4600</v>
      </c>
      <c r="C4211" s="19" t="s">
        <v>33</v>
      </c>
      <c r="D4211" s="19">
        <v>2005</v>
      </c>
      <c r="E4211" s="19" t="s">
        <v>104</v>
      </c>
      <c r="F4211" s="19" t="s">
        <v>224</v>
      </c>
      <c r="G4211" s="19" t="s">
        <v>126</v>
      </c>
      <c r="H4211" s="19">
        <v>17.716731628312598</v>
      </c>
    </row>
    <row r="4212" spans="1:8">
      <c r="A4212" s="19" t="s">
        <v>36</v>
      </c>
      <c r="B4212" s="19" t="s">
        <v>4601</v>
      </c>
      <c r="C4212" s="19" t="s">
        <v>35</v>
      </c>
      <c r="D4212" s="19">
        <v>2005</v>
      </c>
      <c r="E4212" s="19" t="s">
        <v>104</v>
      </c>
      <c r="F4212" s="19" t="s">
        <v>224</v>
      </c>
      <c r="G4212" s="19" t="s">
        <v>126</v>
      </c>
      <c r="H4212" s="19">
        <v>18.909744833897296</v>
      </c>
    </row>
    <row r="4213" spans="1:8">
      <c r="A4213" s="19" t="s">
        <v>38</v>
      </c>
      <c r="B4213" s="19" t="s">
        <v>4602</v>
      </c>
      <c r="C4213" s="19" t="s">
        <v>37</v>
      </c>
      <c r="D4213" s="19">
        <v>2005</v>
      </c>
      <c r="E4213" s="19" t="s">
        <v>104</v>
      </c>
      <c r="F4213" s="19" t="s">
        <v>224</v>
      </c>
      <c r="G4213" s="19" t="s">
        <v>126</v>
      </c>
      <c r="H4213" s="19">
        <v>19.759156714924277</v>
      </c>
    </row>
    <row r="4214" spans="1:8">
      <c r="A4214" s="19" t="s">
        <v>40</v>
      </c>
      <c r="B4214" s="19" t="s">
        <v>4603</v>
      </c>
      <c r="C4214" s="19" t="s">
        <v>39</v>
      </c>
      <c r="D4214" s="19">
        <v>2005</v>
      </c>
      <c r="E4214" s="19" t="s">
        <v>104</v>
      </c>
      <c r="F4214" s="19" t="s">
        <v>224</v>
      </c>
      <c r="G4214" s="19" t="s">
        <v>126</v>
      </c>
      <c r="H4214" s="19">
        <v>19.283708191165889</v>
      </c>
    </row>
    <row r="4215" spans="1:8">
      <c r="A4215" s="19" t="s">
        <v>41</v>
      </c>
      <c r="B4215" s="19" t="s">
        <v>4604</v>
      </c>
      <c r="C4215" s="19" t="s">
        <v>24</v>
      </c>
      <c r="D4215" s="19">
        <v>2005</v>
      </c>
      <c r="E4215" s="19" t="s">
        <v>104</v>
      </c>
      <c r="F4215" s="19" t="s">
        <v>224</v>
      </c>
      <c r="G4215" s="19" t="s">
        <v>126</v>
      </c>
      <c r="H4215" s="19">
        <v>18.647569311112818</v>
      </c>
    </row>
    <row r="4216" spans="1:8">
      <c r="A4216" s="19" t="s">
        <v>43</v>
      </c>
      <c r="B4216" s="19" t="s">
        <v>4605</v>
      </c>
      <c r="C4216" s="19" t="s">
        <v>42</v>
      </c>
      <c r="D4216" s="19">
        <v>2005</v>
      </c>
      <c r="E4216" s="19" t="s">
        <v>104</v>
      </c>
      <c r="F4216" s="19" t="s">
        <v>224</v>
      </c>
      <c r="G4216" s="19" t="s">
        <v>126</v>
      </c>
      <c r="H4216" s="19">
        <v>15.799165397098761</v>
      </c>
    </row>
    <row r="4217" spans="1:8">
      <c r="A4217" s="19" t="s">
        <v>45</v>
      </c>
      <c r="B4217" s="19" t="s">
        <v>4606</v>
      </c>
      <c r="C4217" s="19" t="s">
        <v>44</v>
      </c>
      <c r="D4217" s="19">
        <v>2005</v>
      </c>
      <c r="E4217" s="19" t="s">
        <v>104</v>
      </c>
      <c r="F4217" s="19" t="s">
        <v>224</v>
      </c>
      <c r="G4217" s="19" t="s">
        <v>126</v>
      </c>
      <c r="H4217" s="19">
        <v>19.603426504214873</v>
      </c>
    </row>
    <row r="4218" spans="1:8">
      <c r="A4218" s="19" t="s">
        <v>47</v>
      </c>
      <c r="B4218" s="19" t="s">
        <v>4607</v>
      </c>
      <c r="C4218" s="19" t="s">
        <v>46</v>
      </c>
      <c r="D4218" s="19">
        <v>2005</v>
      </c>
      <c r="E4218" s="19" t="s">
        <v>104</v>
      </c>
      <c r="F4218" s="19" t="s">
        <v>224</v>
      </c>
      <c r="G4218" s="19" t="s">
        <v>126</v>
      </c>
      <c r="H4218" s="19">
        <v>18.756206902355956</v>
      </c>
    </row>
    <row r="4219" spans="1:8">
      <c r="A4219" s="19" t="s">
        <v>49</v>
      </c>
      <c r="B4219" s="19" t="s">
        <v>4608</v>
      </c>
      <c r="C4219" s="19" t="s">
        <v>48</v>
      </c>
      <c r="D4219" s="19">
        <v>2005</v>
      </c>
      <c r="E4219" s="19" t="s">
        <v>104</v>
      </c>
      <c r="F4219" s="19" t="s">
        <v>224</v>
      </c>
      <c r="G4219" s="19" t="s">
        <v>126</v>
      </c>
      <c r="H4219" s="19">
        <v>18.008083820586272</v>
      </c>
    </row>
    <row r="4220" spans="1:8">
      <c r="A4220" s="19" t="s">
        <v>51</v>
      </c>
      <c r="B4220" s="19" t="s">
        <v>4609</v>
      </c>
      <c r="C4220" s="19" t="s">
        <v>50</v>
      </c>
      <c r="D4220" s="19">
        <v>2005</v>
      </c>
      <c r="E4220" s="19" t="s">
        <v>104</v>
      </c>
      <c r="F4220" s="19" t="s">
        <v>224</v>
      </c>
      <c r="G4220" s="19" t="s">
        <v>126</v>
      </c>
      <c r="H4220" s="19">
        <v>18.819641170915958</v>
      </c>
    </row>
    <row r="4221" spans="1:8">
      <c r="A4221" s="19" t="s">
        <v>53</v>
      </c>
      <c r="B4221" s="19" t="s">
        <v>4610</v>
      </c>
      <c r="C4221" s="19" t="s">
        <v>52</v>
      </c>
      <c r="D4221" s="19">
        <v>2005</v>
      </c>
      <c r="E4221" s="19" t="s">
        <v>104</v>
      </c>
      <c r="F4221" s="19" t="s">
        <v>224</v>
      </c>
      <c r="G4221" s="19" t="s">
        <v>126</v>
      </c>
      <c r="H4221" s="19">
        <v>19.56912704205639</v>
      </c>
    </row>
    <row r="4222" spans="1:8">
      <c r="A4222" s="19" t="s">
        <v>55</v>
      </c>
      <c r="B4222" s="19" t="s">
        <v>4611</v>
      </c>
      <c r="C4222" s="19" t="s">
        <v>54</v>
      </c>
      <c r="D4222" s="19">
        <v>2005</v>
      </c>
      <c r="E4222" s="19" t="s">
        <v>104</v>
      </c>
      <c r="F4222" s="19" t="s">
        <v>224</v>
      </c>
      <c r="G4222" s="19" t="s">
        <v>126</v>
      </c>
      <c r="H4222" s="19">
        <v>20.200688493371423</v>
      </c>
    </row>
    <row r="4223" spans="1:8">
      <c r="A4223" s="19" t="s">
        <v>57</v>
      </c>
      <c r="B4223" s="19" t="s">
        <v>4612</v>
      </c>
      <c r="C4223" s="19" t="s">
        <v>56</v>
      </c>
      <c r="D4223" s="19">
        <v>2005</v>
      </c>
      <c r="E4223" s="19" t="s">
        <v>104</v>
      </c>
      <c r="F4223" s="19" t="s">
        <v>224</v>
      </c>
      <c r="G4223" s="19" t="s">
        <v>126</v>
      </c>
      <c r="H4223" s="19">
        <v>18.663181734636343</v>
      </c>
    </row>
    <row r="4224" spans="1:8">
      <c r="A4224" s="19" t="s">
        <v>59</v>
      </c>
      <c r="B4224" s="19" t="s">
        <v>4613</v>
      </c>
      <c r="C4224" s="19" t="s">
        <v>58</v>
      </c>
      <c r="D4224" s="19">
        <v>2005</v>
      </c>
      <c r="E4224" s="19" t="s">
        <v>104</v>
      </c>
      <c r="F4224" s="19" t="s">
        <v>224</v>
      </c>
      <c r="G4224" s="19" t="s">
        <v>126</v>
      </c>
      <c r="H4224" s="19">
        <v>19.581749049429657</v>
      </c>
    </row>
    <row r="4225" spans="1:8">
      <c r="A4225" s="19" t="s">
        <v>61</v>
      </c>
      <c r="B4225" s="19" t="s">
        <v>4614</v>
      </c>
      <c r="C4225" s="19" t="s">
        <v>60</v>
      </c>
      <c r="D4225" s="19">
        <v>2005</v>
      </c>
      <c r="E4225" s="19" t="s">
        <v>104</v>
      </c>
      <c r="F4225" s="19" t="s">
        <v>224</v>
      </c>
      <c r="G4225" s="19" t="s">
        <v>126</v>
      </c>
      <c r="H4225" s="19">
        <v>20.304306866456923</v>
      </c>
    </row>
    <row r="4226" spans="1:8">
      <c r="A4226" s="19" t="s">
        <v>63</v>
      </c>
      <c r="B4226" s="19" t="s">
        <v>4615</v>
      </c>
      <c r="C4226" s="19" t="s">
        <v>62</v>
      </c>
      <c r="D4226" s="19">
        <v>2005</v>
      </c>
      <c r="E4226" s="19" t="s">
        <v>104</v>
      </c>
      <c r="F4226" s="19" t="s">
        <v>224</v>
      </c>
      <c r="G4226" s="19" t="s">
        <v>126</v>
      </c>
      <c r="H4226" s="19">
        <v>20.474368694907309</v>
      </c>
    </row>
    <row r="4227" spans="1:8">
      <c r="A4227" s="19" t="s">
        <v>65</v>
      </c>
      <c r="B4227" s="19" t="s">
        <v>4616</v>
      </c>
      <c r="C4227" s="19" t="s">
        <v>64</v>
      </c>
      <c r="D4227" s="19">
        <v>2005</v>
      </c>
      <c r="E4227" s="19" t="s">
        <v>104</v>
      </c>
      <c r="F4227" s="19" t="s">
        <v>224</v>
      </c>
      <c r="G4227" s="19" t="s">
        <v>126</v>
      </c>
      <c r="H4227" s="19">
        <v>19.717292015956524</v>
      </c>
    </row>
    <row r="4228" spans="1:8">
      <c r="A4228" s="19" t="s">
        <v>67</v>
      </c>
      <c r="B4228" s="19" t="s">
        <v>4617</v>
      </c>
      <c r="C4228" s="19" t="s">
        <v>66</v>
      </c>
      <c r="D4228" s="19">
        <v>2005</v>
      </c>
      <c r="E4228" s="19" t="s">
        <v>104</v>
      </c>
      <c r="F4228" s="19" t="s">
        <v>224</v>
      </c>
      <c r="G4228" s="19" t="s">
        <v>126</v>
      </c>
      <c r="H4228" s="19">
        <v>20.123780945236309</v>
      </c>
    </row>
    <row r="4229" spans="1:8">
      <c r="A4229" s="19" t="s">
        <v>69</v>
      </c>
      <c r="B4229" s="19" t="s">
        <v>4618</v>
      </c>
      <c r="C4229" s="19" t="s">
        <v>68</v>
      </c>
      <c r="D4229" s="19">
        <v>2005</v>
      </c>
      <c r="E4229" s="19" t="s">
        <v>104</v>
      </c>
      <c r="F4229" s="19" t="s">
        <v>224</v>
      </c>
      <c r="G4229" s="19" t="s">
        <v>126</v>
      </c>
      <c r="H4229" s="19">
        <v>19.400525894076356</v>
      </c>
    </row>
    <row r="4230" spans="1:8">
      <c r="A4230" s="19" t="s">
        <v>71</v>
      </c>
      <c r="B4230" s="19" t="s">
        <v>4619</v>
      </c>
      <c r="C4230" s="19" t="s">
        <v>70</v>
      </c>
      <c r="D4230" s="19">
        <v>2005</v>
      </c>
      <c r="E4230" s="19" t="s">
        <v>104</v>
      </c>
      <c r="F4230" s="19" t="s">
        <v>224</v>
      </c>
      <c r="G4230" s="19" t="s">
        <v>126</v>
      </c>
      <c r="H4230" s="19">
        <v>21.217330267804062</v>
      </c>
    </row>
    <row r="4231" spans="1:8">
      <c r="A4231" s="19" t="s">
        <v>20</v>
      </c>
      <c r="B4231" s="19" t="s">
        <v>4620</v>
      </c>
      <c r="C4231" s="19" t="s">
        <v>182</v>
      </c>
      <c r="D4231" s="19">
        <v>2005</v>
      </c>
      <c r="E4231" s="19" t="s">
        <v>104</v>
      </c>
      <c r="F4231" s="19" t="s">
        <v>224</v>
      </c>
      <c r="G4231" s="19" t="s">
        <v>126</v>
      </c>
      <c r="H4231" s="19">
        <v>19.132936316159753</v>
      </c>
    </row>
    <row r="4232" spans="1:8">
      <c r="A4232" s="19" t="s">
        <v>23</v>
      </c>
      <c r="B4232" s="19" t="s">
        <v>4621</v>
      </c>
      <c r="C4232" s="19" t="s">
        <v>175</v>
      </c>
      <c r="D4232" s="19">
        <v>2006</v>
      </c>
      <c r="E4232" s="19" t="s">
        <v>104</v>
      </c>
      <c r="F4232" s="19" t="s">
        <v>224</v>
      </c>
      <c r="G4232" s="19" t="s">
        <v>126</v>
      </c>
      <c r="H4232" s="19">
        <v>18.522935250436099</v>
      </c>
    </row>
    <row r="4233" spans="1:8">
      <c r="A4233" s="19" t="s">
        <v>25</v>
      </c>
      <c r="B4233" s="19" t="s">
        <v>4622</v>
      </c>
      <c r="C4233" s="19" t="s">
        <v>176</v>
      </c>
      <c r="D4233" s="19">
        <v>2006</v>
      </c>
      <c r="E4233" s="19" t="s">
        <v>104</v>
      </c>
      <c r="F4233" s="19" t="s">
        <v>224</v>
      </c>
      <c r="G4233" s="19" t="s">
        <v>126</v>
      </c>
      <c r="H4233" s="19">
        <v>18.424567107000314</v>
      </c>
    </row>
    <row r="4234" spans="1:8">
      <c r="A4234" s="19" t="s">
        <v>26</v>
      </c>
      <c r="B4234" s="19" t="s">
        <v>4623</v>
      </c>
      <c r="C4234" s="19" t="s">
        <v>177</v>
      </c>
      <c r="D4234" s="19">
        <v>2006</v>
      </c>
      <c r="E4234" s="19" t="s">
        <v>104</v>
      </c>
      <c r="F4234" s="19" t="s">
        <v>224</v>
      </c>
      <c r="G4234" s="19" t="s">
        <v>126</v>
      </c>
      <c r="H4234" s="19">
        <v>18.200115779204769</v>
      </c>
    </row>
    <row r="4235" spans="1:8">
      <c r="A4235" s="19" t="s">
        <v>221</v>
      </c>
      <c r="B4235" s="19" t="s">
        <v>4624</v>
      </c>
      <c r="C4235" s="19" t="s">
        <v>178</v>
      </c>
      <c r="D4235" s="19">
        <v>2006</v>
      </c>
      <c r="E4235" s="19" t="s">
        <v>104</v>
      </c>
      <c r="F4235" s="19" t="s">
        <v>224</v>
      </c>
      <c r="G4235" s="19" t="s">
        <v>126</v>
      </c>
      <c r="H4235" s="19">
        <v>18.457916070577017</v>
      </c>
    </row>
    <row r="4236" spans="1:8">
      <c r="A4236" s="19" t="s">
        <v>107</v>
      </c>
      <c r="B4236" s="19" t="s">
        <v>4625</v>
      </c>
      <c r="C4236" s="19" t="s">
        <v>179</v>
      </c>
      <c r="D4236" s="19">
        <v>2006</v>
      </c>
      <c r="E4236" s="19" t="s">
        <v>104</v>
      </c>
      <c r="F4236" s="19" t="s">
        <v>224</v>
      </c>
      <c r="G4236" s="19" t="s">
        <v>126</v>
      </c>
      <c r="H4236" s="19">
        <v>18.933948431856383</v>
      </c>
    </row>
    <row r="4237" spans="1:8">
      <c r="A4237" s="19" t="s">
        <v>27</v>
      </c>
      <c r="B4237" s="19" t="s">
        <v>4626</v>
      </c>
      <c r="C4237" s="19" t="s">
        <v>180</v>
      </c>
      <c r="D4237" s="19">
        <v>2006</v>
      </c>
      <c r="E4237" s="19" t="s">
        <v>104</v>
      </c>
      <c r="F4237" s="19" t="s">
        <v>224</v>
      </c>
      <c r="G4237" s="19" t="s">
        <v>126</v>
      </c>
      <c r="H4237" s="19">
        <v>19.4260098928277</v>
      </c>
    </row>
    <row r="4238" spans="1:8">
      <c r="A4238" s="19" t="s">
        <v>28</v>
      </c>
      <c r="B4238" s="19" t="s">
        <v>4627</v>
      </c>
      <c r="C4238" s="19" t="s">
        <v>181</v>
      </c>
      <c r="D4238" s="19">
        <v>2006</v>
      </c>
      <c r="E4238" s="19" t="s">
        <v>104</v>
      </c>
      <c r="F4238" s="19" t="s">
        <v>224</v>
      </c>
      <c r="G4238" s="19" t="s">
        <v>126</v>
      </c>
      <c r="H4238" s="19">
        <v>20.082189642757058</v>
      </c>
    </row>
    <row r="4239" spans="1:8">
      <c r="A4239" s="19" t="s">
        <v>30</v>
      </c>
      <c r="B4239" s="19" t="s">
        <v>4628</v>
      </c>
      <c r="C4239" s="19" t="s">
        <v>29</v>
      </c>
      <c r="D4239" s="19">
        <v>2006</v>
      </c>
      <c r="E4239" s="19" t="s">
        <v>104</v>
      </c>
      <c r="F4239" s="19" t="s">
        <v>224</v>
      </c>
      <c r="G4239" s="19" t="s">
        <v>126</v>
      </c>
      <c r="H4239" s="19">
        <v>17.956995445898428</v>
      </c>
    </row>
    <row r="4240" spans="1:8">
      <c r="A4240" s="19" t="s">
        <v>32</v>
      </c>
      <c r="B4240" s="19" t="s">
        <v>4629</v>
      </c>
      <c r="C4240" s="19" t="s">
        <v>31</v>
      </c>
      <c r="D4240" s="19">
        <v>2006</v>
      </c>
      <c r="E4240" s="19" t="s">
        <v>104</v>
      </c>
      <c r="F4240" s="19" t="s">
        <v>224</v>
      </c>
      <c r="G4240" s="19" t="s">
        <v>126</v>
      </c>
      <c r="H4240" s="19">
        <v>17.881078357268834</v>
      </c>
    </row>
    <row r="4241" spans="1:8">
      <c r="A4241" s="19" t="s">
        <v>34</v>
      </c>
      <c r="B4241" s="19" t="s">
        <v>4630</v>
      </c>
      <c r="C4241" s="19" t="s">
        <v>33</v>
      </c>
      <c r="D4241" s="19">
        <v>2006</v>
      </c>
      <c r="E4241" s="19" t="s">
        <v>104</v>
      </c>
      <c r="F4241" s="19" t="s">
        <v>224</v>
      </c>
      <c r="G4241" s="19" t="s">
        <v>126</v>
      </c>
      <c r="H4241" s="19">
        <v>17.463098651375173</v>
      </c>
    </row>
    <row r="4242" spans="1:8">
      <c r="A4242" s="19" t="s">
        <v>36</v>
      </c>
      <c r="B4242" s="19" t="s">
        <v>4631</v>
      </c>
      <c r="C4242" s="19" t="s">
        <v>35</v>
      </c>
      <c r="D4242" s="19">
        <v>2006</v>
      </c>
      <c r="E4242" s="19" t="s">
        <v>104</v>
      </c>
      <c r="F4242" s="19" t="s">
        <v>224</v>
      </c>
      <c r="G4242" s="19" t="s">
        <v>126</v>
      </c>
      <c r="H4242" s="19">
        <v>18.703382526627156</v>
      </c>
    </row>
    <row r="4243" spans="1:8">
      <c r="A4243" s="19" t="s">
        <v>38</v>
      </c>
      <c r="B4243" s="19" t="s">
        <v>4632</v>
      </c>
      <c r="C4243" s="19" t="s">
        <v>37</v>
      </c>
      <c r="D4243" s="19">
        <v>2006</v>
      </c>
      <c r="E4243" s="19" t="s">
        <v>104</v>
      </c>
      <c r="F4243" s="19" t="s">
        <v>224</v>
      </c>
      <c r="G4243" s="19" t="s">
        <v>126</v>
      </c>
      <c r="H4243" s="19">
        <v>19.454454621149043</v>
      </c>
    </row>
    <row r="4244" spans="1:8">
      <c r="A4244" s="19" t="s">
        <v>40</v>
      </c>
      <c r="B4244" s="19" t="s">
        <v>4633</v>
      </c>
      <c r="C4244" s="19" t="s">
        <v>39</v>
      </c>
      <c r="D4244" s="19">
        <v>2006</v>
      </c>
      <c r="E4244" s="19" t="s">
        <v>104</v>
      </c>
      <c r="F4244" s="19" t="s">
        <v>224</v>
      </c>
      <c r="G4244" s="19" t="s">
        <v>126</v>
      </c>
      <c r="H4244" s="19">
        <v>19.126551096991047</v>
      </c>
    </row>
    <row r="4245" spans="1:8">
      <c r="A4245" s="19" t="s">
        <v>41</v>
      </c>
      <c r="B4245" s="19" t="s">
        <v>4634</v>
      </c>
      <c r="C4245" s="19" t="s">
        <v>24</v>
      </c>
      <c r="D4245" s="19">
        <v>2006</v>
      </c>
      <c r="E4245" s="19" t="s">
        <v>104</v>
      </c>
      <c r="F4245" s="19" t="s">
        <v>224</v>
      </c>
      <c r="G4245" s="19" t="s">
        <v>126</v>
      </c>
      <c r="H4245" s="19">
        <v>18.424567107000314</v>
      </c>
    </row>
    <row r="4246" spans="1:8">
      <c r="A4246" s="19" t="s">
        <v>43</v>
      </c>
      <c r="B4246" s="19" t="s">
        <v>4635</v>
      </c>
      <c r="C4246" s="19" t="s">
        <v>42</v>
      </c>
      <c r="D4246" s="19">
        <v>2006</v>
      </c>
      <c r="E4246" s="19" t="s">
        <v>104</v>
      </c>
      <c r="F4246" s="19" t="s">
        <v>224</v>
      </c>
      <c r="G4246" s="19" t="s">
        <v>126</v>
      </c>
      <c r="H4246" s="19">
        <v>15.668551405590508</v>
      </c>
    </row>
    <row r="4247" spans="1:8">
      <c r="A4247" s="19" t="s">
        <v>45</v>
      </c>
      <c r="B4247" s="19" t="s">
        <v>4636</v>
      </c>
      <c r="C4247" s="19" t="s">
        <v>44</v>
      </c>
      <c r="D4247" s="19">
        <v>2006</v>
      </c>
      <c r="E4247" s="19" t="s">
        <v>104</v>
      </c>
      <c r="F4247" s="19" t="s">
        <v>224</v>
      </c>
      <c r="G4247" s="19" t="s">
        <v>126</v>
      </c>
      <c r="H4247" s="19">
        <v>19.312974517661779</v>
      </c>
    </row>
    <row r="4248" spans="1:8">
      <c r="A4248" s="19" t="s">
        <v>47</v>
      </c>
      <c r="B4248" s="19" t="s">
        <v>4637</v>
      </c>
      <c r="C4248" s="19" t="s">
        <v>46</v>
      </c>
      <c r="D4248" s="19">
        <v>2006</v>
      </c>
      <c r="E4248" s="19" t="s">
        <v>104</v>
      </c>
      <c r="F4248" s="19" t="s">
        <v>224</v>
      </c>
      <c r="G4248" s="19" t="s">
        <v>126</v>
      </c>
      <c r="H4248" s="19">
        <v>18.529392102682948</v>
      </c>
    </row>
    <row r="4249" spans="1:8">
      <c r="A4249" s="19" t="s">
        <v>49</v>
      </c>
      <c r="B4249" s="19" t="s">
        <v>4638</v>
      </c>
      <c r="C4249" s="19" t="s">
        <v>48</v>
      </c>
      <c r="D4249" s="19">
        <v>2006</v>
      </c>
      <c r="E4249" s="19" t="s">
        <v>104</v>
      </c>
      <c r="F4249" s="19" t="s">
        <v>224</v>
      </c>
      <c r="G4249" s="19" t="s">
        <v>126</v>
      </c>
      <c r="H4249" s="19">
        <v>17.872292487207151</v>
      </c>
    </row>
    <row r="4250" spans="1:8">
      <c r="A4250" s="19" t="s">
        <v>51</v>
      </c>
      <c r="B4250" s="19" t="s">
        <v>4639</v>
      </c>
      <c r="C4250" s="19" t="s">
        <v>50</v>
      </c>
      <c r="D4250" s="19">
        <v>2006</v>
      </c>
      <c r="E4250" s="19" t="s">
        <v>104</v>
      </c>
      <c r="F4250" s="19" t="s">
        <v>224</v>
      </c>
      <c r="G4250" s="19" t="s">
        <v>126</v>
      </c>
      <c r="H4250" s="19">
        <v>18.532709672288775</v>
      </c>
    </row>
    <row r="4251" spans="1:8">
      <c r="A4251" s="19" t="s">
        <v>53</v>
      </c>
      <c r="B4251" s="19" t="s">
        <v>4640</v>
      </c>
      <c r="C4251" s="19" t="s">
        <v>52</v>
      </c>
      <c r="D4251" s="19">
        <v>2006</v>
      </c>
      <c r="E4251" s="19" t="s">
        <v>104</v>
      </c>
      <c r="F4251" s="19" t="s">
        <v>224</v>
      </c>
      <c r="G4251" s="19" t="s">
        <v>126</v>
      </c>
      <c r="H4251" s="19">
        <v>19.388211442711906</v>
      </c>
    </row>
    <row r="4252" spans="1:8">
      <c r="A4252" s="19" t="s">
        <v>55</v>
      </c>
      <c r="B4252" s="19" t="s">
        <v>4641</v>
      </c>
      <c r="C4252" s="19" t="s">
        <v>54</v>
      </c>
      <c r="D4252" s="19">
        <v>2006</v>
      </c>
      <c r="E4252" s="19" t="s">
        <v>104</v>
      </c>
      <c r="F4252" s="19" t="s">
        <v>224</v>
      </c>
      <c r="G4252" s="19" t="s">
        <v>126</v>
      </c>
      <c r="H4252" s="19">
        <v>19.87754969994015</v>
      </c>
    </row>
    <row r="4253" spans="1:8">
      <c r="A4253" s="19" t="s">
        <v>57</v>
      </c>
      <c r="B4253" s="19" t="s">
        <v>4642</v>
      </c>
      <c r="C4253" s="19" t="s">
        <v>56</v>
      </c>
      <c r="D4253" s="19">
        <v>2006</v>
      </c>
      <c r="E4253" s="19" t="s">
        <v>104</v>
      </c>
      <c r="F4253" s="19" t="s">
        <v>224</v>
      </c>
      <c r="G4253" s="19" t="s">
        <v>126</v>
      </c>
      <c r="H4253" s="19">
        <v>18.573599451455681</v>
      </c>
    </row>
    <row r="4254" spans="1:8">
      <c r="A4254" s="19" t="s">
        <v>59</v>
      </c>
      <c r="B4254" s="19" t="s">
        <v>4643</v>
      </c>
      <c r="C4254" s="19" t="s">
        <v>58</v>
      </c>
      <c r="D4254" s="19">
        <v>2006</v>
      </c>
      <c r="E4254" s="19" t="s">
        <v>104</v>
      </c>
      <c r="F4254" s="19" t="s">
        <v>224</v>
      </c>
      <c r="G4254" s="19" t="s">
        <v>126</v>
      </c>
      <c r="H4254" s="19">
        <v>19.321685508735868</v>
      </c>
    </row>
    <row r="4255" spans="1:8">
      <c r="A4255" s="19" t="s">
        <v>61</v>
      </c>
      <c r="B4255" s="19" t="s">
        <v>4644</v>
      </c>
      <c r="C4255" s="19" t="s">
        <v>60</v>
      </c>
      <c r="D4255" s="19">
        <v>2006</v>
      </c>
      <c r="E4255" s="19" t="s">
        <v>104</v>
      </c>
      <c r="F4255" s="19" t="s">
        <v>224</v>
      </c>
      <c r="G4255" s="19" t="s">
        <v>126</v>
      </c>
      <c r="H4255" s="19">
        <v>19.858018259840712</v>
      </c>
    </row>
    <row r="4256" spans="1:8">
      <c r="A4256" s="19" t="s">
        <v>63</v>
      </c>
      <c r="B4256" s="19" t="s">
        <v>4645</v>
      </c>
      <c r="C4256" s="19" t="s">
        <v>62</v>
      </c>
      <c r="D4256" s="19">
        <v>2006</v>
      </c>
      <c r="E4256" s="19" t="s">
        <v>104</v>
      </c>
      <c r="F4256" s="19" t="s">
        <v>224</v>
      </c>
      <c r="G4256" s="19" t="s">
        <v>126</v>
      </c>
      <c r="H4256" s="19">
        <v>20.275582620106942</v>
      </c>
    </row>
    <row r="4257" spans="1:8">
      <c r="A4257" s="19" t="s">
        <v>65</v>
      </c>
      <c r="B4257" s="19" t="s">
        <v>4646</v>
      </c>
      <c r="C4257" s="19" t="s">
        <v>64</v>
      </c>
      <c r="D4257" s="19">
        <v>2006</v>
      </c>
      <c r="E4257" s="19" t="s">
        <v>104</v>
      </c>
      <c r="F4257" s="19" t="s">
        <v>224</v>
      </c>
      <c r="G4257" s="19" t="s">
        <v>126</v>
      </c>
      <c r="H4257" s="19">
        <v>19.311880476942971</v>
      </c>
    </row>
    <row r="4258" spans="1:8">
      <c r="A4258" s="19" t="s">
        <v>67</v>
      </c>
      <c r="B4258" s="19" t="s">
        <v>4647</v>
      </c>
      <c r="C4258" s="19" t="s">
        <v>66</v>
      </c>
      <c r="D4258" s="19">
        <v>2006</v>
      </c>
      <c r="E4258" s="19" t="s">
        <v>104</v>
      </c>
      <c r="F4258" s="19" t="s">
        <v>224</v>
      </c>
      <c r="G4258" s="19" t="s">
        <v>126</v>
      </c>
      <c r="H4258" s="19">
        <v>19.925126624091611</v>
      </c>
    </row>
    <row r="4259" spans="1:8">
      <c r="A4259" s="19" t="s">
        <v>69</v>
      </c>
      <c r="B4259" s="19" t="s">
        <v>4648</v>
      </c>
      <c r="C4259" s="19" t="s">
        <v>68</v>
      </c>
      <c r="D4259" s="19">
        <v>2006</v>
      </c>
      <c r="E4259" s="19" t="s">
        <v>104</v>
      </c>
      <c r="F4259" s="19" t="s">
        <v>224</v>
      </c>
      <c r="G4259" s="19" t="s">
        <v>126</v>
      </c>
      <c r="H4259" s="19">
        <v>19.114378718150185</v>
      </c>
    </row>
    <row r="4260" spans="1:8">
      <c r="A4260" s="19" t="s">
        <v>71</v>
      </c>
      <c r="B4260" s="19" t="s">
        <v>4649</v>
      </c>
      <c r="C4260" s="19" t="s">
        <v>70</v>
      </c>
      <c r="D4260" s="19">
        <v>2006</v>
      </c>
      <c r="E4260" s="19" t="s">
        <v>104</v>
      </c>
      <c r="F4260" s="19" t="s">
        <v>224</v>
      </c>
      <c r="G4260" s="19" t="s">
        <v>126</v>
      </c>
      <c r="H4260" s="19">
        <v>20.939547656822498</v>
      </c>
    </row>
    <row r="4261" spans="1:8">
      <c r="A4261" s="19" t="s">
        <v>20</v>
      </c>
      <c r="B4261" s="19" t="s">
        <v>4650</v>
      </c>
      <c r="C4261" s="19" t="s">
        <v>182</v>
      </c>
      <c r="D4261" s="19">
        <v>2006</v>
      </c>
      <c r="E4261" s="19" t="s">
        <v>104</v>
      </c>
      <c r="F4261" s="19" t="s">
        <v>224</v>
      </c>
      <c r="G4261" s="19" t="s">
        <v>126</v>
      </c>
      <c r="H4261" s="19">
        <v>18.91141278936573</v>
      </c>
    </row>
    <row r="4262" spans="1:8">
      <c r="A4262" s="19" t="s">
        <v>23</v>
      </c>
      <c r="B4262" s="19" t="s">
        <v>4651</v>
      </c>
      <c r="C4262" s="19" t="s">
        <v>175</v>
      </c>
      <c r="D4262" s="19">
        <v>2007</v>
      </c>
      <c r="E4262" s="19" t="s">
        <v>104</v>
      </c>
      <c r="F4262" s="19" t="s">
        <v>224</v>
      </c>
      <c r="G4262" s="19" t="s">
        <v>126</v>
      </c>
      <c r="H4262" s="19">
        <v>18.288262434049315</v>
      </c>
    </row>
    <row r="4263" spans="1:8">
      <c r="A4263" s="19" t="s">
        <v>25</v>
      </c>
      <c r="B4263" s="19" t="s">
        <v>4652</v>
      </c>
      <c r="C4263" s="19" t="s">
        <v>176</v>
      </c>
      <c r="D4263" s="19">
        <v>2007</v>
      </c>
      <c r="E4263" s="19" t="s">
        <v>104</v>
      </c>
      <c r="F4263" s="19" t="s">
        <v>224</v>
      </c>
      <c r="G4263" s="19" t="s">
        <v>126</v>
      </c>
      <c r="H4263" s="19">
        <v>18.023669894379537</v>
      </c>
    </row>
    <row r="4264" spans="1:8">
      <c r="A4264" s="19" t="s">
        <v>26</v>
      </c>
      <c r="B4264" s="19" t="s">
        <v>4653</v>
      </c>
      <c r="C4264" s="19" t="s">
        <v>177</v>
      </c>
      <c r="D4264" s="19">
        <v>2007</v>
      </c>
      <c r="E4264" s="19" t="s">
        <v>104</v>
      </c>
      <c r="F4264" s="19" t="s">
        <v>224</v>
      </c>
      <c r="G4264" s="19" t="s">
        <v>126</v>
      </c>
      <c r="H4264" s="19">
        <v>17.958700967364731</v>
      </c>
    </row>
    <row r="4265" spans="1:8">
      <c r="A4265" s="19" t="s">
        <v>221</v>
      </c>
      <c r="B4265" s="19" t="s">
        <v>4654</v>
      </c>
      <c r="C4265" s="19" t="s">
        <v>178</v>
      </c>
      <c r="D4265" s="19">
        <v>2007</v>
      </c>
      <c r="E4265" s="19" t="s">
        <v>104</v>
      </c>
      <c r="F4265" s="19" t="s">
        <v>224</v>
      </c>
      <c r="G4265" s="19" t="s">
        <v>126</v>
      </c>
      <c r="H4265" s="19">
        <v>18.262950217397304</v>
      </c>
    </row>
    <row r="4266" spans="1:8">
      <c r="A4266" s="19" t="s">
        <v>107</v>
      </c>
      <c r="B4266" s="19" t="s">
        <v>4655</v>
      </c>
      <c r="C4266" s="19" t="s">
        <v>179</v>
      </c>
      <c r="D4266" s="19">
        <v>2007</v>
      </c>
      <c r="E4266" s="19" t="s">
        <v>104</v>
      </c>
      <c r="F4266" s="19" t="s">
        <v>224</v>
      </c>
      <c r="G4266" s="19" t="s">
        <v>126</v>
      </c>
      <c r="H4266" s="19">
        <v>18.752207856436343</v>
      </c>
    </row>
    <row r="4267" spans="1:8">
      <c r="A4267" s="19" t="s">
        <v>27</v>
      </c>
      <c r="B4267" s="19" t="s">
        <v>4656</v>
      </c>
      <c r="C4267" s="19" t="s">
        <v>180</v>
      </c>
      <c r="D4267" s="19">
        <v>2007</v>
      </c>
      <c r="E4267" s="19" t="s">
        <v>104</v>
      </c>
      <c r="F4267" s="19" t="s">
        <v>224</v>
      </c>
      <c r="G4267" s="19" t="s">
        <v>126</v>
      </c>
      <c r="H4267" s="19">
        <v>19.142173334613432</v>
      </c>
    </row>
    <row r="4268" spans="1:8">
      <c r="A4268" s="19" t="s">
        <v>28</v>
      </c>
      <c r="B4268" s="19" t="s">
        <v>4657</v>
      </c>
      <c r="C4268" s="19" t="s">
        <v>181</v>
      </c>
      <c r="D4268" s="19">
        <v>2007</v>
      </c>
      <c r="E4268" s="19" t="s">
        <v>104</v>
      </c>
      <c r="F4268" s="19" t="s">
        <v>224</v>
      </c>
      <c r="G4268" s="19" t="s">
        <v>126</v>
      </c>
      <c r="H4268" s="19">
        <v>19.767425443070589</v>
      </c>
    </row>
    <row r="4269" spans="1:8">
      <c r="A4269" s="19" t="s">
        <v>30</v>
      </c>
      <c r="B4269" s="19" t="s">
        <v>4658</v>
      </c>
      <c r="C4269" s="19" t="s">
        <v>29</v>
      </c>
      <c r="D4269" s="19">
        <v>2007</v>
      </c>
      <c r="E4269" s="19" t="s">
        <v>104</v>
      </c>
      <c r="F4269" s="19" t="s">
        <v>224</v>
      </c>
      <c r="G4269" s="19" t="s">
        <v>126</v>
      </c>
      <c r="H4269" s="19">
        <v>17.546628407460545</v>
      </c>
    </row>
    <row r="4270" spans="1:8">
      <c r="A4270" s="19" t="s">
        <v>32</v>
      </c>
      <c r="B4270" s="19" t="s">
        <v>4659</v>
      </c>
      <c r="C4270" s="19" t="s">
        <v>31</v>
      </c>
      <c r="D4270" s="19">
        <v>2007</v>
      </c>
      <c r="E4270" s="19" t="s">
        <v>104</v>
      </c>
      <c r="F4270" s="19" t="s">
        <v>224</v>
      </c>
      <c r="G4270" s="19" t="s">
        <v>126</v>
      </c>
      <c r="H4270" s="19">
        <v>17.763279116903131</v>
      </c>
    </row>
    <row r="4271" spans="1:8">
      <c r="A4271" s="19" t="s">
        <v>34</v>
      </c>
      <c r="B4271" s="19" t="s">
        <v>4660</v>
      </c>
      <c r="C4271" s="19" t="s">
        <v>33</v>
      </c>
      <c r="D4271" s="19">
        <v>2007</v>
      </c>
      <c r="E4271" s="19" t="s">
        <v>104</v>
      </c>
      <c r="F4271" s="19" t="s">
        <v>224</v>
      </c>
      <c r="G4271" s="19" t="s">
        <v>126</v>
      </c>
      <c r="H4271" s="19">
        <v>17.12193921496247</v>
      </c>
    </row>
    <row r="4272" spans="1:8">
      <c r="A4272" s="19" t="s">
        <v>36</v>
      </c>
      <c r="B4272" s="19" t="s">
        <v>4661</v>
      </c>
      <c r="C4272" s="19" t="s">
        <v>35</v>
      </c>
      <c r="D4272" s="19">
        <v>2007</v>
      </c>
      <c r="E4272" s="19" t="s">
        <v>104</v>
      </c>
      <c r="F4272" s="19" t="s">
        <v>224</v>
      </c>
      <c r="G4272" s="19" t="s">
        <v>126</v>
      </c>
      <c r="H4272" s="19">
        <v>18.4787898021792</v>
      </c>
    </row>
    <row r="4273" spans="1:8">
      <c r="A4273" s="19" t="s">
        <v>38</v>
      </c>
      <c r="B4273" s="19" t="s">
        <v>4662</v>
      </c>
      <c r="C4273" s="19" t="s">
        <v>37</v>
      </c>
      <c r="D4273" s="19">
        <v>2007</v>
      </c>
      <c r="E4273" s="19" t="s">
        <v>104</v>
      </c>
      <c r="F4273" s="19" t="s">
        <v>224</v>
      </c>
      <c r="G4273" s="19" t="s">
        <v>126</v>
      </c>
      <c r="H4273" s="19">
        <v>19.201543602800765</v>
      </c>
    </row>
    <row r="4274" spans="1:8">
      <c r="A4274" s="19" t="s">
        <v>40</v>
      </c>
      <c r="B4274" s="19" t="s">
        <v>4663</v>
      </c>
      <c r="C4274" s="19" t="s">
        <v>39</v>
      </c>
      <c r="D4274" s="19">
        <v>2007</v>
      </c>
      <c r="E4274" s="19" t="s">
        <v>104</v>
      </c>
      <c r="F4274" s="19" t="s">
        <v>224</v>
      </c>
      <c r="G4274" s="19" t="s">
        <v>126</v>
      </c>
      <c r="H4274" s="19">
        <v>18.984024439484092</v>
      </c>
    </row>
    <row r="4275" spans="1:8">
      <c r="A4275" s="19" t="s">
        <v>41</v>
      </c>
      <c r="B4275" s="19" t="s">
        <v>4664</v>
      </c>
      <c r="C4275" s="19" t="s">
        <v>24</v>
      </c>
      <c r="D4275" s="19">
        <v>2007</v>
      </c>
      <c r="E4275" s="19" t="s">
        <v>104</v>
      </c>
      <c r="F4275" s="19" t="s">
        <v>224</v>
      </c>
      <c r="G4275" s="19" t="s">
        <v>126</v>
      </c>
      <c r="H4275" s="19">
        <v>18.023669894379537</v>
      </c>
    </row>
    <row r="4276" spans="1:8">
      <c r="A4276" s="19" t="s">
        <v>43</v>
      </c>
      <c r="B4276" s="19" t="s">
        <v>4665</v>
      </c>
      <c r="C4276" s="19" t="s">
        <v>42</v>
      </c>
      <c r="D4276" s="19">
        <v>2007</v>
      </c>
      <c r="E4276" s="19" t="s">
        <v>104</v>
      </c>
      <c r="F4276" s="19" t="s">
        <v>224</v>
      </c>
      <c r="G4276" s="19" t="s">
        <v>126</v>
      </c>
      <c r="H4276" s="19">
        <v>15.49398614024374</v>
      </c>
    </row>
    <row r="4277" spans="1:8">
      <c r="A4277" s="19" t="s">
        <v>45</v>
      </c>
      <c r="B4277" s="19" t="s">
        <v>4666</v>
      </c>
      <c r="C4277" s="19" t="s">
        <v>44</v>
      </c>
      <c r="D4277" s="19">
        <v>2007</v>
      </c>
      <c r="E4277" s="19" t="s">
        <v>104</v>
      </c>
      <c r="F4277" s="19" t="s">
        <v>224</v>
      </c>
      <c r="G4277" s="19" t="s">
        <v>126</v>
      </c>
      <c r="H4277" s="19">
        <v>18.893346706787028</v>
      </c>
    </row>
    <row r="4278" spans="1:8">
      <c r="A4278" s="19" t="s">
        <v>47</v>
      </c>
      <c r="B4278" s="19" t="s">
        <v>4667</v>
      </c>
      <c r="C4278" s="19" t="s">
        <v>46</v>
      </c>
      <c r="D4278" s="19">
        <v>2007</v>
      </c>
      <c r="E4278" s="19" t="s">
        <v>104</v>
      </c>
      <c r="F4278" s="19" t="s">
        <v>224</v>
      </c>
      <c r="G4278" s="19" t="s">
        <v>126</v>
      </c>
      <c r="H4278" s="19">
        <v>18.365928720341508</v>
      </c>
    </row>
    <row r="4279" spans="1:8">
      <c r="A4279" s="19" t="s">
        <v>49</v>
      </c>
      <c r="B4279" s="19" t="s">
        <v>4668</v>
      </c>
      <c r="C4279" s="19" t="s">
        <v>48</v>
      </c>
      <c r="D4279" s="19">
        <v>2007</v>
      </c>
      <c r="E4279" s="19" t="s">
        <v>104</v>
      </c>
      <c r="F4279" s="19" t="s">
        <v>224</v>
      </c>
      <c r="G4279" s="19" t="s">
        <v>126</v>
      </c>
      <c r="H4279" s="19">
        <v>17.732082939000257</v>
      </c>
    </row>
    <row r="4280" spans="1:8">
      <c r="A4280" s="19" t="s">
        <v>51</v>
      </c>
      <c r="B4280" s="19" t="s">
        <v>4669</v>
      </c>
      <c r="C4280" s="19" t="s">
        <v>50</v>
      </c>
      <c r="D4280" s="19">
        <v>2007</v>
      </c>
      <c r="E4280" s="19" t="s">
        <v>104</v>
      </c>
      <c r="F4280" s="19" t="s">
        <v>224</v>
      </c>
      <c r="G4280" s="19" t="s">
        <v>126</v>
      </c>
      <c r="H4280" s="19">
        <v>18.328691609634635</v>
      </c>
    </row>
    <row r="4281" spans="1:8">
      <c r="A4281" s="19" t="s">
        <v>53</v>
      </c>
      <c r="B4281" s="19" t="s">
        <v>4670</v>
      </c>
      <c r="C4281" s="19" t="s">
        <v>52</v>
      </c>
      <c r="D4281" s="19">
        <v>2007</v>
      </c>
      <c r="E4281" s="19" t="s">
        <v>104</v>
      </c>
      <c r="F4281" s="19" t="s">
        <v>224</v>
      </c>
      <c r="G4281" s="19" t="s">
        <v>126</v>
      </c>
      <c r="H4281" s="19">
        <v>19.103487337163198</v>
      </c>
    </row>
    <row r="4282" spans="1:8">
      <c r="A4282" s="19" t="s">
        <v>55</v>
      </c>
      <c r="B4282" s="19" t="s">
        <v>4671</v>
      </c>
      <c r="C4282" s="19" t="s">
        <v>54</v>
      </c>
      <c r="D4282" s="19">
        <v>2007</v>
      </c>
      <c r="E4282" s="19" t="s">
        <v>104</v>
      </c>
      <c r="F4282" s="19" t="s">
        <v>224</v>
      </c>
      <c r="G4282" s="19" t="s">
        <v>126</v>
      </c>
      <c r="H4282" s="19">
        <v>19.591604399833244</v>
      </c>
    </row>
    <row r="4283" spans="1:8">
      <c r="A4283" s="19" t="s">
        <v>57</v>
      </c>
      <c r="B4283" s="19" t="s">
        <v>4672</v>
      </c>
      <c r="C4283" s="19" t="s">
        <v>56</v>
      </c>
      <c r="D4283" s="19">
        <v>2007</v>
      </c>
      <c r="E4283" s="19" t="s">
        <v>104</v>
      </c>
      <c r="F4283" s="19" t="s">
        <v>224</v>
      </c>
      <c r="G4283" s="19" t="s">
        <v>126</v>
      </c>
      <c r="H4283" s="19">
        <v>18.433192360662531</v>
      </c>
    </row>
    <row r="4284" spans="1:8">
      <c r="A4284" s="19" t="s">
        <v>59</v>
      </c>
      <c r="B4284" s="19" t="s">
        <v>4673</v>
      </c>
      <c r="C4284" s="19" t="s">
        <v>58</v>
      </c>
      <c r="D4284" s="19">
        <v>2007</v>
      </c>
      <c r="E4284" s="19" t="s">
        <v>104</v>
      </c>
      <c r="F4284" s="19" t="s">
        <v>224</v>
      </c>
      <c r="G4284" s="19" t="s">
        <v>126</v>
      </c>
      <c r="H4284" s="19">
        <v>19.041160740560667</v>
      </c>
    </row>
    <row r="4285" spans="1:8">
      <c r="A4285" s="19" t="s">
        <v>61</v>
      </c>
      <c r="B4285" s="19" t="s">
        <v>4674</v>
      </c>
      <c r="C4285" s="19" t="s">
        <v>60</v>
      </c>
      <c r="D4285" s="19">
        <v>2007</v>
      </c>
      <c r="E4285" s="19" t="s">
        <v>104</v>
      </c>
      <c r="F4285" s="19" t="s">
        <v>224</v>
      </c>
      <c r="G4285" s="19" t="s">
        <v>126</v>
      </c>
      <c r="H4285" s="19">
        <v>19.556433981074981</v>
      </c>
    </row>
    <row r="4286" spans="1:8">
      <c r="A4286" s="19" t="s">
        <v>63</v>
      </c>
      <c r="B4286" s="19" t="s">
        <v>4675</v>
      </c>
      <c r="C4286" s="19" t="s">
        <v>62</v>
      </c>
      <c r="D4286" s="19">
        <v>2007</v>
      </c>
      <c r="E4286" s="19" t="s">
        <v>104</v>
      </c>
      <c r="F4286" s="19" t="s">
        <v>224</v>
      </c>
      <c r="G4286" s="19" t="s">
        <v>126</v>
      </c>
      <c r="H4286" s="19">
        <v>20.018629955368112</v>
      </c>
    </row>
    <row r="4287" spans="1:8">
      <c r="A4287" s="19" t="s">
        <v>65</v>
      </c>
      <c r="B4287" s="19" t="s">
        <v>4676</v>
      </c>
      <c r="C4287" s="19" t="s">
        <v>64</v>
      </c>
      <c r="D4287" s="19">
        <v>2007</v>
      </c>
      <c r="E4287" s="19" t="s">
        <v>104</v>
      </c>
      <c r="F4287" s="19" t="s">
        <v>224</v>
      </c>
      <c r="G4287" s="19" t="s">
        <v>126</v>
      </c>
      <c r="H4287" s="19">
        <v>18.892157566190715</v>
      </c>
    </row>
    <row r="4288" spans="1:8">
      <c r="A4288" s="19" t="s">
        <v>67</v>
      </c>
      <c r="B4288" s="19" t="s">
        <v>4677</v>
      </c>
      <c r="C4288" s="19" t="s">
        <v>66</v>
      </c>
      <c r="D4288" s="19">
        <v>2007</v>
      </c>
      <c r="E4288" s="19" t="s">
        <v>104</v>
      </c>
      <c r="F4288" s="19" t="s">
        <v>224</v>
      </c>
      <c r="G4288" s="19" t="s">
        <v>126</v>
      </c>
      <c r="H4288" s="19">
        <v>19.639677270428912</v>
      </c>
    </row>
    <row r="4289" spans="1:8">
      <c r="A4289" s="19" t="s">
        <v>69</v>
      </c>
      <c r="B4289" s="19" t="s">
        <v>4678</v>
      </c>
      <c r="C4289" s="19" t="s">
        <v>68</v>
      </c>
      <c r="D4289" s="19">
        <v>2007</v>
      </c>
      <c r="E4289" s="19" t="s">
        <v>104</v>
      </c>
      <c r="F4289" s="19" t="s">
        <v>224</v>
      </c>
      <c r="G4289" s="19" t="s">
        <v>126</v>
      </c>
      <c r="H4289" s="19">
        <v>18.813063666398786</v>
      </c>
    </row>
    <row r="4290" spans="1:8">
      <c r="A4290" s="19" t="s">
        <v>71</v>
      </c>
      <c r="B4290" s="19" t="s">
        <v>4679</v>
      </c>
      <c r="C4290" s="19" t="s">
        <v>70</v>
      </c>
      <c r="D4290" s="19">
        <v>2007</v>
      </c>
      <c r="E4290" s="19" t="s">
        <v>104</v>
      </c>
      <c r="F4290" s="19" t="s">
        <v>224</v>
      </c>
      <c r="G4290" s="19" t="s">
        <v>126</v>
      </c>
      <c r="H4290" s="19">
        <v>20.574920778632865</v>
      </c>
    </row>
    <row r="4291" spans="1:8">
      <c r="A4291" s="19" t="s">
        <v>20</v>
      </c>
      <c r="B4291" s="19" t="s">
        <v>4680</v>
      </c>
      <c r="C4291" s="19" t="s">
        <v>182</v>
      </c>
      <c r="D4291" s="19">
        <v>2007</v>
      </c>
      <c r="E4291" s="19" t="s">
        <v>104</v>
      </c>
      <c r="F4291" s="19" t="s">
        <v>224</v>
      </c>
      <c r="G4291" s="19" t="s">
        <v>126</v>
      </c>
      <c r="H4291" s="19">
        <v>18.662647993429797</v>
      </c>
    </row>
    <row r="4292" spans="1:8">
      <c r="A4292" s="19" t="s">
        <v>23</v>
      </c>
      <c r="B4292" s="19" t="s">
        <v>4681</v>
      </c>
      <c r="C4292" s="19" t="s">
        <v>175</v>
      </c>
      <c r="D4292" s="19">
        <v>2008</v>
      </c>
      <c r="E4292" s="19" t="s">
        <v>104</v>
      </c>
      <c r="F4292" s="19" t="s">
        <v>224</v>
      </c>
      <c r="G4292" s="19" t="s">
        <v>126</v>
      </c>
      <c r="H4292" s="19">
        <v>18.104312057236275</v>
      </c>
    </row>
    <row r="4293" spans="1:8">
      <c r="A4293" s="19" t="s">
        <v>25</v>
      </c>
      <c r="B4293" s="19" t="s">
        <v>4682</v>
      </c>
      <c r="C4293" s="19" t="s">
        <v>176</v>
      </c>
      <c r="D4293" s="19">
        <v>2008</v>
      </c>
      <c r="E4293" s="19" t="s">
        <v>104</v>
      </c>
      <c r="F4293" s="19" t="s">
        <v>224</v>
      </c>
      <c r="G4293" s="19" t="s">
        <v>126</v>
      </c>
      <c r="H4293" s="19">
        <v>17.766906258232041</v>
      </c>
    </row>
    <row r="4294" spans="1:8">
      <c r="A4294" s="19" t="s">
        <v>26</v>
      </c>
      <c r="B4294" s="19" t="s">
        <v>4683</v>
      </c>
      <c r="C4294" s="19" t="s">
        <v>177</v>
      </c>
      <c r="D4294" s="19">
        <v>2008</v>
      </c>
      <c r="E4294" s="19" t="s">
        <v>104</v>
      </c>
      <c r="F4294" s="19" t="s">
        <v>224</v>
      </c>
      <c r="G4294" s="19" t="s">
        <v>126</v>
      </c>
      <c r="H4294" s="19">
        <v>17.720840310388724</v>
      </c>
    </row>
    <row r="4295" spans="1:8">
      <c r="A4295" s="19" t="s">
        <v>221</v>
      </c>
      <c r="B4295" s="19" t="s">
        <v>4684</v>
      </c>
      <c r="C4295" s="19" t="s">
        <v>178</v>
      </c>
      <c r="D4295" s="19">
        <v>2008</v>
      </c>
      <c r="E4295" s="19" t="s">
        <v>104</v>
      </c>
      <c r="F4295" s="19" t="s">
        <v>224</v>
      </c>
      <c r="G4295" s="19" t="s">
        <v>126</v>
      </c>
      <c r="H4295" s="19">
        <v>18.081422096927337</v>
      </c>
    </row>
    <row r="4296" spans="1:8">
      <c r="A4296" s="19" t="s">
        <v>107</v>
      </c>
      <c r="B4296" s="19" t="s">
        <v>4685</v>
      </c>
      <c r="C4296" s="19" t="s">
        <v>179</v>
      </c>
      <c r="D4296" s="19">
        <v>2008</v>
      </c>
      <c r="E4296" s="19" t="s">
        <v>104</v>
      </c>
      <c r="F4296" s="19" t="s">
        <v>224</v>
      </c>
      <c r="G4296" s="19" t="s">
        <v>126</v>
      </c>
      <c r="H4296" s="19">
        <v>18.575014776348247</v>
      </c>
    </row>
    <row r="4297" spans="1:8">
      <c r="A4297" s="19" t="s">
        <v>27</v>
      </c>
      <c r="B4297" s="19" t="s">
        <v>4686</v>
      </c>
      <c r="C4297" s="19" t="s">
        <v>180</v>
      </c>
      <c r="D4297" s="19">
        <v>2008</v>
      </c>
      <c r="E4297" s="19" t="s">
        <v>104</v>
      </c>
      <c r="F4297" s="19" t="s">
        <v>224</v>
      </c>
      <c r="G4297" s="19" t="s">
        <v>126</v>
      </c>
      <c r="H4297" s="19">
        <v>19.040600248963791</v>
      </c>
    </row>
    <row r="4298" spans="1:8">
      <c r="A4298" s="19" t="s">
        <v>28</v>
      </c>
      <c r="B4298" s="19" t="s">
        <v>4687</v>
      </c>
      <c r="C4298" s="19" t="s">
        <v>181</v>
      </c>
      <c r="D4298" s="19">
        <v>2008</v>
      </c>
      <c r="E4298" s="19" t="s">
        <v>104</v>
      </c>
      <c r="F4298" s="19" t="s">
        <v>224</v>
      </c>
      <c r="G4298" s="19" t="s">
        <v>126</v>
      </c>
      <c r="H4298" s="19">
        <v>19.546301396778393</v>
      </c>
    </row>
    <row r="4299" spans="1:8">
      <c r="A4299" s="19" t="s">
        <v>30</v>
      </c>
      <c r="B4299" s="19" t="s">
        <v>4688</v>
      </c>
      <c r="C4299" s="19" t="s">
        <v>29</v>
      </c>
      <c r="D4299" s="19">
        <v>2008</v>
      </c>
      <c r="E4299" s="19" t="s">
        <v>104</v>
      </c>
      <c r="F4299" s="19" t="s">
        <v>224</v>
      </c>
      <c r="G4299" s="19" t="s">
        <v>126</v>
      </c>
      <c r="H4299" s="19">
        <v>17.262143143200412</v>
      </c>
    </row>
    <row r="4300" spans="1:8">
      <c r="A4300" s="19" t="s">
        <v>32</v>
      </c>
      <c r="B4300" s="19" t="s">
        <v>4689</v>
      </c>
      <c r="C4300" s="19" t="s">
        <v>31</v>
      </c>
      <c r="D4300" s="19">
        <v>2008</v>
      </c>
      <c r="E4300" s="19" t="s">
        <v>104</v>
      </c>
      <c r="F4300" s="19" t="s">
        <v>224</v>
      </c>
      <c r="G4300" s="19" t="s">
        <v>126</v>
      </c>
      <c r="H4300" s="19">
        <v>17.570524276385015</v>
      </c>
    </row>
    <row r="4301" spans="1:8">
      <c r="A4301" s="19" t="s">
        <v>34</v>
      </c>
      <c r="B4301" s="19" t="s">
        <v>4690</v>
      </c>
      <c r="C4301" s="19" t="s">
        <v>33</v>
      </c>
      <c r="D4301" s="19">
        <v>2008</v>
      </c>
      <c r="E4301" s="19" t="s">
        <v>104</v>
      </c>
      <c r="F4301" s="19" t="s">
        <v>224</v>
      </c>
      <c r="G4301" s="19" t="s">
        <v>126</v>
      </c>
      <c r="H4301" s="19">
        <v>16.89326839845765</v>
      </c>
    </row>
    <row r="4302" spans="1:8">
      <c r="A4302" s="19" t="s">
        <v>36</v>
      </c>
      <c r="B4302" s="19" t="s">
        <v>4691</v>
      </c>
      <c r="C4302" s="19" t="s">
        <v>35</v>
      </c>
      <c r="D4302" s="19">
        <v>2008</v>
      </c>
      <c r="E4302" s="19" t="s">
        <v>104</v>
      </c>
      <c r="F4302" s="19" t="s">
        <v>224</v>
      </c>
      <c r="G4302" s="19" t="s">
        <v>126</v>
      </c>
      <c r="H4302" s="19">
        <v>18.356748540727683</v>
      </c>
    </row>
    <row r="4303" spans="1:8">
      <c r="A4303" s="19" t="s">
        <v>38</v>
      </c>
      <c r="B4303" s="19" t="s">
        <v>4692</v>
      </c>
      <c r="C4303" s="19" t="s">
        <v>37</v>
      </c>
      <c r="D4303" s="19">
        <v>2008</v>
      </c>
      <c r="E4303" s="19" t="s">
        <v>104</v>
      </c>
      <c r="F4303" s="19" t="s">
        <v>224</v>
      </c>
      <c r="G4303" s="19" t="s">
        <v>126</v>
      </c>
      <c r="H4303" s="19">
        <v>18.965551382499125</v>
      </c>
    </row>
    <row r="4304" spans="1:8">
      <c r="A4304" s="19" t="s">
        <v>40</v>
      </c>
      <c r="B4304" s="19" t="s">
        <v>4693</v>
      </c>
      <c r="C4304" s="19" t="s">
        <v>39</v>
      </c>
      <c r="D4304" s="19">
        <v>2008</v>
      </c>
      <c r="E4304" s="19" t="s">
        <v>104</v>
      </c>
      <c r="F4304" s="19" t="s">
        <v>224</v>
      </c>
      <c r="G4304" s="19" t="s">
        <v>126</v>
      </c>
      <c r="H4304" s="19">
        <v>18.911997340807275</v>
      </c>
    </row>
    <row r="4305" spans="1:8">
      <c r="A4305" s="19" t="s">
        <v>41</v>
      </c>
      <c r="B4305" s="19" t="s">
        <v>4694</v>
      </c>
      <c r="C4305" s="19" t="s">
        <v>24</v>
      </c>
      <c r="D4305" s="19">
        <v>2008</v>
      </c>
      <c r="E4305" s="19" t="s">
        <v>104</v>
      </c>
      <c r="F4305" s="19" t="s">
        <v>224</v>
      </c>
      <c r="G4305" s="19" t="s">
        <v>126</v>
      </c>
      <c r="H4305" s="19">
        <v>17.766906258232041</v>
      </c>
    </row>
    <row r="4306" spans="1:8">
      <c r="A4306" s="19" t="s">
        <v>43</v>
      </c>
      <c r="B4306" s="19" t="s">
        <v>4695</v>
      </c>
      <c r="C4306" s="19" t="s">
        <v>42</v>
      </c>
      <c r="D4306" s="19">
        <v>2008</v>
      </c>
      <c r="E4306" s="19" t="s">
        <v>104</v>
      </c>
      <c r="F4306" s="19" t="s">
        <v>224</v>
      </c>
      <c r="G4306" s="19" t="s">
        <v>126</v>
      </c>
      <c r="H4306" s="19">
        <v>15.255232023048912</v>
      </c>
    </row>
    <row r="4307" spans="1:8">
      <c r="A4307" s="19" t="s">
        <v>45</v>
      </c>
      <c r="B4307" s="19" t="s">
        <v>4696</v>
      </c>
      <c r="C4307" s="19" t="s">
        <v>44</v>
      </c>
      <c r="D4307" s="19">
        <v>2008</v>
      </c>
      <c r="E4307" s="19" t="s">
        <v>104</v>
      </c>
      <c r="F4307" s="19" t="s">
        <v>224</v>
      </c>
      <c r="G4307" s="19" t="s">
        <v>126</v>
      </c>
      <c r="H4307" s="19">
        <v>18.503475489953274</v>
      </c>
    </row>
    <row r="4308" spans="1:8">
      <c r="A4308" s="19" t="s">
        <v>47</v>
      </c>
      <c r="B4308" s="19" t="s">
        <v>4697</v>
      </c>
      <c r="C4308" s="19" t="s">
        <v>46</v>
      </c>
      <c r="D4308" s="19">
        <v>2008</v>
      </c>
      <c r="E4308" s="19" t="s">
        <v>104</v>
      </c>
      <c r="F4308" s="19" t="s">
        <v>224</v>
      </c>
      <c r="G4308" s="19" t="s">
        <v>126</v>
      </c>
      <c r="H4308" s="19">
        <v>18.214193746335958</v>
      </c>
    </row>
    <row r="4309" spans="1:8">
      <c r="A4309" s="19" t="s">
        <v>49</v>
      </c>
      <c r="B4309" s="19" t="s">
        <v>4698</v>
      </c>
      <c r="C4309" s="19" t="s">
        <v>48</v>
      </c>
      <c r="D4309" s="19">
        <v>2008</v>
      </c>
      <c r="E4309" s="19" t="s">
        <v>104</v>
      </c>
      <c r="F4309" s="19" t="s">
        <v>224</v>
      </c>
      <c r="G4309" s="19" t="s">
        <v>126</v>
      </c>
      <c r="H4309" s="19">
        <v>17.598093440221408</v>
      </c>
    </row>
    <row r="4310" spans="1:8">
      <c r="A4310" s="19" t="s">
        <v>51</v>
      </c>
      <c r="B4310" s="19" t="s">
        <v>4699</v>
      </c>
      <c r="C4310" s="19" t="s">
        <v>50</v>
      </c>
      <c r="D4310" s="19">
        <v>2008</v>
      </c>
      <c r="E4310" s="19" t="s">
        <v>104</v>
      </c>
      <c r="F4310" s="19" t="s">
        <v>224</v>
      </c>
      <c r="G4310" s="19" t="s">
        <v>126</v>
      </c>
      <c r="H4310" s="19">
        <v>18.158028692079924</v>
      </c>
    </row>
    <row r="4311" spans="1:8">
      <c r="A4311" s="19" t="s">
        <v>53</v>
      </c>
      <c r="B4311" s="19" t="s">
        <v>4700</v>
      </c>
      <c r="C4311" s="19" t="s">
        <v>52</v>
      </c>
      <c r="D4311" s="19">
        <v>2008</v>
      </c>
      <c r="E4311" s="19" t="s">
        <v>104</v>
      </c>
      <c r="F4311" s="19" t="s">
        <v>224</v>
      </c>
      <c r="G4311" s="19" t="s">
        <v>126</v>
      </c>
      <c r="H4311" s="19">
        <v>18.828503736103517</v>
      </c>
    </row>
    <row r="4312" spans="1:8">
      <c r="A4312" s="19" t="s">
        <v>55</v>
      </c>
      <c r="B4312" s="19" t="s">
        <v>4701</v>
      </c>
      <c r="C4312" s="19" t="s">
        <v>54</v>
      </c>
      <c r="D4312" s="19">
        <v>2008</v>
      </c>
      <c r="E4312" s="19" t="s">
        <v>104</v>
      </c>
      <c r="F4312" s="19" t="s">
        <v>224</v>
      </c>
      <c r="G4312" s="19" t="s">
        <v>126</v>
      </c>
      <c r="H4312" s="19">
        <v>19.394175622250682</v>
      </c>
    </row>
    <row r="4313" spans="1:8">
      <c r="A4313" s="19" t="s">
        <v>57</v>
      </c>
      <c r="B4313" s="19" t="s">
        <v>4702</v>
      </c>
      <c r="C4313" s="19" t="s">
        <v>56</v>
      </c>
      <c r="D4313" s="19">
        <v>2008</v>
      </c>
      <c r="E4313" s="19" t="s">
        <v>104</v>
      </c>
      <c r="F4313" s="19" t="s">
        <v>224</v>
      </c>
      <c r="G4313" s="19" t="s">
        <v>126</v>
      </c>
      <c r="H4313" s="19">
        <v>18.265572883800594</v>
      </c>
    </row>
    <row r="4314" spans="1:8">
      <c r="A4314" s="19" t="s">
        <v>59</v>
      </c>
      <c r="B4314" s="19" t="s">
        <v>4703</v>
      </c>
      <c r="C4314" s="19" t="s">
        <v>58</v>
      </c>
      <c r="D4314" s="19">
        <v>2008</v>
      </c>
      <c r="E4314" s="19" t="s">
        <v>104</v>
      </c>
      <c r="F4314" s="19" t="s">
        <v>224</v>
      </c>
      <c r="G4314" s="19" t="s">
        <v>126</v>
      </c>
      <c r="H4314" s="19">
        <v>18.95545406519998</v>
      </c>
    </row>
    <row r="4315" spans="1:8">
      <c r="A4315" s="19" t="s">
        <v>61</v>
      </c>
      <c r="B4315" s="19" t="s">
        <v>4704</v>
      </c>
      <c r="C4315" s="19" t="s">
        <v>60</v>
      </c>
      <c r="D4315" s="19">
        <v>2008</v>
      </c>
      <c r="E4315" s="19" t="s">
        <v>104</v>
      </c>
      <c r="F4315" s="19" t="s">
        <v>224</v>
      </c>
      <c r="G4315" s="19" t="s">
        <v>126</v>
      </c>
      <c r="H4315" s="19">
        <v>19.387047566218278</v>
      </c>
    </row>
    <row r="4316" spans="1:8">
      <c r="A4316" s="19" t="s">
        <v>63</v>
      </c>
      <c r="B4316" s="19" t="s">
        <v>4705</v>
      </c>
      <c r="C4316" s="19" t="s">
        <v>62</v>
      </c>
      <c r="D4316" s="19">
        <v>2008</v>
      </c>
      <c r="E4316" s="19" t="s">
        <v>104</v>
      </c>
      <c r="F4316" s="19" t="s">
        <v>224</v>
      </c>
      <c r="G4316" s="19" t="s">
        <v>126</v>
      </c>
      <c r="H4316" s="19">
        <v>19.803811436579124</v>
      </c>
    </row>
    <row r="4317" spans="1:8">
      <c r="A4317" s="19" t="s">
        <v>65</v>
      </c>
      <c r="B4317" s="19" t="s">
        <v>4706</v>
      </c>
      <c r="C4317" s="19" t="s">
        <v>64</v>
      </c>
      <c r="D4317" s="19">
        <v>2008</v>
      </c>
      <c r="E4317" s="19" t="s">
        <v>104</v>
      </c>
      <c r="F4317" s="19" t="s">
        <v>224</v>
      </c>
      <c r="G4317" s="19" t="s">
        <v>126</v>
      </c>
      <c r="H4317" s="19">
        <v>18.622171297622458</v>
      </c>
    </row>
    <row r="4318" spans="1:8">
      <c r="A4318" s="19" t="s">
        <v>67</v>
      </c>
      <c r="B4318" s="19" t="s">
        <v>4707</v>
      </c>
      <c r="C4318" s="19" t="s">
        <v>66</v>
      </c>
      <c r="D4318" s="19">
        <v>2008</v>
      </c>
      <c r="E4318" s="19" t="s">
        <v>104</v>
      </c>
      <c r="F4318" s="19" t="s">
        <v>224</v>
      </c>
      <c r="G4318" s="19" t="s">
        <v>126</v>
      </c>
      <c r="H4318" s="19">
        <v>19.441456078336664</v>
      </c>
    </row>
    <row r="4319" spans="1:8">
      <c r="A4319" s="19" t="s">
        <v>69</v>
      </c>
      <c r="B4319" s="19" t="s">
        <v>4708</v>
      </c>
      <c r="C4319" s="19" t="s">
        <v>68</v>
      </c>
      <c r="D4319" s="19">
        <v>2008</v>
      </c>
      <c r="E4319" s="19" t="s">
        <v>104</v>
      </c>
      <c r="F4319" s="19" t="s">
        <v>224</v>
      </c>
      <c r="G4319" s="19" t="s">
        <v>126</v>
      </c>
      <c r="H4319" s="19">
        <v>18.520902462573105</v>
      </c>
    </row>
    <row r="4320" spans="1:8">
      <c r="A4320" s="19" t="s">
        <v>71</v>
      </c>
      <c r="B4320" s="19" t="s">
        <v>4709</v>
      </c>
      <c r="C4320" s="19" t="s">
        <v>70</v>
      </c>
      <c r="D4320" s="19">
        <v>2008</v>
      </c>
      <c r="E4320" s="19" t="s">
        <v>104</v>
      </c>
      <c r="F4320" s="19" t="s">
        <v>224</v>
      </c>
      <c r="G4320" s="19" t="s">
        <v>126</v>
      </c>
      <c r="H4320" s="19">
        <v>20.394552485568571</v>
      </c>
    </row>
    <row r="4321" spans="1:8">
      <c r="A4321" s="19" t="s">
        <v>20</v>
      </c>
      <c r="B4321" s="19" t="s">
        <v>4710</v>
      </c>
      <c r="C4321" s="19" t="s">
        <v>182</v>
      </c>
      <c r="D4321" s="19">
        <v>2008</v>
      </c>
      <c r="E4321" s="19" t="s">
        <v>104</v>
      </c>
      <c r="F4321" s="19" t="s">
        <v>224</v>
      </c>
      <c r="G4321" s="19" t="s">
        <v>126</v>
      </c>
      <c r="H4321" s="19">
        <v>18.471102662476575</v>
      </c>
    </row>
    <row r="4322" spans="1:8">
      <c r="A4322" s="19" t="s">
        <v>23</v>
      </c>
      <c r="B4322" s="19" t="s">
        <v>4711</v>
      </c>
      <c r="C4322" s="19" t="s">
        <v>175</v>
      </c>
      <c r="D4322" s="19">
        <v>2009</v>
      </c>
      <c r="E4322" s="19" t="s">
        <v>104</v>
      </c>
      <c r="F4322" s="19" t="s">
        <v>224</v>
      </c>
      <c r="G4322" s="19" t="s">
        <v>126</v>
      </c>
      <c r="H4322" s="19">
        <v>18.011613044589708</v>
      </c>
    </row>
    <row r="4323" spans="1:8">
      <c r="A4323" s="19" t="s">
        <v>25</v>
      </c>
      <c r="B4323" s="19" t="s">
        <v>4712</v>
      </c>
      <c r="C4323" s="19" t="s">
        <v>176</v>
      </c>
      <c r="D4323" s="19">
        <v>2009</v>
      </c>
      <c r="E4323" s="19" t="s">
        <v>104</v>
      </c>
      <c r="F4323" s="19" t="s">
        <v>224</v>
      </c>
      <c r="G4323" s="19" t="s">
        <v>126</v>
      </c>
      <c r="H4323" s="19">
        <v>17.51371252535878</v>
      </c>
    </row>
    <row r="4324" spans="1:8">
      <c r="A4324" s="19" t="s">
        <v>26</v>
      </c>
      <c r="B4324" s="19" t="s">
        <v>4713</v>
      </c>
      <c r="C4324" s="19" t="s">
        <v>177</v>
      </c>
      <c r="D4324" s="19">
        <v>2009</v>
      </c>
      <c r="E4324" s="19" t="s">
        <v>104</v>
      </c>
      <c r="F4324" s="19" t="s">
        <v>224</v>
      </c>
      <c r="G4324" s="19" t="s">
        <v>126</v>
      </c>
      <c r="H4324" s="19">
        <v>17.536954130183009</v>
      </c>
    </row>
    <row r="4325" spans="1:8">
      <c r="A4325" s="19" t="s">
        <v>221</v>
      </c>
      <c r="B4325" s="19" t="s">
        <v>4714</v>
      </c>
      <c r="C4325" s="19" t="s">
        <v>178</v>
      </c>
      <c r="D4325" s="19">
        <v>2009</v>
      </c>
      <c r="E4325" s="19" t="s">
        <v>104</v>
      </c>
      <c r="F4325" s="19" t="s">
        <v>224</v>
      </c>
      <c r="G4325" s="19" t="s">
        <v>126</v>
      </c>
      <c r="H4325" s="19">
        <v>17.939019849060578</v>
      </c>
    </row>
    <row r="4326" spans="1:8">
      <c r="A4326" s="19" t="s">
        <v>107</v>
      </c>
      <c r="B4326" s="19" t="s">
        <v>4715</v>
      </c>
      <c r="C4326" s="19" t="s">
        <v>179</v>
      </c>
      <c r="D4326" s="19">
        <v>2009</v>
      </c>
      <c r="E4326" s="19" t="s">
        <v>104</v>
      </c>
      <c r="F4326" s="19" t="s">
        <v>224</v>
      </c>
      <c r="G4326" s="19" t="s">
        <v>126</v>
      </c>
      <c r="H4326" s="19">
        <v>18.433307892319835</v>
      </c>
    </row>
    <row r="4327" spans="1:8">
      <c r="A4327" s="19" t="s">
        <v>27</v>
      </c>
      <c r="B4327" s="19" t="s">
        <v>4716</v>
      </c>
      <c r="C4327" s="19" t="s">
        <v>180</v>
      </c>
      <c r="D4327" s="19">
        <v>2009</v>
      </c>
      <c r="E4327" s="19" t="s">
        <v>104</v>
      </c>
      <c r="F4327" s="19" t="s">
        <v>224</v>
      </c>
      <c r="G4327" s="19" t="s">
        <v>126</v>
      </c>
      <c r="H4327" s="19">
        <v>18.953632480821035</v>
      </c>
    </row>
    <row r="4328" spans="1:8">
      <c r="A4328" s="19" t="s">
        <v>28</v>
      </c>
      <c r="B4328" s="19" t="s">
        <v>4717</v>
      </c>
      <c r="C4328" s="19" t="s">
        <v>181</v>
      </c>
      <c r="D4328" s="19">
        <v>2009</v>
      </c>
      <c r="E4328" s="19" t="s">
        <v>104</v>
      </c>
      <c r="F4328" s="19" t="s">
        <v>224</v>
      </c>
      <c r="G4328" s="19" t="s">
        <v>126</v>
      </c>
      <c r="H4328" s="19">
        <v>19.362535326400216</v>
      </c>
    </row>
    <row r="4329" spans="1:8">
      <c r="A4329" s="19" t="s">
        <v>30</v>
      </c>
      <c r="B4329" s="19" t="s">
        <v>4718</v>
      </c>
      <c r="C4329" s="19" t="s">
        <v>29</v>
      </c>
      <c r="D4329" s="19">
        <v>2009</v>
      </c>
      <c r="E4329" s="19" t="s">
        <v>104</v>
      </c>
      <c r="F4329" s="19" t="s">
        <v>224</v>
      </c>
      <c r="G4329" s="19" t="s">
        <v>126</v>
      </c>
      <c r="H4329" s="19">
        <v>17.159864919008644</v>
      </c>
    </row>
    <row r="4330" spans="1:8">
      <c r="A4330" s="19" t="s">
        <v>32</v>
      </c>
      <c r="B4330" s="19" t="s">
        <v>4719</v>
      </c>
      <c r="C4330" s="19" t="s">
        <v>31</v>
      </c>
      <c r="D4330" s="19">
        <v>2009</v>
      </c>
      <c r="E4330" s="19" t="s">
        <v>104</v>
      </c>
      <c r="F4330" s="19" t="s">
        <v>224</v>
      </c>
      <c r="G4330" s="19" t="s">
        <v>126</v>
      </c>
      <c r="H4330" s="19">
        <v>17.420893438808747</v>
      </c>
    </row>
    <row r="4331" spans="1:8">
      <c r="A4331" s="19" t="s">
        <v>34</v>
      </c>
      <c r="B4331" s="19" t="s">
        <v>4720</v>
      </c>
      <c r="C4331" s="19" t="s">
        <v>33</v>
      </c>
      <c r="D4331" s="19">
        <v>2009</v>
      </c>
      <c r="E4331" s="19" t="s">
        <v>104</v>
      </c>
      <c r="F4331" s="19" t="s">
        <v>224</v>
      </c>
      <c r="G4331" s="19" t="s">
        <v>126</v>
      </c>
      <c r="H4331" s="19">
        <v>16.818614065239963</v>
      </c>
    </row>
    <row r="4332" spans="1:8">
      <c r="A4332" s="19" t="s">
        <v>36</v>
      </c>
      <c r="B4332" s="19" t="s">
        <v>4721</v>
      </c>
      <c r="C4332" s="19" t="s">
        <v>35</v>
      </c>
      <c r="D4332" s="19">
        <v>2009</v>
      </c>
      <c r="E4332" s="19" t="s">
        <v>104</v>
      </c>
      <c r="F4332" s="19" t="s">
        <v>224</v>
      </c>
      <c r="G4332" s="19" t="s">
        <v>126</v>
      </c>
      <c r="H4332" s="19">
        <v>18.18008555334378</v>
      </c>
    </row>
    <row r="4333" spans="1:8">
      <c r="A4333" s="19" t="s">
        <v>38</v>
      </c>
      <c r="B4333" s="19" t="s">
        <v>4722</v>
      </c>
      <c r="C4333" s="19" t="s">
        <v>37</v>
      </c>
      <c r="D4333" s="19">
        <v>2009</v>
      </c>
      <c r="E4333" s="19" t="s">
        <v>104</v>
      </c>
      <c r="F4333" s="19" t="s">
        <v>224</v>
      </c>
      <c r="G4333" s="19" t="s">
        <v>126</v>
      </c>
      <c r="H4333" s="19">
        <v>18.863045695298876</v>
      </c>
    </row>
    <row r="4334" spans="1:8">
      <c r="A4334" s="19" t="s">
        <v>40</v>
      </c>
      <c r="B4334" s="19" t="s">
        <v>4723</v>
      </c>
      <c r="C4334" s="19" t="s">
        <v>39</v>
      </c>
      <c r="D4334" s="19">
        <v>2009</v>
      </c>
      <c r="E4334" s="19" t="s">
        <v>104</v>
      </c>
      <c r="F4334" s="19" t="s">
        <v>224</v>
      </c>
      <c r="G4334" s="19" t="s">
        <v>126</v>
      </c>
      <c r="H4334" s="19">
        <v>18.927191567575676</v>
      </c>
    </row>
    <row r="4335" spans="1:8">
      <c r="A4335" s="19" t="s">
        <v>41</v>
      </c>
      <c r="B4335" s="19" t="s">
        <v>4724</v>
      </c>
      <c r="C4335" s="19" t="s">
        <v>24</v>
      </c>
      <c r="D4335" s="19">
        <v>2009</v>
      </c>
      <c r="E4335" s="19" t="s">
        <v>104</v>
      </c>
      <c r="F4335" s="19" t="s">
        <v>224</v>
      </c>
      <c r="G4335" s="19" t="s">
        <v>126</v>
      </c>
      <c r="H4335" s="19">
        <v>17.51371252535878</v>
      </c>
    </row>
    <row r="4336" spans="1:8">
      <c r="A4336" s="19" t="s">
        <v>43</v>
      </c>
      <c r="B4336" s="19" t="s">
        <v>4725</v>
      </c>
      <c r="C4336" s="19" t="s">
        <v>42</v>
      </c>
      <c r="D4336" s="19">
        <v>2009</v>
      </c>
      <c r="E4336" s="19" t="s">
        <v>104</v>
      </c>
      <c r="F4336" s="19" t="s">
        <v>224</v>
      </c>
      <c r="G4336" s="19" t="s">
        <v>126</v>
      </c>
      <c r="H4336" s="19">
        <v>15.137590096728385</v>
      </c>
    </row>
    <row r="4337" spans="1:8">
      <c r="A4337" s="19" t="s">
        <v>45</v>
      </c>
      <c r="B4337" s="19" t="s">
        <v>4726</v>
      </c>
      <c r="C4337" s="19" t="s">
        <v>44</v>
      </c>
      <c r="D4337" s="19">
        <v>2009</v>
      </c>
      <c r="E4337" s="19" t="s">
        <v>104</v>
      </c>
      <c r="F4337" s="19" t="s">
        <v>224</v>
      </c>
      <c r="G4337" s="19" t="s">
        <v>126</v>
      </c>
      <c r="H4337" s="19">
        <v>18.249796401865702</v>
      </c>
    </row>
    <row r="4338" spans="1:8">
      <c r="A4338" s="19" t="s">
        <v>47</v>
      </c>
      <c r="B4338" s="19" t="s">
        <v>4727</v>
      </c>
      <c r="C4338" s="19" t="s">
        <v>46</v>
      </c>
      <c r="D4338" s="19">
        <v>2009</v>
      </c>
      <c r="E4338" s="19" t="s">
        <v>104</v>
      </c>
      <c r="F4338" s="19" t="s">
        <v>224</v>
      </c>
      <c r="G4338" s="19" t="s">
        <v>126</v>
      </c>
      <c r="H4338" s="19">
        <v>18.042505715192021</v>
      </c>
    </row>
    <row r="4339" spans="1:8">
      <c r="A4339" s="19" t="s">
        <v>49</v>
      </c>
      <c r="B4339" s="19" t="s">
        <v>4728</v>
      </c>
      <c r="C4339" s="19" t="s">
        <v>48</v>
      </c>
      <c r="D4339" s="19">
        <v>2009</v>
      </c>
      <c r="E4339" s="19" t="s">
        <v>104</v>
      </c>
      <c r="F4339" s="19" t="s">
        <v>224</v>
      </c>
      <c r="G4339" s="19" t="s">
        <v>126</v>
      </c>
      <c r="H4339" s="19">
        <v>17.51096132868706</v>
      </c>
    </row>
    <row r="4340" spans="1:8">
      <c r="A4340" s="19" t="s">
        <v>51</v>
      </c>
      <c r="B4340" s="19" t="s">
        <v>4729</v>
      </c>
      <c r="C4340" s="19" t="s">
        <v>50</v>
      </c>
      <c r="D4340" s="19">
        <v>2009</v>
      </c>
      <c r="E4340" s="19" t="s">
        <v>104</v>
      </c>
      <c r="F4340" s="19" t="s">
        <v>224</v>
      </c>
      <c r="G4340" s="19" t="s">
        <v>126</v>
      </c>
      <c r="H4340" s="19">
        <v>17.979460644846888</v>
      </c>
    </row>
    <row r="4341" spans="1:8">
      <c r="A4341" s="19" t="s">
        <v>53</v>
      </c>
      <c r="B4341" s="19" t="s">
        <v>4730</v>
      </c>
      <c r="C4341" s="19" t="s">
        <v>52</v>
      </c>
      <c r="D4341" s="19">
        <v>2009</v>
      </c>
      <c r="E4341" s="19" t="s">
        <v>104</v>
      </c>
      <c r="F4341" s="19" t="s">
        <v>224</v>
      </c>
      <c r="G4341" s="19" t="s">
        <v>126</v>
      </c>
      <c r="H4341" s="19">
        <v>18.630019668609336</v>
      </c>
    </row>
    <row r="4342" spans="1:8">
      <c r="A4342" s="19" t="s">
        <v>55</v>
      </c>
      <c r="B4342" s="19" t="s">
        <v>4731</v>
      </c>
      <c r="C4342" s="19" t="s">
        <v>54</v>
      </c>
      <c r="D4342" s="19">
        <v>2009</v>
      </c>
      <c r="E4342" s="19" t="s">
        <v>104</v>
      </c>
      <c r="F4342" s="19" t="s">
        <v>224</v>
      </c>
      <c r="G4342" s="19" t="s">
        <v>126</v>
      </c>
      <c r="H4342" s="19">
        <v>19.13492176725163</v>
      </c>
    </row>
    <row r="4343" spans="1:8">
      <c r="A4343" s="19" t="s">
        <v>57</v>
      </c>
      <c r="B4343" s="19" t="s">
        <v>4732</v>
      </c>
      <c r="C4343" s="19" t="s">
        <v>56</v>
      </c>
      <c r="D4343" s="19">
        <v>2009</v>
      </c>
      <c r="E4343" s="19" t="s">
        <v>104</v>
      </c>
      <c r="F4343" s="19" t="s">
        <v>224</v>
      </c>
      <c r="G4343" s="19" t="s">
        <v>126</v>
      </c>
      <c r="H4343" s="19">
        <v>18.171156443244012</v>
      </c>
    </row>
    <row r="4344" spans="1:8">
      <c r="A4344" s="19" t="s">
        <v>59</v>
      </c>
      <c r="B4344" s="19" t="s">
        <v>4733</v>
      </c>
      <c r="C4344" s="19" t="s">
        <v>58</v>
      </c>
      <c r="D4344" s="19">
        <v>2009</v>
      </c>
      <c r="E4344" s="19" t="s">
        <v>104</v>
      </c>
      <c r="F4344" s="19" t="s">
        <v>224</v>
      </c>
      <c r="G4344" s="19" t="s">
        <v>126</v>
      </c>
      <c r="H4344" s="19">
        <v>18.911320039362195</v>
      </c>
    </row>
    <row r="4345" spans="1:8">
      <c r="A4345" s="19" t="s">
        <v>61</v>
      </c>
      <c r="B4345" s="19" t="s">
        <v>4734</v>
      </c>
      <c r="C4345" s="19" t="s">
        <v>60</v>
      </c>
      <c r="D4345" s="19">
        <v>2009</v>
      </c>
      <c r="E4345" s="19" t="s">
        <v>104</v>
      </c>
      <c r="F4345" s="19" t="s">
        <v>224</v>
      </c>
      <c r="G4345" s="19" t="s">
        <v>126</v>
      </c>
      <c r="H4345" s="19">
        <v>19.124423963133641</v>
      </c>
    </row>
    <row r="4346" spans="1:8">
      <c r="A4346" s="19" t="s">
        <v>63</v>
      </c>
      <c r="B4346" s="19" t="s">
        <v>4735</v>
      </c>
      <c r="C4346" s="19" t="s">
        <v>62</v>
      </c>
      <c r="D4346" s="19">
        <v>2009</v>
      </c>
      <c r="E4346" s="19" t="s">
        <v>104</v>
      </c>
      <c r="F4346" s="19" t="s">
        <v>224</v>
      </c>
      <c r="G4346" s="19" t="s">
        <v>126</v>
      </c>
      <c r="H4346" s="19">
        <v>19.659176220231544</v>
      </c>
    </row>
    <row r="4347" spans="1:8">
      <c r="A4347" s="19" t="s">
        <v>65</v>
      </c>
      <c r="B4347" s="19" t="s">
        <v>4736</v>
      </c>
      <c r="C4347" s="19" t="s">
        <v>64</v>
      </c>
      <c r="D4347" s="19">
        <v>2009</v>
      </c>
      <c r="E4347" s="19" t="s">
        <v>104</v>
      </c>
      <c r="F4347" s="19" t="s">
        <v>224</v>
      </c>
      <c r="G4347" s="19" t="s">
        <v>126</v>
      </c>
      <c r="H4347" s="19">
        <v>18.239083750894775</v>
      </c>
    </row>
    <row r="4348" spans="1:8">
      <c r="A4348" s="19" t="s">
        <v>67</v>
      </c>
      <c r="B4348" s="19" t="s">
        <v>4737</v>
      </c>
      <c r="C4348" s="19" t="s">
        <v>66</v>
      </c>
      <c r="D4348" s="19">
        <v>2009</v>
      </c>
      <c r="E4348" s="19" t="s">
        <v>104</v>
      </c>
      <c r="F4348" s="19" t="s">
        <v>224</v>
      </c>
      <c r="G4348" s="19" t="s">
        <v>126</v>
      </c>
      <c r="H4348" s="19">
        <v>19.269948135396223</v>
      </c>
    </row>
    <row r="4349" spans="1:8">
      <c r="A4349" s="19" t="s">
        <v>69</v>
      </c>
      <c r="B4349" s="19" t="s">
        <v>4738</v>
      </c>
      <c r="C4349" s="19" t="s">
        <v>68</v>
      </c>
      <c r="D4349" s="19">
        <v>2009</v>
      </c>
      <c r="E4349" s="19" t="s">
        <v>104</v>
      </c>
      <c r="F4349" s="19" t="s">
        <v>224</v>
      </c>
      <c r="G4349" s="19" t="s">
        <v>126</v>
      </c>
      <c r="H4349" s="19">
        <v>18.281303488410614</v>
      </c>
    </row>
    <row r="4350" spans="1:8">
      <c r="A4350" s="19" t="s">
        <v>71</v>
      </c>
      <c r="B4350" s="19" t="s">
        <v>4739</v>
      </c>
      <c r="C4350" s="19" t="s">
        <v>70</v>
      </c>
      <c r="D4350" s="19">
        <v>2009</v>
      </c>
      <c r="E4350" s="19" t="s">
        <v>104</v>
      </c>
      <c r="F4350" s="19" t="s">
        <v>224</v>
      </c>
      <c r="G4350" s="19" t="s">
        <v>126</v>
      </c>
      <c r="H4350" s="19">
        <v>20.282707143503092</v>
      </c>
    </row>
    <row r="4351" spans="1:8">
      <c r="A4351" s="19" t="s">
        <v>20</v>
      </c>
      <c r="B4351" s="19" t="s">
        <v>4740</v>
      </c>
      <c r="C4351" s="19" t="s">
        <v>182</v>
      </c>
      <c r="D4351" s="19">
        <v>2009</v>
      </c>
      <c r="E4351" s="19" t="s">
        <v>104</v>
      </c>
      <c r="F4351" s="19" t="s">
        <v>224</v>
      </c>
      <c r="G4351" s="19" t="s">
        <v>126</v>
      </c>
      <c r="H4351" s="19">
        <v>18.328017764486297</v>
      </c>
    </row>
    <row r="4352" spans="1:8">
      <c r="A4352" s="19" t="s">
        <v>23</v>
      </c>
      <c r="B4352" s="19" t="s">
        <v>4741</v>
      </c>
      <c r="C4352" s="19" t="s">
        <v>175</v>
      </c>
      <c r="D4352" s="19">
        <v>2010</v>
      </c>
      <c r="E4352" s="19" t="s">
        <v>104</v>
      </c>
      <c r="F4352" s="19" t="s">
        <v>224</v>
      </c>
      <c r="G4352" s="19" t="s">
        <v>126</v>
      </c>
      <c r="H4352" s="19">
        <v>17.940374188488011</v>
      </c>
    </row>
    <row r="4353" spans="1:8">
      <c r="A4353" s="19" t="s">
        <v>25</v>
      </c>
      <c r="B4353" s="19" t="s">
        <v>4742</v>
      </c>
      <c r="C4353" s="19" t="s">
        <v>176</v>
      </c>
      <c r="D4353" s="19">
        <v>2010</v>
      </c>
      <c r="E4353" s="19" t="s">
        <v>104</v>
      </c>
      <c r="F4353" s="19" t="s">
        <v>224</v>
      </c>
      <c r="G4353" s="19" t="s">
        <v>126</v>
      </c>
      <c r="H4353" s="19">
        <v>17.251162720691159</v>
      </c>
    </row>
    <row r="4354" spans="1:8">
      <c r="A4354" s="19" t="s">
        <v>26</v>
      </c>
      <c r="B4354" s="19" t="s">
        <v>4743</v>
      </c>
      <c r="C4354" s="19" t="s">
        <v>177</v>
      </c>
      <c r="D4354" s="19">
        <v>2010</v>
      </c>
      <c r="E4354" s="19" t="s">
        <v>104</v>
      </c>
      <c r="F4354" s="19" t="s">
        <v>224</v>
      </c>
      <c r="G4354" s="19" t="s">
        <v>126</v>
      </c>
      <c r="H4354" s="19">
        <v>17.349518010494613</v>
      </c>
    </row>
    <row r="4355" spans="1:8">
      <c r="A4355" s="19" t="s">
        <v>221</v>
      </c>
      <c r="B4355" s="19" t="s">
        <v>4744</v>
      </c>
      <c r="C4355" s="19" t="s">
        <v>178</v>
      </c>
      <c r="D4355" s="19">
        <v>2010</v>
      </c>
      <c r="E4355" s="19" t="s">
        <v>104</v>
      </c>
      <c r="F4355" s="19" t="s">
        <v>224</v>
      </c>
      <c r="G4355" s="19" t="s">
        <v>126</v>
      </c>
      <c r="H4355" s="19">
        <v>17.741065538783904</v>
      </c>
    </row>
    <row r="4356" spans="1:8">
      <c r="A4356" s="19" t="s">
        <v>107</v>
      </c>
      <c r="B4356" s="19" t="s">
        <v>4745</v>
      </c>
      <c r="C4356" s="19" t="s">
        <v>179</v>
      </c>
      <c r="D4356" s="19">
        <v>2010</v>
      </c>
      <c r="E4356" s="19" t="s">
        <v>104</v>
      </c>
      <c r="F4356" s="19" t="s">
        <v>224</v>
      </c>
      <c r="G4356" s="19" t="s">
        <v>126</v>
      </c>
      <c r="H4356" s="19">
        <v>18.397647043735319</v>
      </c>
    </row>
    <row r="4357" spans="1:8">
      <c r="A4357" s="19" t="s">
        <v>27</v>
      </c>
      <c r="B4357" s="19" t="s">
        <v>4746</v>
      </c>
      <c r="C4357" s="19" t="s">
        <v>180</v>
      </c>
      <c r="D4357" s="19">
        <v>2010</v>
      </c>
      <c r="E4357" s="19" t="s">
        <v>104</v>
      </c>
      <c r="F4357" s="19" t="s">
        <v>224</v>
      </c>
      <c r="G4357" s="19" t="s">
        <v>126</v>
      </c>
      <c r="H4357" s="19">
        <v>18.835850241677818</v>
      </c>
    </row>
    <row r="4358" spans="1:8">
      <c r="A4358" s="19" t="s">
        <v>28</v>
      </c>
      <c r="B4358" s="19" t="s">
        <v>4747</v>
      </c>
      <c r="C4358" s="19" t="s">
        <v>181</v>
      </c>
      <c r="D4358" s="19">
        <v>2010</v>
      </c>
      <c r="E4358" s="19" t="s">
        <v>104</v>
      </c>
      <c r="F4358" s="19" t="s">
        <v>224</v>
      </c>
      <c r="G4358" s="19" t="s">
        <v>126</v>
      </c>
      <c r="H4358" s="19">
        <v>19.200282543869111</v>
      </c>
    </row>
    <row r="4359" spans="1:8">
      <c r="A4359" s="19" t="s">
        <v>30</v>
      </c>
      <c r="B4359" s="19" t="s">
        <v>4748</v>
      </c>
      <c r="C4359" s="19" t="s">
        <v>29</v>
      </c>
      <c r="D4359" s="19">
        <v>2010</v>
      </c>
      <c r="E4359" s="19" t="s">
        <v>104</v>
      </c>
      <c r="F4359" s="19" t="s">
        <v>224</v>
      </c>
      <c r="G4359" s="19" t="s">
        <v>126</v>
      </c>
      <c r="H4359" s="19">
        <v>17.120845445562985</v>
      </c>
    </row>
    <row r="4360" spans="1:8">
      <c r="A4360" s="19" t="s">
        <v>32</v>
      </c>
      <c r="B4360" s="19" t="s">
        <v>4749</v>
      </c>
      <c r="C4360" s="19" t="s">
        <v>31</v>
      </c>
      <c r="D4360" s="19">
        <v>2010</v>
      </c>
      <c r="E4360" s="19" t="s">
        <v>104</v>
      </c>
      <c r="F4360" s="19" t="s">
        <v>224</v>
      </c>
      <c r="G4360" s="19" t="s">
        <v>126</v>
      </c>
      <c r="H4360" s="19">
        <v>17.282819528702902</v>
      </c>
    </row>
    <row r="4361" spans="1:8">
      <c r="A4361" s="19" t="s">
        <v>34</v>
      </c>
      <c r="B4361" s="19" t="s">
        <v>4750</v>
      </c>
      <c r="C4361" s="19" t="s">
        <v>33</v>
      </c>
      <c r="D4361" s="19">
        <v>2010</v>
      </c>
      <c r="E4361" s="19" t="s">
        <v>104</v>
      </c>
      <c r="F4361" s="19" t="s">
        <v>224</v>
      </c>
      <c r="G4361" s="19" t="s">
        <v>126</v>
      </c>
      <c r="H4361" s="19">
        <v>16.697476500235435</v>
      </c>
    </row>
    <row r="4362" spans="1:8">
      <c r="A4362" s="19" t="s">
        <v>36</v>
      </c>
      <c r="B4362" s="19" t="s">
        <v>4751</v>
      </c>
      <c r="C4362" s="19" t="s">
        <v>35</v>
      </c>
      <c r="D4362" s="19">
        <v>2010</v>
      </c>
      <c r="E4362" s="19" t="s">
        <v>104</v>
      </c>
      <c r="F4362" s="19" t="s">
        <v>224</v>
      </c>
      <c r="G4362" s="19" t="s">
        <v>126</v>
      </c>
      <c r="H4362" s="19">
        <v>18.063344379301554</v>
      </c>
    </row>
    <row r="4363" spans="1:8">
      <c r="A4363" s="19" t="s">
        <v>38</v>
      </c>
      <c r="B4363" s="19" t="s">
        <v>4752</v>
      </c>
      <c r="C4363" s="19" t="s">
        <v>37</v>
      </c>
      <c r="D4363" s="19">
        <v>2010</v>
      </c>
      <c r="E4363" s="19" t="s">
        <v>104</v>
      </c>
      <c r="F4363" s="19" t="s">
        <v>224</v>
      </c>
      <c r="G4363" s="19" t="s">
        <v>126</v>
      </c>
      <c r="H4363" s="19">
        <v>18.812467122567071</v>
      </c>
    </row>
    <row r="4364" spans="1:8">
      <c r="A4364" s="19" t="s">
        <v>40</v>
      </c>
      <c r="B4364" s="19" t="s">
        <v>4753</v>
      </c>
      <c r="C4364" s="19" t="s">
        <v>39</v>
      </c>
      <c r="D4364" s="19">
        <v>2010</v>
      </c>
      <c r="E4364" s="19" t="s">
        <v>104</v>
      </c>
      <c r="F4364" s="19" t="s">
        <v>224</v>
      </c>
      <c r="G4364" s="19" t="s">
        <v>126</v>
      </c>
      <c r="H4364" s="19">
        <v>18.949473542821753</v>
      </c>
    </row>
    <row r="4365" spans="1:8">
      <c r="A4365" s="19" t="s">
        <v>41</v>
      </c>
      <c r="B4365" s="19" t="s">
        <v>4754</v>
      </c>
      <c r="C4365" s="19" t="s">
        <v>24</v>
      </c>
      <c r="D4365" s="19">
        <v>2010</v>
      </c>
      <c r="E4365" s="19" t="s">
        <v>104</v>
      </c>
      <c r="F4365" s="19" t="s">
        <v>224</v>
      </c>
      <c r="G4365" s="19" t="s">
        <v>126</v>
      </c>
      <c r="H4365" s="19">
        <v>17.251162720691159</v>
      </c>
    </row>
    <row r="4366" spans="1:8">
      <c r="A4366" s="19" t="s">
        <v>43</v>
      </c>
      <c r="B4366" s="19" t="s">
        <v>4755</v>
      </c>
      <c r="C4366" s="19" t="s">
        <v>42</v>
      </c>
      <c r="D4366" s="19">
        <v>2010</v>
      </c>
      <c r="E4366" s="19" t="s">
        <v>104</v>
      </c>
      <c r="F4366" s="19" t="s">
        <v>224</v>
      </c>
      <c r="G4366" s="19" t="s">
        <v>126</v>
      </c>
      <c r="H4366" s="19">
        <v>14.934123934748794</v>
      </c>
    </row>
    <row r="4367" spans="1:8">
      <c r="A4367" s="19" t="s">
        <v>45</v>
      </c>
      <c r="B4367" s="19" t="s">
        <v>4756</v>
      </c>
      <c r="C4367" s="19" t="s">
        <v>44</v>
      </c>
      <c r="D4367" s="19">
        <v>2010</v>
      </c>
      <c r="E4367" s="19" t="s">
        <v>104</v>
      </c>
      <c r="F4367" s="19" t="s">
        <v>224</v>
      </c>
      <c r="G4367" s="19" t="s">
        <v>126</v>
      </c>
      <c r="H4367" s="19">
        <v>18.028432288848443</v>
      </c>
    </row>
    <row r="4368" spans="1:8">
      <c r="A4368" s="19" t="s">
        <v>47</v>
      </c>
      <c r="B4368" s="19" t="s">
        <v>4757</v>
      </c>
      <c r="C4368" s="19" t="s">
        <v>46</v>
      </c>
      <c r="D4368" s="19">
        <v>2010</v>
      </c>
      <c r="E4368" s="19" t="s">
        <v>104</v>
      </c>
      <c r="F4368" s="19" t="s">
        <v>224</v>
      </c>
      <c r="G4368" s="19" t="s">
        <v>126</v>
      </c>
      <c r="H4368" s="19">
        <v>17.889772901138773</v>
      </c>
    </row>
    <row r="4369" spans="1:8">
      <c r="A4369" s="19" t="s">
        <v>49</v>
      </c>
      <c r="B4369" s="19" t="s">
        <v>4758</v>
      </c>
      <c r="C4369" s="19" t="s">
        <v>48</v>
      </c>
      <c r="D4369" s="19">
        <v>2010</v>
      </c>
      <c r="E4369" s="19" t="s">
        <v>104</v>
      </c>
      <c r="F4369" s="19" t="s">
        <v>224</v>
      </c>
      <c r="G4369" s="19" t="s">
        <v>126</v>
      </c>
      <c r="H4369" s="19">
        <v>17.353177897358318</v>
      </c>
    </row>
    <row r="4370" spans="1:8">
      <c r="A4370" s="19" t="s">
        <v>51</v>
      </c>
      <c r="B4370" s="19" t="s">
        <v>4759</v>
      </c>
      <c r="C4370" s="19" t="s">
        <v>50</v>
      </c>
      <c r="D4370" s="19">
        <v>2010</v>
      </c>
      <c r="E4370" s="19" t="s">
        <v>104</v>
      </c>
      <c r="F4370" s="19" t="s">
        <v>224</v>
      </c>
      <c r="G4370" s="19" t="s">
        <v>126</v>
      </c>
      <c r="H4370" s="19">
        <v>17.786705624543462</v>
      </c>
    </row>
    <row r="4371" spans="1:8">
      <c r="A4371" s="19" t="s">
        <v>53</v>
      </c>
      <c r="B4371" s="19" t="s">
        <v>4760</v>
      </c>
      <c r="C4371" s="19" t="s">
        <v>52</v>
      </c>
      <c r="D4371" s="19">
        <v>2010</v>
      </c>
      <c r="E4371" s="19" t="s">
        <v>104</v>
      </c>
      <c r="F4371" s="19" t="s">
        <v>224</v>
      </c>
      <c r="G4371" s="19" t="s">
        <v>126</v>
      </c>
      <c r="H4371" s="19">
        <v>18.359800969155994</v>
      </c>
    </row>
    <row r="4372" spans="1:8">
      <c r="A4372" s="19" t="s">
        <v>55</v>
      </c>
      <c r="B4372" s="19" t="s">
        <v>4761</v>
      </c>
      <c r="C4372" s="19" t="s">
        <v>54</v>
      </c>
      <c r="D4372" s="19">
        <v>2010</v>
      </c>
      <c r="E4372" s="19" t="s">
        <v>104</v>
      </c>
      <c r="F4372" s="19" t="s">
        <v>224</v>
      </c>
      <c r="G4372" s="19" t="s">
        <v>126</v>
      </c>
      <c r="H4372" s="19">
        <v>18.982085656661525</v>
      </c>
    </row>
    <row r="4373" spans="1:8">
      <c r="A4373" s="19" t="s">
        <v>57</v>
      </c>
      <c r="B4373" s="19" t="s">
        <v>4762</v>
      </c>
      <c r="C4373" s="19" t="s">
        <v>56</v>
      </c>
      <c r="D4373" s="19">
        <v>2010</v>
      </c>
      <c r="E4373" s="19" t="s">
        <v>104</v>
      </c>
      <c r="F4373" s="19" t="s">
        <v>224</v>
      </c>
      <c r="G4373" s="19" t="s">
        <v>126</v>
      </c>
      <c r="H4373" s="19">
        <v>18.181205734002731</v>
      </c>
    </row>
    <row r="4374" spans="1:8">
      <c r="A4374" s="19" t="s">
        <v>59</v>
      </c>
      <c r="B4374" s="19" t="s">
        <v>4763</v>
      </c>
      <c r="C4374" s="19" t="s">
        <v>58</v>
      </c>
      <c r="D4374" s="19">
        <v>2010</v>
      </c>
      <c r="E4374" s="19" t="s">
        <v>104</v>
      </c>
      <c r="F4374" s="19" t="s">
        <v>224</v>
      </c>
      <c r="G4374" s="19" t="s">
        <v>126</v>
      </c>
      <c r="H4374" s="19">
        <v>18.854895738700584</v>
      </c>
    </row>
    <row r="4375" spans="1:8">
      <c r="A4375" s="19" t="s">
        <v>61</v>
      </c>
      <c r="B4375" s="19" t="s">
        <v>4764</v>
      </c>
      <c r="C4375" s="19" t="s">
        <v>60</v>
      </c>
      <c r="D4375" s="19">
        <v>2010</v>
      </c>
      <c r="E4375" s="19" t="s">
        <v>104</v>
      </c>
      <c r="F4375" s="19" t="s">
        <v>224</v>
      </c>
      <c r="G4375" s="19" t="s">
        <v>126</v>
      </c>
      <c r="H4375" s="19">
        <v>18.759509684919561</v>
      </c>
    </row>
    <row r="4376" spans="1:8">
      <c r="A4376" s="19" t="s">
        <v>63</v>
      </c>
      <c r="B4376" s="19" t="s">
        <v>4765</v>
      </c>
      <c r="C4376" s="19" t="s">
        <v>62</v>
      </c>
      <c r="D4376" s="19">
        <v>2010</v>
      </c>
      <c r="E4376" s="19" t="s">
        <v>104</v>
      </c>
      <c r="F4376" s="19" t="s">
        <v>224</v>
      </c>
      <c r="G4376" s="19" t="s">
        <v>126</v>
      </c>
      <c r="H4376" s="19">
        <v>19.570356146231632</v>
      </c>
    </row>
    <row r="4377" spans="1:8">
      <c r="A4377" s="19" t="s">
        <v>65</v>
      </c>
      <c r="B4377" s="19" t="s">
        <v>4766</v>
      </c>
      <c r="C4377" s="19" t="s">
        <v>64</v>
      </c>
      <c r="D4377" s="19">
        <v>2010</v>
      </c>
      <c r="E4377" s="19" t="s">
        <v>104</v>
      </c>
      <c r="F4377" s="19" t="s">
        <v>224</v>
      </c>
      <c r="G4377" s="19" t="s">
        <v>126</v>
      </c>
      <c r="H4377" s="19">
        <v>17.994784950858193</v>
      </c>
    </row>
    <row r="4378" spans="1:8">
      <c r="A4378" s="19" t="s">
        <v>67</v>
      </c>
      <c r="B4378" s="19" t="s">
        <v>4767</v>
      </c>
      <c r="C4378" s="19" t="s">
        <v>66</v>
      </c>
      <c r="D4378" s="19">
        <v>2010</v>
      </c>
      <c r="E4378" s="19" t="s">
        <v>104</v>
      </c>
      <c r="F4378" s="19" t="s">
        <v>224</v>
      </c>
      <c r="G4378" s="19" t="s">
        <v>126</v>
      </c>
      <c r="H4378" s="19">
        <v>19.046782341313421</v>
      </c>
    </row>
    <row r="4379" spans="1:8">
      <c r="A4379" s="19" t="s">
        <v>69</v>
      </c>
      <c r="B4379" s="19" t="s">
        <v>4768</v>
      </c>
      <c r="C4379" s="19" t="s">
        <v>68</v>
      </c>
      <c r="D4379" s="19">
        <v>2010</v>
      </c>
      <c r="E4379" s="19" t="s">
        <v>104</v>
      </c>
      <c r="F4379" s="19" t="s">
        <v>224</v>
      </c>
      <c r="G4379" s="19" t="s">
        <v>126</v>
      </c>
      <c r="H4379" s="19">
        <v>17.968269315285223</v>
      </c>
    </row>
    <row r="4380" spans="1:8">
      <c r="A4380" s="19" t="s">
        <v>71</v>
      </c>
      <c r="B4380" s="19" t="s">
        <v>4769</v>
      </c>
      <c r="C4380" s="19" t="s">
        <v>70</v>
      </c>
      <c r="D4380" s="19">
        <v>2010</v>
      </c>
      <c r="E4380" s="19" t="s">
        <v>104</v>
      </c>
      <c r="F4380" s="19" t="s">
        <v>224</v>
      </c>
      <c r="G4380" s="19" t="s">
        <v>126</v>
      </c>
      <c r="H4380" s="19">
        <v>20.197095364046326</v>
      </c>
    </row>
    <row r="4381" spans="1:8">
      <c r="A4381" s="19" t="s">
        <v>20</v>
      </c>
      <c r="B4381" s="19" t="s">
        <v>4770</v>
      </c>
      <c r="C4381" s="19" t="s">
        <v>182</v>
      </c>
      <c r="D4381" s="19">
        <v>2010</v>
      </c>
      <c r="E4381" s="19" t="s">
        <v>104</v>
      </c>
      <c r="F4381" s="19" t="s">
        <v>224</v>
      </c>
      <c r="G4381" s="19" t="s">
        <v>126</v>
      </c>
      <c r="H4381" s="19">
        <v>18.19659924635349</v>
      </c>
    </row>
    <row r="4382" spans="1:8">
      <c r="A4382" s="19" t="s">
        <v>23</v>
      </c>
      <c r="B4382" s="19" t="s">
        <v>4771</v>
      </c>
      <c r="C4382" s="19" t="s">
        <v>175</v>
      </c>
      <c r="D4382" s="19">
        <v>2011</v>
      </c>
      <c r="E4382" s="19" t="s">
        <v>104</v>
      </c>
      <c r="F4382" s="19" t="s">
        <v>224</v>
      </c>
      <c r="G4382" s="19" t="s">
        <v>126</v>
      </c>
      <c r="H4382" s="19">
        <v>17.905862289862103</v>
      </c>
    </row>
    <row r="4383" spans="1:8">
      <c r="A4383" s="19" t="s">
        <v>25</v>
      </c>
      <c r="B4383" s="19" t="s">
        <v>4772</v>
      </c>
      <c r="C4383" s="19" t="s">
        <v>176</v>
      </c>
      <c r="D4383" s="19">
        <v>2011</v>
      </c>
      <c r="E4383" s="19" t="s">
        <v>104</v>
      </c>
      <c r="F4383" s="19" t="s">
        <v>224</v>
      </c>
      <c r="G4383" s="19" t="s">
        <v>126</v>
      </c>
      <c r="H4383" s="19">
        <v>17.104402912730798</v>
      </c>
    </row>
    <row r="4384" spans="1:8">
      <c r="A4384" s="19" t="s">
        <v>26</v>
      </c>
      <c r="B4384" s="19" t="s">
        <v>4773</v>
      </c>
      <c r="C4384" s="19" t="s">
        <v>177</v>
      </c>
      <c r="D4384" s="19">
        <v>2011</v>
      </c>
      <c r="E4384" s="19" t="s">
        <v>104</v>
      </c>
      <c r="F4384" s="19" t="s">
        <v>224</v>
      </c>
      <c r="G4384" s="19" t="s">
        <v>126</v>
      </c>
      <c r="H4384" s="19">
        <v>17.334045623214365</v>
      </c>
    </row>
    <row r="4385" spans="1:8">
      <c r="A4385" s="19" t="s">
        <v>221</v>
      </c>
      <c r="B4385" s="19" t="s">
        <v>4774</v>
      </c>
      <c r="C4385" s="19" t="s">
        <v>178</v>
      </c>
      <c r="D4385" s="19">
        <v>2011</v>
      </c>
      <c r="E4385" s="19" t="s">
        <v>104</v>
      </c>
      <c r="F4385" s="19" t="s">
        <v>224</v>
      </c>
      <c r="G4385" s="19" t="s">
        <v>126</v>
      </c>
      <c r="H4385" s="19">
        <v>17.636554236545358</v>
      </c>
    </row>
    <row r="4386" spans="1:8">
      <c r="A4386" s="19" t="s">
        <v>107</v>
      </c>
      <c r="B4386" s="19" t="s">
        <v>4775</v>
      </c>
      <c r="C4386" s="19" t="s">
        <v>179</v>
      </c>
      <c r="D4386" s="19">
        <v>2011</v>
      </c>
      <c r="E4386" s="19" t="s">
        <v>104</v>
      </c>
      <c r="F4386" s="19" t="s">
        <v>224</v>
      </c>
      <c r="G4386" s="19" t="s">
        <v>126</v>
      </c>
      <c r="H4386" s="19">
        <v>18.39570787997145</v>
      </c>
    </row>
    <row r="4387" spans="1:8">
      <c r="A4387" s="19" t="s">
        <v>27</v>
      </c>
      <c r="B4387" s="19" t="s">
        <v>4776</v>
      </c>
      <c r="C4387" s="19" t="s">
        <v>180</v>
      </c>
      <c r="D4387" s="19">
        <v>2011</v>
      </c>
      <c r="E4387" s="19" t="s">
        <v>104</v>
      </c>
      <c r="F4387" s="19" t="s">
        <v>224</v>
      </c>
      <c r="G4387" s="19" t="s">
        <v>126</v>
      </c>
      <c r="H4387" s="19">
        <v>18.857255886284889</v>
      </c>
    </row>
    <row r="4388" spans="1:8">
      <c r="A4388" s="19" t="s">
        <v>28</v>
      </c>
      <c r="B4388" s="19" t="s">
        <v>4777</v>
      </c>
      <c r="C4388" s="19" t="s">
        <v>181</v>
      </c>
      <c r="D4388" s="19">
        <v>2011</v>
      </c>
      <c r="E4388" s="19" t="s">
        <v>104</v>
      </c>
      <c r="F4388" s="19" t="s">
        <v>224</v>
      </c>
      <c r="G4388" s="19" t="s">
        <v>126</v>
      </c>
      <c r="H4388" s="19">
        <v>19.082722063086901</v>
      </c>
    </row>
    <row r="4389" spans="1:8">
      <c r="A4389" s="19" t="s">
        <v>30</v>
      </c>
      <c r="B4389" s="19" t="s">
        <v>4778</v>
      </c>
      <c r="C4389" s="19" t="s">
        <v>29</v>
      </c>
      <c r="D4389" s="19">
        <v>2011</v>
      </c>
      <c r="E4389" s="19" t="s">
        <v>104</v>
      </c>
      <c r="F4389" s="19" t="s">
        <v>224</v>
      </c>
      <c r="G4389" s="19" t="s">
        <v>126</v>
      </c>
      <c r="H4389" s="19">
        <v>17.006851372420005</v>
      </c>
    </row>
    <row r="4390" spans="1:8">
      <c r="A4390" s="19" t="s">
        <v>32</v>
      </c>
      <c r="B4390" s="19" t="s">
        <v>4779</v>
      </c>
      <c r="C4390" s="19" t="s">
        <v>31</v>
      </c>
      <c r="D4390" s="19">
        <v>2011</v>
      </c>
      <c r="E4390" s="19" t="s">
        <v>104</v>
      </c>
      <c r="F4390" s="19" t="s">
        <v>224</v>
      </c>
      <c r="G4390" s="19" t="s">
        <v>126</v>
      </c>
      <c r="H4390" s="19">
        <v>17.17205796433597</v>
      </c>
    </row>
    <row r="4391" spans="1:8">
      <c r="A4391" s="19" t="s">
        <v>34</v>
      </c>
      <c r="B4391" s="19" t="s">
        <v>4780</v>
      </c>
      <c r="C4391" s="19" t="s">
        <v>33</v>
      </c>
      <c r="D4391" s="19">
        <v>2011</v>
      </c>
      <c r="E4391" s="19" t="s">
        <v>104</v>
      </c>
      <c r="F4391" s="19" t="s">
        <v>224</v>
      </c>
      <c r="G4391" s="19" t="s">
        <v>126</v>
      </c>
      <c r="H4391" s="19">
        <v>16.529663735844476</v>
      </c>
    </row>
    <row r="4392" spans="1:8">
      <c r="A4392" s="19" t="s">
        <v>36</v>
      </c>
      <c r="B4392" s="19" t="s">
        <v>4781</v>
      </c>
      <c r="C4392" s="19" t="s">
        <v>35</v>
      </c>
      <c r="D4392" s="19">
        <v>2011</v>
      </c>
      <c r="E4392" s="19" t="s">
        <v>104</v>
      </c>
      <c r="F4392" s="19" t="s">
        <v>224</v>
      </c>
      <c r="G4392" s="19" t="s">
        <v>126</v>
      </c>
      <c r="H4392" s="19">
        <v>18.121998743598208</v>
      </c>
    </row>
    <row r="4393" spans="1:8">
      <c r="A4393" s="19" t="s">
        <v>38</v>
      </c>
      <c r="B4393" s="19" t="s">
        <v>4782</v>
      </c>
      <c r="C4393" s="19" t="s">
        <v>37</v>
      </c>
      <c r="D4393" s="19">
        <v>2011</v>
      </c>
      <c r="E4393" s="19" t="s">
        <v>104</v>
      </c>
      <c r="F4393" s="19" t="s">
        <v>224</v>
      </c>
      <c r="G4393" s="19" t="s">
        <v>126</v>
      </c>
      <c r="H4393" s="19">
        <v>18.723225865615134</v>
      </c>
    </row>
    <row r="4394" spans="1:8">
      <c r="A4394" s="19" t="s">
        <v>40</v>
      </c>
      <c r="B4394" s="19" t="s">
        <v>4783</v>
      </c>
      <c r="C4394" s="19" t="s">
        <v>39</v>
      </c>
      <c r="D4394" s="19">
        <v>2011</v>
      </c>
      <c r="E4394" s="19" t="s">
        <v>104</v>
      </c>
      <c r="F4394" s="19" t="s">
        <v>224</v>
      </c>
      <c r="G4394" s="19" t="s">
        <v>126</v>
      </c>
      <c r="H4394" s="19">
        <v>19.132301769452877</v>
      </c>
    </row>
    <row r="4395" spans="1:8">
      <c r="A4395" s="19" t="s">
        <v>41</v>
      </c>
      <c r="B4395" s="19" t="s">
        <v>4784</v>
      </c>
      <c r="C4395" s="19" t="s">
        <v>24</v>
      </c>
      <c r="D4395" s="19">
        <v>2011</v>
      </c>
      <c r="E4395" s="19" t="s">
        <v>104</v>
      </c>
      <c r="F4395" s="19" t="s">
        <v>224</v>
      </c>
      <c r="G4395" s="19" t="s">
        <v>126</v>
      </c>
      <c r="H4395" s="19">
        <v>17.104402912730798</v>
      </c>
    </row>
    <row r="4396" spans="1:8">
      <c r="A4396" s="19" t="s">
        <v>43</v>
      </c>
      <c r="B4396" s="19" t="s">
        <v>4785</v>
      </c>
      <c r="C4396" s="19" t="s">
        <v>42</v>
      </c>
      <c r="D4396" s="19">
        <v>2011</v>
      </c>
      <c r="E4396" s="19" t="s">
        <v>104</v>
      </c>
      <c r="F4396" s="19" t="s">
        <v>224</v>
      </c>
      <c r="G4396" s="19" t="s">
        <v>126</v>
      </c>
      <c r="H4396" s="19">
        <v>14.828735739046126</v>
      </c>
    </row>
    <row r="4397" spans="1:8">
      <c r="A4397" s="19" t="s">
        <v>45</v>
      </c>
      <c r="B4397" s="19" t="s">
        <v>4786</v>
      </c>
      <c r="C4397" s="19" t="s">
        <v>44</v>
      </c>
      <c r="D4397" s="19">
        <v>2011</v>
      </c>
      <c r="E4397" s="19" t="s">
        <v>104</v>
      </c>
      <c r="F4397" s="19" t="s">
        <v>224</v>
      </c>
      <c r="G4397" s="19" t="s">
        <v>126</v>
      </c>
      <c r="H4397" s="19">
        <v>17.944263658828998</v>
      </c>
    </row>
    <row r="4398" spans="1:8">
      <c r="A4398" s="19" t="s">
        <v>47</v>
      </c>
      <c r="B4398" s="19" t="s">
        <v>4787</v>
      </c>
      <c r="C4398" s="19" t="s">
        <v>46</v>
      </c>
      <c r="D4398" s="19">
        <v>2011</v>
      </c>
      <c r="E4398" s="19" t="s">
        <v>104</v>
      </c>
      <c r="F4398" s="19" t="s">
        <v>224</v>
      </c>
      <c r="G4398" s="19" t="s">
        <v>126</v>
      </c>
      <c r="H4398" s="19">
        <v>17.952718239192002</v>
      </c>
    </row>
    <row r="4399" spans="1:8">
      <c r="A4399" s="19" t="s">
        <v>49</v>
      </c>
      <c r="B4399" s="19" t="s">
        <v>4788</v>
      </c>
      <c r="C4399" s="19" t="s">
        <v>48</v>
      </c>
      <c r="D4399" s="19">
        <v>2011</v>
      </c>
      <c r="E4399" s="19" t="s">
        <v>104</v>
      </c>
      <c r="F4399" s="19" t="s">
        <v>224</v>
      </c>
      <c r="G4399" s="19" t="s">
        <v>126</v>
      </c>
      <c r="H4399" s="19">
        <v>17.311922108500109</v>
      </c>
    </row>
    <row r="4400" spans="1:8">
      <c r="A4400" s="19" t="s">
        <v>51</v>
      </c>
      <c r="B4400" s="19" t="s">
        <v>4789</v>
      </c>
      <c r="C4400" s="19" t="s">
        <v>50</v>
      </c>
      <c r="D4400" s="19">
        <v>2011</v>
      </c>
      <c r="E4400" s="19" t="s">
        <v>104</v>
      </c>
      <c r="F4400" s="19" t="s">
        <v>224</v>
      </c>
      <c r="G4400" s="19" t="s">
        <v>126</v>
      </c>
      <c r="H4400" s="19">
        <v>17.639405204460967</v>
      </c>
    </row>
    <row r="4401" spans="1:8">
      <c r="A4401" s="19" t="s">
        <v>53</v>
      </c>
      <c r="B4401" s="19" t="s">
        <v>4790</v>
      </c>
      <c r="C4401" s="19" t="s">
        <v>52</v>
      </c>
      <c r="D4401" s="19">
        <v>2011</v>
      </c>
      <c r="E4401" s="19" t="s">
        <v>104</v>
      </c>
      <c r="F4401" s="19" t="s">
        <v>224</v>
      </c>
      <c r="G4401" s="19" t="s">
        <v>126</v>
      </c>
      <c r="H4401" s="19">
        <v>18.189512947421274</v>
      </c>
    </row>
    <row r="4402" spans="1:8">
      <c r="A4402" s="19" t="s">
        <v>55</v>
      </c>
      <c r="B4402" s="19" t="s">
        <v>4791</v>
      </c>
      <c r="C4402" s="19" t="s">
        <v>54</v>
      </c>
      <c r="D4402" s="19">
        <v>2011</v>
      </c>
      <c r="E4402" s="19" t="s">
        <v>104</v>
      </c>
      <c r="F4402" s="19" t="s">
        <v>224</v>
      </c>
      <c r="G4402" s="19" t="s">
        <v>126</v>
      </c>
      <c r="H4402" s="19">
        <v>18.76869883721848</v>
      </c>
    </row>
    <row r="4403" spans="1:8">
      <c r="A4403" s="19" t="s">
        <v>57</v>
      </c>
      <c r="B4403" s="19" t="s">
        <v>4792</v>
      </c>
      <c r="C4403" s="19" t="s">
        <v>56</v>
      </c>
      <c r="D4403" s="19">
        <v>2011</v>
      </c>
      <c r="E4403" s="19" t="s">
        <v>104</v>
      </c>
      <c r="F4403" s="19" t="s">
        <v>224</v>
      </c>
      <c r="G4403" s="19" t="s">
        <v>126</v>
      </c>
      <c r="H4403" s="19">
        <v>18.258926245216273</v>
      </c>
    </row>
    <row r="4404" spans="1:8">
      <c r="A4404" s="19" t="s">
        <v>59</v>
      </c>
      <c r="B4404" s="19" t="s">
        <v>4793</v>
      </c>
      <c r="C4404" s="19" t="s">
        <v>58</v>
      </c>
      <c r="D4404" s="19">
        <v>2011</v>
      </c>
      <c r="E4404" s="19" t="s">
        <v>104</v>
      </c>
      <c r="F4404" s="19" t="s">
        <v>224</v>
      </c>
      <c r="G4404" s="19" t="s">
        <v>126</v>
      </c>
      <c r="H4404" s="19">
        <v>18.912161383777143</v>
      </c>
    </row>
    <row r="4405" spans="1:8">
      <c r="A4405" s="19" t="s">
        <v>61</v>
      </c>
      <c r="B4405" s="19" t="s">
        <v>4794</v>
      </c>
      <c r="C4405" s="19" t="s">
        <v>60</v>
      </c>
      <c r="D4405" s="19">
        <v>2011</v>
      </c>
      <c r="E4405" s="19" t="s">
        <v>104</v>
      </c>
      <c r="F4405" s="19" t="s">
        <v>224</v>
      </c>
      <c r="G4405" s="19" t="s">
        <v>126</v>
      </c>
      <c r="H4405" s="19">
        <v>18.638595775772714</v>
      </c>
    </row>
    <row r="4406" spans="1:8">
      <c r="A4406" s="19" t="s">
        <v>63</v>
      </c>
      <c r="B4406" s="19" t="s">
        <v>4795</v>
      </c>
      <c r="C4406" s="19" t="s">
        <v>62</v>
      </c>
      <c r="D4406" s="19">
        <v>2011</v>
      </c>
      <c r="E4406" s="19" t="s">
        <v>104</v>
      </c>
      <c r="F4406" s="19" t="s">
        <v>224</v>
      </c>
      <c r="G4406" s="19" t="s">
        <v>126</v>
      </c>
      <c r="H4406" s="19">
        <v>19.482386369992504</v>
      </c>
    </row>
    <row r="4407" spans="1:8">
      <c r="A4407" s="19" t="s">
        <v>65</v>
      </c>
      <c r="B4407" s="19" t="s">
        <v>4796</v>
      </c>
      <c r="C4407" s="19" t="s">
        <v>64</v>
      </c>
      <c r="D4407" s="19">
        <v>2011</v>
      </c>
      <c r="E4407" s="19" t="s">
        <v>104</v>
      </c>
      <c r="F4407" s="19" t="s">
        <v>224</v>
      </c>
      <c r="G4407" s="19" t="s">
        <v>126</v>
      </c>
      <c r="H4407" s="19">
        <v>17.867988311465076</v>
      </c>
    </row>
    <row r="4408" spans="1:8">
      <c r="A4408" s="19" t="s">
        <v>67</v>
      </c>
      <c r="B4408" s="19" t="s">
        <v>4797</v>
      </c>
      <c r="C4408" s="19" t="s">
        <v>66</v>
      </c>
      <c r="D4408" s="19">
        <v>2011</v>
      </c>
      <c r="E4408" s="19" t="s">
        <v>104</v>
      </c>
      <c r="F4408" s="19" t="s">
        <v>224</v>
      </c>
      <c r="G4408" s="19" t="s">
        <v>126</v>
      </c>
      <c r="H4408" s="19">
        <v>18.866103739445116</v>
      </c>
    </row>
    <row r="4409" spans="1:8">
      <c r="A4409" s="19" t="s">
        <v>69</v>
      </c>
      <c r="B4409" s="19" t="s">
        <v>4798</v>
      </c>
      <c r="C4409" s="19" t="s">
        <v>68</v>
      </c>
      <c r="D4409" s="19">
        <v>2011</v>
      </c>
      <c r="E4409" s="19" t="s">
        <v>104</v>
      </c>
      <c r="F4409" s="19" t="s">
        <v>224</v>
      </c>
      <c r="G4409" s="19" t="s">
        <v>126</v>
      </c>
      <c r="H4409" s="19">
        <v>17.717576605324126</v>
      </c>
    </row>
    <row r="4410" spans="1:8">
      <c r="A4410" s="19" t="s">
        <v>71</v>
      </c>
      <c r="B4410" s="19" t="s">
        <v>4799</v>
      </c>
      <c r="C4410" s="19" t="s">
        <v>70</v>
      </c>
      <c r="D4410" s="19">
        <v>2011</v>
      </c>
      <c r="E4410" s="19" t="s">
        <v>104</v>
      </c>
      <c r="F4410" s="19" t="s">
        <v>224</v>
      </c>
      <c r="G4410" s="19" t="s">
        <v>126</v>
      </c>
      <c r="H4410" s="19">
        <v>20.166683815207325</v>
      </c>
    </row>
    <row r="4411" spans="1:8">
      <c r="A4411" s="19" t="s">
        <v>20</v>
      </c>
      <c r="B4411" s="19" t="s">
        <v>4800</v>
      </c>
      <c r="C4411" s="19" t="s">
        <v>182</v>
      </c>
      <c r="D4411" s="19">
        <v>2011</v>
      </c>
      <c r="E4411" s="19" t="s">
        <v>104</v>
      </c>
      <c r="F4411" s="19" t="s">
        <v>224</v>
      </c>
      <c r="G4411" s="19" t="s">
        <v>126</v>
      </c>
      <c r="H4411" s="19">
        <v>18.142457726752571</v>
      </c>
    </row>
    <row r="4412" spans="1:8">
      <c r="A4412" s="19" t="s">
        <v>23</v>
      </c>
      <c r="B4412" s="19" t="s">
        <v>4801</v>
      </c>
      <c r="C4412" s="19" t="s">
        <v>175</v>
      </c>
      <c r="D4412" s="19">
        <v>2012</v>
      </c>
      <c r="E4412" s="19" t="s">
        <v>104</v>
      </c>
      <c r="F4412" s="19" t="s">
        <v>224</v>
      </c>
      <c r="G4412" s="19" t="s">
        <v>126</v>
      </c>
      <c r="H4412" s="19">
        <v>17.913949776517381</v>
      </c>
    </row>
    <row r="4413" spans="1:8">
      <c r="A4413" s="19" t="s">
        <v>25</v>
      </c>
      <c r="B4413" s="19" t="s">
        <v>4802</v>
      </c>
      <c r="C4413" s="19" t="s">
        <v>176</v>
      </c>
      <c r="D4413" s="19">
        <v>2012</v>
      </c>
      <c r="E4413" s="19" t="s">
        <v>104</v>
      </c>
      <c r="F4413" s="19" t="s">
        <v>224</v>
      </c>
      <c r="G4413" s="19" t="s">
        <v>126</v>
      </c>
      <c r="H4413" s="19">
        <v>16.848185811420663</v>
      </c>
    </row>
    <row r="4414" spans="1:8">
      <c r="A4414" s="19" t="s">
        <v>26</v>
      </c>
      <c r="B4414" s="19" t="s">
        <v>4803</v>
      </c>
      <c r="C4414" s="19" t="s">
        <v>177</v>
      </c>
      <c r="D4414" s="19">
        <v>2012</v>
      </c>
      <c r="E4414" s="19" t="s">
        <v>104</v>
      </c>
      <c r="F4414" s="19" t="s">
        <v>224</v>
      </c>
      <c r="G4414" s="19" t="s">
        <v>126</v>
      </c>
      <c r="H4414" s="19">
        <v>17.233005910307305</v>
      </c>
    </row>
    <row r="4415" spans="1:8">
      <c r="A4415" s="19" t="s">
        <v>221</v>
      </c>
      <c r="B4415" s="19" t="s">
        <v>4804</v>
      </c>
      <c r="C4415" s="19" t="s">
        <v>178</v>
      </c>
      <c r="D4415" s="19">
        <v>2012</v>
      </c>
      <c r="E4415" s="19" t="s">
        <v>104</v>
      </c>
      <c r="F4415" s="19" t="s">
        <v>224</v>
      </c>
      <c r="G4415" s="19" t="s">
        <v>126</v>
      </c>
      <c r="H4415" s="19">
        <v>17.636256186463029</v>
      </c>
    </row>
    <row r="4416" spans="1:8">
      <c r="A4416" s="19" t="s">
        <v>107</v>
      </c>
      <c r="B4416" s="19" t="s">
        <v>4805</v>
      </c>
      <c r="C4416" s="19" t="s">
        <v>179</v>
      </c>
      <c r="D4416" s="19">
        <v>2012</v>
      </c>
      <c r="E4416" s="19" t="s">
        <v>104</v>
      </c>
      <c r="F4416" s="19" t="s">
        <v>224</v>
      </c>
      <c r="G4416" s="19" t="s">
        <v>126</v>
      </c>
      <c r="H4416" s="19">
        <v>18.449520747952974</v>
      </c>
    </row>
    <row r="4417" spans="1:8">
      <c r="A4417" s="19" t="s">
        <v>27</v>
      </c>
      <c r="B4417" s="19" t="s">
        <v>4806</v>
      </c>
      <c r="C4417" s="19" t="s">
        <v>180</v>
      </c>
      <c r="D4417" s="19">
        <v>2012</v>
      </c>
      <c r="E4417" s="19" t="s">
        <v>104</v>
      </c>
      <c r="F4417" s="19" t="s">
        <v>224</v>
      </c>
      <c r="G4417" s="19" t="s">
        <v>126</v>
      </c>
      <c r="H4417" s="19">
        <v>18.80664319161146</v>
      </c>
    </row>
    <row r="4418" spans="1:8">
      <c r="A4418" s="19" t="s">
        <v>28</v>
      </c>
      <c r="B4418" s="19" t="s">
        <v>4807</v>
      </c>
      <c r="C4418" s="19" t="s">
        <v>181</v>
      </c>
      <c r="D4418" s="19">
        <v>2012</v>
      </c>
      <c r="E4418" s="19" t="s">
        <v>104</v>
      </c>
      <c r="F4418" s="19" t="s">
        <v>224</v>
      </c>
      <c r="G4418" s="19" t="s">
        <v>126</v>
      </c>
      <c r="H4418" s="19">
        <v>18.979862659845221</v>
      </c>
    </row>
    <row r="4419" spans="1:8">
      <c r="A4419" s="19" t="s">
        <v>30</v>
      </c>
      <c r="B4419" s="19" t="s">
        <v>4808</v>
      </c>
      <c r="C4419" s="19" t="s">
        <v>29</v>
      </c>
      <c r="D4419" s="19">
        <v>2012</v>
      </c>
      <c r="E4419" s="19" t="s">
        <v>104</v>
      </c>
      <c r="F4419" s="19" t="s">
        <v>224</v>
      </c>
      <c r="G4419" s="19" t="s">
        <v>126</v>
      </c>
      <c r="H4419" s="19">
        <v>17.149423974646318</v>
      </c>
    </row>
    <row r="4420" spans="1:8">
      <c r="A4420" s="19" t="s">
        <v>32</v>
      </c>
      <c r="B4420" s="19" t="s">
        <v>4809</v>
      </c>
      <c r="C4420" s="19" t="s">
        <v>31</v>
      </c>
      <c r="D4420" s="19">
        <v>2012</v>
      </c>
      <c r="E4420" s="19" t="s">
        <v>104</v>
      </c>
      <c r="F4420" s="19" t="s">
        <v>224</v>
      </c>
      <c r="G4420" s="19" t="s">
        <v>126</v>
      </c>
      <c r="H4420" s="19">
        <v>17.256963206759345</v>
      </c>
    </row>
    <row r="4421" spans="1:8">
      <c r="A4421" s="19" t="s">
        <v>34</v>
      </c>
      <c r="B4421" s="19" t="s">
        <v>4810</v>
      </c>
      <c r="C4421" s="19" t="s">
        <v>33</v>
      </c>
      <c r="D4421" s="19">
        <v>2012</v>
      </c>
      <c r="E4421" s="19" t="s">
        <v>104</v>
      </c>
      <c r="F4421" s="19" t="s">
        <v>224</v>
      </c>
      <c r="G4421" s="19" t="s">
        <v>126</v>
      </c>
      <c r="H4421" s="19">
        <v>16.507812838159548</v>
      </c>
    </row>
    <row r="4422" spans="1:8">
      <c r="A4422" s="19" t="s">
        <v>36</v>
      </c>
      <c r="B4422" s="19" t="s">
        <v>4811</v>
      </c>
      <c r="C4422" s="19" t="s">
        <v>35</v>
      </c>
      <c r="D4422" s="19">
        <v>2012</v>
      </c>
      <c r="E4422" s="19" t="s">
        <v>104</v>
      </c>
      <c r="F4422" s="19" t="s">
        <v>224</v>
      </c>
      <c r="G4422" s="19" t="s">
        <v>126</v>
      </c>
      <c r="H4422" s="19">
        <v>17.996938319903048</v>
      </c>
    </row>
    <row r="4423" spans="1:8">
      <c r="A4423" s="19" t="s">
        <v>38</v>
      </c>
      <c r="B4423" s="19" t="s">
        <v>4812</v>
      </c>
      <c r="C4423" s="19" t="s">
        <v>37</v>
      </c>
      <c r="D4423" s="19">
        <v>2012</v>
      </c>
      <c r="E4423" s="19" t="s">
        <v>104</v>
      </c>
      <c r="F4423" s="19" t="s">
        <v>224</v>
      </c>
      <c r="G4423" s="19" t="s">
        <v>126</v>
      </c>
      <c r="H4423" s="19">
        <v>18.647008373542487</v>
      </c>
    </row>
    <row r="4424" spans="1:8">
      <c r="A4424" s="19" t="s">
        <v>40</v>
      </c>
      <c r="B4424" s="19" t="s">
        <v>4813</v>
      </c>
      <c r="C4424" s="19" t="s">
        <v>39</v>
      </c>
      <c r="D4424" s="19">
        <v>2012</v>
      </c>
      <c r="E4424" s="19" t="s">
        <v>104</v>
      </c>
      <c r="F4424" s="19" t="s">
        <v>224</v>
      </c>
      <c r="G4424" s="19" t="s">
        <v>126</v>
      </c>
      <c r="H4424" s="19">
        <v>19.212177841214253</v>
      </c>
    </row>
    <row r="4425" spans="1:8">
      <c r="A4425" s="19" t="s">
        <v>41</v>
      </c>
      <c r="B4425" s="19" t="s">
        <v>4814</v>
      </c>
      <c r="C4425" s="19" t="s">
        <v>24</v>
      </c>
      <c r="D4425" s="19">
        <v>2012</v>
      </c>
      <c r="E4425" s="19" t="s">
        <v>104</v>
      </c>
      <c r="F4425" s="19" t="s">
        <v>224</v>
      </c>
      <c r="G4425" s="19" t="s">
        <v>126</v>
      </c>
      <c r="H4425" s="19">
        <v>16.848185811420663</v>
      </c>
    </row>
    <row r="4426" spans="1:8">
      <c r="A4426" s="19" t="s">
        <v>43</v>
      </c>
      <c r="B4426" s="19" t="s">
        <v>4815</v>
      </c>
      <c r="C4426" s="19" t="s">
        <v>42</v>
      </c>
      <c r="D4426" s="19">
        <v>2012</v>
      </c>
      <c r="E4426" s="19" t="s">
        <v>104</v>
      </c>
      <c r="F4426" s="19" t="s">
        <v>224</v>
      </c>
      <c r="G4426" s="19" t="s">
        <v>126</v>
      </c>
      <c r="H4426" s="19">
        <v>14.620098361518027</v>
      </c>
    </row>
    <row r="4427" spans="1:8">
      <c r="A4427" s="19" t="s">
        <v>45</v>
      </c>
      <c r="B4427" s="19" t="s">
        <v>4816</v>
      </c>
      <c r="C4427" s="19" t="s">
        <v>44</v>
      </c>
      <c r="D4427" s="19">
        <v>2012</v>
      </c>
      <c r="E4427" s="19" t="s">
        <v>104</v>
      </c>
      <c r="F4427" s="19" t="s">
        <v>224</v>
      </c>
      <c r="G4427" s="19" t="s">
        <v>126</v>
      </c>
      <c r="H4427" s="19">
        <v>17.873775754866504</v>
      </c>
    </row>
    <row r="4428" spans="1:8">
      <c r="A4428" s="19" t="s">
        <v>47</v>
      </c>
      <c r="B4428" s="19" t="s">
        <v>4817</v>
      </c>
      <c r="C4428" s="19" t="s">
        <v>46</v>
      </c>
      <c r="D4428" s="19">
        <v>2012</v>
      </c>
      <c r="E4428" s="19" t="s">
        <v>104</v>
      </c>
      <c r="F4428" s="19" t="s">
        <v>224</v>
      </c>
      <c r="G4428" s="19" t="s">
        <v>126</v>
      </c>
      <c r="H4428" s="19">
        <v>17.883320583559843</v>
      </c>
    </row>
    <row r="4429" spans="1:8">
      <c r="A4429" s="19" t="s">
        <v>49</v>
      </c>
      <c r="B4429" s="19" t="s">
        <v>4818</v>
      </c>
      <c r="C4429" s="19" t="s">
        <v>48</v>
      </c>
      <c r="D4429" s="19">
        <v>2012</v>
      </c>
      <c r="E4429" s="19" t="s">
        <v>104</v>
      </c>
      <c r="F4429" s="19" t="s">
        <v>224</v>
      </c>
      <c r="G4429" s="19" t="s">
        <v>126</v>
      </c>
      <c r="H4429" s="19">
        <v>17.306464468583208</v>
      </c>
    </row>
    <row r="4430" spans="1:8">
      <c r="A4430" s="19" t="s">
        <v>51</v>
      </c>
      <c r="B4430" s="19" t="s">
        <v>4819</v>
      </c>
      <c r="C4430" s="19" t="s">
        <v>50</v>
      </c>
      <c r="D4430" s="19">
        <v>2012</v>
      </c>
      <c r="E4430" s="19" t="s">
        <v>104</v>
      </c>
      <c r="F4430" s="19" t="s">
        <v>224</v>
      </c>
      <c r="G4430" s="19" t="s">
        <v>126</v>
      </c>
      <c r="H4430" s="19">
        <v>17.580723441916234</v>
      </c>
    </row>
    <row r="4431" spans="1:8">
      <c r="A4431" s="19" t="s">
        <v>53</v>
      </c>
      <c r="B4431" s="19" t="s">
        <v>4820</v>
      </c>
      <c r="C4431" s="19" t="s">
        <v>52</v>
      </c>
      <c r="D4431" s="19">
        <v>2012</v>
      </c>
      <c r="E4431" s="19" t="s">
        <v>104</v>
      </c>
      <c r="F4431" s="19" t="s">
        <v>224</v>
      </c>
      <c r="G4431" s="19" t="s">
        <v>126</v>
      </c>
      <c r="H4431" s="19">
        <v>18.257478173751252</v>
      </c>
    </row>
    <row r="4432" spans="1:8">
      <c r="A4432" s="19" t="s">
        <v>55</v>
      </c>
      <c r="B4432" s="19" t="s">
        <v>4821</v>
      </c>
      <c r="C4432" s="19" t="s">
        <v>54</v>
      </c>
      <c r="D4432" s="19">
        <v>2012</v>
      </c>
      <c r="E4432" s="19" t="s">
        <v>104</v>
      </c>
      <c r="F4432" s="19" t="s">
        <v>224</v>
      </c>
      <c r="G4432" s="19" t="s">
        <v>126</v>
      </c>
      <c r="H4432" s="19">
        <v>18.776166710031458</v>
      </c>
    </row>
    <row r="4433" spans="1:8">
      <c r="A4433" s="19" t="s">
        <v>57</v>
      </c>
      <c r="B4433" s="19" t="s">
        <v>4822</v>
      </c>
      <c r="C4433" s="19" t="s">
        <v>56</v>
      </c>
      <c r="D4433" s="19">
        <v>2012</v>
      </c>
      <c r="E4433" s="19" t="s">
        <v>104</v>
      </c>
      <c r="F4433" s="19" t="s">
        <v>224</v>
      </c>
      <c r="G4433" s="19" t="s">
        <v>126</v>
      </c>
      <c r="H4433" s="19">
        <v>18.330640787619839</v>
      </c>
    </row>
    <row r="4434" spans="1:8">
      <c r="A4434" s="19" t="s">
        <v>59</v>
      </c>
      <c r="B4434" s="19" t="s">
        <v>4823</v>
      </c>
      <c r="C4434" s="19" t="s">
        <v>58</v>
      </c>
      <c r="D4434" s="19">
        <v>2012</v>
      </c>
      <c r="E4434" s="19" t="s">
        <v>104</v>
      </c>
      <c r="F4434" s="19" t="s">
        <v>224</v>
      </c>
      <c r="G4434" s="19" t="s">
        <v>126</v>
      </c>
      <c r="H4434" s="19">
        <v>18.833696238099481</v>
      </c>
    </row>
    <row r="4435" spans="1:8">
      <c r="A4435" s="19" t="s">
        <v>61</v>
      </c>
      <c r="B4435" s="19" t="s">
        <v>4824</v>
      </c>
      <c r="C4435" s="19" t="s">
        <v>60</v>
      </c>
      <c r="D4435" s="19">
        <v>2012</v>
      </c>
      <c r="E4435" s="19" t="s">
        <v>104</v>
      </c>
      <c r="F4435" s="19" t="s">
        <v>224</v>
      </c>
      <c r="G4435" s="19" t="s">
        <v>126</v>
      </c>
      <c r="H4435" s="19">
        <v>18.698427790417334</v>
      </c>
    </row>
    <row r="4436" spans="1:8">
      <c r="A4436" s="19" t="s">
        <v>63</v>
      </c>
      <c r="B4436" s="19" t="s">
        <v>4825</v>
      </c>
      <c r="C4436" s="19" t="s">
        <v>62</v>
      </c>
      <c r="D4436" s="19">
        <v>2012</v>
      </c>
      <c r="E4436" s="19" t="s">
        <v>104</v>
      </c>
      <c r="F4436" s="19" t="s">
        <v>224</v>
      </c>
      <c r="G4436" s="19" t="s">
        <v>126</v>
      </c>
      <c r="H4436" s="19">
        <v>19.36912781669292</v>
      </c>
    </row>
    <row r="4437" spans="1:8">
      <c r="A4437" s="19" t="s">
        <v>65</v>
      </c>
      <c r="B4437" s="19" t="s">
        <v>4826</v>
      </c>
      <c r="C4437" s="19" t="s">
        <v>64</v>
      </c>
      <c r="D4437" s="19">
        <v>2012</v>
      </c>
      <c r="E4437" s="19" t="s">
        <v>104</v>
      </c>
      <c r="F4437" s="19" t="s">
        <v>224</v>
      </c>
      <c r="G4437" s="19" t="s">
        <v>126</v>
      </c>
      <c r="H4437" s="19">
        <v>17.736530033513791</v>
      </c>
    </row>
    <row r="4438" spans="1:8">
      <c r="A4438" s="19" t="s">
        <v>67</v>
      </c>
      <c r="B4438" s="19" t="s">
        <v>4827</v>
      </c>
      <c r="C4438" s="19" t="s">
        <v>66</v>
      </c>
      <c r="D4438" s="19">
        <v>2012</v>
      </c>
      <c r="E4438" s="19" t="s">
        <v>104</v>
      </c>
      <c r="F4438" s="19" t="s">
        <v>224</v>
      </c>
      <c r="G4438" s="19" t="s">
        <v>126</v>
      </c>
      <c r="H4438" s="19">
        <v>18.779275926979818</v>
      </c>
    </row>
    <row r="4439" spans="1:8">
      <c r="A4439" s="19" t="s">
        <v>69</v>
      </c>
      <c r="B4439" s="19" t="s">
        <v>4828</v>
      </c>
      <c r="C4439" s="19" t="s">
        <v>68</v>
      </c>
      <c r="D4439" s="19">
        <v>2012</v>
      </c>
      <c r="E4439" s="19" t="s">
        <v>104</v>
      </c>
      <c r="F4439" s="19" t="s">
        <v>224</v>
      </c>
      <c r="G4439" s="19" t="s">
        <v>126</v>
      </c>
      <c r="H4439" s="19">
        <v>17.516010429963234</v>
      </c>
    </row>
    <row r="4440" spans="1:8">
      <c r="A4440" s="19" t="s">
        <v>71</v>
      </c>
      <c r="B4440" s="19" t="s">
        <v>4829</v>
      </c>
      <c r="C4440" s="19" t="s">
        <v>70</v>
      </c>
      <c r="D4440" s="19">
        <v>2012</v>
      </c>
      <c r="E4440" s="19" t="s">
        <v>104</v>
      </c>
      <c r="F4440" s="19" t="s">
        <v>224</v>
      </c>
      <c r="G4440" s="19" t="s">
        <v>126</v>
      </c>
      <c r="H4440" s="19">
        <v>20.140856638331076</v>
      </c>
    </row>
    <row r="4441" spans="1:8">
      <c r="A4441" s="19" t="s">
        <v>20</v>
      </c>
      <c r="B4441" s="19" t="s">
        <v>4830</v>
      </c>
      <c r="C4441" s="19" t="s">
        <v>182</v>
      </c>
      <c r="D4441" s="19">
        <v>2012</v>
      </c>
      <c r="E4441" s="19" t="s">
        <v>104</v>
      </c>
      <c r="F4441" s="19" t="s">
        <v>224</v>
      </c>
      <c r="G4441" s="19" t="s">
        <v>126</v>
      </c>
      <c r="H4441" s="19">
        <v>18.104745277184914</v>
      </c>
    </row>
    <row r="4442" spans="1:8">
      <c r="A4442" s="19" t="s">
        <v>23</v>
      </c>
      <c r="B4442" s="19" t="s">
        <v>4831</v>
      </c>
      <c r="C4442" s="19" t="s">
        <v>175</v>
      </c>
      <c r="D4442" s="19">
        <v>2013</v>
      </c>
      <c r="E4442" s="19" t="s">
        <v>104</v>
      </c>
      <c r="F4442" s="19" t="s">
        <v>224</v>
      </c>
      <c r="G4442" s="19" t="s">
        <v>126</v>
      </c>
      <c r="H4442" s="19">
        <v>17.860332434471218</v>
      </c>
    </row>
    <row r="4443" spans="1:8">
      <c r="A4443" s="19" t="s">
        <v>25</v>
      </c>
      <c r="B4443" s="19" t="s">
        <v>4832</v>
      </c>
      <c r="C4443" s="19" t="s">
        <v>176</v>
      </c>
      <c r="D4443" s="19">
        <v>2013</v>
      </c>
      <c r="E4443" s="19" t="s">
        <v>104</v>
      </c>
      <c r="F4443" s="19" t="s">
        <v>224</v>
      </c>
      <c r="G4443" s="19" t="s">
        <v>126</v>
      </c>
      <c r="H4443" s="19">
        <v>16.654986624467803</v>
      </c>
    </row>
    <row r="4444" spans="1:8">
      <c r="A4444" s="19" t="s">
        <v>26</v>
      </c>
      <c r="B4444" s="19" t="s">
        <v>4833</v>
      </c>
      <c r="C4444" s="19" t="s">
        <v>177</v>
      </c>
      <c r="D4444" s="19">
        <v>2013</v>
      </c>
      <c r="E4444" s="19" t="s">
        <v>104</v>
      </c>
      <c r="F4444" s="19" t="s">
        <v>224</v>
      </c>
      <c r="G4444" s="19" t="s">
        <v>126</v>
      </c>
      <c r="H4444" s="19">
        <v>17.086995254046563</v>
      </c>
    </row>
    <row r="4445" spans="1:8">
      <c r="A4445" s="19" t="s">
        <v>221</v>
      </c>
      <c r="B4445" s="19" t="s">
        <v>4834</v>
      </c>
      <c r="C4445" s="19" t="s">
        <v>178</v>
      </c>
      <c r="D4445" s="19">
        <v>2013</v>
      </c>
      <c r="E4445" s="19" t="s">
        <v>104</v>
      </c>
      <c r="F4445" s="19" t="s">
        <v>224</v>
      </c>
      <c r="G4445" s="19" t="s">
        <v>126</v>
      </c>
      <c r="H4445" s="19">
        <v>17.562750859403504</v>
      </c>
    </row>
    <row r="4446" spans="1:8">
      <c r="A4446" s="19" t="s">
        <v>107</v>
      </c>
      <c r="B4446" s="19" t="s">
        <v>4835</v>
      </c>
      <c r="C4446" s="19" t="s">
        <v>179</v>
      </c>
      <c r="D4446" s="19">
        <v>2013</v>
      </c>
      <c r="E4446" s="19" t="s">
        <v>104</v>
      </c>
      <c r="F4446" s="19" t="s">
        <v>224</v>
      </c>
      <c r="G4446" s="19" t="s">
        <v>126</v>
      </c>
      <c r="H4446" s="19">
        <v>18.459119299850272</v>
      </c>
    </row>
    <row r="4447" spans="1:8">
      <c r="A4447" s="19" t="s">
        <v>27</v>
      </c>
      <c r="B4447" s="19" t="s">
        <v>4836</v>
      </c>
      <c r="C4447" s="19" t="s">
        <v>180</v>
      </c>
      <c r="D4447" s="19">
        <v>2013</v>
      </c>
      <c r="E4447" s="19" t="s">
        <v>104</v>
      </c>
      <c r="F4447" s="19" t="s">
        <v>224</v>
      </c>
      <c r="G4447" s="19" t="s">
        <v>126</v>
      </c>
      <c r="H4447" s="19">
        <v>18.704660579057041</v>
      </c>
    </row>
    <row r="4448" spans="1:8">
      <c r="A4448" s="19" t="s">
        <v>28</v>
      </c>
      <c r="B4448" s="19" t="s">
        <v>4837</v>
      </c>
      <c r="C4448" s="19" t="s">
        <v>181</v>
      </c>
      <c r="D4448" s="19">
        <v>2013</v>
      </c>
      <c r="E4448" s="19" t="s">
        <v>104</v>
      </c>
      <c r="F4448" s="19" t="s">
        <v>224</v>
      </c>
      <c r="G4448" s="19" t="s">
        <v>126</v>
      </c>
      <c r="H4448" s="19">
        <v>18.791886044057946</v>
      </c>
    </row>
    <row r="4449" spans="1:8">
      <c r="A4449" s="19" t="s">
        <v>30</v>
      </c>
      <c r="B4449" s="19" t="s">
        <v>4838</v>
      </c>
      <c r="C4449" s="19" t="s">
        <v>29</v>
      </c>
      <c r="D4449" s="19">
        <v>2013</v>
      </c>
      <c r="E4449" s="19" t="s">
        <v>104</v>
      </c>
      <c r="F4449" s="19" t="s">
        <v>224</v>
      </c>
      <c r="G4449" s="19" t="s">
        <v>126</v>
      </c>
      <c r="H4449" s="19">
        <v>17.196216347319911</v>
      </c>
    </row>
    <row r="4450" spans="1:8">
      <c r="A4450" s="19" t="s">
        <v>32</v>
      </c>
      <c r="B4450" s="19" t="s">
        <v>4839</v>
      </c>
      <c r="C4450" s="19" t="s">
        <v>31</v>
      </c>
      <c r="D4450" s="19">
        <v>2013</v>
      </c>
      <c r="E4450" s="19" t="s">
        <v>104</v>
      </c>
      <c r="F4450" s="19" t="s">
        <v>224</v>
      </c>
      <c r="G4450" s="19" t="s">
        <v>126</v>
      </c>
      <c r="H4450" s="19">
        <v>17.176464798090411</v>
      </c>
    </row>
    <row r="4451" spans="1:8">
      <c r="A4451" s="19" t="s">
        <v>34</v>
      </c>
      <c r="B4451" s="19" t="s">
        <v>4840</v>
      </c>
      <c r="C4451" s="19" t="s">
        <v>33</v>
      </c>
      <c r="D4451" s="19">
        <v>2013</v>
      </c>
      <c r="E4451" s="19" t="s">
        <v>104</v>
      </c>
      <c r="F4451" s="19" t="s">
        <v>224</v>
      </c>
      <c r="G4451" s="19" t="s">
        <v>126</v>
      </c>
      <c r="H4451" s="19">
        <v>16.364656623645704</v>
      </c>
    </row>
    <row r="4452" spans="1:8">
      <c r="A4452" s="19" t="s">
        <v>36</v>
      </c>
      <c r="B4452" s="19" t="s">
        <v>4841</v>
      </c>
      <c r="C4452" s="19" t="s">
        <v>35</v>
      </c>
      <c r="D4452" s="19">
        <v>2013</v>
      </c>
      <c r="E4452" s="19" t="s">
        <v>104</v>
      </c>
      <c r="F4452" s="19" t="s">
        <v>224</v>
      </c>
      <c r="G4452" s="19" t="s">
        <v>126</v>
      </c>
      <c r="H4452" s="19">
        <v>17.986456459633899</v>
      </c>
    </row>
    <row r="4453" spans="1:8">
      <c r="A4453" s="19" t="s">
        <v>38</v>
      </c>
      <c r="B4453" s="19" t="s">
        <v>4842</v>
      </c>
      <c r="C4453" s="19" t="s">
        <v>37</v>
      </c>
      <c r="D4453" s="19">
        <v>2013</v>
      </c>
      <c r="E4453" s="19" t="s">
        <v>104</v>
      </c>
      <c r="F4453" s="19" t="s">
        <v>224</v>
      </c>
      <c r="G4453" s="19" t="s">
        <v>126</v>
      </c>
      <c r="H4453" s="19">
        <v>18.539545810493344</v>
      </c>
    </row>
    <row r="4454" spans="1:8">
      <c r="A4454" s="19" t="s">
        <v>40</v>
      </c>
      <c r="B4454" s="19" t="s">
        <v>4843</v>
      </c>
      <c r="C4454" s="19" t="s">
        <v>39</v>
      </c>
      <c r="D4454" s="19">
        <v>2013</v>
      </c>
      <c r="E4454" s="19" t="s">
        <v>104</v>
      </c>
      <c r="F4454" s="19" t="s">
        <v>224</v>
      </c>
      <c r="G4454" s="19" t="s">
        <v>126</v>
      </c>
      <c r="H4454" s="19">
        <v>19.232545693150243</v>
      </c>
    </row>
    <row r="4455" spans="1:8">
      <c r="A4455" s="19" t="s">
        <v>41</v>
      </c>
      <c r="B4455" s="19" t="s">
        <v>4844</v>
      </c>
      <c r="C4455" s="19" t="s">
        <v>24</v>
      </c>
      <c r="D4455" s="19">
        <v>2013</v>
      </c>
      <c r="E4455" s="19" t="s">
        <v>104</v>
      </c>
      <c r="F4455" s="19" t="s">
        <v>224</v>
      </c>
      <c r="G4455" s="19" t="s">
        <v>126</v>
      </c>
      <c r="H4455" s="19">
        <v>16.654986624467803</v>
      </c>
    </row>
    <row r="4456" spans="1:8">
      <c r="A4456" s="19" t="s">
        <v>43</v>
      </c>
      <c r="B4456" s="19" t="s">
        <v>4845</v>
      </c>
      <c r="C4456" s="19" t="s">
        <v>42</v>
      </c>
      <c r="D4456" s="19">
        <v>2013</v>
      </c>
      <c r="E4456" s="19" t="s">
        <v>104</v>
      </c>
      <c r="F4456" s="19" t="s">
        <v>224</v>
      </c>
      <c r="G4456" s="19" t="s">
        <v>126</v>
      </c>
      <c r="H4456" s="19">
        <v>14.566110262756043</v>
      </c>
    </row>
    <row r="4457" spans="1:8">
      <c r="A4457" s="19" t="s">
        <v>45</v>
      </c>
      <c r="B4457" s="19" t="s">
        <v>4846</v>
      </c>
      <c r="C4457" s="19" t="s">
        <v>44</v>
      </c>
      <c r="D4457" s="19">
        <v>2013</v>
      </c>
      <c r="E4457" s="19" t="s">
        <v>104</v>
      </c>
      <c r="F4457" s="19" t="s">
        <v>224</v>
      </c>
      <c r="G4457" s="19" t="s">
        <v>126</v>
      </c>
      <c r="H4457" s="19">
        <v>17.672256431474676</v>
      </c>
    </row>
    <row r="4458" spans="1:8">
      <c r="A4458" s="19" t="s">
        <v>47</v>
      </c>
      <c r="B4458" s="19" t="s">
        <v>4847</v>
      </c>
      <c r="C4458" s="19" t="s">
        <v>46</v>
      </c>
      <c r="D4458" s="19">
        <v>2013</v>
      </c>
      <c r="E4458" s="19" t="s">
        <v>104</v>
      </c>
      <c r="F4458" s="19" t="s">
        <v>224</v>
      </c>
      <c r="G4458" s="19" t="s">
        <v>126</v>
      </c>
      <c r="H4458" s="19">
        <v>17.73328062984281</v>
      </c>
    </row>
    <row r="4459" spans="1:8">
      <c r="A4459" s="19" t="s">
        <v>49</v>
      </c>
      <c r="B4459" s="19" t="s">
        <v>4848</v>
      </c>
      <c r="C4459" s="19" t="s">
        <v>48</v>
      </c>
      <c r="D4459" s="19">
        <v>2013</v>
      </c>
      <c r="E4459" s="19" t="s">
        <v>104</v>
      </c>
      <c r="F4459" s="19" t="s">
        <v>224</v>
      </c>
      <c r="G4459" s="19" t="s">
        <v>126</v>
      </c>
      <c r="H4459" s="19">
        <v>17.280678394887072</v>
      </c>
    </row>
    <row r="4460" spans="1:8">
      <c r="A4460" s="19" t="s">
        <v>51</v>
      </c>
      <c r="B4460" s="19" t="s">
        <v>4849</v>
      </c>
      <c r="C4460" s="19" t="s">
        <v>50</v>
      </c>
      <c r="D4460" s="19">
        <v>2013</v>
      </c>
      <c r="E4460" s="19" t="s">
        <v>104</v>
      </c>
      <c r="F4460" s="19" t="s">
        <v>224</v>
      </c>
      <c r="G4460" s="19" t="s">
        <v>126</v>
      </c>
      <c r="H4460" s="19">
        <v>17.440563839368682</v>
      </c>
    </row>
    <row r="4461" spans="1:8">
      <c r="A4461" s="19" t="s">
        <v>53</v>
      </c>
      <c r="B4461" s="19" t="s">
        <v>4850</v>
      </c>
      <c r="C4461" s="19" t="s">
        <v>52</v>
      </c>
      <c r="D4461" s="19">
        <v>2013</v>
      </c>
      <c r="E4461" s="19" t="s">
        <v>104</v>
      </c>
      <c r="F4461" s="19" t="s">
        <v>224</v>
      </c>
      <c r="G4461" s="19" t="s">
        <v>126</v>
      </c>
      <c r="H4461" s="19">
        <v>18.166998861047837</v>
      </c>
    </row>
    <row r="4462" spans="1:8">
      <c r="A4462" s="19" t="s">
        <v>55</v>
      </c>
      <c r="B4462" s="19" t="s">
        <v>4851</v>
      </c>
      <c r="C4462" s="19" t="s">
        <v>54</v>
      </c>
      <c r="D4462" s="19">
        <v>2013</v>
      </c>
      <c r="E4462" s="19" t="s">
        <v>104</v>
      </c>
      <c r="F4462" s="19" t="s">
        <v>224</v>
      </c>
      <c r="G4462" s="19" t="s">
        <v>126</v>
      </c>
      <c r="H4462" s="19">
        <v>18.677403880181505</v>
      </c>
    </row>
    <row r="4463" spans="1:8">
      <c r="A4463" s="19" t="s">
        <v>57</v>
      </c>
      <c r="B4463" s="19" t="s">
        <v>4852</v>
      </c>
      <c r="C4463" s="19" t="s">
        <v>56</v>
      </c>
      <c r="D4463" s="19">
        <v>2013</v>
      </c>
      <c r="E4463" s="19" t="s">
        <v>104</v>
      </c>
      <c r="F4463" s="19" t="s">
        <v>224</v>
      </c>
      <c r="G4463" s="19" t="s">
        <v>126</v>
      </c>
      <c r="H4463" s="19">
        <v>18.380199596258283</v>
      </c>
    </row>
    <row r="4464" spans="1:8">
      <c r="A4464" s="19" t="s">
        <v>59</v>
      </c>
      <c r="B4464" s="19" t="s">
        <v>4853</v>
      </c>
      <c r="C4464" s="19" t="s">
        <v>58</v>
      </c>
      <c r="D4464" s="19">
        <v>2013</v>
      </c>
      <c r="E4464" s="19" t="s">
        <v>104</v>
      </c>
      <c r="F4464" s="19" t="s">
        <v>224</v>
      </c>
      <c r="G4464" s="19" t="s">
        <v>126</v>
      </c>
      <c r="H4464" s="19">
        <v>18.720618006556155</v>
      </c>
    </row>
    <row r="4465" spans="1:8">
      <c r="A4465" s="19" t="s">
        <v>61</v>
      </c>
      <c r="B4465" s="19" t="s">
        <v>4854</v>
      </c>
      <c r="C4465" s="19" t="s">
        <v>60</v>
      </c>
      <c r="D4465" s="19">
        <v>2013</v>
      </c>
      <c r="E4465" s="19" t="s">
        <v>104</v>
      </c>
      <c r="F4465" s="19" t="s">
        <v>224</v>
      </c>
      <c r="G4465" s="19" t="s">
        <v>126</v>
      </c>
      <c r="H4465" s="19">
        <v>18.640822758001388</v>
      </c>
    </row>
    <row r="4466" spans="1:8">
      <c r="A4466" s="19" t="s">
        <v>63</v>
      </c>
      <c r="B4466" s="19" t="s">
        <v>4855</v>
      </c>
      <c r="C4466" s="19" t="s">
        <v>62</v>
      </c>
      <c r="D4466" s="19">
        <v>2013</v>
      </c>
      <c r="E4466" s="19" t="s">
        <v>104</v>
      </c>
      <c r="F4466" s="19" t="s">
        <v>224</v>
      </c>
      <c r="G4466" s="19" t="s">
        <v>126</v>
      </c>
      <c r="H4466" s="19">
        <v>19.119985271720026</v>
      </c>
    </row>
    <row r="4467" spans="1:8">
      <c r="A4467" s="19" t="s">
        <v>65</v>
      </c>
      <c r="B4467" s="19" t="s">
        <v>4856</v>
      </c>
      <c r="C4467" s="19" t="s">
        <v>64</v>
      </c>
      <c r="D4467" s="19">
        <v>2013</v>
      </c>
      <c r="E4467" s="19" t="s">
        <v>104</v>
      </c>
      <c r="F4467" s="19" t="s">
        <v>224</v>
      </c>
      <c r="G4467" s="19" t="s">
        <v>126</v>
      </c>
      <c r="H4467" s="19">
        <v>17.726289243290491</v>
      </c>
    </row>
    <row r="4468" spans="1:8">
      <c r="A4468" s="19" t="s">
        <v>67</v>
      </c>
      <c r="B4468" s="19" t="s">
        <v>4857</v>
      </c>
      <c r="C4468" s="19" t="s">
        <v>66</v>
      </c>
      <c r="D4468" s="19">
        <v>2013</v>
      </c>
      <c r="E4468" s="19" t="s">
        <v>104</v>
      </c>
      <c r="F4468" s="19" t="s">
        <v>224</v>
      </c>
      <c r="G4468" s="19" t="s">
        <v>126</v>
      </c>
      <c r="H4468" s="19">
        <v>18.56312973842266</v>
      </c>
    </row>
    <row r="4469" spans="1:8">
      <c r="A4469" s="19" t="s">
        <v>69</v>
      </c>
      <c r="B4469" s="19" t="s">
        <v>4858</v>
      </c>
      <c r="C4469" s="19" t="s">
        <v>68</v>
      </c>
      <c r="D4469" s="19">
        <v>2013</v>
      </c>
      <c r="E4469" s="19" t="s">
        <v>104</v>
      </c>
      <c r="F4469" s="19" t="s">
        <v>224</v>
      </c>
      <c r="G4469" s="19" t="s">
        <v>126</v>
      </c>
      <c r="H4469" s="19">
        <v>17.187839305103147</v>
      </c>
    </row>
    <row r="4470" spans="1:8">
      <c r="A4470" s="19" t="s">
        <v>71</v>
      </c>
      <c r="B4470" s="19" t="s">
        <v>4859</v>
      </c>
      <c r="C4470" s="19" t="s">
        <v>70</v>
      </c>
      <c r="D4470" s="19">
        <v>2013</v>
      </c>
      <c r="E4470" s="19" t="s">
        <v>104</v>
      </c>
      <c r="F4470" s="19" t="s">
        <v>224</v>
      </c>
      <c r="G4470" s="19" t="s">
        <v>126</v>
      </c>
      <c r="H4470" s="19">
        <v>20.048717913726989</v>
      </c>
    </row>
    <row r="4471" spans="1:8">
      <c r="A4471" s="19" t="s">
        <v>20</v>
      </c>
      <c r="B4471" s="19" t="s">
        <v>4860</v>
      </c>
      <c r="C4471" s="19" t="s">
        <v>182</v>
      </c>
      <c r="D4471" s="19">
        <v>2013</v>
      </c>
      <c r="E4471" s="19" t="s">
        <v>104</v>
      </c>
      <c r="F4471" s="19" t="s">
        <v>224</v>
      </c>
      <c r="G4471" s="19" t="s">
        <v>126</v>
      </c>
      <c r="H4471" s="19">
        <v>18.010733153128132</v>
      </c>
    </row>
    <row r="4472" spans="1:8">
      <c r="A4472" s="19" t="s">
        <v>23</v>
      </c>
      <c r="B4472" s="19" t="s">
        <v>4861</v>
      </c>
      <c r="C4472" s="19" t="s">
        <v>175</v>
      </c>
      <c r="D4472" s="19">
        <v>2014</v>
      </c>
      <c r="E4472" s="19" t="s">
        <v>104</v>
      </c>
      <c r="F4472" s="19" t="s">
        <v>224</v>
      </c>
      <c r="G4472" s="19" t="s">
        <v>126</v>
      </c>
      <c r="H4472" s="19">
        <v>17.832741146738364</v>
      </c>
    </row>
    <row r="4473" spans="1:8">
      <c r="A4473" s="19" t="s">
        <v>25</v>
      </c>
      <c r="B4473" s="19" t="s">
        <v>4862</v>
      </c>
      <c r="C4473" s="19" t="s">
        <v>176</v>
      </c>
      <c r="D4473" s="19">
        <v>2014</v>
      </c>
      <c r="E4473" s="19" t="s">
        <v>104</v>
      </c>
      <c r="F4473" s="19" t="s">
        <v>224</v>
      </c>
      <c r="G4473" s="19" t="s">
        <v>126</v>
      </c>
      <c r="H4473" s="19">
        <v>16.517052948935369</v>
      </c>
    </row>
    <row r="4474" spans="1:8">
      <c r="A4474" s="19" t="s">
        <v>26</v>
      </c>
      <c r="B4474" s="19" t="s">
        <v>4863</v>
      </c>
      <c r="C4474" s="19" t="s">
        <v>177</v>
      </c>
      <c r="D4474" s="19">
        <v>2014</v>
      </c>
      <c r="E4474" s="19" t="s">
        <v>104</v>
      </c>
      <c r="F4474" s="19" t="s">
        <v>224</v>
      </c>
      <c r="G4474" s="19" t="s">
        <v>126</v>
      </c>
      <c r="H4474" s="19">
        <v>16.992674269315007</v>
      </c>
    </row>
    <row r="4475" spans="1:8">
      <c r="A4475" s="19" t="s">
        <v>221</v>
      </c>
      <c r="B4475" s="19" t="s">
        <v>4864</v>
      </c>
      <c r="C4475" s="19" t="s">
        <v>178</v>
      </c>
      <c r="D4475" s="19">
        <v>2014</v>
      </c>
      <c r="E4475" s="19" t="s">
        <v>104</v>
      </c>
      <c r="F4475" s="19" t="s">
        <v>224</v>
      </c>
      <c r="G4475" s="19" t="s">
        <v>126</v>
      </c>
      <c r="H4475" s="19">
        <v>17.490788736541614</v>
      </c>
    </row>
    <row r="4476" spans="1:8">
      <c r="A4476" s="19" t="s">
        <v>107</v>
      </c>
      <c r="B4476" s="19" t="s">
        <v>4865</v>
      </c>
      <c r="C4476" s="19" t="s">
        <v>179</v>
      </c>
      <c r="D4476" s="19">
        <v>2014</v>
      </c>
      <c r="E4476" s="19" t="s">
        <v>104</v>
      </c>
      <c r="F4476" s="19" t="s">
        <v>224</v>
      </c>
      <c r="G4476" s="19" t="s">
        <v>126</v>
      </c>
      <c r="H4476" s="19">
        <v>18.449973961521145</v>
      </c>
    </row>
    <row r="4477" spans="1:8">
      <c r="A4477" s="19" t="s">
        <v>27</v>
      </c>
      <c r="B4477" s="19" t="s">
        <v>4866</v>
      </c>
      <c r="C4477" s="19" t="s">
        <v>180</v>
      </c>
      <c r="D4477" s="19">
        <v>2014</v>
      </c>
      <c r="E4477" s="19" t="s">
        <v>104</v>
      </c>
      <c r="F4477" s="19" t="s">
        <v>224</v>
      </c>
      <c r="G4477" s="19" t="s">
        <v>126</v>
      </c>
      <c r="H4477" s="19">
        <v>18.655664919767666</v>
      </c>
    </row>
    <row r="4478" spans="1:8">
      <c r="A4478" s="19" t="s">
        <v>28</v>
      </c>
      <c r="B4478" s="19" t="s">
        <v>4867</v>
      </c>
      <c r="C4478" s="19" t="s">
        <v>181</v>
      </c>
      <c r="D4478" s="19">
        <v>2014</v>
      </c>
      <c r="E4478" s="19" t="s">
        <v>104</v>
      </c>
      <c r="F4478" s="19" t="s">
        <v>224</v>
      </c>
      <c r="G4478" s="19" t="s">
        <v>126</v>
      </c>
      <c r="H4478" s="19">
        <v>18.658996107863356</v>
      </c>
    </row>
    <row r="4479" spans="1:8">
      <c r="A4479" s="19" t="s">
        <v>30</v>
      </c>
      <c r="B4479" s="19" t="s">
        <v>4868</v>
      </c>
      <c r="C4479" s="19" t="s">
        <v>29</v>
      </c>
      <c r="D4479" s="19">
        <v>2014</v>
      </c>
      <c r="E4479" s="19" t="s">
        <v>104</v>
      </c>
      <c r="F4479" s="19" t="s">
        <v>224</v>
      </c>
      <c r="G4479" s="19" t="s">
        <v>126</v>
      </c>
      <c r="H4479" s="19">
        <v>17.194202568085622</v>
      </c>
    </row>
    <row r="4480" spans="1:8">
      <c r="A4480" s="19" t="s">
        <v>32</v>
      </c>
      <c r="B4480" s="19" t="s">
        <v>4869</v>
      </c>
      <c r="C4480" s="19" t="s">
        <v>31</v>
      </c>
      <c r="D4480" s="19">
        <v>2014</v>
      </c>
      <c r="E4480" s="19" t="s">
        <v>104</v>
      </c>
      <c r="F4480" s="19" t="s">
        <v>224</v>
      </c>
      <c r="G4480" s="19" t="s">
        <v>126</v>
      </c>
      <c r="H4480" s="19">
        <v>17.102712782053274</v>
      </c>
    </row>
    <row r="4481" spans="1:8">
      <c r="A4481" s="19" t="s">
        <v>34</v>
      </c>
      <c r="B4481" s="19" t="s">
        <v>4870</v>
      </c>
      <c r="C4481" s="19" t="s">
        <v>33</v>
      </c>
      <c r="D4481" s="19">
        <v>2014</v>
      </c>
      <c r="E4481" s="19" t="s">
        <v>104</v>
      </c>
      <c r="F4481" s="19" t="s">
        <v>224</v>
      </c>
      <c r="G4481" s="19" t="s">
        <v>126</v>
      </c>
      <c r="H4481" s="19">
        <v>16.282989500116091</v>
      </c>
    </row>
    <row r="4482" spans="1:8">
      <c r="A4482" s="19" t="s">
        <v>36</v>
      </c>
      <c r="B4482" s="19" t="s">
        <v>4871</v>
      </c>
      <c r="C4482" s="19" t="s">
        <v>35</v>
      </c>
      <c r="D4482" s="19">
        <v>2014</v>
      </c>
      <c r="E4482" s="19" t="s">
        <v>104</v>
      </c>
      <c r="F4482" s="19" t="s">
        <v>224</v>
      </c>
      <c r="G4482" s="19" t="s">
        <v>126</v>
      </c>
      <c r="H4482" s="19">
        <v>18.083995316011013</v>
      </c>
    </row>
    <row r="4483" spans="1:8">
      <c r="A4483" s="19" t="s">
        <v>38</v>
      </c>
      <c r="B4483" s="19" t="s">
        <v>4872</v>
      </c>
      <c r="C4483" s="19" t="s">
        <v>37</v>
      </c>
      <c r="D4483" s="19">
        <v>2014</v>
      </c>
      <c r="E4483" s="19" t="s">
        <v>104</v>
      </c>
      <c r="F4483" s="19" t="s">
        <v>224</v>
      </c>
      <c r="G4483" s="19" t="s">
        <v>126</v>
      </c>
      <c r="H4483" s="19">
        <v>18.477412811110245</v>
      </c>
    </row>
    <row r="4484" spans="1:8">
      <c r="A4484" s="19" t="s">
        <v>40</v>
      </c>
      <c r="B4484" s="19" t="s">
        <v>4873</v>
      </c>
      <c r="C4484" s="19" t="s">
        <v>39</v>
      </c>
      <c r="D4484" s="19">
        <v>2014</v>
      </c>
      <c r="E4484" s="19" t="s">
        <v>104</v>
      </c>
      <c r="F4484" s="19" t="s">
        <v>224</v>
      </c>
      <c r="G4484" s="19" t="s">
        <v>126</v>
      </c>
      <c r="H4484" s="19">
        <v>19.232119607355504</v>
      </c>
    </row>
    <row r="4485" spans="1:8">
      <c r="A4485" s="19" t="s">
        <v>41</v>
      </c>
      <c r="B4485" s="19" t="s">
        <v>4874</v>
      </c>
      <c r="C4485" s="19" t="s">
        <v>24</v>
      </c>
      <c r="D4485" s="19">
        <v>2014</v>
      </c>
      <c r="E4485" s="19" t="s">
        <v>104</v>
      </c>
      <c r="F4485" s="19" t="s">
        <v>224</v>
      </c>
      <c r="G4485" s="19" t="s">
        <v>126</v>
      </c>
      <c r="H4485" s="19">
        <v>16.517052948935369</v>
      </c>
    </row>
    <row r="4486" spans="1:8">
      <c r="A4486" s="19" t="s">
        <v>43</v>
      </c>
      <c r="B4486" s="19" t="s">
        <v>4875</v>
      </c>
      <c r="C4486" s="19" t="s">
        <v>42</v>
      </c>
      <c r="D4486" s="19">
        <v>2014</v>
      </c>
      <c r="E4486" s="19" t="s">
        <v>104</v>
      </c>
      <c r="F4486" s="19" t="s">
        <v>224</v>
      </c>
      <c r="G4486" s="19" t="s">
        <v>126</v>
      </c>
      <c r="H4486" s="19">
        <v>14.615843553198541</v>
      </c>
    </row>
    <row r="4487" spans="1:8">
      <c r="A4487" s="19" t="s">
        <v>45</v>
      </c>
      <c r="B4487" s="19" t="s">
        <v>4876</v>
      </c>
      <c r="C4487" s="19" t="s">
        <v>44</v>
      </c>
      <c r="D4487" s="19">
        <v>2014</v>
      </c>
      <c r="E4487" s="19" t="s">
        <v>104</v>
      </c>
      <c r="F4487" s="19" t="s">
        <v>224</v>
      </c>
      <c r="G4487" s="19" t="s">
        <v>126</v>
      </c>
      <c r="H4487" s="19">
        <v>17.458315139165169</v>
      </c>
    </row>
    <row r="4488" spans="1:8">
      <c r="A4488" s="19" t="s">
        <v>47</v>
      </c>
      <c r="B4488" s="19" t="s">
        <v>4877</v>
      </c>
      <c r="C4488" s="19" t="s">
        <v>46</v>
      </c>
      <c r="D4488" s="19">
        <v>2014</v>
      </c>
      <c r="E4488" s="19" t="s">
        <v>104</v>
      </c>
      <c r="F4488" s="19" t="s">
        <v>224</v>
      </c>
      <c r="G4488" s="19" t="s">
        <v>126</v>
      </c>
      <c r="H4488" s="19">
        <v>17.650812880615259</v>
      </c>
    </row>
    <row r="4489" spans="1:8">
      <c r="A4489" s="19" t="s">
        <v>49</v>
      </c>
      <c r="B4489" s="19" t="s">
        <v>4878</v>
      </c>
      <c r="C4489" s="19" t="s">
        <v>48</v>
      </c>
      <c r="D4489" s="19">
        <v>2014</v>
      </c>
      <c r="E4489" s="19" t="s">
        <v>104</v>
      </c>
      <c r="F4489" s="19" t="s">
        <v>224</v>
      </c>
      <c r="G4489" s="19" t="s">
        <v>126</v>
      </c>
      <c r="H4489" s="19">
        <v>17.194992063722299</v>
      </c>
    </row>
    <row r="4490" spans="1:8">
      <c r="A4490" s="19" t="s">
        <v>51</v>
      </c>
      <c r="B4490" s="19" t="s">
        <v>4879</v>
      </c>
      <c r="C4490" s="19" t="s">
        <v>50</v>
      </c>
      <c r="D4490" s="19">
        <v>2014</v>
      </c>
      <c r="E4490" s="19" t="s">
        <v>104</v>
      </c>
      <c r="F4490" s="19" t="s">
        <v>224</v>
      </c>
      <c r="G4490" s="19" t="s">
        <v>126</v>
      </c>
      <c r="H4490" s="19">
        <v>17.448216954943412</v>
      </c>
    </row>
    <row r="4491" spans="1:8">
      <c r="A4491" s="19" t="s">
        <v>53</v>
      </c>
      <c r="B4491" s="19" t="s">
        <v>4880</v>
      </c>
      <c r="C4491" s="19" t="s">
        <v>52</v>
      </c>
      <c r="D4491" s="19">
        <v>2014</v>
      </c>
      <c r="E4491" s="19" t="s">
        <v>104</v>
      </c>
      <c r="F4491" s="19" t="s">
        <v>224</v>
      </c>
      <c r="G4491" s="19" t="s">
        <v>126</v>
      </c>
      <c r="H4491" s="19">
        <v>18.038579744217994</v>
      </c>
    </row>
    <row r="4492" spans="1:8">
      <c r="A4492" s="19" t="s">
        <v>55</v>
      </c>
      <c r="B4492" s="19" t="s">
        <v>4881</v>
      </c>
      <c r="C4492" s="19" t="s">
        <v>54</v>
      </c>
      <c r="D4492" s="19">
        <v>2014</v>
      </c>
      <c r="E4492" s="19" t="s">
        <v>104</v>
      </c>
      <c r="F4492" s="19" t="s">
        <v>224</v>
      </c>
      <c r="G4492" s="19" t="s">
        <v>126</v>
      </c>
      <c r="H4492" s="19">
        <v>18.530759290441321</v>
      </c>
    </row>
    <row r="4493" spans="1:8">
      <c r="A4493" s="19" t="s">
        <v>57</v>
      </c>
      <c r="B4493" s="19" t="s">
        <v>4882</v>
      </c>
      <c r="C4493" s="19" t="s">
        <v>56</v>
      </c>
      <c r="D4493" s="19">
        <v>2014</v>
      </c>
      <c r="E4493" s="19" t="s">
        <v>104</v>
      </c>
      <c r="F4493" s="19" t="s">
        <v>224</v>
      </c>
      <c r="G4493" s="19" t="s">
        <v>126</v>
      </c>
      <c r="H4493" s="19">
        <v>18.420859512156571</v>
      </c>
    </row>
    <row r="4494" spans="1:8">
      <c r="A4494" s="19" t="s">
        <v>59</v>
      </c>
      <c r="B4494" s="19" t="s">
        <v>4883</v>
      </c>
      <c r="C4494" s="19" t="s">
        <v>58</v>
      </c>
      <c r="D4494" s="19">
        <v>2014</v>
      </c>
      <c r="E4494" s="19" t="s">
        <v>104</v>
      </c>
      <c r="F4494" s="19" t="s">
        <v>224</v>
      </c>
      <c r="G4494" s="19" t="s">
        <v>126</v>
      </c>
      <c r="H4494" s="19">
        <v>18.656495896795111</v>
      </c>
    </row>
    <row r="4495" spans="1:8">
      <c r="A4495" s="19" t="s">
        <v>61</v>
      </c>
      <c r="B4495" s="19" t="s">
        <v>4884</v>
      </c>
      <c r="C4495" s="19" t="s">
        <v>60</v>
      </c>
      <c r="D4495" s="19">
        <v>2014</v>
      </c>
      <c r="E4495" s="19" t="s">
        <v>104</v>
      </c>
      <c r="F4495" s="19" t="s">
        <v>224</v>
      </c>
      <c r="G4495" s="19" t="s">
        <v>126</v>
      </c>
      <c r="H4495" s="19">
        <v>18.652332176415811</v>
      </c>
    </row>
    <row r="4496" spans="1:8">
      <c r="A4496" s="19" t="s">
        <v>63</v>
      </c>
      <c r="B4496" s="19" t="s">
        <v>4885</v>
      </c>
      <c r="C4496" s="19" t="s">
        <v>62</v>
      </c>
      <c r="D4496" s="19">
        <v>2014</v>
      </c>
      <c r="E4496" s="19" t="s">
        <v>104</v>
      </c>
      <c r="F4496" s="19" t="s">
        <v>224</v>
      </c>
      <c r="G4496" s="19" t="s">
        <v>126</v>
      </c>
      <c r="H4496" s="19">
        <v>18.992892114637574</v>
      </c>
    </row>
    <row r="4497" spans="1:8">
      <c r="A4497" s="19" t="s">
        <v>65</v>
      </c>
      <c r="B4497" s="19" t="s">
        <v>4886</v>
      </c>
      <c r="C4497" s="19" t="s">
        <v>64</v>
      </c>
      <c r="D4497" s="19">
        <v>2014</v>
      </c>
      <c r="E4497" s="19" t="s">
        <v>104</v>
      </c>
      <c r="F4497" s="19" t="s">
        <v>224</v>
      </c>
      <c r="G4497" s="19" t="s">
        <v>126</v>
      </c>
      <c r="H4497" s="19">
        <v>17.579010821827367</v>
      </c>
    </row>
    <row r="4498" spans="1:8">
      <c r="A4498" s="19" t="s">
        <v>67</v>
      </c>
      <c r="B4498" s="19" t="s">
        <v>4887</v>
      </c>
      <c r="C4498" s="19" t="s">
        <v>66</v>
      </c>
      <c r="D4498" s="19">
        <v>2014</v>
      </c>
      <c r="E4498" s="19" t="s">
        <v>104</v>
      </c>
      <c r="F4498" s="19" t="s">
        <v>224</v>
      </c>
      <c r="G4498" s="19" t="s">
        <v>126</v>
      </c>
      <c r="H4498" s="19">
        <v>18.476350576908381</v>
      </c>
    </row>
    <row r="4499" spans="1:8">
      <c r="A4499" s="19" t="s">
        <v>69</v>
      </c>
      <c r="B4499" s="19" t="s">
        <v>4888</v>
      </c>
      <c r="C4499" s="19" t="s">
        <v>68</v>
      </c>
      <c r="D4499" s="19">
        <v>2014</v>
      </c>
      <c r="E4499" s="19" t="s">
        <v>104</v>
      </c>
      <c r="F4499" s="19" t="s">
        <v>224</v>
      </c>
      <c r="G4499" s="19" t="s">
        <v>126</v>
      </c>
      <c r="H4499" s="19">
        <v>16.914312944030495</v>
      </c>
    </row>
    <row r="4500" spans="1:8">
      <c r="A4500" s="19" t="s">
        <v>71</v>
      </c>
      <c r="B4500" s="19" t="s">
        <v>4889</v>
      </c>
      <c r="C4500" s="19" t="s">
        <v>70</v>
      </c>
      <c r="D4500" s="19">
        <v>2014</v>
      </c>
      <c r="E4500" s="19" t="s">
        <v>104</v>
      </c>
      <c r="F4500" s="19" t="s">
        <v>224</v>
      </c>
      <c r="G4500" s="19" t="s">
        <v>126</v>
      </c>
      <c r="H4500" s="19">
        <v>19.973304458564026</v>
      </c>
    </row>
    <row r="4501" spans="1:8">
      <c r="A4501" s="19" t="s">
        <v>20</v>
      </c>
      <c r="B4501" s="19" t="s">
        <v>4890</v>
      </c>
      <c r="C4501" s="19" t="s">
        <v>182</v>
      </c>
      <c r="D4501" s="19">
        <v>2014</v>
      </c>
      <c r="E4501" s="19" t="s">
        <v>104</v>
      </c>
      <c r="F4501" s="19" t="s">
        <v>224</v>
      </c>
      <c r="G4501" s="19" t="s">
        <v>126</v>
      </c>
      <c r="H4501" s="19">
        <v>17.944195992543424</v>
      </c>
    </row>
    <row r="4502" spans="1:8">
      <c r="A4502" s="19" t="s">
        <v>23</v>
      </c>
      <c r="B4502" s="19" t="s">
        <v>4891</v>
      </c>
      <c r="C4502" s="19" t="s">
        <v>175</v>
      </c>
      <c r="D4502" s="19">
        <v>2005</v>
      </c>
      <c r="E4502" s="19" t="s">
        <v>105</v>
      </c>
      <c r="F4502" s="19" t="s">
        <v>224</v>
      </c>
      <c r="G4502" s="19" t="s">
        <v>136</v>
      </c>
      <c r="H4502" s="19">
        <v>63.686028468036717</v>
      </c>
    </row>
    <row r="4503" spans="1:8">
      <c r="A4503" s="19" t="s">
        <v>25</v>
      </c>
      <c r="B4503" s="19" t="s">
        <v>4892</v>
      </c>
      <c r="C4503" s="19" t="s">
        <v>176</v>
      </c>
      <c r="D4503" s="19">
        <v>2005</v>
      </c>
      <c r="E4503" s="19" t="s">
        <v>105</v>
      </c>
      <c r="F4503" s="19" t="s">
        <v>224</v>
      </c>
      <c r="G4503" s="19" t="s">
        <v>136</v>
      </c>
      <c r="H4503" s="19">
        <v>61.681473658051686</v>
      </c>
    </row>
    <row r="4504" spans="1:8">
      <c r="A4504" s="19" t="s">
        <v>26</v>
      </c>
      <c r="B4504" s="19" t="s">
        <v>4893</v>
      </c>
      <c r="C4504" s="19" t="s">
        <v>177</v>
      </c>
      <c r="D4504" s="19">
        <v>2005</v>
      </c>
      <c r="E4504" s="19" t="s">
        <v>105</v>
      </c>
      <c r="F4504" s="19" t="s">
        <v>224</v>
      </c>
      <c r="G4504" s="19" t="s">
        <v>136</v>
      </c>
      <c r="H4504" s="19">
        <v>62.652152454680056</v>
      </c>
    </row>
    <row r="4505" spans="1:8">
      <c r="A4505" s="19" t="s">
        <v>221</v>
      </c>
      <c r="B4505" s="19" t="s">
        <v>4894</v>
      </c>
      <c r="C4505" s="19" t="s">
        <v>178</v>
      </c>
      <c r="D4505" s="19">
        <v>2005</v>
      </c>
      <c r="E4505" s="19" t="s">
        <v>105</v>
      </c>
      <c r="F4505" s="19" t="s">
        <v>224</v>
      </c>
      <c r="G4505" s="19" t="s">
        <v>136</v>
      </c>
      <c r="H4505" s="19">
        <v>64.795336043026637</v>
      </c>
    </row>
    <row r="4506" spans="1:8">
      <c r="A4506" s="19" t="s">
        <v>107</v>
      </c>
      <c r="B4506" s="19" t="s">
        <v>4895</v>
      </c>
      <c r="C4506" s="19" t="s">
        <v>179</v>
      </c>
      <c r="D4506" s="19">
        <v>2005</v>
      </c>
      <c r="E4506" s="19" t="s">
        <v>105</v>
      </c>
      <c r="F4506" s="19" t="s">
        <v>224</v>
      </c>
      <c r="G4506" s="19" t="s">
        <v>136</v>
      </c>
      <c r="H4506" s="19">
        <v>67.240056923190664</v>
      </c>
    </row>
    <row r="4507" spans="1:8">
      <c r="A4507" s="19" t="s">
        <v>27</v>
      </c>
      <c r="B4507" s="19" t="s">
        <v>4896</v>
      </c>
      <c r="C4507" s="19" t="s">
        <v>180</v>
      </c>
      <c r="D4507" s="19">
        <v>2005</v>
      </c>
      <c r="E4507" s="19" t="s">
        <v>105</v>
      </c>
      <c r="F4507" s="19" t="s">
        <v>224</v>
      </c>
      <c r="G4507" s="19" t="s">
        <v>136</v>
      </c>
      <c r="H4507" s="19">
        <v>65.200460780641549</v>
      </c>
    </row>
    <row r="4508" spans="1:8">
      <c r="A4508" s="19" t="s">
        <v>28</v>
      </c>
      <c r="B4508" s="19" t="s">
        <v>4897</v>
      </c>
      <c r="C4508" s="19" t="s">
        <v>181</v>
      </c>
      <c r="D4508" s="19">
        <v>2005</v>
      </c>
      <c r="E4508" s="19" t="s">
        <v>105</v>
      </c>
      <c r="F4508" s="19" t="s">
        <v>224</v>
      </c>
      <c r="G4508" s="19" t="s">
        <v>136</v>
      </c>
      <c r="H4508" s="19">
        <v>64.006814758485547</v>
      </c>
    </row>
    <row r="4509" spans="1:8">
      <c r="A4509" s="19" t="s">
        <v>30</v>
      </c>
      <c r="B4509" s="19" t="s">
        <v>4898</v>
      </c>
      <c r="C4509" s="19" t="s">
        <v>29</v>
      </c>
      <c r="D4509" s="19">
        <v>2005</v>
      </c>
      <c r="E4509" s="19" t="s">
        <v>105</v>
      </c>
      <c r="F4509" s="19" t="s">
        <v>224</v>
      </c>
      <c r="G4509" s="19" t="s">
        <v>136</v>
      </c>
      <c r="H4509" s="19">
        <v>63.018879073477706</v>
      </c>
    </row>
    <row r="4510" spans="1:8">
      <c r="A4510" s="19" t="s">
        <v>32</v>
      </c>
      <c r="B4510" s="19" t="s">
        <v>4899</v>
      </c>
      <c r="C4510" s="19" t="s">
        <v>31</v>
      </c>
      <c r="D4510" s="19">
        <v>2005</v>
      </c>
      <c r="E4510" s="19" t="s">
        <v>105</v>
      </c>
      <c r="F4510" s="19" t="s">
        <v>224</v>
      </c>
      <c r="G4510" s="19" t="s">
        <v>136</v>
      </c>
      <c r="H4510" s="19">
        <v>63.990737839061254</v>
      </c>
    </row>
    <row r="4511" spans="1:8">
      <c r="A4511" s="19" t="s">
        <v>34</v>
      </c>
      <c r="B4511" s="19" t="s">
        <v>4900</v>
      </c>
      <c r="C4511" s="19" t="s">
        <v>33</v>
      </c>
      <c r="D4511" s="19">
        <v>2005</v>
      </c>
      <c r="E4511" s="19" t="s">
        <v>105</v>
      </c>
      <c r="F4511" s="19" t="s">
        <v>224</v>
      </c>
      <c r="G4511" s="19" t="s">
        <v>136</v>
      </c>
      <c r="H4511" s="19">
        <v>60.715410990640351</v>
      </c>
    </row>
    <row r="4512" spans="1:8">
      <c r="A4512" s="19" t="s">
        <v>36</v>
      </c>
      <c r="B4512" s="19" t="s">
        <v>4901</v>
      </c>
      <c r="C4512" s="19" t="s">
        <v>35</v>
      </c>
      <c r="D4512" s="19">
        <v>2005</v>
      </c>
      <c r="E4512" s="19" t="s">
        <v>105</v>
      </c>
      <c r="F4512" s="19" t="s">
        <v>224</v>
      </c>
      <c r="G4512" s="19" t="s">
        <v>136</v>
      </c>
      <c r="H4512" s="19">
        <v>61.934192583468963</v>
      </c>
    </row>
    <row r="4513" spans="1:8">
      <c r="A4513" s="19" t="s">
        <v>38</v>
      </c>
      <c r="B4513" s="19" t="s">
        <v>4902</v>
      </c>
      <c r="C4513" s="19" t="s">
        <v>37</v>
      </c>
      <c r="D4513" s="19">
        <v>2005</v>
      </c>
      <c r="E4513" s="19" t="s">
        <v>105</v>
      </c>
      <c r="F4513" s="19" t="s">
        <v>224</v>
      </c>
      <c r="G4513" s="19" t="s">
        <v>136</v>
      </c>
      <c r="H4513" s="19">
        <v>65.198333536891525</v>
      </c>
    </row>
    <row r="4514" spans="1:8">
      <c r="A4514" s="19" t="s">
        <v>40</v>
      </c>
      <c r="B4514" s="19" t="s">
        <v>4903</v>
      </c>
      <c r="C4514" s="19" t="s">
        <v>39</v>
      </c>
      <c r="D4514" s="19">
        <v>2005</v>
      </c>
      <c r="E4514" s="19" t="s">
        <v>105</v>
      </c>
      <c r="F4514" s="19" t="s">
        <v>224</v>
      </c>
      <c r="G4514" s="19" t="s">
        <v>136</v>
      </c>
      <c r="H4514" s="19">
        <v>65.78542013768822</v>
      </c>
    </row>
    <row r="4515" spans="1:8">
      <c r="A4515" s="19" t="s">
        <v>41</v>
      </c>
      <c r="B4515" s="19" t="s">
        <v>4904</v>
      </c>
      <c r="C4515" s="19" t="s">
        <v>24</v>
      </c>
      <c r="D4515" s="19">
        <v>2005</v>
      </c>
      <c r="E4515" s="19" t="s">
        <v>105</v>
      </c>
      <c r="F4515" s="19" t="s">
        <v>224</v>
      </c>
      <c r="G4515" s="19" t="s">
        <v>136</v>
      </c>
      <c r="H4515" s="19">
        <v>61.681473658051686</v>
      </c>
    </row>
    <row r="4516" spans="1:8">
      <c r="A4516" s="19" t="s">
        <v>43</v>
      </c>
      <c r="B4516" s="19" t="s">
        <v>4905</v>
      </c>
      <c r="C4516" s="19" t="s">
        <v>42</v>
      </c>
      <c r="D4516" s="19">
        <v>2005</v>
      </c>
      <c r="E4516" s="19" t="s">
        <v>105</v>
      </c>
      <c r="F4516" s="19" t="s">
        <v>224</v>
      </c>
      <c r="G4516" s="19" t="s">
        <v>136</v>
      </c>
      <c r="H4516" s="19">
        <v>65.969811929937848</v>
      </c>
    </row>
    <row r="4517" spans="1:8">
      <c r="A4517" s="19" t="s">
        <v>45</v>
      </c>
      <c r="B4517" s="19" t="s">
        <v>4906</v>
      </c>
      <c r="C4517" s="19" t="s">
        <v>44</v>
      </c>
      <c r="D4517" s="19">
        <v>2005</v>
      </c>
      <c r="E4517" s="19" t="s">
        <v>105</v>
      </c>
      <c r="F4517" s="19" t="s">
        <v>224</v>
      </c>
      <c r="G4517" s="19" t="s">
        <v>136</v>
      </c>
      <c r="H4517" s="19">
        <v>60.894376243901583</v>
      </c>
    </row>
    <row r="4518" spans="1:8">
      <c r="A4518" s="19" t="s">
        <v>47</v>
      </c>
      <c r="B4518" s="19" t="s">
        <v>4907</v>
      </c>
      <c r="C4518" s="19" t="s">
        <v>46</v>
      </c>
      <c r="D4518" s="19">
        <v>2005</v>
      </c>
      <c r="E4518" s="19" t="s">
        <v>105</v>
      </c>
      <c r="F4518" s="19" t="s">
        <v>224</v>
      </c>
      <c r="G4518" s="19" t="s">
        <v>136</v>
      </c>
      <c r="H4518" s="19">
        <v>62.380042831510096</v>
      </c>
    </row>
    <row r="4519" spans="1:8">
      <c r="A4519" s="19" t="s">
        <v>49</v>
      </c>
      <c r="B4519" s="19" t="s">
        <v>4908</v>
      </c>
      <c r="C4519" s="19" t="s">
        <v>48</v>
      </c>
      <c r="D4519" s="19">
        <v>2005</v>
      </c>
      <c r="E4519" s="19" t="s">
        <v>105</v>
      </c>
      <c r="F4519" s="19" t="s">
        <v>224</v>
      </c>
      <c r="G4519" s="19" t="s">
        <v>136</v>
      </c>
      <c r="H4519" s="19">
        <v>65.15594150071918</v>
      </c>
    </row>
    <row r="4520" spans="1:8">
      <c r="A4520" s="19" t="s">
        <v>51</v>
      </c>
      <c r="B4520" s="19" t="s">
        <v>4909</v>
      </c>
      <c r="C4520" s="19" t="s">
        <v>50</v>
      </c>
      <c r="D4520" s="19">
        <v>2005</v>
      </c>
      <c r="E4520" s="19" t="s">
        <v>105</v>
      </c>
      <c r="F4520" s="19" t="s">
        <v>224</v>
      </c>
      <c r="G4520" s="19" t="s">
        <v>136</v>
      </c>
      <c r="H4520" s="19">
        <v>64.262491572402425</v>
      </c>
    </row>
    <row r="4521" spans="1:8">
      <c r="A4521" s="19" t="s">
        <v>53</v>
      </c>
      <c r="B4521" s="19" t="s">
        <v>4910</v>
      </c>
      <c r="C4521" s="19" t="s">
        <v>52</v>
      </c>
      <c r="D4521" s="19">
        <v>2005</v>
      </c>
      <c r="E4521" s="19" t="s">
        <v>105</v>
      </c>
      <c r="F4521" s="19" t="s">
        <v>224</v>
      </c>
      <c r="G4521" s="19" t="s">
        <v>136</v>
      </c>
      <c r="H4521" s="19">
        <v>64.721383221352397</v>
      </c>
    </row>
    <row r="4522" spans="1:8">
      <c r="A4522" s="19" t="s">
        <v>55</v>
      </c>
      <c r="B4522" s="19" t="s">
        <v>4911</v>
      </c>
      <c r="C4522" s="19" t="s">
        <v>54</v>
      </c>
      <c r="D4522" s="19">
        <v>2005</v>
      </c>
      <c r="E4522" s="19" t="s">
        <v>105</v>
      </c>
      <c r="F4522" s="19" t="s">
        <v>224</v>
      </c>
      <c r="G4522" s="19" t="s">
        <v>136</v>
      </c>
      <c r="H4522" s="19">
        <v>63.387996505141473</v>
      </c>
    </row>
    <row r="4523" spans="1:8">
      <c r="A4523" s="19" t="s">
        <v>57</v>
      </c>
      <c r="B4523" s="19" t="s">
        <v>4912</v>
      </c>
      <c r="C4523" s="19" t="s">
        <v>56</v>
      </c>
      <c r="D4523" s="19">
        <v>2005</v>
      </c>
      <c r="E4523" s="19" t="s">
        <v>105</v>
      </c>
      <c r="F4523" s="19" t="s">
        <v>224</v>
      </c>
      <c r="G4523" s="19" t="s">
        <v>136</v>
      </c>
      <c r="H4523" s="19">
        <v>68.701088480460882</v>
      </c>
    </row>
    <row r="4524" spans="1:8">
      <c r="A4524" s="19" t="s">
        <v>59</v>
      </c>
      <c r="B4524" s="19" t="s">
        <v>4913</v>
      </c>
      <c r="C4524" s="19" t="s">
        <v>58</v>
      </c>
      <c r="D4524" s="19">
        <v>2005</v>
      </c>
      <c r="E4524" s="19" t="s">
        <v>105</v>
      </c>
      <c r="F4524" s="19" t="s">
        <v>224</v>
      </c>
      <c r="G4524" s="19" t="s">
        <v>136</v>
      </c>
      <c r="H4524" s="19">
        <v>65.396069088743303</v>
      </c>
    </row>
    <row r="4525" spans="1:8">
      <c r="A4525" s="19" t="s">
        <v>61</v>
      </c>
      <c r="B4525" s="19" t="s">
        <v>4914</v>
      </c>
      <c r="C4525" s="19" t="s">
        <v>60</v>
      </c>
      <c r="D4525" s="19">
        <v>2005</v>
      </c>
      <c r="E4525" s="19" t="s">
        <v>105</v>
      </c>
      <c r="F4525" s="19" t="s">
        <v>224</v>
      </c>
      <c r="G4525" s="19" t="s">
        <v>136</v>
      </c>
      <c r="H4525" s="19">
        <v>64.383210743952873</v>
      </c>
    </row>
    <row r="4526" spans="1:8">
      <c r="A4526" s="19" t="s">
        <v>63</v>
      </c>
      <c r="B4526" s="19" t="s">
        <v>4915</v>
      </c>
      <c r="C4526" s="19" t="s">
        <v>62</v>
      </c>
      <c r="D4526" s="19">
        <v>2005</v>
      </c>
      <c r="E4526" s="19" t="s">
        <v>105</v>
      </c>
      <c r="F4526" s="19" t="s">
        <v>224</v>
      </c>
      <c r="G4526" s="19" t="s">
        <v>136</v>
      </c>
      <c r="H4526" s="19">
        <v>64.754718766261405</v>
      </c>
    </row>
    <row r="4527" spans="1:8">
      <c r="A4527" s="19" t="s">
        <v>65</v>
      </c>
      <c r="B4527" s="19" t="s">
        <v>4916</v>
      </c>
      <c r="C4527" s="19" t="s">
        <v>64</v>
      </c>
      <c r="D4527" s="19">
        <v>2005</v>
      </c>
      <c r="E4527" s="19" t="s">
        <v>105</v>
      </c>
      <c r="F4527" s="19" t="s">
        <v>224</v>
      </c>
      <c r="G4527" s="19" t="s">
        <v>136</v>
      </c>
      <c r="H4527" s="19">
        <v>64.508072428864509</v>
      </c>
    </row>
    <row r="4528" spans="1:8">
      <c r="A4528" s="19" t="s">
        <v>67</v>
      </c>
      <c r="B4528" s="19" t="s">
        <v>4917</v>
      </c>
      <c r="C4528" s="19" t="s">
        <v>66</v>
      </c>
      <c r="D4528" s="19">
        <v>2005</v>
      </c>
      <c r="E4528" s="19" t="s">
        <v>105</v>
      </c>
      <c r="F4528" s="19" t="s">
        <v>224</v>
      </c>
      <c r="G4528" s="19" t="s">
        <v>136</v>
      </c>
      <c r="H4528" s="19">
        <v>63.875391671586215</v>
      </c>
    </row>
    <row r="4529" spans="1:8">
      <c r="A4529" s="19" t="s">
        <v>69</v>
      </c>
      <c r="B4529" s="19" t="s">
        <v>4918</v>
      </c>
      <c r="C4529" s="19" t="s">
        <v>68</v>
      </c>
      <c r="D4529" s="19">
        <v>2005</v>
      </c>
      <c r="E4529" s="19" t="s">
        <v>105</v>
      </c>
      <c r="F4529" s="19" t="s">
        <v>224</v>
      </c>
      <c r="G4529" s="19" t="s">
        <v>136</v>
      </c>
      <c r="H4529" s="19">
        <v>62.904600640449694</v>
      </c>
    </row>
    <row r="4530" spans="1:8">
      <c r="A4530" s="19" t="s">
        <v>71</v>
      </c>
      <c r="B4530" s="19" t="s">
        <v>4919</v>
      </c>
      <c r="C4530" s="19" t="s">
        <v>70</v>
      </c>
      <c r="D4530" s="19">
        <v>2005</v>
      </c>
      <c r="E4530" s="19" t="s">
        <v>105</v>
      </c>
      <c r="F4530" s="19" t="s">
        <v>224</v>
      </c>
      <c r="G4530" s="19" t="s">
        <v>136</v>
      </c>
      <c r="H4530" s="19">
        <v>63.616946056624343</v>
      </c>
    </row>
    <row r="4531" spans="1:8">
      <c r="A4531" s="19" t="s">
        <v>20</v>
      </c>
      <c r="B4531" s="19" t="s">
        <v>4920</v>
      </c>
      <c r="C4531" s="19" t="s">
        <v>182</v>
      </c>
      <c r="D4531" s="19">
        <v>2005</v>
      </c>
      <c r="E4531" s="19" t="s">
        <v>105</v>
      </c>
      <c r="F4531" s="19" t="s">
        <v>224</v>
      </c>
      <c r="G4531" s="19" t="s">
        <v>136</v>
      </c>
      <c r="H4531" s="19">
        <v>64.394666224602915</v>
      </c>
    </row>
    <row r="4532" spans="1:8">
      <c r="A4532" s="19" t="s">
        <v>23</v>
      </c>
      <c r="B4532" s="19" t="s">
        <v>4921</v>
      </c>
      <c r="C4532" s="19" t="s">
        <v>175</v>
      </c>
      <c r="D4532" s="19">
        <v>2006</v>
      </c>
      <c r="E4532" s="19" t="s">
        <v>105</v>
      </c>
      <c r="F4532" s="19" t="s">
        <v>224</v>
      </c>
      <c r="G4532" s="19" t="s">
        <v>136</v>
      </c>
      <c r="H4532" s="19">
        <v>63.712875195074112</v>
      </c>
    </row>
    <row r="4533" spans="1:8">
      <c r="A4533" s="19" t="s">
        <v>25</v>
      </c>
      <c r="B4533" s="19" t="s">
        <v>4922</v>
      </c>
      <c r="C4533" s="19" t="s">
        <v>176</v>
      </c>
      <c r="D4533" s="19">
        <v>2006</v>
      </c>
      <c r="E4533" s="19" t="s">
        <v>105</v>
      </c>
      <c r="F4533" s="19" t="s">
        <v>224</v>
      </c>
      <c r="G4533" s="19" t="s">
        <v>136</v>
      </c>
      <c r="H4533" s="19">
        <v>61.652195408336688</v>
      </c>
    </row>
    <row r="4534" spans="1:8">
      <c r="A4534" s="19" t="s">
        <v>26</v>
      </c>
      <c r="B4534" s="19" t="s">
        <v>4923</v>
      </c>
      <c r="C4534" s="19" t="s">
        <v>177</v>
      </c>
      <c r="D4534" s="19">
        <v>2006</v>
      </c>
      <c r="E4534" s="19" t="s">
        <v>105</v>
      </c>
      <c r="F4534" s="19" t="s">
        <v>224</v>
      </c>
      <c r="G4534" s="19" t="s">
        <v>136</v>
      </c>
      <c r="H4534" s="19">
        <v>62.65624397472552</v>
      </c>
    </row>
    <row r="4535" spans="1:8">
      <c r="A4535" s="19" t="s">
        <v>221</v>
      </c>
      <c r="B4535" s="19" t="s">
        <v>4924</v>
      </c>
      <c r="C4535" s="19" t="s">
        <v>178</v>
      </c>
      <c r="D4535" s="19">
        <v>2006</v>
      </c>
      <c r="E4535" s="19" t="s">
        <v>105</v>
      </c>
      <c r="F4535" s="19" t="s">
        <v>224</v>
      </c>
      <c r="G4535" s="19" t="s">
        <v>136</v>
      </c>
      <c r="H4535" s="19">
        <v>65.005236967693818</v>
      </c>
    </row>
    <row r="4536" spans="1:8">
      <c r="A4536" s="19" t="s">
        <v>107</v>
      </c>
      <c r="B4536" s="19" t="s">
        <v>4925</v>
      </c>
      <c r="C4536" s="19" t="s">
        <v>179</v>
      </c>
      <c r="D4536" s="19">
        <v>2006</v>
      </c>
      <c r="E4536" s="19" t="s">
        <v>105</v>
      </c>
      <c r="F4536" s="19" t="s">
        <v>224</v>
      </c>
      <c r="G4536" s="19" t="s">
        <v>136</v>
      </c>
      <c r="H4536" s="19">
        <v>67.513967378080977</v>
      </c>
    </row>
    <row r="4537" spans="1:8">
      <c r="A4537" s="19" t="s">
        <v>27</v>
      </c>
      <c r="B4537" s="19" t="s">
        <v>4926</v>
      </c>
      <c r="C4537" s="19" t="s">
        <v>180</v>
      </c>
      <c r="D4537" s="19">
        <v>2006</v>
      </c>
      <c r="E4537" s="19" t="s">
        <v>105</v>
      </c>
      <c r="F4537" s="19" t="s">
        <v>224</v>
      </c>
      <c r="G4537" s="19" t="s">
        <v>136</v>
      </c>
      <c r="H4537" s="19">
        <v>65.436790523866605</v>
      </c>
    </row>
    <row r="4538" spans="1:8">
      <c r="A4538" s="19" t="s">
        <v>28</v>
      </c>
      <c r="B4538" s="19" t="s">
        <v>4927</v>
      </c>
      <c r="C4538" s="19" t="s">
        <v>181</v>
      </c>
      <c r="D4538" s="19">
        <v>2006</v>
      </c>
      <c r="E4538" s="19" t="s">
        <v>105</v>
      </c>
      <c r="F4538" s="19" t="s">
        <v>224</v>
      </c>
      <c r="G4538" s="19" t="s">
        <v>136</v>
      </c>
      <c r="H4538" s="19">
        <v>64.14922822391506</v>
      </c>
    </row>
    <row r="4539" spans="1:8">
      <c r="A4539" s="19" t="s">
        <v>30</v>
      </c>
      <c r="B4539" s="19" t="s">
        <v>4928</v>
      </c>
      <c r="C4539" s="19" t="s">
        <v>29</v>
      </c>
      <c r="D4539" s="19">
        <v>2006</v>
      </c>
      <c r="E4539" s="19" t="s">
        <v>105</v>
      </c>
      <c r="F4539" s="19" t="s">
        <v>224</v>
      </c>
      <c r="G4539" s="19" t="s">
        <v>136</v>
      </c>
      <c r="H4539" s="19">
        <v>63.088118316000354</v>
      </c>
    </row>
    <row r="4540" spans="1:8">
      <c r="A4540" s="19" t="s">
        <v>32</v>
      </c>
      <c r="B4540" s="19" t="s">
        <v>4929</v>
      </c>
      <c r="C4540" s="19" t="s">
        <v>31</v>
      </c>
      <c r="D4540" s="19">
        <v>2006</v>
      </c>
      <c r="E4540" s="19" t="s">
        <v>105</v>
      </c>
      <c r="F4540" s="19" t="s">
        <v>224</v>
      </c>
      <c r="G4540" s="19" t="s">
        <v>136</v>
      </c>
      <c r="H4540" s="19">
        <v>63.963448467193786</v>
      </c>
    </row>
    <row r="4541" spans="1:8">
      <c r="A4541" s="19" t="s">
        <v>34</v>
      </c>
      <c r="B4541" s="19" t="s">
        <v>4930</v>
      </c>
      <c r="C4541" s="19" t="s">
        <v>33</v>
      </c>
      <c r="D4541" s="19">
        <v>2006</v>
      </c>
      <c r="E4541" s="19" t="s">
        <v>105</v>
      </c>
      <c r="F4541" s="19" t="s">
        <v>224</v>
      </c>
      <c r="G4541" s="19" t="s">
        <v>136</v>
      </c>
      <c r="H4541" s="19">
        <v>60.797979239264713</v>
      </c>
    </row>
    <row r="4542" spans="1:8">
      <c r="A4542" s="19" t="s">
        <v>36</v>
      </c>
      <c r="B4542" s="19" t="s">
        <v>4931</v>
      </c>
      <c r="C4542" s="19" t="s">
        <v>35</v>
      </c>
      <c r="D4542" s="19">
        <v>2006</v>
      </c>
      <c r="E4542" s="19" t="s">
        <v>105</v>
      </c>
      <c r="F4542" s="19" t="s">
        <v>224</v>
      </c>
      <c r="G4542" s="19" t="s">
        <v>136</v>
      </c>
      <c r="H4542" s="19">
        <v>61.973163220413554</v>
      </c>
    </row>
    <row r="4543" spans="1:8">
      <c r="A4543" s="19" t="s">
        <v>38</v>
      </c>
      <c r="B4543" s="19" t="s">
        <v>4932</v>
      </c>
      <c r="C4543" s="19" t="s">
        <v>37</v>
      </c>
      <c r="D4543" s="19">
        <v>2006</v>
      </c>
      <c r="E4543" s="19" t="s">
        <v>105</v>
      </c>
      <c r="F4543" s="19" t="s">
        <v>224</v>
      </c>
      <c r="G4543" s="19" t="s">
        <v>136</v>
      </c>
      <c r="H4543" s="19">
        <v>65.226214958328825</v>
      </c>
    </row>
    <row r="4544" spans="1:8">
      <c r="A4544" s="19" t="s">
        <v>40</v>
      </c>
      <c r="B4544" s="19" t="s">
        <v>4933</v>
      </c>
      <c r="C4544" s="19" t="s">
        <v>39</v>
      </c>
      <c r="D4544" s="19">
        <v>2006</v>
      </c>
      <c r="E4544" s="19" t="s">
        <v>105</v>
      </c>
      <c r="F4544" s="19" t="s">
        <v>224</v>
      </c>
      <c r="G4544" s="19" t="s">
        <v>136</v>
      </c>
      <c r="H4544" s="19">
        <v>65.772241105117089</v>
      </c>
    </row>
    <row r="4545" spans="1:8">
      <c r="A4545" s="19" t="s">
        <v>41</v>
      </c>
      <c r="B4545" s="19" t="s">
        <v>4934</v>
      </c>
      <c r="C4545" s="19" t="s">
        <v>24</v>
      </c>
      <c r="D4545" s="19">
        <v>2006</v>
      </c>
      <c r="E4545" s="19" t="s">
        <v>105</v>
      </c>
      <c r="F4545" s="19" t="s">
        <v>224</v>
      </c>
      <c r="G4545" s="19" t="s">
        <v>136</v>
      </c>
      <c r="H4545" s="19">
        <v>61.652195408336688</v>
      </c>
    </row>
    <row r="4546" spans="1:8">
      <c r="A4546" s="19" t="s">
        <v>43</v>
      </c>
      <c r="B4546" s="19" t="s">
        <v>4935</v>
      </c>
      <c r="C4546" s="19" t="s">
        <v>42</v>
      </c>
      <c r="D4546" s="19">
        <v>2006</v>
      </c>
      <c r="E4546" s="19" t="s">
        <v>105</v>
      </c>
      <c r="F4546" s="19" t="s">
        <v>224</v>
      </c>
      <c r="G4546" s="19" t="s">
        <v>136</v>
      </c>
      <c r="H4546" s="19">
        <v>66.00603188280914</v>
      </c>
    </row>
    <row r="4547" spans="1:8">
      <c r="A4547" s="19" t="s">
        <v>45</v>
      </c>
      <c r="B4547" s="19" t="s">
        <v>4936</v>
      </c>
      <c r="C4547" s="19" t="s">
        <v>44</v>
      </c>
      <c r="D4547" s="19">
        <v>2006</v>
      </c>
      <c r="E4547" s="19" t="s">
        <v>105</v>
      </c>
      <c r="F4547" s="19" t="s">
        <v>224</v>
      </c>
      <c r="G4547" s="19" t="s">
        <v>136</v>
      </c>
      <c r="H4547" s="19">
        <v>60.852206356678352</v>
      </c>
    </row>
    <row r="4548" spans="1:8">
      <c r="A4548" s="19" t="s">
        <v>47</v>
      </c>
      <c r="B4548" s="19" t="s">
        <v>4937</v>
      </c>
      <c r="C4548" s="19" t="s">
        <v>46</v>
      </c>
      <c r="D4548" s="19">
        <v>2006</v>
      </c>
      <c r="E4548" s="19" t="s">
        <v>105</v>
      </c>
      <c r="F4548" s="19" t="s">
        <v>224</v>
      </c>
      <c r="G4548" s="19" t="s">
        <v>136</v>
      </c>
      <c r="H4548" s="19">
        <v>62.415837488797479</v>
      </c>
    </row>
    <row r="4549" spans="1:8">
      <c r="A4549" s="19" t="s">
        <v>49</v>
      </c>
      <c r="B4549" s="19" t="s">
        <v>4938</v>
      </c>
      <c r="C4549" s="19" t="s">
        <v>48</v>
      </c>
      <c r="D4549" s="19">
        <v>2006</v>
      </c>
      <c r="E4549" s="19" t="s">
        <v>105</v>
      </c>
      <c r="F4549" s="19" t="s">
        <v>224</v>
      </c>
      <c r="G4549" s="19" t="s">
        <v>136</v>
      </c>
      <c r="H4549" s="19">
        <v>65.379083806818187</v>
      </c>
    </row>
    <row r="4550" spans="1:8">
      <c r="A4550" s="19" t="s">
        <v>51</v>
      </c>
      <c r="B4550" s="19" t="s">
        <v>4939</v>
      </c>
      <c r="C4550" s="19" t="s">
        <v>50</v>
      </c>
      <c r="D4550" s="19">
        <v>2006</v>
      </c>
      <c r="E4550" s="19" t="s">
        <v>105</v>
      </c>
      <c r="F4550" s="19" t="s">
        <v>224</v>
      </c>
      <c r="G4550" s="19" t="s">
        <v>136</v>
      </c>
      <c r="H4550" s="19">
        <v>64.607711776090511</v>
      </c>
    </row>
    <row r="4551" spans="1:8">
      <c r="A4551" s="19" t="s">
        <v>53</v>
      </c>
      <c r="B4551" s="19" t="s">
        <v>4940</v>
      </c>
      <c r="C4551" s="19" t="s">
        <v>52</v>
      </c>
      <c r="D4551" s="19">
        <v>2006</v>
      </c>
      <c r="E4551" s="19" t="s">
        <v>105</v>
      </c>
      <c r="F4551" s="19" t="s">
        <v>224</v>
      </c>
      <c r="G4551" s="19" t="s">
        <v>136</v>
      </c>
      <c r="H4551" s="19">
        <v>64.770213999176335</v>
      </c>
    </row>
    <row r="4552" spans="1:8">
      <c r="A4552" s="19" t="s">
        <v>55</v>
      </c>
      <c r="B4552" s="19" t="s">
        <v>4941</v>
      </c>
      <c r="C4552" s="19" t="s">
        <v>54</v>
      </c>
      <c r="D4552" s="19">
        <v>2006</v>
      </c>
      <c r="E4552" s="19" t="s">
        <v>105</v>
      </c>
      <c r="F4552" s="19" t="s">
        <v>224</v>
      </c>
      <c r="G4552" s="19" t="s">
        <v>136</v>
      </c>
      <c r="H4552" s="19">
        <v>63.656696488182661</v>
      </c>
    </row>
    <row r="4553" spans="1:8">
      <c r="A4553" s="19" t="s">
        <v>57</v>
      </c>
      <c r="B4553" s="19" t="s">
        <v>4942</v>
      </c>
      <c r="C4553" s="19" t="s">
        <v>56</v>
      </c>
      <c r="D4553" s="19">
        <v>2006</v>
      </c>
      <c r="E4553" s="19" t="s">
        <v>105</v>
      </c>
      <c r="F4553" s="19" t="s">
        <v>224</v>
      </c>
      <c r="G4553" s="19" t="s">
        <v>136</v>
      </c>
      <c r="H4553" s="19">
        <v>68.977374190239175</v>
      </c>
    </row>
    <row r="4554" spans="1:8">
      <c r="A4554" s="19" t="s">
        <v>59</v>
      </c>
      <c r="B4554" s="19" t="s">
        <v>4943</v>
      </c>
      <c r="C4554" s="19" t="s">
        <v>58</v>
      </c>
      <c r="D4554" s="19">
        <v>2006</v>
      </c>
      <c r="E4554" s="19" t="s">
        <v>105</v>
      </c>
      <c r="F4554" s="19" t="s">
        <v>224</v>
      </c>
      <c r="G4554" s="19" t="s">
        <v>136</v>
      </c>
      <c r="H4554" s="19">
        <v>65.597473824164865</v>
      </c>
    </row>
    <row r="4555" spans="1:8">
      <c r="A4555" s="19" t="s">
        <v>61</v>
      </c>
      <c r="B4555" s="19" t="s">
        <v>4944</v>
      </c>
      <c r="C4555" s="19" t="s">
        <v>60</v>
      </c>
      <c r="D4555" s="19">
        <v>2006</v>
      </c>
      <c r="E4555" s="19" t="s">
        <v>105</v>
      </c>
      <c r="F4555" s="19" t="s">
        <v>224</v>
      </c>
      <c r="G4555" s="19" t="s">
        <v>136</v>
      </c>
      <c r="H4555" s="19">
        <v>64.768967899080238</v>
      </c>
    </row>
    <row r="4556" spans="1:8">
      <c r="A4556" s="19" t="s">
        <v>63</v>
      </c>
      <c r="B4556" s="19" t="s">
        <v>4945</v>
      </c>
      <c r="C4556" s="19" t="s">
        <v>62</v>
      </c>
      <c r="D4556" s="19">
        <v>2006</v>
      </c>
      <c r="E4556" s="19" t="s">
        <v>105</v>
      </c>
      <c r="F4556" s="19" t="s">
        <v>224</v>
      </c>
      <c r="G4556" s="19" t="s">
        <v>136</v>
      </c>
      <c r="H4556" s="19">
        <v>64.875517695783131</v>
      </c>
    </row>
    <row r="4557" spans="1:8">
      <c r="A4557" s="19" t="s">
        <v>65</v>
      </c>
      <c r="B4557" s="19" t="s">
        <v>4946</v>
      </c>
      <c r="C4557" s="19" t="s">
        <v>64</v>
      </c>
      <c r="D4557" s="19">
        <v>2006</v>
      </c>
      <c r="E4557" s="19" t="s">
        <v>105</v>
      </c>
      <c r="F4557" s="19" t="s">
        <v>224</v>
      </c>
      <c r="G4557" s="19" t="s">
        <v>136</v>
      </c>
      <c r="H4557" s="19">
        <v>64.851938236249296</v>
      </c>
    </row>
    <row r="4558" spans="1:8">
      <c r="A4558" s="19" t="s">
        <v>67</v>
      </c>
      <c r="B4558" s="19" t="s">
        <v>4947</v>
      </c>
      <c r="C4558" s="19" t="s">
        <v>66</v>
      </c>
      <c r="D4558" s="19">
        <v>2006</v>
      </c>
      <c r="E4558" s="19" t="s">
        <v>105</v>
      </c>
      <c r="F4558" s="19" t="s">
        <v>224</v>
      </c>
      <c r="G4558" s="19" t="s">
        <v>136</v>
      </c>
      <c r="H4558" s="19">
        <v>63.828630949685248</v>
      </c>
    </row>
    <row r="4559" spans="1:8">
      <c r="A4559" s="19" t="s">
        <v>69</v>
      </c>
      <c r="B4559" s="19" t="s">
        <v>4948</v>
      </c>
      <c r="C4559" s="19" t="s">
        <v>68</v>
      </c>
      <c r="D4559" s="19">
        <v>2006</v>
      </c>
      <c r="E4559" s="19" t="s">
        <v>105</v>
      </c>
      <c r="F4559" s="19" t="s">
        <v>224</v>
      </c>
      <c r="G4559" s="19" t="s">
        <v>136</v>
      </c>
      <c r="H4559" s="19">
        <v>62.919804949520383</v>
      </c>
    </row>
    <row r="4560" spans="1:8">
      <c r="A4560" s="19" t="s">
        <v>71</v>
      </c>
      <c r="B4560" s="19" t="s">
        <v>4949</v>
      </c>
      <c r="C4560" s="19" t="s">
        <v>70</v>
      </c>
      <c r="D4560" s="19">
        <v>2006</v>
      </c>
      <c r="E4560" s="19" t="s">
        <v>105</v>
      </c>
      <c r="F4560" s="19" t="s">
        <v>224</v>
      </c>
      <c r="G4560" s="19" t="s">
        <v>136</v>
      </c>
      <c r="H4560" s="19">
        <v>63.890556149262913</v>
      </c>
    </row>
    <row r="4561" spans="1:8">
      <c r="A4561" s="19" t="s">
        <v>20</v>
      </c>
      <c r="B4561" s="19" t="s">
        <v>4950</v>
      </c>
      <c r="C4561" s="19" t="s">
        <v>182</v>
      </c>
      <c r="D4561" s="19">
        <v>2006</v>
      </c>
      <c r="E4561" s="19" t="s">
        <v>105</v>
      </c>
      <c r="F4561" s="19" t="s">
        <v>224</v>
      </c>
      <c r="G4561" s="19" t="s">
        <v>136</v>
      </c>
      <c r="H4561" s="19">
        <v>64.526537790418089</v>
      </c>
    </row>
    <row r="4562" spans="1:8">
      <c r="A4562" s="19" t="s">
        <v>23</v>
      </c>
      <c r="B4562" s="19" t="s">
        <v>4951</v>
      </c>
      <c r="C4562" s="19" t="s">
        <v>175</v>
      </c>
      <c r="D4562" s="19">
        <v>2007</v>
      </c>
      <c r="E4562" s="19" t="s">
        <v>105</v>
      </c>
      <c r="F4562" s="19" t="s">
        <v>224</v>
      </c>
      <c r="G4562" s="19" t="s">
        <v>136</v>
      </c>
      <c r="H4562" s="19">
        <v>63.709463532248343</v>
      </c>
    </row>
    <row r="4563" spans="1:8">
      <c r="A4563" s="19" t="s">
        <v>25</v>
      </c>
      <c r="B4563" s="19" t="s">
        <v>4952</v>
      </c>
      <c r="C4563" s="19" t="s">
        <v>176</v>
      </c>
      <c r="D4563" s="19">
        <v>2007</v>
      </c>
      <c r="E4563" s="19" t="s">
        <v>105</v>
      </c>
      <c r="F4563" s="19" t="s">
        <v>224</v>
      </c>
      <c r="G4563" s="19" t="s">
        <v>136</v>
      </c>
      <c r="H4563" s="19">
        <v>61.800322308341649</v>
      </c>
    </row>
    <row r="4564" spans="1:8">
      <c r="A4564" s="19" t="s">
        <v>26</v>
      </c>
      <c r="B4564" s="19" t="s">
        <v>4953</v>
      </c>
      <c r="C4564" s="19" t="s">
        <v>177</v>
      </c>
      <c r="D4564" s="19">
        <v>2007</v>
      </c>
      <c r="E4564" s="19" t="s">
        <v>105</v>
      </c>
      <c r="F4564" s="19" t="s">
        <v>224</v>
      </c>
      <c r="G4564" s="19" t="s">
        <v>136</v>
      </c>
      <c r="H4564" s="19">
        <v>62.771976105345772</v>
      </c>
    </row>
    <row r="4565" spans="1:8">
      <c r="A4565" s="19" t="s">
        <v>221</v>
      </c>
      <c r="B4565" s="19" t="s">
        <v>4954</v>
      </c>
      <c r="C4565" s="19" t="s">
        <v>178</v>
      </c>
      <c r="D4565" s="19">
        <v>2007</v>
      </c>
      <c r="E4565" s="19" t="s">
        <v>105</v>
      </c>
      <c r="F4565" s="19" t="s">
        <v>224</v>
      </c>
      <c r="G4565" s="19" t="s">
        <v>136</v>
      </c>
      <c r="H4565" s="19">
        <v>65.196287905052927</v>
      </c>
    </row>
    <row r="4566" spans="1:8">
      <c r="A4566" s="19" t="s">
        <v>107</v>
      </c>
      <c r="B4566" s="19" t="s">
        <v>4955</v>
      </c>
      <c r="C4566" s="19" t="s">
        <v>179</v>
      </c>
      <c r="D4566" s="19">
        <v>2007</v>
      </c>
      <c r="E4566" s="19" t="s">
        <v>105</v>
      </c>
      <c r="F4566" s="19" t="s">
        <v>224</v>
      </c>
      <c r="G4566" s="19" t="s">
        <v>136</v>
      </c>
      <c r="H4566" s="19">
        <v>67.781724395375676</v>
      </c>
    </row>
    <row r="4567" spans="1:8">
      <c r="A4567" s="19" t="s">
        <v>27</v>
      </c>
      <c r="B4567" s="19" t="s">
        <v>4956</v>
      </c>
      <c r="C4567" s="19" t="s">
        <v>180</v>
      </c>
      <c r="D4567" s="19">
        <v>2007</v>
      </c>
      <c r="E4567" s="19" t="s">
        <v>105</v>
      </c>
      <c r="F4567" s="19" t="s">
        <v>224</v>
      </c>
      <c r="G4567" s="19" t="s">
        <v>136</v>
      </c>
      <c r="H4567" s="19">
        <v>65.62837999185291</v>
      </c>
    </row>
    <row r="4568" spans="1:8">
      <c r="A4568" s="19" t="s">
        <v>28</v>
      </c>
      <c r="B4568" s="19" t="s">
        <v>4957</v>
      </c>
      <c r="C4568" s="19" t="s">
        <v>181</v>
      </c>
      <c r="D4568" s="19">
        <v>2007</v>
      </c>
      <c r="E4568" s="19" t="s">
        <v>105</v>
      </c>
      <c r="F4568" s="19" t="s">
        <v>224</v>
      </c>
      <c r="G4568" s="19" t="s">
        <v>136</v>
      </c>
      <c r="H4568" s="19">
        <v>64.370524854789338</v>
      </c>
    </row>
    <row r="4569" spans="1:8">
      <c r="A4569" s="19" t="s">
        <v>30</v>
      </c>
      <c r="B4569" s="19" t="s">
        <v>4958</v>
      </c>
      <c r="C4569" s="19" t="s">
        <v>29</v>
      </c>
      <c r="D4569" s="19">
        <v>2007</v>
      </c>
      <c r="E4569" s="19" t="s">
        <v>105</v>
      </c>
      <c r="F4569" s="19" t="s">
        <v>224</v>
      </c>
      <c r="G4569" s="19" t="s">
        <v>136</v>
      </c>
      <c r="H4569" s="19">
        <v>63.06994439566872</v>
      </c>
    </row>
    <row r="4570" spans="1:8">
      <c r="A4570" s="19" t="s">
        <v>32</v>
      </c>
      <c r="B4570" s="19" t="s">
        <v>4959</v>
      </c>
      <c r="C4570" s="19" t="s">
        <v>31</v>
      </c>
      <c r="D4570" s="19">
        <v>2007</v>
      </c>
      <c r="E4570" s="19" t="s">
        <v>105</v>
      </c>
      <c r="F4570" s="19" t="s">
        <v>224</v>
      </c>
      <c r="G4570" s="19" t="s">
        <v>136</v>
      </c>
      <c r="H4570" s="19">
        <v>63.797891976746193</v>
      </c>
    </row>
    <row r="4571" spans="1:8">
      <c r="A4571" s="19" t="s">
        <v>34</v>
      </c>
      <c r="B4571" s="19" t="s">
        <v>4960</v>
      </c>
      <c r="C4571" s="19" t="s">
        <v>33</v>
      </c>
      <c r="D4571" s="19">
        <v>2007</v>
      </c>
      <c r="E4571" s="19" t="s">
        <v>105</v>
      </c>
      <c r="F4571" s="19" t="s">
        <v>224</v>
      </c>
      <c r="G4571" s="19" t="s">
        <v>136</v>
      </c>
      <c r="H4571" s="19">
        <v>61.040335827705782</v>
      </c>
    </row>
    <row r="4572" spans="1:8">
      <c r="A4572" s="19" t="s">
        <v>36</v>
      </c>
      <c r="B4572" s="19" t="s">
        <v>4961</v>
      </c>
      <c r="C4572" s="19" t="s">
        <v>35</v>
      </c>
      <c r="D4572" s="19">
        <v>2007</v>
      </c>
      <c r="E4572" s="19" t="s">
        <v>105</v>
      </c>
      <c r="F4572" s="19" t="s">
        <v>224</v>
      </c>
      <c r="G4572" s="19" t="s">
        <v>136</v>
      </c>
      <c r="H4572" s="19">
        <v>61.919403375637842</v>
      </c>
    </row>
    <row r="4573" spans="1:8">
      <c r="A4573" s="19" t="s">
        <v>38</v>
      </c>
      <c r="B4573" s="19" t="s">
        <v>4962</v>
      </c>
      <c r="C4573" s="19" t="s">
        <v>37</v>
      </c>
      <c r="D4573" s="19">
        <v>2007</v>
      </c>
      <c r="E4573" s="19" t="s">
        <v>105</v>
      </c>
      <c r="F4573" s="19" t="s">
        <v>224</v>
      </c>
      <c r="G4573" s="19" t="s">
        <v>136</v>
      </c>
      <c r="H4573" s="19">
        <v>65.195035938299199</v>
      </c>
    </row>
    <row r="4574" spans="1:8">
      <c r="A4574" s="19" t="s">
        <v>40</v>
      </c>
      <c r="B4574" s="19" t="s">
        <v>4963</v>
      </c>
      <c r="C4574" s="19" t="s">
        <v>39</v>
      </c>
      <c r="D4574" s="19">
        <v>2007</v>
      </c>
      <c r="E4574" s="19" t="s">
        <v>105</v>
      </c>
      <c r="F4574" s="19" t="s">
        <v>224</v>
      </c>
      <c r="G4574" s="19" t="s">
        <v>136</v>
      </c>
      <c r="H4574" s="19">
        <v>65.790571547768039</v>
      </c>
    </row>
    <row r="4575" spans="1:8">
      <c r="A4575" s="19" t="s">
        <v>41</v>
      </c>
      <c r="B4575" s="19" t="s">
        <v>4964</v>
      </c>
      <c r="C4575" s="19" t="s">
        <v>24</v>
      </c>
      <c r="D4575" s="19">
        <v>2007</v>
      </c>
      <c r="E4575" s="19" t="s">
        <v>105</v>
      </c>
      <c r="F4575" s="19" t="s">
        <v>224</v>
      </c>
      <c r="G4575" s="19" t="s">
        <v>136</v>
      </c>
      <c r="H4575" s="19">
        <v>61.800322308341649</v>
      </c>
    </row>
    <row r="4576" spans="1:8">
      <c r="A4576" s="19" t="s">
        <v>43</v>
      </c>
      <c r="B4576" s="19" t="s">
        <v>4965</v>
      </c>
      <c r="C4576" s="19" t="s">
        <v>42</v>
      </c>
      <c r="D4576" s="19">
        <v>2007</v>
      </c>
      <c r="E4576" s="19" t="s">
        <v>105</v>
      </c>
      <c r="F4576" s="19" t="s">
        <v>224</v>
      </c>
      <c r="G4576" s="19" t="s">
        <v>136</v>
      </c>
      <c r="H4576" s="19">
        <v>65.901947615849565</v>
      </c>
    </row>
    <row r="4577" spans="1:8">
      <c r="A4577" s="19" t="s">
        <v>45</v>
      </c>
      <c r="B4577" s="19" t="s">
        <v>4966</v>
      </c>
      <c r="C4577" s="19" t="s">
        <v>44</v>
      </c>
      <c r="D4577" s="19">
        <v>2007</v>
      </c>
      <c r="E4577" s="19" t="s">
        <v>105</v>
      </c>
      <c r="F4577" s="19" t="s">
        <v>224</v>
      </c>
      <c r="G4577" s="19" t="s">
        <v>136</v>
      </c>
      <c r="H4577" s="19">
        <v>61.246090930959831</v>
      </c>
    </row>
    <row r="4578" spans="1:8">
      <c r="A4578" s="19" t="s">
        <v>47</v>
      </c>
      <c r="B4578" s="19" t="s">
        <v>4967</v>
      </c>
      <c r="C4578" s="19" t="s">
        <v>46</v>
      </c>
      <c r="D4578" s="19">
        <v>2007</v>
      </c>
      <c r="E4578" s="19" t="s">
        <v>105</v>
      </c>
      <c r="F4578" s="19" t="s">
        <v>224</v>
      </c>
      <c r="G4578" s="19" t="s">
        <v>136</v>
      </c>
      <c r="H4578" s="19">
        <v>62.457268112073962</v>
      </c>
    </row>
    <row r="4579" spans="1:8">
      <c r="A4579" s="19" t="s">
        <v>49</v>
      </c>
      <c r="B4579" s="19" t="s">
        <v>4968</v>
      </c>
      <c r="C4579" s="19" t="s">
        <v>48</v>
      </c>
      <c r="D4579" s="19">
        <v>2007</v>
      </c>
      <c r="E4579" s="19" t="s">
        <v>105</v>
      </c>
      <c r="F4579" s="19" t="s">
        <v>224</v>
      </c>
      <c r="G4579" s="19" t="s">
        <v>136</v>
      </c>
      <c r="H4579" s="19">
        <v>65.617501516176944</v>
      </c>
    </row>
    <row r="4580" spans="1:8">
      <c r="A4580" s="19" t="s">
        <v>51</v>
      </c>
      <c r="B4580" s="19" t="s">
        <v>4969</v>
      </c>
      <c r="C4580" s="19" t="s">
        <v>50</v>
      </c>
      <c r="D4580" s="19">
        <v>2007</v>
      </c>
      <c r="E4580" s="19" t="s">
        <v>105</v>
      </c>
      <c r="F4580" s="19" t="s">
        <v>224</v>
      </c>
      <c r="G4580" s="19" t="s">
        <v>136</v>
      </c>
      <c r="H4580" s="19">
        <v>64.726482844223781</v>
      </c>
    </row>
    <row r="4581" spans="1:8">
      <c r="A4581" s="19" t="s">
        <v>53</v>
      </c>
      <c r="B4581" s="19" t="s">
        <v>4970</v>
      </c>
      <c r="C4581" s="19" t="s">
        <v>52</v>
      </c>
      <c r="D4581" s="19">
        <v>2007</v>
      </c>
      <c r="E4581" s="19" t="s">
        <v>105</v>
      </c>
      <c r="F4581" s="19" t="s">
        <v>224</v>
      </c>
      <c r="G4581" s="19" t="s">
        <v>136</v>
      </c>
      <c r="H4581" s="19">
        <v>64.954133949885147</v>
      </c>
    </row>
    <row r="4582" spans="1:8">
      <c r="A4582" s="19" t="s">
        <v>55</v>
      </c>
      <c r="B4582" s="19" t="s">
        <v>4971</v>
      </c>
      <c r="C4582" s="19" t="s">
        <v>54</v>
      </c>
      <c r="D4582" s="19">
        <v>2007</v>
      </c>
      <c r="E4582" s="19" t="s">
        <v>105</v>
      </c>
      <c r="F4582" s="19" t="s">
        <v>224</v>
      </c>
      <c r="G4582" s="19" t="s">
        <v>136</v>
      </c>
      <c r="H4582" s="19">
        <v>63.882234374741856</v>
      </c>
    </row>
    <row r="4583" spans="1:8">
      <c r="A4583" s="19" t="s">
        <v>57</v>
      </c>
      <c r="B4583" s="19" t="s">
        <v>4972</v>
      </c>
      <c r="C4583" s="19" t="s">
        <v>56</v>
      </c>
      <c r="D4583" s="19">
        <v>2007</v>
      </c>
      <c r="E4583" s="19" t="s">
        <v>105</v>
      </c>
      <c r="F4583" s="19" t="s">
        <v>224</v>
      </c>
      <c r="G4583" s="19" t="s">
        <v>136</v>
      </c>
      <c r="H4583" s="19">
        <v>69.25248320642082</v>
      </c>
    </row>
    <row r="4584" spans="1:8">
      <c r="A4584" s="19" t="s">
        <v>59</v>
      </c>
      <c r="B4584" s="19" t="s">
        <v>4973</v>
      </c>
      <c r="C4584" s="19" t="s">
        <v>58</v>
      </c>
      <c r="D4584" s="19">
        <v>2007</v>
      </c>
      <c r="E4584" s="19" t="s">
        <v>105</v>
      </c>
      <c r="F4584" s="19" t="s">
        <v>224</v>
      </c>
      <c r="G4584" s="19" t="s">
        <v>136</v>
      </c>
      <c r="H4584" s="19">
        <v>65.790461557264706</v>
      </c>
    </row>
    <row r="4585" spans="1:8">
      <c r="A4585" s="19" t="s">
        <v>61</v>
      </c>
      <c r="B4585" s="19" t="s">
        <v>4974</v>
      </c>
      <c r="C4585" s="19" t="s">
        <v>60</v>
      </c>
      <c r="D4585" s="19">
        <v>2007</v>
      </c>
      <c r="E4585" s="19" t="s">
        <v>105</v>
      </c>
      <c r="F4585" s="19" t="s">
        <v>224</v>
      </c>
      <c r="G4585" s="19" t="s">
        <v>136</v>
      </c>
      <c r="H4585" s="19">
        <v>64.961379558110295</v>
      </c>
    </row>
    <row r="4586" spans="1:8">
      <c r="A4586" s="19" t="s">
        <v>63</v>
      </c>
      <c r="B4586" s="19" t="s">
        <v>4975</v>
      </c>
      <c r="C4586" s="19" t="s">
        <v>62</v>
      </c>
      <c r="D4586" s="19">
        <v>2007</v>
      </c>
      <c r="E4586" s="19" t="s">
        <v>105</v>
      </c>
      <c r="F4586" s="19" t="s">
        <v>224</v>
      </c>
      <c r="G4586" s="19" t="s">
        <v>136</v>
      </c>
      <c r="H4586" s="19">
        <v>64.959600205501843</v>
      </c>
    </row>
    <row r="4587" spans="1:8">
      <c r="A4587" s="19" t="s">
        <v>65</v>
      </c>
      <c r="B4587" s="19" t="s">
        <v>4976</v>
      </c>
      <c r="C4587" s="19" t="s">
        <v>64</v>
      </c>
      <c r="D4587" s="19">
        <v>2007</v>
      </c>
      <c r="E4587" s="19" t="s">
        <v>105</v>
      </c>
      <c r="F4587" s="19" t="s">
        <v>224</v>
      </c>
      <c r="G4587" s="19" t="s">
        <v>136</v>
      </c>
      <c r="H4587" s="19">
        <v>65.17757229518817</v>
      </c>
    </row>
    <row r="4588" spans="1:8">
      <c r="A4588" s="19" t="s">
        <v>67</v>
      </c>
      <c r="B4588" s="19" t="s">
        <v>4977</v>
      </c>
      <c r="C4588" s="19" t="s">
        <v>66</v>
      </c>
      <c r="D4588" s="19">
        <v>2007</v>
      </c>
      <c r="E4588" s="19" t="s">
        <v>105</v>
      </c>
      <c r="F4588" s="19" t="s">
        <v>224</v>
      </c>
      <c r="G4588" s="19" t="s">
        <v>136</v>
      </c>
      <c r="H4588" s="19">
        <v>64.185069773743393</v>
      </c>
    </row>
    <row r="4589" spans="1:8">
      <c r="A4589" s="19" t="s">
        <v>69</v>
      </c>
      <c r="B4589" s="19" t="s">
        <v>4978</v>
      </c>
      <c r="C4589" s="19" t="s">
        <v>68</v>
      </c>
      <c r="D4589" s="19">
        <v>2007</v>
      </c>
      <c r="E4589" s="19" t="s">
        <v>105</v>
      </c>
      <c r="F4589" s="19" t="s">
        <v>224</v>
      </c>
      <c r="G4589" s="19" t="s">
        <v>136</v>
      </c>
      <c r="H4589" s="19">
        <v>62.997199517315181</v>
      </c>
    </row>
    <row r="4590" spans="1:8">
      <c r="A4590" s="19" t="s">
        <v>71</v>
      </c>
      <c r="B4590" s="19" t="s">
        <v>4979</v>
      </c>
      <c r="C4590" s="19" t="s">
        <v>70</v>
      </c>
      <c r="D4590" s="19">
        <v>2007</v>
      </c>
      <c r="E4590" s="19" t="s">
        <v>105</v>
      </c>
      <c r="F4590" s="19" t="s">
        <v>224</v>
      </c>
      <c r="G4590" s="19" t="s">
        <v>136</v>
      </c>
      <c r="H4590" s="19">
        <v>64.235092509221886</v>
      </c>
    </row>
    <row r="4591" spans="1:8">
      <c r="A4591" s="19" t="s">
        <v>20</v>
      </c>
      <c r="B4591" s="19" t="s">
        <v>4980</v>
      </c>
      <c r="C4591" s="19" t="s">
        <v>182</v>
      </c>
      <c r="D4591" s="19">
        <v>2007</v>
      </c>
      <c r="E4591" s="19" t="s">
        <v>105</v>
      </c>
      <c r="F4591" s="19" t="s">
        <v>224</v>
      </c>
      <c r="G4591" s="19" t="s">
        <v>136</v>
      </c>
      <c r="H4591" s="19">
        <v>64.682217311810746</v>
      </c>
    </row>
    <row r="4592" spans="1:8">
      <c r="A4592" s="19" t="s">
        <v>23</v>
      </c>
      <c r="B4592" s="19" t="s">
        <v>4981</v>
      </c>
      <c r="C4592" s="19" t="s">
        <v>175</v>
      </c>
      <c r="D4592" s="19">
        <v>2008</v>
      </c>
      <c r="E4592" s="19" t="s">
        <v>105</v>
      </c>
      <c r="F4592" s="19" t="s">
        <v>224</v>
      </c>
      <c r="G4592" s="19" t="s">
        <v>136</v>
      </c>
      <c r="H4592" s="19">
        <v>63.484029881606276</v>
      </c>
    </row>
    <row r="4593" spans="1:8">
      <c r="A4593" s="19" t="s">
        <v>25</v>
      </c>
      <c r="B4593" s="19" t="s">
        <v>4982</v>
      </c>
      <c r="C4593" s="19" t="s">
        <v>176</v>
      </c>
      <c r="D4593" s="19">
        <v>2008</v>
      </c>
      <c r="E4593" s="19" t="s">
        <v>105</v>
      </c>
      <c r="F4593" s="19" t="s">
        <v>224</v>
      </c>
      <c r="G4593" s="19" t="s">
        <v>136</v>
      </c>
      <c r="H4593" s="19">
        <v>61.591009591192567</v>
      </c>
    </row>
    <row r="4594" spans="1:8">
      <c r="A4594" s="19" t="s">
        <v>26</v>
      </c>
      <c r="B4594" s="19" t="s">
        <v>4983</v>
      </c>
      <c r="C4594" s="19" t="s">
        <v>177</v>
      </c>
      <c r="D4594" s="19">
        <v>2008</v>
      </c>
      <c r="E4594" s="19" t="s">
        <v>105</v>
      </c>
      <c r="F4594" s="19" t="s">
        <v>224</v>
      </c>
      <c r="G4594" s="19" t="s">
        <v>136</v>
      </c>
      <c r="H4594" s="19">
        <v>62.62332323669407</v>
      </c>
    </row>
    <row r="4595" spans="1:8">
      <c r="A4595" s="19" t="s">
        <v>221</v>
      </c>
      <c r="B4595" s="19" t="s">
        <v>4984</v>
      </c>
      <c r="C4595" s="19" t="s">
        <v>178</v>
      </c>
      <c r="D4595" s="19">
        <v>2008</v>
      </c>
      <c r="E4595" s="19" t="s">
        <v>105</v>
      </c>
      <c r="F4595" s="19" t="s">
        <v>224</v>
      </c>
      <c r="G4595" s="19" t="s">
        <v>136</v>
      </c>
      <c r="H4595" s="19">
        <v>65.280621221330094</v>
      </c>
    </row>
    <row r="4596" spans="1:8">
      <c r="A4596" s="19" t="s">
        <v>107</v>
      </c>
      <c r="B4596" s="19" t="s">
        <v>4985</v>
      </c>
      <c r="C4596" s="19" t="s">
        <v>179</v>
      </c>
      <c r="D4596" s="19">
        <v>2008</v>
      </c>
      <c r="E4596" s="19" t="s">
        <v>105</v>
      </c>
      <c r="F4596" s="19" t="s">
        <v>224</v>
      </c>
      <c r="G4596" s="19" t="s">
        <v>136</v>
      </c>
      <c r="H4596" s="19">
        <v>67.971563642213056</v>
      </c>
    </row>
    <row r="4597" spans="1:8">
      <c r="A4597" s="19" t="s">
        <v>27</v>
      </c>
      <c r="B4597" s="19" t="s">
        <v>4986</v>
      </c>
      <c r="C4597" s="19" t="s">
        <v>180</v>
      </c>
      <c r="D4597" s="19">
        <v>2008</v>
      </c>
      <c r="E4597" s="19" t="s">
        <v>105</v>
      </c>
      <c r="F4597" s="19" t="s">
        <v>224</v>
      </c>
      <c r="G4597" s="19" t="s">
        <v>136</v>
      </c>
      <c r="H4597" s="19">
        <v>65.500199505785673</v>
      </c>
    </row>
    <row r="4598" spans="1:8">
      <c r="A4598" s="19" t="s">
        <v>28</v>
      </c>
      <c r="B4598" s="19" t="s">
        <v>4987</v>
      </c>
      <c r="C4598" s="19" t="s">
        <v>181</v>
      </c>
      <c r="D4598" s="19">
        <v>2008</v>
      </c>
      <c r="E4598" s="19" t="s">
        <v>105</v>
      </c>
      <c r="F4598" s="19" t="s">
        <v>224</v>
      </c>
      <c r="G4598" s="19" t="s">
        <v>136</v>
      </c>
      <c r="H4598" s="19">
        <v>64.372410028799393</v>
      </c>
    </row>
    <row r="4599" spans="1:8">
      <c r="A4599" s="19" t="s">
        <v>30</v>
      </c>
      <c r="B4599" s="19" t="s">
        <v>4988</v>
      </c>
      <c r="C4599" s="19" t="s">
        <v>29</v>
      </c>
      <c r="D4599" s="19">
        <v>2008</v>
      </c>
      <c r="E4599" s="19" t="s">
        <v>105</v>
      </c>
      <c r="F4599" s="19" t="s">
        <v>224</v>
      </c>
      <c r="G4599" s="19" t="s">
        <v>136</v>
      </c>
      <c r="H4599" s="19">
        <v>62.652643879637751</v>
      </c>
    </row>
    <row r="4600" spans="1:8">
      <c r="A4600" s="19" t="s">
        <v>32</v>
      </c>
      <c r="B4600" s="19" t="s">
        <v>4989</v>
      </c>
      <c r="C4600" s="19" t="s">
        <v>31</v>
      </c>
      <c r="D4600" s="19">
        <v>2008</v>
      </c>
      <c r="E4600" s="19" t="s">
        <v>105</v>
      </c>
      <c r="F4600" s="19" t="s">
        <v>224</v>
      </c>
      <c r="G4600" s="19" t="s">
        <v>136</v>
      </c>
      <c r="H4600" s="19">
        <v>63.709193213593394</v>
      </c>
    </row>
    <row r="4601" spans="1:8">
      <c r="A4601" s="19" t="s">
        <v>34</v>
      </c>
      <c r="B4601" s="19" t="s">
        <v>4990</v>
      </c>
      <c r="C4601" s="19" t="s">
        <v>33</v>
      </c>
      <c r="D4601" s="19">
        <v>2008</v>
      </c>
      <c r="E4601" s="19" t="s">
        <v>105</v>
      </c>
      <c r="F4601" s="19" t="s">
        <v>224</v>
      </c>
      <c r="G4601" s="19" t="s">
        <v>136</v>
      </c>
      <c r="H4601" s="19">
        <v>60.775846427405014</v>
      </c>
    </row>
    <row r="4602" spans="1:8">
      <c r="A4602" s="19" t="s">
        <v>36</v>
      </c>
      <c r="B4602" s="19" t="s">
        <v>4991</v>
      </c>
      <c r="C4602" s="19" t="s">
        <v>35</v>
      </c>
      <c r="D4602" s="19">
        <v>2008</v>
      </c>
      <c r="E4602" s="19" t="s">
        <v>105</v>
      </c>
      <c r="F4602" s="19" t="s">
        <v>224</v>
      </c>
      <c r="G4602" s="19" t="s">
        <v>136</v>
      </c>
      <c r="H4602" s="19">
        <v>61.7809554761131</v>
      </c>
    </row>
    <row r="4603" spans="1:8">
      <c r="A4603" s="19" t="s">
        <v>38</v>
      </c>
      <c r="B4603" s="19" t="s">
        <v>4992</v>
      </c>
      <c r="C4603" s="19" t="s">
        <v>37</v>
      </c>
      <c r="D4603" s="19">
        <v>2008</v>
      </c>
      <c r="E4603" s="19" t="s">
        <v>105</v>
      </c>
      <c r="F4603" s="19" t="s">
        <v>224</v>
      </c>
      <c r="G4603" s="19" t="s">
        <v>136</v>
      </c>
      <c r="H4603" s="19">
        <v>65.06498727053463</v>
      </c>
    </row>
    <row r="4604" spans="1:8">
      <c r="A4604" s="19" t="s">
        <v>40</v>
      </c>
      <c r="B4604" s="19" t="s">
        <v>4993</v>
      </c>
      <c r="C4604" s="19" t="s">
        <v>39</v>
      </c>
      <c r="D4604" s="19">
        <v>2008</v>
      </c>
      <c r="E4604" s="19" t="s">
        <v>105</v>
      </c>
      <c r="F4604" s="19" t="s">
        <v>224</v>
      </c>
      <c r="G4604" s="19" t="s">
        <v>136</v>
      </c>
      <c r="H4604" s="19">
        <v>65.401638716593922</v>
      </c>
    </row>
    <row r="4605" spans="1:8">
      <c r="A4605" s="19" t="s">
        <v>41</v>
      </c>
      <c r="B4605" s="19" t="s">
        <v>4994</v>
      </c>
      <c r="C4605" s="19" t="s">
        <v>24</v>
      </c>
      <c r="D4605" s="19">
        <v>2008</v>
      </c>
      <c r="E4605" s="19" t="s">
        <v>105</v>
      </c>
      <c r="F4605" s="19" t="s">
        <v>224</v>
      </c>
      <c r="G4605" s="19" t="s">
        <v>136</v>
      </c>
      <c r="H4605" s="19">
        <v>61.591009591192567</v>
      </c>
    </row>
    <row r="4606" spans="1:8">
      <c r="A4606" s="19" t="s">
        <v>43</v>
      </c>
      <c r="B4606" s="19" t="s">
        <v>4995</v>
      </c>
      <c r="C4606" s="19" t="s">
        <v>42</v>
      </c>
      <c r="D4606" s="19">
        <v>2008</v>
      </c>
      <c r="E4606" s="19" t="s">
        <v>105</v>
      </c>
      <c r="F4606" s="19" t="s">
        <v>224</v>
      </c>
      <c r="G4606" s="19" t="s">
        <v>136</v>
      </c>
      <c r="H4606" s="19">
        <v>65.542676501580615</v>
      </c>
    </row>
    <row r="4607" spans="1:8">
      <c r="A4607" s="19" t="s">
        <v>45</v>
      </c>
      <c r="B4607" s="19" t="s">
        <v>4996</v>
      </c>
      <c r="C4607" s="19" t="s">
        <v>44</v>
      </c>
      <c r="D4607" s="19">
        <v>2008</v>
      </c>
      <c r="E4607" s="19" t="s">
        <v>105</v>
      </c>
      <c r="F4607" s="19" t="s">
        <v>224</v>
      </c>
      <c r="G4607" s="19" t="s">
        <v>136</v>
      </c>
      <c r="H4607" s="19">
        <v>61.335816473376795</v>
      </c>
    </row>
    <row r="4608" spans="1:8">
      <c r="A4608" s="19" t="s">
        <v>47</v>
      </c>
      <c r="B4608" s="19" t="s">
        <v>4997</v>
      </c>
      <c r="C4608" s="19" t="s">
        <v>46</v>
      </c>
      <c r="D4608" s="19">
        <v>2008</v>
      </c>
      <c r="E4608" s="19" t="s">
        <v>105</v>
      </c>
      <c r="F4608" s="19" t="s">
        <v>224</v>
      </c>
      <c r="G4608" s="19" t="s">
        <v>136</v>
      </c>
      <c r="H4608" s="19">
        <v>62.262961127877126</v>
      </c>
    </row>
    <row r="4609" spans="1:8">
      <c r="A4609" s="19" t="s">
        <v>49</v>
      </c>
      <c r="B4609" s="19" t="s">
        <v>4998</v>
      </c>
      <c r="C4609" s="19" t="s">
        <v>48</v>
      </c>
      <c r="D4609" s="19">
        <v>2008</v>
      </c>
      <c r="E4609" s="19" t="s">
        <v>105</v>
      </c>
      <c r="F4609" s="19" t="s">
        <v>224</v>
      </c>
      <c r="G4609" s="19" t="s">
        <v>136</v>
      </c>
      <c r="H4609" s="19">
        <v>65.730498679427839</v>
      </c>
    </row>
    <row r="4610" spans="1:8">
      <c r="A4610" s="19" t="s">
        <v>51</v>
      </c>
      <c r="B4610" s="19" t="s">
        <v>4999</v>
      </c>
      <c r="C4610" s="19" t="s">
        <v>50</v>
      </c>
      <c r="D4610" s="19">
        <v>2008</v>
      </c>
      <c r="E4610" s="19" t="s">
        <v>105</v>
      </c>
      <c r="F4610" s="19" t="s">
        <v>224</v>
      </c>
      <c r="G4610" s="19" t="s">
        <v>136</v>
      </c>
      <c r="H4610" s="19">
        <v>64.787966121632749</v>
      </c>
    </row>
    <row r="4611" spans="1:8">
      <c r="A4611" s="19" t="s">
        <v>53</v>
      </c>
      <c r="B4611" s="19" t="s">
        <v>5000</v>
      </c>
      <c r="C4611" s="19" t="s">
        <v>52</v>
      </c>
      <c r="D4611" s="19">
        <v>2008</v>
      </c>
      <c r="E4611" s="19" t="s">
        <v>105</v>
      </c>
      <c r="F4611" s="19" t="s">
        <v>224</v>
      </c>
      <c r="G4611" s="19" t="s">
        <v>136</v>
      </c>
      <c r="H4611" s="19">
        <v>65.011802782190415</v>
      </c>
    </row>
    <row r="4612" spans="1:8">
      <c r="A4612" s="19" t="s">
        <v>55</v>
      </c>
      <c r="B4612" s="19" t="s">
        <v>5001</v>
      </c>
      <c r="C4612" s="19" t="s">
        <v>54</v>
      </c>
      <c r="D4612" s="19">
        <v>2008</v>
      </c>
      <c r="E4612" s="19" t="s">
        <v>105</v>
      </c>
      <c r="F4612" s="19" t="s">
        <v>224</v>
      </c>
      <c r="G4612" s="19" t="s">
        <v>136</v>
      </c>
      <c r="H4612" s="19">
        <v>63.911574666273083</v>
      </c>
    </row>
    <row r="4613" spans="1:8">
      <c r="A4613" s="19" t="s">
        <v>57</v>
      </c>
      <c r="B4613" s="19" t="s">
        <v>5002</v>
      </c>
      <c r="C4613" s="19" t="s">
        <v>56</v>
      </c>
      <c r="D4613" s="19">
        <v>2008</v>
      </c>
      <c r="E4613" s="19" t="s">
        <v>105</v>
      </c>
      <c r="F4613" s="19" t="s">
        <v>224</v>
      </c>
      <c r="G4613" s="19" t="s">
        <v>136</v>
      </c>
      <c r="H4613" s="19">
        <v>69.49207714040044</v>
      </c>
    </row>
    <row r="4614" spans="1:8">
      <c r="A4614" s="19" t="s">
        <v>59</v>
      </c>
      <c r="B4614" s="19" t="s">
        <v>5003</v>
      </c>
      <c r="C4614" s="19" t="s">
        <v>58</v>
      </c>
      <c r="D4614" s="19">
        <v>2008</v>
      </c>
      <c r="E4614" s="19" t="s">
        <v>105</v>
      </c>
      <c r="F4614" s="19" t="s">
        <v>224</v>
      </c>
      <c r="G4614" s="19" t="s">
        <v>136</v>
      </c>
      <c r="H4614" s="19">
        <v>65.64878176350085</v>
      </c>
    </row>
    <row r="4615" spans="1:8">
      <c r="A4615" s="19" t="s">
        <v>61</v>
      </c>
      <c r="B4615" s="19" t="s">
        <v>5004</v>
      </c>
      <c r="C4615" s="19" t="s">
        <v>60</v>
      </c>
      <c r="D4615" s="19">
        <v>2008</v>
      </c>
      <c r="E4615" s="19" t="s">
        <v>105</v>
      </c>
      <c r="F4615" s="19" t="s">
        <v>224</v>
      </c>
      <c r="G4615" s="19" t="s">
        <v>136</v>
      </c>
      <c r="H4615" s="19">
        <v>64.89444878811571</v>
      </c>
    </row>
    <row r="4616" spans="1:8">
      <c r="A4616" s="19" t="s">
        <v>63</v>
      </c>
      <c r="B4616" s="19" t="s">
        <v>5005</v>
      </c>
      <c r="C4616" s="19" t="s">
        <v>62</v>
      </c>
      <c r="D4616" s="19">
        <v>2008</v>
      </c>
      <c r="E4616" s="19" t="s">
        <v>105</v>
      </c>
      <c r="F4616" s="19" t="s">
        <v>224</v>
      </c>
      <c r="G4616" s="19" t="s">
        <v>136</v>
      </c>
      <c r="H4616" s="19">
        <v>64.976830398517151</v>
      </c>
    </row>
    <row r="4617" spans="1:8">
      <c r="A4617" s="19" t="s">
        <v>65</v>
      </c>
      <c r="B4617" s="19" t="s">
        <v>5006</v>
      </c>
      <c r="C4617" s="19" t="s">
        <v>64</v>
      </c>
      <c r="D4617" s="19">
        <v>2008</v>
      </c>
      <c r="E4617" s="19" t="s">
        <v>105</v>
      </c>
      <c r="F4617" s="19" t="s">
        <v>224</v>
      </c>
      <c r="G4617" s="19" t="s">
        <v>136</v>
      </c>
      <c r="H4617" s="19">
        <v>65.11511805473981</v>
      </c>
    </row>
    <row r="4618" spans="1:8">
      <c r="A4618" s="19" t="s">
        <v>67</v>
      </c>
      <c r="B4618" s="19" t="s">
        <v>5007</v>
      </c>
      <c r="C4618" s="19" t="s">
        <v>66</v>
      </c>
      <c r="D4618" s="19">
        <v>2008</v>
      </c>
      <c r="E4618" s="19" t="s">
        <v>105</v>
      </c>
      <c r="F4618" s="19" t="s">
        <v>224</v>
      </c>
      <c r="G4618" s="19" t="s">
        <v>136</v>
      </c>
      <c r="H4618" s="19">
        <v>64.251861882193637</v>
      </c>
    </row>
    <row r="4619" spans="1:8">
      <c r="A4619" s="19" t="s">
        <v>69</v>
      </c>
      <c r="B4619" s="19" t="s">
        <v>5008</v>
      </c>
      <c r="C4619" s="19" t="s">
        <v>68</v>
      </c>
      <c r="D4619" s="19">
        <v>2008</v>
      </c>
      <c r="E4619" s="19" t="s">
        <v>105</v>
      </c>
      <c r="F4619" s="19" t="s">
        <v>224</v>
      </c>
      <c r="G4619" s="19" t="s">
        <v>136</v>
      </c>
      <c r="H4619" s="19">
        <v>62.809225267636869</v>
      </c>
    </row>
    <row r="4620" spans="1:8">
      <c r="A4620" s="19" t="s">
        <v>71</v>
      </c>
      <c r="B4620" s="19" t="s">
        <v>5009</v>
      </c>
      <c r="C4620" s="19" t="s">
        <v>70</v>
      </c>
      <c r="D4620" s="19">
        <v>2008</v>
      </c>
      <c r="E4620" s="19" t="s">
        <v>105</v>
      </c>
      <c r="F4620" s="19" t="s">
        <v>224</v>
      </c>
      <c r="G4620" s="19" t="s">
        <v>136</v>
      </c>
      <c r="H4620" s="19">
        <v>64.328501860284717</v>
      </c>
    </row>
    <row r="4621" spans="1:8">
      <c r="A4621" s="19" t="s">
        <v>20</v>
      </c>
      <c r="B4621" s="19" t="s">
        <v>5010</v>
      </c>
      <c r="C4621" s="19" t="s">
        <v>182</v>
      </c>
      <c r="D4621" s="19">
        <v>2008</v>
      </c>
      <c r="E4621" s="19" t="s">
        <v>105</v>
      </c>
      <c r="F4621" s="19" t="s">
        <v>224</v>
      </c>
      <c r="G4621" s="19" t="s">
        <v>136</v>
      </c>
      <c r="H4621" s="19">
        <v>64.637030678081246</v>
      </c>
    </row>
    <row r="4622" spans="1:8">
      <c r="A4622" s="19" t="s">
        <v>23</v>
      </c>
      <c r="B4622" s="19" t="s">
        <v>5011</v>
      </c>
      <c r="C4622" s="19" t="s">
        <v>175</v>
      </c>
      <c r="D4622" s="19">
        <v>2009</v>
      </c>
      <c r="E4622" s="19" t="s">
        <v>105</v>
      </c>
      <c r="F4622" s="19" t="s">
        <v>224</v>
      </c>
      <c r="G4622" s="19" t="s">
        <v>136</v>
      </c>
      <c r="H4622" s="19">
        <v>63.217087457441004</v>
      </c>
    </row>
    <row r="4623" spans="1:8">
      <c r="A4623" s="19" t="s">
        <v>25</v>
      </c>
      <c r="B4623" s="19" t="s">
        <v>5012</v>
      </c>
      <c r="C4623" s="19" t="s">
        <v>176</v>
      </c>
      <c r="D4623" s="19">
        <v>2009</v>
      </c>
      <c r="E4623" s="19" t="s">
        <v>105</v>
      </c>
      <c r="F4623" s="19" t="s">
        <v>224</v>
      </c>
      <c r="G4623" s="19" t="s">
        <v>136</v>
      </c>
      <c r="H4623" s="19">
        <v>61.177687207251054</v>
      </c>
    </row>
    <row r="4624" spans="1:8">
      <c r="A4624" s="19" t="s">
        <v>26</v>
      </c>
      <c r="B4624" s="19" t="s">
        <v>5013</v>
      </c>
      <c r="C4624" s="19" t="s">
        <v>177</v>
      </c>
      <c r="D4624" s="19">
        <v>2009</v>
      </c>
      <c r="E4624" s="19" t="s">
        <v>105</v>
      </c>
      <c r="F4624" s="19" t="s">
        <v>224</v>
      </c>
      <c r="G4624" s="19" t="s">
        <v>136</v>
      </c>
      <c r="H4624" s="19">
        <v>62.38280196364029</v>
      </c>
    </row>
    <row r="4625" spans="1:8">
      <c r="A4625" s="19" t="s">
        <v>221</v>
      </c>
      <c r="B4625" s="19" t="s">
        <v>5014</v>
      </c>
      <c r="C4625" s="19" t="s">
        <v>178</v>
      </c>
      <c r="D4625" s="19">
        <v>2009</v>
      </c>
      <c r="E4625" s="19" t="s">
        <v>105</v>
      </c>
      <c r="F4625" s="19" t="s">
        <v>224</v>
      </c>
      <c r="G4625" s="19" t="s">
        <v>136</v>
      </c>
      <c r="H4625" s="19">
        <v>65.238575936538723</v>
      </c>
    </row>
    <row r="4626" spans="1:8">
      <c r="A4626" s="19" t="s">
        <v>107</v>
      </c>
      <c r="B4626" s="19" t="s">
        <v>5015</v>
      </c>
      <c r="C4626" s="19" t="s">
        <v>179</v>
      </c>
      <c r="D4626" s="19">
        <v>2009</v>
      </c>
      <c r="E4626" s="19" t="s">
        <v>105</v>
      </c>
      <c r="F4626" s="19" t="s">
        <v>224</v>
      </c>
      <c r="G4626" s="19" t="s">
        <v>136</v>
      </c>
      <c r="H4626" s="19">
        <v>68.117316488974566</v>
      </c>
    </row>
    <row r="4627" spans="1:8">
      <c r="A4627" s="19" t="s">
        <v>27</v>
      </c>
      <c r="B4627" s="19" t="s">
        <v>5016</v>
      </c>
      <c r="C4627" s="19" t="s">
        <v>180</v>
      </c>
      <c r="D4627" s="19">
        <v>2009</v>
      </c>
      <c r="E4627" s="19" t="s">
        <v>105</v>
      </c>
      <c r="F4627" s="19" t="s">
        <v>224</v>
      </c>
      <c r="G4627" s="19" t="s">
        <v>136</v>
      </c>
      <c r="H4627" s="19">
        <v>65.332122651393448</v>
      </c>
    </row>
    <row r="4628" spans="1:8">
      <c r="A4628" s="19" t="s">
        <v>28</v>
      </c>
      <c r="B4628" s="19" t="s">
        <v>5017</v>
      </c>
      <c r="C4628" s="19" t="s">
        <v>181</v>
      </c>
      <c r="D4628" s="19">
        <v>2009</v>
      </c>
      <c r="E4628" s="19" t="s">
        <v>105</v>
      </c>
      <c r="F4628" s="19" t="s">
        <v>224</v>
      </c>
      <c r="G4628" s="19" t="s">
        <v>136</v>
      </c>
      <c r="H4628" s="19">
        <v>64.217373298870442</v>
      </c>
    </row>
    <row r="4629" spans="1:8">
      <c r="A4629" s="19" t="s">
        <v>30</v>
      </c>
      <c r="B4629" s="19" t="s">
        <v>5018</v>
      </c>
      <c r="C4629" s="19" t="s">
        <v>29</v>
      </c>
      <c r="D4629" s="19">
        <v>2009</v>
      </c>
      <c r="E4629" s="19" t="s">
        <v>105</v>
      </c>
      <c r="F4629" s="19" t="s">
        <v>224</v>
      </c>
      <c r="G4629" s="19" t="s">
        <v>136</v>
      </c>
      <c r="H4629" s="19">
        <v>62.161531279178341</v>
      </c>
    </row>
    <row r="4630" spans="1:8">
      <c r="A4630" s="19" t="s">
        <v>32</v>
      </c>
      <c r="B4630" s="19" t="s">
        <v>5019</v>
      </c>
      <c r="C4630" s="19" t="s">
        <v>31</v>
      </c>
      <c r="D4630" s="19">
        <v>2009</v>
      </c>
      <c r="E4630" s="19" t="s">
        <v>105</v>
      </c>
      <c r="F4630" s="19" t="s">
        <v>224</v>
      </c>
      <c r="G4630" s="19" t="s">
        <v>136</v>
      </c>
      <c r="H4630" s="19">
        <v>63.5926469083592</v>
      </c>
    </row>
    <row r="4631" spans="1:8">
      <c r="A4631" s="19" t="s">
        <v>34</v>
      </c>
      <c r="B4631" s="19" t="s">
        <v>5020</v>
      </c>
      <c r="C4631" s="19" t="s">
        <v>33</v>
      </c>
      <c r="D4631" s="19">
        <v>2009</v>
      </c>
      <c r="E4631" s="19" t="s">
        <v>105</v>
      </c>
      <c r="F4631" s="19" t="s">
        <v>224</v>
      </c>
      <c r="G4631" s="19" t="s">
        <v>136</v>
      </c>
      <c r="H4631" s="19">
        <v>60.596032477983329</v>
      </c>
    </row>
    <row r="4632" spans="1:8">
      <c r="A4632" s="19" t="s">
        <v>36</v>
      </c>
      <c r="B4632" s="19" t="s">
        <v>5021</v>
      </c>
      <c r="C4632" s="19" t="s">
        <v>35</v>
      </c>
      <c r="D4632" s="19">
        <v>2009</v>
      </c>
      <c r="E4632" s="19" t="s">
        <v>105</v>
      </c>
      <c r="F4632" s="19" t="s">
        <v>224</v>
      </c>
      <c r="G4632" s="19" t="s">
        <v>136</v>
      </c>
      <c r="H4632" s="19">
        <v>61.558126435287484</v>
      </c>
    </row>
    <row r="4633" spans="1:8">
      <c r="A4633" s="19" t="s">
        <v>38</v>
      </c>
      <c r="B4633" s="19" t="s">
        <v>5022</v>
      </c>
      <c r="C4633" s="19" t="s">
        <v>37</v>
      </c>
      <c r="D4633" s="19">
        <v>2009</v>
      </c>
      <c r="E4633" s="19" t="s">
        <v>105</v>
      </c>
      <c r="F4633" s="19" t="s">
        <v>224</v>
      </c>
      <c r="G4633" s="19" t="s">
        <v>136</v>
      </c>
      <c r="H4633" s="19">
        <v>64.713747092012724</v>
      </c>
    </row>
    <row r="4634" spans="1:8">
      <c r="A4634" s="19" t="s">
        <v>40</v>
      </c>
      <c r="B4634" s="19" t="s">
        <v>5023</v>
      </c>
      <c r="C4634" s="19" t="s">
        <v>39</v>
      </c>
      <c r="D4634" s="19">
        <v>2009</v>
      </c>
      <c r="E4634" s="19" t="s">
        <v>105</v>
      </c>
      <c r="F4634" s="19" t="s">
        <v>224</v>
      </c>
      <c r="G4634" s="19" t="s">
        <v>136</v>
      </c>
      <c r="H4634" s="19">
        <v>65.092937930198005</v>
      </c>
    </row>
    <row r="4635" spans="1:8">
      <c r="A4635" s="19" t="s">
        <v>41</v>
      </c>
      <c r="B4635" s="19" t="s">
        <v>5024</v>
      </c>
      <c r="C4635" s="19" t="s">
        <v>24</v>
      </c>
      <c r="D4635" s="19">
        <v>2009</v>
      </c>
      <c r="E4635" s="19" t="s">
        <v>105</v>
      </c>
      <c r="F4635" s="19" t="s">
        <v>224</v>
      </c>
      <c r="G4635" s="19" t="s">
        <v>136</v>
      </c>
      <c r="H4635" s="19">
        <v>61.177687207251054</v>
      </c>
    </row>
    <row r="4636" spans="1:8">
      <c r="A4636" s="19" t="s">
        <v>43</v>
      </c>
      <c r="B4636" s="19" t="s">
        <v>5025</v>
      </c>
      <c r="C4636" s="19" t="s">
        <v>42</v>
      </c>
      <c r="D4636" s="19">
        <v>2009</v>
      </c>
      <c r="E4636" s="19" t="s">
        <v>105</v>
      </c>
      <c r="F4636" s="19" t="s">
        <v>224</v>
      </c>
      <c r="G4636" s="19" t="s">
        <v>136</v>
      </c>
      <c r="H4636" s="19">
        <v>65.142083897158315</v>
      </c>
    </row>
    <row r="4637" spans="1:8">
      <c r="A4637" s="19" t="s">
        <v>45</v>
      </c>
      <c r="B4637" s="19" t="s">
        <v>5026</v>
      </c>
      <c r="C4637" s="19" t="s">
        <v>44</v>
      </c>
      <c r="D4637" s="19">
        <v>2009</v>
      </c>
      <c r="E4637" s="19" t="s">
        <v>105</v>
      </c>
      <c r="F4637" s="19" t="s">
        <v>224</v>
      </c>
      <c r="G4637" s="19" t="s">
        <v>136</v>
      </c>
      <c r="H4637" s="19">
        <v>61.069190864380516</v>
      </c>
    </row>
    <row r="4638" spans="1:8">
      <c r="A4638" s="19" t="s">
        <v>47</v>
      </c>
      <c r="B4638" s="19" t="s">
        <v>5027</v>
      </c>
      <c r="C4638" s="19" t="s">
        <v>46</v>
      </c>
      <c r="D4638" s="19">
        <v>2009</v>
      </c>
      <c r="E4638" s="19" t="s">
        <v>105</v>
      </c>
      <c r="F4638" s="19" t="s">
        <v>224</v>
      </c>
      <c r="G4638" s="19" t="s">
        <v>136</v>
      </c>
      <c r="H4638" s="19">
        <v>62.113691492228909</v>
      </c>
    </row>
    <row r="4639" spans="1:8">
      <c r="A4639" s="19" t="s">
        <v>49</v>
      </c>
      <c r="B4639" s="19" t="s">
        <v>5028</v>
      </c>
      <c r="C4639" s="19" t="s">
        <v>48</v>
      </c>
      <c r="D4639" s="19">
        <v>2009</v>
      </c>
      <c r="E4639" s="19" t="s">
        <v>105</v>
      </c>
      <c r="F4639" s="19" t="s">
        <v>224</v>
      </c>
      <c r="G4639" s="19" t="s">
        <v>136</v>
      </c>
      <c r="H4639" s="19">
        <v>65.71655679491279</v>
      </c>
    </row>
    <row r="4640" spans="1:8">
      <c r="A4640" s="19" t="s">
        <v>51</v>
      </c>
      <c r="B4640" s="19" t="s">
        <v>5029</v>
      </c>
      <c r="C4640" s="19" t="s">
        <v>50</v>
      </c>
      <c r="D4640" s="19">
        <v>2009</v>
      </c>
      <c r="E4640" s="19" t="s">
        <v>105</v>
      </c>
      <c r="F4640" s="19" t="s">
        <v>224</v>
      </c>
      <c r="G4640" s="19" t="s">
        <v>136</v>
      </c>
      <c r="H4640" s="19">
        <v>64.779080517117407</v>
      </c>
    </row>
    <row r="4641" spans="1:8">
      <c r="A4641" s="19" t="s">
        <v>53</v>
      </c>
      <c r="B4641" s="19" t="s">
        <v>5030</v>
      </c>
      <c r="C4641" s="19" t="s">
        <v>52</v>
      </c>
      <c r="D4641" s="19">
        <v>2009</v>
      </c>
      <c r="E4641" s="19" t="s">
        <v>105</v>
      </c>
      <c r="F4641" s="19" t="s">
        <v>224</v>
      </c>
      <c r="G4641" s="19" t="s">
        <v>136</v>
      </c>
      <c r="H4641" s="19">
        <v>64.884098626900936</v>
      </c>
    </row>
    <row r="4642" spans="1:8">
      <c r="A4642" s="19" t="s">
        <v>55</v>
      </c>
      <c r="B4642" s="19" t="s">
        <v>5031</v>
      </c>
      <c r="C4642" s="19" t="s">
        <v>54</v>
      </c>
      <c r="D4642" s="19">
        <v>2009</v>
      </c>
      <c r="E4642" s="19" t="s">
        <v>105</v>
      </c>
      <c r="F4642" s="19" t="s">
        <v>224</v>
      </c>
      <c r="G4642" s="19" t="s">
        <v>136</v>
      </c>
      <c r="H4642" s="19">
        <v>63.882316466230435</v>
      </c>
    </row>
    <row r="4643" spans="1:8">
      <c r="A4643" s="19" t="s">
        <v>57</v>
      </c>
      <c r="B4643" s="19" t="s">
        <v>5032</v>
      </c>
      <c r="C4643" s="19" t="s">
        <v>56</v>
      </c>
      <c r="D4643" s="19">
        <v>2009</v>
      </c>
      <c r="E4643" s="19" t="s">
        <v>105</v>
      </c>
      <c r="F4643" s="19" t="s">
        <v>224</v>
      </c>
      <c r="G4643" s="19" t="s">
        <v>136</v>
      </c>
      <c r="H4643" s="19">
        <v>69.686253173739573</v>
      </c>
    </row>
    <row r="4644" spans="1:8">
      <c r="A4644" s="19" t="s">
        <v>59</v>
      </c>
      <c r="B4644" s="19" t="s">
        <v>5033</v>
      </c>
      <c r="C4644" s="19" t="s">
        <v>58</v>
      </c>
      <c r="D4644" s="19">
        <v>2009</v>
      </c>
      <c r="E4644" s="19" t="s">
        <v>105</v>
      </c>
      <c r="F4644" s="19" t="s">
        <v>224</v>
      </c>
      <c r="G4644" s="19" t="s">
        <v>136</v>
      </c>
      <c r="H4644" s="19">
        <v>65.4101744515185</v>
      </c>
    </row>
    <row r="4645" spans="1:8">
      <c r="A4645" s="19" t="s">
        <v>61</v>
      </c>
      <c r="B4645" s="19" t="s">
        <v>5034</v>
      </c>
      <c r="C4645" s="19" t="s">
        <v>60</v>
      </c>
      <c r="D4645" s="19">
        <v>2009</v>
      </c>
      <c r="E4645" s="19" t="s">
        <v>105</v>
      </c>
      <c r="F4645" s="19" t="s">
        <v>224</v>
      </c>
      <c r="G4645" s="19" t="s">
        <v>136</v>
      </c>
      <c r="H4645" s="19">
        <v>65.016047684548369</v>
      </c>
    </row>
    <row r="4646" spans="1:8">
      <c r="A4646" s="19" t="s">
        <v>63</v>
      </c>
      <c r="B4646" s="19" t="s">
        <v>5035</v>
      </c>
      <c r="C4646" s="19" t="s">
        <v>62</v>
      </c>
      <c r="D4646" s="19">
        <v>2009</v>
      </c>
      <c r="E4646" s="19" t="s">
        <v>105</v>
      </c>
      <c r="F4646" s="19" t="s">
        <v>224</v>
      </c>
      <c r="G4646" s="19" t="s">
        <v>136</v>
      </c>
      <c r="H4646" s="19">
        <v>64.778381865093991</v>
      </c>
    </row>
    <row r="4647" spans="1:8">
      <c r="A4647" s="19" t="s">
        <v>65</v>
      </c>
      <c r="B4647" s="19" t="s">
        <v>5036</v>
      </c>
      <c r="C4647" s="19" t="s">
        <v>64</v>
      </c>
      <c r="D4647" s="19">
        <v>2009</v>
      </c>
      <c r="E4647" s="19" t="s">
        <v>105</v>
      </c>
      <c r="F4647" s="19" t="s">
        <v>224</v>
      </c>
      <c r="G4647" s="19" t="s">
        <v>136</v>
      </c>
      <c r="H4647" s="19">
        <v>65.165648118366036</v>
      </c>
    </row>
    <row r="4648" spans="1:8">
      <c r="A4648" s="19" t="s">
        <v>67</v>
      </c>
      <c r="B4648" s="19" t="s">
        <v>5037</v>
      </c>
      <c r="C4648" s="19" t="s">
        <v>66</v>
      </c>
      <c r="D4648" s="19">
        <v>2009</v>
      </c>
      <c r="E4648" s="19" t="s">
        <v>105</v>
      </c>
      <c r="F4648" s="19" t="s">
        <v>224</v>
      </c>
      <c r="G4648" s="19" t="s">
        <v>136</v>
      </c>
      <c r="H4648" s="19">
        <v>64.165314584460063</v>
      </c>
    </row>
    <row r="4649" spans="1:8">
      <c r="A4649" s="19" t="s">
        <v>69</v>
      </c>
      <c r="B4649" s="19" t="s">
        <v>5038</v>
      </c>
      <c r="C4649" s="19" t="s">
        <v>68</v>
      </c>
      <c r="D4649" s="19">
        <v>2009</v>
      </c>
      <c r="E4649" s="19" t="s">
        <v>105</v>
      </c>
      <c r="F4649" s="19" t="s">
        <v>224</v>
      </c>
      <c r="G4649" s="19" t="s">
        <v>136</v>
      </c>
      <c r="H4649" s="19">
        <v>62.440638293083659</v>
      </c>
    </row>
    <row r="4650" spans="1:8">
      <c r="A4650" s="19" t="s">
        <v>71</v>
      </c>
      <c r="B4650" s="19" t="s">
        <v>5039</v>
      </c>
      <c r="C4650" s="19" t="s">
        <v>70</v>
      </c>
      <c r="D4650" s="19">
        <v>2009</v>
      </c>
      <c r="E4650" s="19" t="s">
        <v>105</v>
      </c>
      <c r="F4650" s="19" t="s">
        <v>224</v>
      </c>
      <c r="G4650" s="19" t="s">
        <v>136</v>
      </c>
      <c r="H4650" s="19">
        <v>64.219047890049225</v>
      </c>
    </row>
    <row r="4651" spans="1:8">
      <c r="A4651" s="19" t="s">
        <v>20</v>
      </c>
      <c r="B4651" s="19" t="s">
        <v>5040</v>
      </c>
      <c r="C4651" s="19" t="s">
        <v>182</v>
      </c>
      <c r="D4651" s="19">
        <v>2009</v>
      </c>
      <c r="E4651" s="19" t="s">
        <v>105</v>
      </c>
      <c r="F4651" s="19" t="s">
        <v>224</v>
      </c>
      <c r="G4651" s="19" t="s">
        <v>136</v>
      </c>
      <c r="H4651" s="19">
        <v>64.50336324678328</v>
      </c>
    </row>
    <row r="4652" spans="1:8">
      <c r="A4652" s="19" t="s">
        <v>23</v>
      </c>
      <c r="B4652" s="19" t="s">
        <v>5041</v>
      </c>
      <c r="C4652" s="19" t="s">
        <v>175</v>
      </c>
      <c r="D4652" s="19">
        <v>2010</v>
      </c>
      <c r="E4652" s="19" t="s">
        <v>105</v>
      </c>
      <c r="F4652" s="19" t="s">
        <v>224</v>
      </c>
      <c r="G4652" s="19" t="s">
        <v>136</v>
      </c>
      <c r="H4652" s="19">
        <v>62.984019485534368</v>
      </c>
    </row>
    <row r="4653" spans="1:8">
      <c r="A4653" s="19" t="s">
        <v>25</v>
      </c>
      <c r="B4653" s="19" t="s">
        <v>5042</v>
      </c>
      <c r="C4653" s="19" t="s">
        <v>176</v>
      </c>
      <c r="D4653" s="19">
        <v>2010</v>
      </c>
      <c r="E4653" s="19" t="s">
        <v>105</v>
      </c>
      <c r="F4653" s="19" t="s">
        <v>224</v>
      </c>
      <c r="G4653" s="19" t="s">
        <v>136</v>
      </c>
      <c r="H4653" s="19">
        <v>60.873011034566851</v>
      </c>
    </row>
    <row r="4654" spans="1:8">
      <c r="A4654" s="19" t="s">
        <v>26</v>
      </c>
      <c r="B4654" s="19" t="s">
        <v>5043</v>
      </c>
      <c r="C4654" s="19" t="s">
        <v>177</v>
      </c>
      <c r="D4654" s="19">
        <v>2010</v>
      </c>
      <c r="E4654" s="19" t="s">
        <v>105</v>
      </c>
      <c r="F4654" s="19" t="s">
        <v>224</v>
      </c>
      <c r="G4654" s="19" t="s">
        <v>136</v>
      </c>
      <c r="H4654" s="19">
        <v>62.202457678095726</v>
      </c>
    </row>
    <row r="4655" spans="1:8">
      <c r="A4655" s="19" t="s">
        <v>221</v>
      </c>
      <c r="B4655" s="19" t="s">
        <v>5044</v>
      </c>
      <c r="C4655" s="19" t="s">
        <v>178</v>
      </c>
      <c r="D4655" s="19">
        <v>2010</v>
      </c>
      <c r="E4655" s="19" t="s">
        <v>105</v>
      </c>
      <c r="F4655" s="19" t="s">
        <v>224</v>
      </c>
      <c r="G4655" s="19" t="s">
        <v>136</v>
      </c>
      <c r="H4655" s="19">
        <v>65.321450701946191</v>
      </c>
    </row>
    <row r="4656" spans="1:8">
      <c r="A4656" s="19" t="s">
        <v>107</v>
      </c>
      <c r="B4656" s="19" t="s">
        <v>5045</v>
      </c>
      <c r="C4656" s="19" t="s">
        <v>179</v>
      </c>
      <c r="D4656" s="19">
        <v>2010</v>
      </c>
      <c r="E4656" s="19" t="s">
        <v>105</v>
      </c>
      <c r="F4656" s="19" t="s">
        <v>224</v>
      </c>
      <c r="G4656" s="19" t="s">
        <v>136</v>
      </c>
      <c r="H4656" s="19">
        <v>68.075984404947448</v>
      </c>
    </row>
    <row r="4657" spans="1:8">
      <c r="A4657" s="19" t="s">
        <v>27</v>
      </c>
      <c r="B4657" s="19" t="s">
        <v>5046</v>
      </c>
      <c r="C4657" s="19" t="s">
        <v>180</v>
      </c>
      <c r="D4657" s="19">
        <v>2010</v>
      </c>
      <c r="E4657" s="19" t="s">
        <v>105</v>
      </c>
      <c r="F4657" s="19" t="s">
        <v>224</v>
      </c>
      <c r="G4657" s="19" t="s">
        <v>136</v>
      </c>
      <c r="H4657" s="19">
        <v>65.086538058586058</v>
      </c>
    </row>
    <row r="4658" spans="1:8">
      <c r="A4658" s="19" t="s">
        <v>28</v>
      </c>
      <c r="B4658" s="19" t="s">
        <v>5047</v>
      </c>
      <c r="C4658" s="19" t="s">
        <v>181</v>
      </c>
      <c r="D4658" s="19">
        <v>2010</v>
      </c>
      <c r="E4658" s="19" t="s">
        <v>105</v>
      </c>
      <c r="F4658" s="19" t="s">
        <v>224</v>
      </c>
      <c r="G4658" s="19" t="s">
        <v>136</v>
      </c>
      <c r="H4658" s="19">
        <v>64.023010151328336</v>
      </c>
    </row>
    <row r="4659" spans="1:8">
      <c r="A4659" s="19" t="s">
        <v>30</v>
      </c>
      <c r="B4659" s="19" t="s">
        <v>5048</v>
      </c>
      <c r="C4659" s="19" t="s">
        <v>29</v>
      </c>
      <c r="D4659" s="19">
        <v>2010</v>
      </c>
      <c r="E4659" s="19" t="s">
        <v>105</v>
      </c>
      <c r="F4659" s="19" t="s">
        <v>224</v>
      </c>
      <c r="G4659" s="19" t="s">
        <v>136</v>
      </c>
      <c r="H4659" s="19">
        <v>61.867987760454611</v>
      </c>
    </row>
    <row r="4660" spans="1:8">
      <c r="A4660" s="19" t="s">
        <v>32</v>
      </c>
      <c r="B4660" s="19" t="s">
        <v>5049</v>
      </c>
      <c r="C4660" s="19" t="s">
        <v>31</v>
      </c>
      <c r="D4660" s="19">
        <v>2010</v>
      </c>
      <c r="E4660" s="19" t="s">
        <v>105</v>
      </c>
      <c r="F4660" s="19" t="s">
        <v>224</v>
      </c>
      <c r="G4660" s="19" t="s">
        <v>136</v>
      </c>
      <c r="H4660" s="19">
        <v>63.58718549352028</v>
      </c>
    </row>
    <row r="4661" spans="1:8">
      <c r="A4661" s="19" t="s">
        <v>34</v>
      </c>
      <c r="B4661" s="19" t="s">
        <v>5050</v>
      </c>
      <c r="C4661" s="19" t="s">
        <v>33</v>
      </c>
      <c r="D4661" s="19">
        <v>2010</v>
      </c>
      <c r="E4661" s="19" t="s">
        <v>105</v>
      </c>
      <c r="F4661" s="19" t="s">
        <v>224</v>
      </c>
      <c r="G4661" s="19" t="s">
        <v>136</v>
      </c>
      <c r="H4661" s="19">
        <v>60.253077728437852</v>
      </c>
    </row>
    <row r="4662" spans="1:8">
      <c r="A4662" s="19" t="s">
        <v>36</v>
      </c>
      <c r="B4662" s="19" t="s">
        <v>5051</v>
      </c>
      <c r="C4662" s="19" t="s">
        <v>35</v>
      </c>
      <c r="D4662" s="19">
        <v>2010</v>
      </c>
      <c r="E4662" s="19" t="s">
        <v>105</v>
      </c>
      <c r="F4662" s="19" t="s">
        <v>224</v>
      </c>
      <c r="G4662" s="19" t="s">
        <v>136</v>
      </c>
      <c r="H4662" s="19">
        <v>61.403356606964742</v>
      </c>
    </row>
    <row r="4663" spans="1:8">
      <c r="A4663" s="19" t="s">
        <v>38</v>
      </c>
      <c r="B4663" s="19" t="s">
        <v>5052</v>
      </c>
      <c r="C4663" s="19" t="s">
        <v>37</v>
      </c>
      <c r="D4663" s="19">
        <v>2010</v>
      </c>
      <c r="E4663" s="19" t="s">
        <v>105</v>
      </c>
      <c r="F4663" s="19" t="s">
        <v>224</v>
      </c>
      <c r="G4663" s="19" t="s">
        <v>136</v>
      </c>
      <c r="H4663" s="19">
        <v>64.384164222873892</v>
      </c>
    </row>
    <row r="4664" spans="1:8">
      <c r="A4664" s="19" t="s">
        <v>40</v>
      </c>
      <c r="B4664" s="19" t="s">
        <v>5053</v>
      </c>
      <c r="C4664" s="19" t="s">
        <v>39</v>
      </c>
      <c r="D4664" s="19">
        <v>2010</v>
      </c>
      <c r="E4664" s="19" t="s">
        <v>105</v>
      </c>
      <c r="F4664" s="19" t="s">
        <v>224</v>
      </c>
      <c r="G4664" s="19" t="s">
        <v>136</v>
      </c>
      <c r="H4664" s="19">
        <v>64.814201895591992</v>
      </c>
    </row>
    <row r="4665" spans="1:8">
      <c r="A4665" s="19" t="s">
        <v>41</v>
      </c>
      <c r="B4665" s="19" t="s">
        <v>5054</v>
      </c>
      <c r="C4665" s="19" t="s">
        <v>24</v>
      </c>
      <c r="D4665" s="19">
        <v>2010</v>
      </c>
      <c r="E4665" s="19" t="s">
        <v>105</v>
      </c>
      <c r="F4665" s="19" t="s">
        <v>224</v>
      </c>
      <c r="G4665" s="19" t="s">
        <v>136</v>
      </c>
      <c r="H4665" s="19">
        <v>60.873011034566851</v>
      </c>
    </row>
    <row r="4666" spans="1:8">
      <c r="A4666" s="19" t="s">
        <v>43</v>
      </c>
      <c r="B4666" s="19" t="s">
        <v>5055</v>
      </c>
      <c r="C4666" s="19" t="s">
        <v>42</v>
      </c>
      <c r="D4666" s="19">
        <v>2010</v>
      </c>
      <c r="E4666" s="19" t="s">
        <v>105</v>
      </c>
      <c r="F4666" s="19" t="s">
        <v>224</v>
      </c>
      <c r="G4666" s="19" t="s">
        <v>136</v>
      </c>
      <c r="H4666" s="19">
        <v>65.273725070271709</v>
      </c>
    </row>
    <row r="4667" spans="1:8">
      <c r="A4667" s="19" t="s">
        <v>45</v>
      </c>
      <c r="B4667" s="19" t="s">
        <v>5056</v>
      </c>
      <c r="C4667" s="19" t="s">
        <v>44</v>
      </c>
      <c r="D4667" s="19">
        <v>2010</v>
      </c>
      <c r="E4667" s="19" t="s">
        <v>105</v>
      </c>
      <c r="F4667" s="19" t="s">
        <v>224</v>
      </c>
      <c r="G4667" s="19" t="s">
        <v>136</v>
      </c>
      <c r="H4667" s="19">
        <v>60.781711905401771</v>
      </c>
    </row>
    <row r="4668" spans="1:8">
      <c r="A4668" s="19" t="s">
        <v>47</v>
      </c>
      <c r="B4668" s="19" t="s">
        <v>5057</v>
      </c>
      <c r="C4668" s="19" t="s">
        <v>46</v>
      </c>
      <c r="D4668" s="19">
        <v>2010</v>
      </c>
      <c r="E4668" s="19" t="s">
        <v>105</v>
      </c>
      <c r="F4668" s="19" t="s">
        <v>224</v>
      </c>
      <c r="G4668" s="19" t="s">
        <v>136</v>
      </c>
      <c r="H4668" s="19">
        <v>61.864928724202414</v>
      </c>
    </row>
    <row r="4669" spans="1:8">
      <c r="A4669" s="19" t="s">
        <v>49</v>
      </c>
      <c r="B4669" s="19" t="s">
        <v>5058</v>
      </c>
      <c r="C4669" s="19" t="s">
        <v>48</v>
      </c>
      <c r="D4669" s="19">
        <v>2010</v>
      </c>
      <c r="E4669" s="19" t="s">
        <v>105</v>
      </c>
      <c r="F4669" s="19" t="s">
        <v>224</v>
      </c>
      <c r="G4669" s="19" t="s">
        <v>136</v>
      </c>
      <c r="H4669" s="19">
        <v>65.932525093620157</v>
      </c>
    </row>
    <row r="4670" spans="1:8">
      <c r="A4670" s="19" t="s">
        <v>51</v>
      </c>
      <c r="B4670" s="19" t="s">
        <v>5059</v>
      </c>
      <c r="C4670" s="19" t="s">
        <v>50</v>
      </c>
      <c r="D4670" s="19">
        <v>2010</v>
      </c>
      <c r="E4670" s="19" t="s">
        <v>105</v>
      </c>
      <c r="F4670" s="19" t="s">
        <v>224</v>
      </c>
      <c r="G4670" s="19" t="s">
        <v>136</v>
      </c>
      <c r="H4670" s="19">
        <v>64.693557603551596</v>
      </c>
    </row>
    <row r="4671" spans="1:8">
      <c r="A4671" s="19" t="s">
        <v>53</v>
      </c>
      <c r="B4671" s="19" t="s">
        <v>5060</v>
      </c>
      <c r="C4671" s="19" t="s">
        <v>52</v>
      </c>
      <c r="D4671" s="19">
        <v>2010</v>
      </c>
      <c r="E4671" s="19" t="s">
        <v>105</v>
      </c>
      <c r="F4671" s="19" t="s">
        <v>224</v>
      </c>
      <c r="G4671" s="19" t="s">
        <v>136</v>
      </c>
      <c r="H4671" s="19">
        <v>64.90154649763771</v>
      </c>
    </row>
    <row r="4672" spans="1:8">
      <c r="A4672" s="19" t="s">
        <v>55</v>
      </c>
      <c r="B4672" s="19" t="s">
        <v>5061</v>
      </c>
      <c r="C4672" s="19" t="s">
        <v>54</v>
      </c>
      <c r="D4672" s="19">
        <v>2010</v>
      </c>
      <c r="E4672" s="19" t="s">
        <v>105</v>
      </c>
      <c r="F4672" s="19" t="s">
        <v>224</v>
      </c>
      <c r="G4672" s="19" t="s">
        <v>136</v>
      </c>
      <c r="H4672" s="19">
        <v>63.827783820640619</v>
      </c>
    </row>
    <row r="4673" spans="1:8">
      <c r="A4673" s="19" t="s">
        <v>57</v>
      </c>
      <c r="B4673" s="19" t="s">
        <v>5062</v>
      </c>
      <c r="C4673" s="19" t="s">
        <v>56</v>
      </c>
      <c r="D4673" s="19">
        <v>2010</v>
      </c>
      <c r="E4673" s="19" t="s">
        <v>105</v>
      </c>
      <c r="F4673" s="19" t="s">
        <v>224</v>
      </c>
      <c r="G4673" s="19" t="s">
        <v>136</v>
      </c>
      <c r="H4673" s="19">
        <v>69.638698118841447</v>
      </c>
    </row>
    <row r="4674" spans="1:8">
      <c r="A4674" s="19" t="s">
        <v>59</v>
      </c>
      <c r="B4674" s="19" t="s">
        <v>5063</v>
      </c>
      <c r="C4674" s="19" t="s">
        <v>58</v>
      </c>
      <c r="D4674" s="19">
        <v>2010</v>
      </c>
      <c r="E4674" s="19" t="s">
        <v>105</v>
      </c>
      <c r="F4674" s="19" t="s">
        <v>224</v>
      </c>
      <c r="G4674" s="19" t="s">
        <v>136</v>
      </c>
      <c r="H4674" s="19">
        <v>65.093936247262192</v>
      </c>
    </row>
    <row r="4675" spans="1:8">
      <c r="A4675" s="19" t="s">
        <v>61</v>
      </c>
      <c r="B4675" s="19" t="s">
        <v>5064</v>
      </c>
      <c r="C4675" s="19" t="s">
        <v>60</v>
      </c>
      <c r="D4675" s="19">
        <v>2010</v>
      </c>
      <c r="E4675" s="19" t="s">
        <v>105</v>
      </c>
      <c r="F4675" s="19" t="s">
        <v>224</v>
      </c>
      <c r="G4675" s="19" t="s">
        <v>136</v>
      </c>
      <c r="H4675" s="19">
        <v>65.056867891513562</v>
      </c>
    </row>
    <row r="4676" spans="1:8">
      <c r="A4676" s="19" t="s">
        <v>63</v>
      </c>
      <c r="B4676" s="19" t="s">
        <v>5065</v>
      </c>
      <c r="C4676" s="19" t="s">
        <v>62</v>
      </c>
      <c r="D4676" s="19">
        <v>2010</v>
      </c>
      <c r="E4676" s="19" t="s">
        <v>105</v>
      </c>
      <c r="F4676" s="19" t="s">
        <v>224</v>
      </c>
      <c r="G4676" s="19" t="s">
        <v>136</v>
      </c>
      <c r="H4676" s="19">
        <v>64.465819306080391</v>
      </c>
    </row>
    <row r="4677" spans="1:8">
      <c r="A4677" s="19" t="s">
        <v>65</v>
      </c>
      <c r="B4677" s="19" t="s">
        <v>5066</v>
      </c>
      <c r="C4677" s="19" t="s">
        <v>64</v>
      </c>
      <c r="D4677" s="19">
        <v>2010</v>
      </c>
      <c r="E4677" s="19" t="s">
        <v>105</v>
      </c>
      <c r="F4677" s="19" t="s">
        <v>224</v>
      </c>
      <c r="G4677" s="19" t="s">
        <v>136</v>
      </c>
      <c r="H4677" s="19">
        <v>65.141988126224675</v>
      </c>
    </row>
    <row r="4678" spans="1:8">
      <c r="A4678" s="19" t="s">
        <v>67</v>
      </c>
      <c r="B4678" s="19" t="s">
        <v>5067</v>
      </c>
      <c r="C4678" s="19" t="s">
        <v>66</v>
      </c>
      <c r="D4678" s="19">
        <v>2010</v>
      </c>
      <c r="E4678" s="19" t="s">
        <v>105</v>
      </c>
      <c r="F4678" s="19" t="s">
        <v>224</v>
      </c>
      <c r="G4678" s="19" t="s">
        <v>136</v>
      </c>
      <c r="H4678" s="19">
        <v>63.848251921646415</v>
      </c>
    </row>
    <row r="4679" spans="1:8">
      <c r="A4679" s="19" t="s">
        <v>69</v>
      </c>
      <c r="B4679" s="19" t="s">
        <v>5068</v>
      </c>
      <c r="C4679" s="19" t="s">
        <v>68</v>
      </c>
      <c r="D4679" s="19">
        <v>2010</v>
      </c>
      <c r="E4679" s="19" t="s">
        <v>105</v>
      </c>
      <c r="F4679" s="19" t="s">
        <v>224</v>
      </c>
      <c r="G4679" s="19" t="s">
        <v>136</v>
      </c>
      <c r="H4679" s="19">
        <v>62.23206694410883</v>
      </c>
    </row>
    <row r="4680" spans="1:8">
      <c r="A4680" s="19" t="s">
        <v>71</v>
      </c>
      <c r="B4680" s="19" t="s">
        <v>5069</v>
      </c>
      <c r="C4680" s="19" t="s">
        <v>70</v>
      </c>
      <c r="D4680" s="19">
        <v>2010</v>
      </c>
      <c r="E4680" s="19" t="s">
        <v>105</v>
      </c>
      <c r="F4680" s="19" t="s">
        <v>224</v>
      </c>
      <c r="G4680" s="19" t="s">
        <v>136</v>
      </c>
      <c r="H4680" s="19">
        <v>64.176345239271242</v>
      </c>
    </row>
    <row r="4681" spans="1:8">
      <c r="A4681" s="19" t="s">
        <v>20</v>
      </c>
      <c r="B4681" s="19" t="s">
        <v>5070</v>
      </c>
      <c r="C4681" s="19" t="s">
        <v>182</v>
      </c>
      <c r="D4681" s="19">
        <v>2010</v>
      </c>
      <c r="E4681" s="19" t="s">
        <v>105</v>
      </c>
      <c r="F4681" s="19" t="s">
        <v>224</v>
      </c>
      <c r="G4681" s="19" t="s">
        <v>136</v>
      </c>
      <c r="H4681" s="19">
        <v>64.366800780745876</v>
      </c>
    </row>
    <row r="4682" spans="1:8">
      <c r="A4682" s="19" t="s">
        <v>23</v>
      </c>
      <c r="B4682" s="19" t="s">
        <v>5071</v>
      </c>
      <c r="C4682" s="19" t="s">
        <v>175</v>
      </c>
      <c r="D4682" s="19">
        <v>2011</v>
      </c>
      <c r="E4682" s="19" t="s">
        <v>105</v>
      </c>
      <c r="F4682" s="19" t="s">
        <v>224</v>
      </c>
      <c r="G4682" s="19" t="s">
        <v>136</v>
      </c>
      <c r="H4682" s="19">
        <v>62.693011256342587</v>
      </c>
    </row>
    <row r="4683" spans="1:8">
      <c r="A4683" s="19" t="s">
        <v>25</v>
      </c>
      <c r="B4683" s="19" t="s">
        <v>5072</v>
      </c>
      <c r="C4683" s="19" t="s">
        <v>176</v>
      </c>
      <c r="D4683" s="19">
        <v>2011</v>
      </c>
      <c r="E4683" s="19" t="s">
        <v>105</v>
      </c>
      <c r="F4683" s="19" t="s">
        <v>224</v>
      </c>
      <c r="G4683" s="19" t="s">
        <v>136</v>
      </c>
      <c r="H4683" s="19">
        <v>60.634819242292892</v>
      </c>
    </row>
    <row r="4684" spans="1:8">
      <c r="A4684" s="19" t="s">
        <v>26</v>
      </c>
      <c r="B4684" s="19" t="s">
        <v>5073</v>
      </c>
      <c r="C4684" s="19" t="s">
        <v>177</v>
      </c>
      <c r="D4684" s="19">
        <v>2011</v>
      </c>
      <c r="E4684" s="19" t="s">
        <v>105</v>
      </c>
      <c r="F4684" s="19" t="s">
        <v>224</v>
      </c>
      <c r="G4684" s="19" t="s">
        <v>136</v>
      </c>
      <c r="H4684" s="19">
        <v>61.895889942932179</v>
      </c>
    </row>
    <row r="4685" spans="1:8">
      <c r="A4685" s="19" t="s">
        <v>221</v>
      </c>
      <c r="B4685" s="19" t="s">
        <v>5074</v>
      </c>
      <c r="C4685" s="19" t="s">
        <v>178</v>
      </c>
      <c r="D4685" s="19">
        <v>2011</v>
      </c>
      <c r="E4685" s="19" t="s">
        <v>105</v>
      </c>
      <c r="F4685" s="19" t="s">
        <v>224</v>
      </c>
      <c r="G4685" s="19" t="s">
        <v>136</v>
      </c>
      <c r="H4685" s="19">
        <v>65.299055572747534</v>
      </c>
    </row>
    <row r="4686" spans="1:8">
      <c r="A4686" s="19" t="s">
        <v>107</v>
      </c>
      <c r="B4686" s="19" t="s">
        <v>5075</v>
      </c>
      <c r="C4686" s="19" t="s">
        <v>179</v>
      </c>
      <c r="D4686" s="19">
        <v>2011</v>
      </c>
      <c r="E4686" s="19" t="s">
        <v>105</v>
      </c>
      <c r="F4686" s="19" t="s">
        <v>224</v>
      </c>
      <c r="G4686" s="19" t="s">
        <v>136</v>
      </c>
      <c r="H4686" s="19">
        <v>68.032071984939819</v>
      </c>
    </row>
    <row r="4687" spans="1:8">
      <c r="A4687" s="19" t="s">
        <v>27</v>
      </c>
      <c r="B4687" s="19" t="s">
        <v>5076</v>
      </c>
      <c r="C4687" s="19" t="s">
        <v>180</v>
      </c>
      <c r="D4687" s="19">
        <v>2011</v>
      </c>
      <c r="E4687" s="19" t="s">
        <v>105</v>
      </c>
      <c r="F4687" s="19" t="s">
        <v>224</v>
      </c>
      <c r="G4687" s="19" t="s">
        <v>136</v>
      </c>
      <c r="H4687" s="19">
        <v>64.725860217303378</v>
      </c>
    </row>
    <row r="4688" spans="1:8">
      <c r="A4688" s="19" t="s">
        <v>28</v>
      </c>
      <c r="B4688" s="19" t="s">
        <v>5077</v>
      </c>
      <c r="C4688" s="19" t="s">
        <v>181</v>
      </c>
      <c r="D4688" s="19">
        <v>2011</v>
      </c>
      <c r="E4688" s="19" t="s">
        <v>105</v>
      </c>
      <c r="F4688" s="19" t="s">
        <v>224</v>
      </c>
      <c r="G4688" s="19" t="s">
        <v>136</v>
      </c>
      <c r="H4688" s="19">
        <v>63.885813723999142</v>
      </c>
    </row>
    <row r="4689" spans="1:8">
      <c r="A4689" s="19" t="s">
        <v>30</v>
      </c>
      <c r="B4689" s="19" t="s">
        <v>5078</v>
      </c>
      <c r="C4689" s="19" t="s">
        <v>29</v>
      </c>
      <c r="D4689" s="19">
        <v>2011</v>
      </c>
      <c r="E4689" s="19" t="s">
        <v>105</v>
      </c>
      <c r="F4689" s="19" t="s">
        <v>224</v>
      </c>
      <c r="G4689" s="19" t="s">
        <v>136</v>
      </c>
      <c r="H4689" s="19">
        <v>61.651050456846882</v>
      </c>
    </row>
    <row r="4690" spans="1:8">
      <c r="A4690" s="19" t="s">
        <v>32</v>
      </c>
      <c r="B4690" s="19" t="s">
        <v>5079</v>
      </c>
      <c r="C4690" s="19" t="s">
        <v>31</v>
      </c>
      <c r="D4690" s="19">
        <v>2011</v>
      </c>
      <c r="E4690" s="19" t="s">
        <v>105</v>
      </c>
      <c r="F4690" s="19" t="s">
        <v>224</v>
      </c>
      <c r="G4690" s="19" t="s">
        <v>136</v>
      </c>
      <c r="H4690" s="19">
        <v>63.287579511215263</v>
      </c>
    </row>
    <row r="4691" spans="1:8">
      <c r="A4691" s="19" t="s">
        <v>34</v>
      </c>
      <c r="B4691" s="19" t="s">
        <v>5080</v>
      </c>
      <c r="C4691" s="19" t="s">
        <v>33</v>
      </c>
      <c r="D4691" s="19">
        <v>2011</v>
      </c>
      <c r="E4691" s="19" t="s">
        <v>105</v>
      </c>
      <c r="F4691" s="19" t="s">
        <v>224</v>
      </c>
      <c r="G4691" s="19" t="s">
        <v>136</v>
      </c>
      <c r="H4691" s="19">
        <v>59.989245384477506</v>
      </c>
    </row>
    <row r="4692" spans="1:8">
      <c r="A4692" s="19" t="s">
        <v>36</v>
      </c>
      <c r="B4692" s="19" t="s">
        <v>5081</v>
      </c>
      <c r="C4692" s="19" t="s">
        <v>35</v>
      </c>
      <c r="D4692" s="19">
        <v>2011</v>
      </c>
      <c r="E4692" s="19" t="s">
        <v>105</v>
      </c>
      <c r="F4692" s="19" t="s">
        <v>224</v>
      </c>
      <c r="G4692" s="19" t="s">
        <v>136</v>
      </c>
      <c r="H4692" s="19">
        <v>61.133902020793997</v>
      </c>
    </row>
    <row r="4693" spans="1:8">
      <c r="A4693" s="19" t="s">
        <v>38</v>
      </c>
      <c r="B4693" s="19" t="s">
        <v>5082</v>
      </c>
      <c r="C4693" s="19" t="s">
        <v>37</v>
      </c>
      <c r="D4693" s="19">
        <v>2011</v>
      </c>
      <c r="E4693" s="19" t="s">
        <v>105</v>
      </c>
      <c r="F4693" s="19" t="s">
        <v>224</v>
      </c>
      <c r="G4693" s="19" t="s">
        <v>136</v>
      </c>
      <c r="H4693" s="19">
        <v>64.113974495217846</v>
      </c>
    </row>
    <row r="4694" spans="1:8">
      <c r="A4694" s="19" t="s">
        <v>40</v>
      </c>
      <c r="B4694" s="19" t="s">
        <v>5083</v>
      </c>
      <c r="C4694" s="19" t="s">
        <v>39</v>
      </c>
      <c r="D4694" s="19">
        <v>2011</v>
      </c>
      <c r="E4694" s="19" t="s">
        <v>105</v>
      </c>
      <c r="F4694" s="19" t="s">
        <v>224</v>
      </c>
      <c r="G4694" s="19" t="s">
        <v>136</v>
      </c>
      <c r="H4694" s="19">
        <v>64.420613643133748</v>
      </c>
    </row>
    <row r="4695" spans="1:8">
      <c r="A4695" s="19" t="s">
        <v>41</v>
      </c>
      <c r="B4695" s="19" t="s">
        <v>5084</v>
      </c>
      <c r="C4695" s="19" t="s">
        <v>24</v>
      </c>
      <c r="D4695" s="19">
        <v>2011</v>
      </c>
      <c r="E4695" s="19" t="s">
        <v>105</v>
      </c>
      <c r="F4695" s="19" t="s">
        <v>224</v>
      </c>
      <c r="G4695" s="19" t="s">
        <v>136</v>
      </c>
      <c r="H4695" s="19">
        <v>60.634819242292892</v>
      </c>
    </row>
    <row r="4696" spans="1:8">
      <c r="A4696" s="19" t="s">
        <v>43</v>
      </c>
      <c r="B4696" s="19" t="s">
        <v>5085</v>
      </c>
      <c r="C4696" s="19" t="s">
        <v>42</v>
      </c>
      <c r="D4696" s="19">
        <v>2011</v>
      </c>
      <c r="E4696" s="19" t="s">
        <v>105</v>
      </c>
      <c r="F4696" s="19" t="s">
        <v>224</v>
      </c>
      <c r="G4696" s="19" t="s">
        <v>136</v>
      </c>
      <c r="H4696" s="19">
        <v>65.285375030018415</v>
      </c>
    </row>
    <row r="4697" spans="1:8">
      <c r="A4697" s="19" t="s">
        <v>45</v>
      </c>
      <c r="B4697" s="19" t="s">
        <v>5086</v>
      </c>
      <c r="C4697" s="19" t="s">
        <v>44</v>
      </c>
      <c r="D4697" s="19">
        <v>2011</v>
      </c>
      <c r="E4697" s="19" t="s">
        <v>105</v>
      </c>
      <c r="F4697" s="19" t="s">
        <v>224</v>
      </c>
      <c r="G4697" s="19" t="s">
        <v>136</v>
      </c>
      <c r="H4697" s="19">
        <v>60.52609631198812</v>
      </c>
    </row>
    <row r="4698" spans="1:8">
      <c r="A4698" s="19" t="s">
        <v>47</v>
      </c>
      <c r="B4698" s="19" t="s">
        <v>5087</v>
      </c>
      <c r="C4698" s="19" t="s">
        <v>46</v>
      </c>
      <c r="D4698" s="19">
        <v>2011</v>
      </c>
      <c r="E4698" s="19" t="s">
        <v>105</v>
      </c>
      <c r="F4698" s="19" t="s">
        <v>224</v>
      </c>
      <c r="G4698" s="19" t="s">
        <v>136</v>
      </c>
      <c r="H4698" s="19">
        <v>61.396326744017891</v>
      </c>
    </row>
    <row r="4699" spans="1:8">
      <c r="A4699" s="19" t="s">
        <v>49</v>
      </c>
      <c r="B4699" s="19" t="s">
        <v>5088</v>
      </c>
      <c r="C4699" s="19" t="s">
        <v>48</v>
      </c>
      <c r="D4699" s="19">
        <v>2011</v>
      </c>
      <c r="E4699" s="19" t="s">
        <v>105</v>
      </c>
      <c r="F4699" s="19" t="s">
        <v>224</v>
      </c>
      <c r="G4699" s="19" t="s">
        <v>136</v>
      </c>
      <c r="H4699" s="19">
        <v>65.945794725285907</v>
      </c>
    </row>
    <row r="4700" spans="1:8">
      <c r="A4700" s="19" t="s">
        <v>51</v>
      </c>
      <c r="B4700" s="19" t="s">
        <v>5089</v>
      </c>
      <c r="C4700" s="19" t="s">
        <v>50</v>
      </c>
      <c r="D4700" s="19">
        <v>2011</v>
      </c>
      <c r="E4700" s="19" t="s">
        <v>105</v>
      </c>
      <c r="F4700" s="19" t="s">
        <v>224</v>
      </c>
      <c r="G4700" s="19" t="s">
        <v>136</v>
      </c>
      <c r="H4700" s="19">
        <v>64.714565490631671</v>
      </c>
    </row>
    <row r="4701" spans="1:8">
      <c r="A4701" s="19" t="s">
        <v>53</v>
      </c>
      <c r="B4701" s="19" t="s">
        <v>5090</v>
      </c>
      <c r="C4701" s="19" t="s">
        <v>52</v>
      </c>
      <c r="D4701" s="19">
        <v>2011</v>
      </c>
      <c r="E4701" s="19" t="s">
        <v>105</v>
      </c>
      <c r="F4701" s="19" t="s">
        <v>224</v>
      </c>
      <c r="G4701" s="19" t="s">
        <v>136</v>
      </c>
      <c r="H4701" s="19">
        <v>64.772298493599976</v>
      </c>
    </row>
    <row r="4702" spans="1:8">
      <c r="A4702" s="19" t="s">
        <v>55</v>
      </c>
      <c r="B4702" s="19" t="s">
        <v>5091</v>
      </c>
      <c r="C4702" s="19" t="s">
        <v>54</v>
      </c>
      <c r="D4702" s="19">
        <v>2011</v>
      </c>
      <c r="E4702" s="19" t="s">
        <v>105</v>
      </c>
      <c r="F4702" s="19" t="s">
        <v>224</v>
      </c>
      <c r="G4702" s="19" t="s">
        <v>136</v>
      </c>
      <c r="H4702" s="19">
        <v>63.8706229147096</v>
      </c>
    </row>
    <row r="4703" spans="1:8">
      <c r="A4703" s="19" t="s">
        <v>57</v>
      </c>
      <c r="B4703" s="19" t="s">
        <v>5092</v>
      </c>
      <c r="C4703" s="19" t="s">
        <v>56</v>
      </c>
      <c r="D4703" s="19">
        <v>2011</v>
      </c>
      <c r="E4703" s="19" t="s">
        <v>105</v>
      </c>
      <c r="F4703" s="19" t="s">
        <v>224</v>
      </c>
      <c r="G4703" s="19" t="s">
        <v>136</v>
      </c>
      <c r="H4703" s="19">
        <v>69.544689218306615</v>
      </c>
    </row>
    <row r="4704" spans="1:8">
      <c r="A4704" s="19" t="s">
        <v>59</v>
      </c>
      <c r="B4704" s="19" t="s">
        <v>5093</v>
      </c>
      <c r="C4704" s="19" t="s">
        <v>58</v>
      </c>
      <c r="D4704" s="19">
        <v>2011</v>
      </c>
      <c r="E4704" s="19" t="s">
        <v>105</v>
      </c>
      <c r="F4704" s="19" t="s">
        <v>224</v>
      </c>
      <c r="G4704" s="19" t="s">
        <v>136</v>
      </c>
      <c r="H4704" s="19">
        <v>64.662815456036853</v>
      </c>
    </row>
    <row r="4705" spans="1:8">
      <c r="A4705" s="19" t="s">
        <v>61</v>
      </c>
      <c r="B4705" s="19" t="s">
        <v>5094</v>
      </c>
      <c r="C4705" s="19" t="s">
        <v>60</v>
      </c>
      <c r="D4705" s="19">
        <v>2011</v>
      </c>
      <c r="E4705" s="19" t="s">
        <v>105</v>
      </c>
      <c r="F4705" s="19" t="s">
        <v>224</v>
      </c>
      <c r="G4705" s="19" t="s">
        <v>136</v>
      </c>
      <c r="H4705" s="19">
        <v>64.976734495451069</v>
      </c>
    </row>
    <row r="4706" spans="1:8">
      <c r="A4706" s="19" t="s">
        <v>63</v>
      </c>
      <c r="B4706" s="19" t="s">
        <v>5095</v>
      </c>
      <c r="C4706" s="19" t="s">
        <v>62</v>
      </c>
      <c r="D4706" s="19">
        <v>2011</v>
      </c>
      <c r="E4706" s="19" t="s">
        <v>105</v>
      </c>
      <c r="F4706" s="19" t="s">
        <v>224</v>
      </c>
      <c r="G4706" s="19" t="s">
        <v>136</v>
      </c>
      <c r="H4706" s="19">
        <v>64.263219151509617</v>
      </c>
    </row>
    <row r="4707" spans="1:8">
      <c r="A4707" s="19" t="s">
        <v>65</v>
      </c>
      <c r="B4707" s="19" t="s">
        <v>5096</v>
      </c>
      <c r="C4707" s="19" t="s">
        <v>64</v>
      </c>
      <c r="D4707" s="19">
        <v>2011</v>
      </c>
      <c r="E4707" s="19" t="s">
        <v>105</v>
      </c>
      <c r="F4707" s="19" t="s">
        <v>224</v>
      </c>
      <c r="G4707" s="19" t="s">
        <v>136</v>
      </c>
      <c r="H4707" s="19">
        <v>65.00437190323521</v>
      </c>
    </row>
    <row r="4708" spans="1:8">
      <c r="A4708" s="19" t="s">
        <v>67</v>
      </c>
      <c r="B4708" s="19" t="s">
        <v>5097</v>
      </c>
      <c r="C4708" s="19" t="s">
        <v>66</v>
      </c>
      <c r="D4708" s="19">
        <v>2011</v>
      </c>
      <c r="E4708" s="19" t="s">
        <v>105</v>
      </c>
      <c r="F4708" s="19" t="s">
        <v>224</v>
      </c>
      <c r="G4708" s="19" t="s">
        <v>136</v>
      </c>
      <c r="H4708" s="19">
        <v>63.779208500292647</v>
      </c>
    </row>
    <row r="4709" spans="1:8">
      <c r="A4709" s="19" t="s">
        <v>69</v>
      </c>
      <c r="B4709" s="19" t="s">
        <v>5098</v>
      </c>
      <c r="C4709" s="19" t="s">
        <v>68</v>
      </c>
      <c r="D4709" s="19">
        <v>2011</v>
      </c>
      <c r="E4709" s="19" t="s">
        <v>105</v>
      </c>
      <c r="F4709" s="19" t="s">
        <v>224</v>
      </c>
      <c r="G4709" s="19" t="s">
        <v>136</v>
      </c>
      <c r="H4709" s="19">
        <v>62.103858556655176</v>
      </c>
    </row>
    <row r="4710" spans="1:8">
      <c r="A4710" s="19" t="s">
        <v>71</v>
      </c>
      <c r="B4710" s="19" t="s">
        <v>5099</v>
      </c>
      <c r="C4710" s="19" t="s">
        <v>70</v>
      </c>
      <c r="D4710" s="19">
        <v>2011</v>
      </c>
      <c r="E4710" s="19" t="s">
        <v>105</v>
      </c>
      <c r="F4710" s="19" t="s">
        <v>224</v>
      </c>
      <c r="G4710" s="19" t="s">
        <v>136</v>
      </c>
      <c r="H4710" s="19">
        <v>64.073617569611741</v>
      </c>
    </row>
    <row r="4711" spans="1:8">
      <c r="A4711" s="19" t="s">
        <v>20</v>
      </c>
      <c r="B4711" s="19" t="s">
        <v>5100</v>
      </c>
      <c r="C4711" s="19" t="s">
        <v>182</v>
      </c>
      <c r="D4711" s="19">
        <v>2011</v>
      </c>
      <c r="E4711" s="19" t="s">
        <v>105</v>
      </c>
      <c r="F4711" s="19" t="s">
        <v>224</v>
      </c>
      <c r="G4711" s="19" t="s">
        <v>136</v>
      </c>
      <c r="H4711" s="19">
        <v>64.185845560743786</v>
      </c>
    </row>
    <row r="4712" spans="1:8">
      <c r="A4712" s="19" t="s">
        <v>23</v>
      </c>
      <c r="B4712" s="19" t="s">
        <v>5101</v>
      </c>
      <c r="C4712" s="19" t="s">
        <v>175</v>
      </c>
      <c r="D4712" s="19">
        <v>2012</v>
      </c>
      <c r="E4712" s="19" t="s">
        <v>105</v>
      </c>
      <c r="F4712" s="19" t="s">
        <v>224</v>
      </c>
      <c r="G4712" s="19" t="s">
        <v>136</v>
      </c>
      <c r="H4712" s="19">
        <v>61.960018957290167</v>
      </c>
    </row>
    <row r="4713" spans="1:8">
      <c r="A4713" s="19" t="s">
        <v>25</v>
      </c>
      <c r="B4713" s="19" t="s">
        <v>5102</v>
      </c>
      <c r="C4713" s="19" t="s">
        <v>176</v>
      </c>
      <c r="D4713" s="19">
        <v>2012</v>
      </c>
      <c r="E4713" s="19" t="s">
        <v>105</v>
      </c>
      <c r="F4713" s="19" t="s">
        <v>224</v>
      </c>
      <c r="G4713" s="19" t="s">
        <v>136</v>
      </c>
      <c r="H4713" s="19">
        <v>60.041723135021549</v>
      </c>
    </row>
    <row r="4714" spans="1:8">
      <c r="A4714" s="19" t="s">
        <v>26</v>
      </c>
      <c r="B4714" s="19" t="s">
        <v>5103</v>
      </c>
      <c r="C4714" s="19" t="s">
        <v>177</v>
      </c>
      <c r="D4714" s="19">
        <v>2012</v>
      </c>
      <c r="E4714" s="19" t="s">
        <v>105</v>
      </c>
      <c r="F4714" s="19" t="s">
        <v>224</v>
      </c>
      <c r="G4714" s="19" t="s">
        <v>136</v>
      </c>
      <c r="H4714" s="19">
        <v>61.371264099241664</v>
      </c>
    </row>
    <row r="4715" spans="1:8">
      <c r="A4715" s="19" t="s">
        <v>221</v>
      </c>
      <c r="B4715" s="19" t="s">
        <v>5104</v>
      </c>
      <c r="C4715" s="19" t="s">
        <v>178</v>
      </c>
      <c r="D4715" s="19">
        <v>2012</v>
      </c>
      <c r="E4715" s="19" t="s">
        <v>105</v>
      </c>
      <c r="F4715" s="19" t="s">
        <v>224</v>
      </c>
      <c r="G4715" s="19" t="s">
        <v>136</v>
      </c>
      <c r="H4715" s="19">
        <v>64.778717522198534</v>
      </c>
    </row>
    <row r="4716" spans="1:8">
      <c r="A4716" s="19" t="s">
        <v>107</v>
      </c>
      <c r="B4716" s="19" t="s">
        <v>5105</v>
      </c>
      <c r="C4716" s="19" t="s">
        <v>179</v>
      </c>
      <c r="D4716" s="19">
        <v>2012</v>
      </c>
      <c r="E4716" s="19" t="s">
        <v>105</v>
      </c>
      <c r="F4716" s="19" t="s">
        <v>224</v>
      </c>
      <c r="G4716" s="19" t="s">
        <v>136</v>
      </c>
      <c r="H4716" s="19">
        <v>67.567416695293716</v>
      </c>
    </row>
    <row r="4717" spans="1:8">
      <c r="A4717" s="19" t="s">
        <v>27</v>
      </c>
      <c r="B4717" s="19" t="s">
        <v>5106</v>
      </c>
      <c r="C4717" s="19" t="s">
        <v>180</v>
      </c>
      <c r="D4717" s="19">
        <v>2012</v>
      </c>
      <c r="E4717" s="19" t="s">
        <v>105</v>
      </c>
      <c r="F4717" s="19" t="s">
        <v>224</v>
      </c>
      <c r="G4717" s="19" t="s">
        <v>136</v>
      </c>
      <c r="H4717" s="19">
        <v>64.238245209983774</v>
      </c>
    </row>
    <row r="4718" spans="1:8">
      <c r="A4718" s="19" t="s">
        <v>28</v>
      </c>
      <c r="B4718" s="19" t="s">
        <v>5107</v>
      </c>
      <c r="C4718" s="19" t="s">
        <v>181</v>
      </c>
      <c r="D4718" s="19">
        <v>2012</v>
      </c>
      <c r="E4718" s="19" t="s">
        <v>105</v>
      </c>
      <c r="F4718" s="19" t="s">
        <v>224</v>
      </c>
      <c r="G4718" s="19" t="s">
        <v>136</v>
      </c>
      <c r="H4718" s="19">
        <v>63.380475709431536</v>
      </c>
    </row>
    <row r="4719" spans="1:8">
      <c r="A4719" s="19" t="s">
        <v>30</v>
      </c>
      <c r="B4719" s="19" t="s">
        <v>5108</v>
      </c>
      <c r="C4719" s="19" t="s">
        <v>29</v>
      </c>
      <c r="D4719" s="19">
        <v>2012</v>
      </c>
      <c r="E4719" s="19" t="s">
        <v>105</v>
      </c>
      <c r="F4719" s="19" t="s">
        <v>224</v>
      </c>
      <c r="G4719" s="19" t="s">
        <v>136</v>
      </c>
      <c r="H4719" s="19">
        <v>60.877773904961074</v>
      </c>
    </row>
    <row r="4720" spans="1:8">
      <c r="A4720" s="19" t="s">
        <v>32</v>
      </c>
      <c r="B4720" s="19" t="s">
        <v>5109</v>
      </c>
      <c r="C4720" s="19" t="s">
        <v>31</v>
      </c>
      <c r="D4720" s="19">
        <v>2012</v>
      </c>
      <c r="E4720" s="19" t="s">
        <v>105</v>
      </c>
      <c r="F4720" s="19" t="s">
        <v>224</v>
      </c>
      <c r="G4720" s="19" t="s">
        <v>136</v>
      </c>
      <c r="H4720" s="19">
        <v>62.574333078635256</v>
      </c>
    </row>
    <row r="4721" spans="1:8">
      <c r="A4721" s="19" t="s">
        <v>34</v>
      </c>
      <c r="B4721" s="19" t="s">
        <v>5110</v>
      </c>
      <c r="C4721" s="19" t="s">
        <v>33</v>
      </c>
      <c r="D4721" s="19">
        <v>2012</v>
      </c>
      <c r="E4721" s="19" t="s">
        <v>105</v>
      </c>
      <c r="F4721" s="19" t="s">
        <v>224</v>
      </c>
      <c r="G4721" s="19" t="s">
        <v>136</v>
      </c>
      <c r="H4721" s="19">
        <v>59.276301654372269</v>
      </c>
    </row>
    <row r="4722" spans="1:8">
      <c r="A4722" s="19" t="s">
        <v>36</v>
      </c>
      <c r="B4722" s="19" t="s">
        <v>5111</v>
      </c>
      <c r="C4722" s="19" t="s">
        <v>35</v>
      </c>
      <c r="D4722" s="19">
        <v>2012</v>
      </c>
      <c r="E4722" s="19" t="s">
        <v>105</v>
      </c>
      <c r="F4722" s="19" t="s">
        <v>224</v>
      </c>
      <c r="G4722" s="19" t="s">
        <v>136</v>
      </c>
      <c r="H4722" s="19">
        <v>60.410588870880609</v>
      </c>
    </row>
    <row r="4723" spans="1:8">
      <c r="A4723" s="19" t="s">
        <v>38</v>
      </c>
      <c r="B4723" s="19" t="s">
        <v>5112</v>
      </c>
      <c r="C4723" s="19" t="s">
        <v>37</v>
      </c>
      <c r="D4723" s="19">
        <v>2012</v>
      </c>
      <c r="E4723" s="19" t="s">
        <v>105</v>
      </c>
      <c r="F4723" s="19" t="s">
        <v>224</v>
      </c>
      <c r="G4723" s="19" t="s">
        <v>136</v>
      </c>
      <c r="H4723" s="19">
        <v>63.300669216061188</v>
      </c>
    </row>
    <row r="4724" spans="1:8">
      <c r="A4724" s="19" t="s">
        <v>40</v>
      </c>
      <c r="B4724" s="19" t="s">
        <v>5113</v>
      </c>
      <c r="C4724" s="19" t="s">
        <v>39</v>
      </c>
      <c r="D4724" s="19">
        <v>2012</v>
      </c>
      <c r="E4724" s="19" t="s">
        <v>105</v>
      </c>
      <c r="F4724" s="19" t="s">
        <v>224</v>
      </c>
      <c r="G4724" s="19" t="s">
        <v>136</v>
      </c>
      <c r="H4724" s="19">
        <v>63.747375890718786</v>
      </c>
    </row>
    <row r="4725" spans="1:8">
      <c r="A4725" s="19" t="s">
        <v>41</v>
      </c>
      <c r="B4725" s="19" t="s">
        <v>5114</v>
      </c>
      <c r="C4725" s="19" t="s">
        <v>24</v>
      </c>
      <c r="D4725" s="19">
        <v>2012</v>
      </c>
      <c r="E4725" s="19" t="s">
        <v>105</v>
      </c>
      <c r="F4725" s="19" t="s">
        <v>224</v>
      </c>
      <c r="G4725" s="19" t="s">
        <v>136</v>
      </c>
      <c r="H4725" s="19">
        <v>60.041723135021549</v>
      </c>
    </row>
    <row r="4726" spans="1:8">
      <c r="A4726" s="19" t="s">
        <v>43</v>
      </c>
      <c r="B4726" s="19" t="s">
        <v>5115</v>
      </c>
      <c r="C4726" s="19" t="s">
        <v>42</v>
      </c>
      <c r="D4726" s="19">
        <v>2012</v>
      </c>
      <c r="E4726" s="19" t="s">
        <v>105</v>
      </c>
      <c r="F4726" s="19" t="s">
        <v>224</v>
      </c>
      <c r="G4726" s="19" t="s">
        <v>136</v>
      </c>
      <c r="H4726" s="19">
        <v>64.943571935916651</v>
      </c>
    </row>
    <row r="4727" spans="1:8">
      <c r="A4727" s="19" t="s">
        <v>45</v>
      </c>
      <c r="B4727" s="19" t="s">
        <v>5116</v>
      </c>
      <c r="C4727" s="19" t="s">
        <v>44</v>
      </c>
      <c r="D4727" s="19">
        <v>2012</v>
      </c>
      <c r="E4727" s="19" t="s">
        <v>105</v>
      </c>
      <c r="F4727" s="19" t="s">
        <v>224</v>
      </c>
      <c r="G4727" s="19" t="s">
        <v>136</v>
      </c>
      <c r="H4727" s="19">
        <v>59.965755701841886</v>
      </c>
    </row>
    <row r="4728" spans="1:8">
      <c r="A4728" s="19" t="s">
        <v>47</v>
      </c>
      <c r="B4728" s="19" t="s">
        <v>5117</v>
      </c>
      <c r="C4728" s="19" t="s">
        <v>46</v>
      </c>
      <c r="D4728" s="19">
        <v>2012</v>
      </c>
      <c r="E4728" s="19" t="s">
        <v>105</v>
      </c>
      <c r="F4728" s="19" t="s">
        <v>224</v>
      </c>
      <c r="G4728" s="19" t="s">
        <v>136</v>
      </c>
      <c r="H4728" s="19">
        <v>60.802760181497462</v>
      </c>
    </row>
    <row r="4729" spans="1:8">
      <c r="A4729" s="19" t="s">
        <v>49</v>
      </c>
      <c r="B4729" s="19" t="s">
        <v>5118</v>
      </c>
      <c r="C4729" s="19" t="s">
        <v>48</v>
      </c>
      <c r="D4729" s="19">
        <v>2012</v>
      </c>
      <c r="E4729" s="19" t="s">
        <v>105</v>
      </c>
      <c r="F4729" s="19" t="s">
        <v>224</v>
      </c>
      <c r="G4729" s="19" t="s">
        <v>136</v>
      </c>
      <c r="H4729" s="19">
        <v>65.438448566610447</v>
      </c>
    </row>
    <row r="4730" spans="1:8">
      <c r="A4730" s="19" t="s">
        <v>51</v>
      </c>
      <c r="B4730" s="19" t="s">
        <v>5119</v>
      </c>
      <c r="C4730" s="19" t="s">
        <v>50</v>
      </c>
      <c r="D4730" s="19">
        <v>2012</v>
      </c>
      <c r="E4730" s="19" t="s">
        <v>105</v>
      </c>
      <c r="F4730" s="19" t="s">
        <v>224</v>
      </c>
      <c r="G4730" s="19" t="s">
        <v>136</v>
      </c>
      <c r="H4730" s="19">
        <v>64.241725526822719</v>
      </c>
    </row>
    <row r="4731" spans="1:8">
      <c r="A4731" s="19" t="s">
        <v>53</v>
      </c>
      <c r="B4731" s="19" t="s">
        <v>5120</v>
      </c>
      <c r="C4731" s="19" t="s">
        <v>52</v>
      </c>
      <c r="D4731" s="19">
        <v>2012</v>
      </c>
      <c r="E4731" s="19" t="s">
        <v>105</v>
      </c>
      <c r="F4731" s="19" t="s">
        <v>224</v>
      </c>
      <c r="G4731" s="19" t="s">
        <v>136</v>
      </c>
      <c r="H4731" s="19">
        <v>64.177806129846033</v>
      </c>
    </row>
    <row r="4732" spans="1:8">
      <c r="A4732" s="19" t="s">
        <v>55</v>
      </c>
      <c r="B4732" s="19" t="s">
        <v>5121</v>
      </c>
      <c r="C4732" s="19" t="s">
        <v>54</v>
      </c>
      <c r="D4732" s="19">
        <v>2012</v>
      </c>
      <c r="E4732" s="19" t="s">
        <v>105</v>
      </c>
      <c r="F4732" s="19" t="s">
        <v>224</v>
      </c>
      <c r="G4732" s="19" t="s">
        <v>136</v>
      </c>
      <c r="H4732" s="19">
        <v>63.054394660964789</v>
      </c>
    </row>
    <row r="4733" spans="1:8">
      <c r="A4733" s="19" t="s">
        <v>57</v>
      </c>
      <c r="B4733" s="19" t="s">
        <v>5122</v>
      </c>
      <c r="C4733" s="19" t="s">
        <v>56</v>
      </c>
      <c r="D4733" s="19">
        <v>2012</v>
      </c>
      <c r="E4733" s="19" t="s">
        <v>105</v>
      </c>
      <c r="F4733" s="19" t="s">
        <v>224</v>
      </c>
      <c r="G4733" s="19" t="s">
        <v>136</v>
      </c>
      <c r="H4733" s="19">
        <v>69.195306930924474</v>
      </c>
    </row>
    <row r="4734" spans="1:8">
      <c r="A4734" s="19" t="s">
        <v>59</v>
      </c>
      <c r="B4734" s="19" t="s">
        <v>5123</v>
      </c>
      <c r="C4734" s="19" t="s">
        <v>58</v>
      </c>
      <c r="D4734" s="19">
        <v>2012</v>
      </c>
      <c r="E4734" s="19" t="s">
        <v>105</v>
      </c>
      <c r="F4734" s="19" t="s">
        <v>224</v>
      </c>
      <c r="G4734" s="19" t="s">
        <v>136</v>
      </c>
      <c r="H4734" s="19">
        <v>64.181873347492527</v>
      </c>
    </row>
    <row r="4735" spans="1:8">
      <c r="A4735" s="19" t="s">
        <v>61</v>
      </c>
      <c r="B4735" s="19" t="s">
        <v>5124</v>
      </c>
      <c r="C4735" s="19" t="s">
        <v>60</v>
      </c>
      <c r="D4735" s="19">
        <v>2012</v>
      </c>
      <c r="E4735" s="19" t="s">
        <v>105</v>
      </c>
      <c r="F4735" s="19" t="s">
        <v>224</v>
      </c>
      <c r="G4735" s="19" t="s">
        <v>136</v>
      </c>
      <c r="H4735" s="19">
        <v>64.464043890412853</v>
      </c>
    </row>
    <row r="4736" spans="1:8">
      <c r="A4736" s="19" t="s">
        <v>63</v>
      </c>
      <c r="B4736" s="19" t="s">
        <v>5125</v>
      </c>
      <c r="C4736" s="19" t="s">
        <v>62</v>
      </c>
      <c r="D4736" s="19">
        <v>2012</v>
      </c>
      <c r="E4736" s="19" t="s">
        <v>105</v>
      </c>
      <c r="F4736" s="19" t="s">
        <v>224</v>
      </c>
      <c r="G4736" s="19" t="s">
        <v>136</v>
      </c>
      <c r="H4736" s="19">
        <v>63.729713712618533</v>
      </c>
    </row>
    <row r="4737" spans="1:8">
      <c r="A4737" s="19" t="s">
        <v>65</v>
      </c>
      <c r="B4737" s="19" t="s">
        <v>5126</v>
      </c>
      <c r="C4737" s="19" t="s">
        <v>64</v>
      </c>
      <c r="D4737" s="19">
        <v>2012</v>
      </c>
      <c r="E4737" s="19" t="s">
        <v>105</v>
      </c>
      <c r="F4737" s="19" t="s">
        <v>224</v>
      </c>
      <c r="G4737" s="19" t="s">
        <v>136</v>
      </c>
      <c r="H4737" s="19">
        <v>64.422292176751782</v>
      </c>
    </row>
    <row r="4738" spans="1:8">
      <c r="A4738" s="19" t="s">
        <v>67</v>
      </c>
      <c r="B4738" s="19" t="s">
        <v>5127</v>
      </c>
      <c r="C4738" s="19" t="s">
        <v>66</v>
      </c>
      <c r="D4738" s="19">
        <v>2012</v>
      </c>
      <c r="E4738" s="19" t="s">
        <v>105</v>
      </c>
      <c r="F4738" s="19" t="s">
        <v>224</v>
      </c>
      <c r="G4738" s="19" t="s">
        <v>136</v>
      </c>
      <c r="H4738" s="19">
        <v>63.371923120152864</v>
      </c>
    </row>
    <row r="4739" spans="1:8">
      <c r="A4739" s="19" t="s">
        <v>69</v>
      </c>
      <c r="B4739" s="19" t="s">
        <v>5128</v>
      </c>
      <c r="C4739" s="19" t="s">
        <v>68</v>
      </c>
      <c r="D4739" s="19">
        <v>2012</v>
      </c>
      <c r="E4739" s="19" t="s">
        <v>105</v>
      </c>
      <c r="F4739" s="19" t="s">
        <v>224</v>
      </c>
      <c r="G4739" s="19" t="s">
        <v>136</v>
      </c>
      <c r="H4739" s="19">
        <v>61.461041125108309</v>
      </c>
    </row>
    <row r="4740" spans="1:8">
      <c r="A4740" s="19" t="s">
        <v>71</v>
      </c>
      <c r="B4740" s="19" t="s">
        <v>5129</v>
      </c>
      <c r="C4740" s="19" t="s">
        <v>70</v>
      </c>
      <c r="D4740" s="19">
        <v>2012</v>
      </c>
      <c r="E4740" s="19" t="s">
        <v>105</v>
      </c>
      <c r="F4740" s="19" t="s">
        <v>224</v>
      </c>
      <c r="G4740" s="19" t="s">
        <v>136</v>
      </c>
      <c r="H4740" s="19">
        <v>63.665325285043593</v>
      </c>
    </row>
    <row r="4741" spans="1:8">
      <c r="A4741" s="19" t="s">
        <v>20</v>
      </c>
      <c r="B4741" s="19" t="s">
        <v>5130</v>
      </c>
      <c r="C4741" s="19" t="s">
        <v>182</v>
      </c>
      <c r="D4741" s="19">
        <v>2012</v>
      </c>
      <c r="E4741" s="19" t="s">
        <v>105</v>
      </c>
      <c r="F4741" s="19" t="s">
        <v>224</v>
      </c>
      <c r="G4741" s="19" t="s">
        <v>136</v>
      </c>
      <c r="H4741" s="19">
        <v>63.62991544012462</v>
      </c>
    </row>
    <row r="4742" spans="1:8">
      <c r="A4742" s="19" t="s">
        <v>23</v>
      </c>
      <c r="B4742" s="19" t="s">
        <v>5131</v>
      </c>
      <c r="C4742" s="19" t="s">
        <v>175</v>
      </c>
      <c r="D4742" s="19">
        <v>2013</v>
      </c>
      <c r="E4742" s="19" t="s">
        <v>105</v>
      </c>
      <c r="F4742" s="19" t="s">
        <v>224</v>
      </c>
      <c r="G4742" s="19" t="s">
        <v>136</v>
      </c>
      <c r="H4742" s="19">
        <v>61.473108595333713</v>
      </c>
    </row>
    <row r="4743" spans="1:8">
      <c r="A4743" s="19" t="s">
        <v>25</v>
      </c>
      <c r="B4743" s="19" t="s">
        <v>5132</v>
      </c>
      <c r="C4743" s="19" t="s">
        <v>176</v>
      </c>
      <c r="D4743" s="19">
        <v>2013</v>
      </c>
      <c r="E4743" s="19" t="s">
        <v>105</v>
      </c>
      <c r="F4743" s="19" t="s">
        <v>224</v>
      </c>
      <c r="G4743" s="19" t="s">
        <v>136</v>
      </c>
      <c r="H4743" s="19">
        <v>59.344442075121087</v>
      </c>
    </row>
    <row r="4744" spans="1:8">
      <c r="A4744" s="19" t="s">
        <v>26</v>
      </c>
      <c r="B4744" s="19" t="s">
        <v>5133</v>
      </c>
      <c r="C4744" s="19" t="s">
        <v>177</v>
      </c>
      <c r="D4744" s="19">
        <v>2013</v>
      </c>
      <c r="E4744" s="19" t="s">
        <v>105</v>
      </c>
      <c r="F4744" s="19" t="s">
        <v>224</v>
      </c>
      <c r="G4744" s="19" t="s">
        <v>136</v>
      </c>
      <c r="H4744" s="19">
        <v>61.021975112523165</v>
      </c>
    </row>
    <row r="4745" spans="1:8">
      <c r="A4745" s="19" t="s">
        <v>221</v>
      </c>
      <c r="B4745" s="19" t="s">
        <v>5134</v>
      </c>
      <c r="C4745" s="19" t="s">
        <v>178</v>
      </c>
      <c r="D4745" s="19">
        <v>2013</v>
      </c>
      <c r="E4745" s="19" t="s">
        <v>105</v>
      </c>
      <c r="F4745" s="19" t="s">
        <v>224</v>
      </c>
      <c r="G4745" s="19" t="s">
        <v>136</v>
      </c>
      <c r="H4745" s="19">
        <v>64.445801740537718</v>
      </c>
    </row>
    <row r="4746" spans="1:8">
      <c r="A4746" s="19" t="s">
        <v>107</v>
      </c>
      <c r="B4746" s="19" t="s">
        <v>5135</v>
      </c>
      <c r="C4746" s="19" t="s">
        <v>179</v>
      </c>
      <c r="D4746" s="19">
        <v>2013</v>
      </c>
      <c r="E4746" s="19" t="s">
        <v>105</v>
      </c>
      <c r="F4746" s="19" t="s">
        <v>224</v>
      </c>
      <c r="G4746" s="19" t="s">
        <v>136</v>
      </c>
      <c r="H4746" s="19">
        <v>67.295484872126082</v>
      </c>
    </row>
    <row r="4747" spans="1:8">
      <c r="A4747" s="19" t="s">
        <v>27</v>
      </c>
      <c r="B4747" s="19" t="s">
        <v>5136</v>
      </c>
      <c r="C4747" s="19" t="s">
        <v>180</v>
      </c>
      <c r="D4747" s="19">
        <v>2013</v>
      </c>
      <c r="E4747" s="19" t="s">
        <v>105</v>
      </c>
      <c r="F4747" s="19" t="s">
        <v>224</v>
      </c>
      <c r="G4747" s="19" t="s">
        <v>136</v>
      </c>
      <c r="H4747" s="19">
        <v>63.883620152570295</v>
      </c>
    </row>
    <row r="4748" spans="1:8">
      <c r="A4748" s="19" t="s">
        <v>28</v>
      </c>
      <c r="B4748" s="19" t="s">
        <v>5137</v>
      </c>
      <c r="C4748" s="19" t="s">
        <v>181</v>
      </c>
      <c r="D4748" s="19">
        <v>2013</v>
      </c>
      <c r="E4748" s="19" t="s">
        <v>105</v>
      </c>
      <c r="F4748" s="19" t="s">
        <v>224</v>
      </c>
      <c r="G4748" s="19" t="s">
        <v>136</v>
      </c>
      <c r="H4748" s="19">
        <v>63.127070265698784</v>
      </c>
    </row>
    <row r="4749" spans="1:8">
      <c r="A4749" s="19" t="s">
        <v>30</v>
      </c>
      <c r="B4749" s="19" t="s">
        <v>5138</v>
      </c>
      <c r="C4749" s="19" t="s">
        <v>29</v>
      </c>
      <c r="D4749" s="19">
        <v>2013</v>
      </c>
      <c r="E4749" s="19" t="s">
        <v>105</v>
      </c>
      <c r="F4749" s="19" t="s">
        <v>224</v>
      </c>
      <c r="G4749" s="19" t="s">
        <v>136</v>
      </c>
      <c r="H4749" s="19">
        <v>60.30514385353095</v>
      </c>
    </row>
    <row r="4750" spans="1:8">
      <c r="A4750" s="19" t="s">
        <v>32</v>
      </c>
      <c r="B4750" s="19" t="s">
        <v>5139</v>
      </c>
      <c r="C4750" s="19" t="s">
        <v>31</v>
      </c>
      <c r="D4750" s="19">
        <v>2013</v>
      </c>
      <c r="E4750" s="19" t="s">
        <v>105</v>
      </c>
      <c r="F4750" s="19" t="s">
        <v>224</v>
      </c>
      <c r="G4750" s="19" t="s">
        <v>136</v>
      </c>
      <c r="H4750" s="19">
        <v>62.081562167906476</v>
      </c>
    </row>
    <row r="4751" spans="1:8">
      <c r="A4751" s="19" t="s">
        <v>34</v>
      </c>
      <c r="B4751" s="19" t="s">
        <v>5140</v>
      </c>
      <c r="C4751" s="19" t="s">
        <v>33</v>
      </c>
      <c r="D4751" s="19">
        <v>2013</v>
      </c>
      <c r="E4751" s="19" t="s">
        <v>105</v>
      </c>
      <c r="F4751" s="19" t="s">
        <v>224</v>
      </c>
      <c r="G4751" s="19" t="s">
        <v>136</v>
      </c>
      <c r="H4751" s="19">
        <v>59.0029722177728</v>
      </c>
    </row>
    <row r="4752" spans="1:8">
      <c r="A4752" s="19" t="s">
        <v>36</v>
      </c>
      <c r="B4752" s="19" t="s">
        <v>5141</v>
      </c>
      <c r="C4752" s="19" t="s">
        <v>35</v>
      </c>
      <c r="D4752" s="19">
        <v>2013</v>
      </c>
      <c r="E4752" s="19" t="s">
        <v>105</v>
      </c>
      <c r="F4752" s="19" t="s">
        <v>224</v>
      </c>
      <c r="G4752" s="19" t="s">
        <v>136</v>
      </c>
      <c r="H4752" s="19">
        <v>59.822963217600552</v>
      </c>
    </row>
    <row r="4753" spans="1:8">
      <c r="A4753" s="19" t="s">
        <v>38</v>
      </c>
      <c r="B4753" s="19" t="s">
        <v>5142</v>
      </c>
      <c r="C4753" s="19" t="s">
        <v>37</v>
      </c>
      <c r="D4753" s="19">
        <v>2013</v>
      </c>
      <c r="E4753" s="19" t="s">
        <v>105</v>
      </c>
      <c r="F4753" s="19" t="s">
        <v>224</v>
      </c>
      <c r="G4753" s="19" t="s">
        <v>136</v>
      </c>
      <c r="H4753" s="19">
        <v>62.801881168444062</v>
      </c>
    </row>
    <row r="4754" spans="1:8">
      <c r="A4754" s="19" t="s">
        <v>40</v>
      </c>
      <c r="B4754" s="19" t="s">
        <v>5143</v>
      </c>
      <c r="C4754" s="19" t="s">
        <v>39</v>
      </c>
      <c r="D4754" s="19">
        <v>2013</v>
      </c>
      <c r="E4754" s="19" t="s">
        <v>105</v>
      </c>
      <c r="F4754" s="19" t="s">
        <v>224</v>
      </c>
      <c r="G4754" s="19" t="s">
        <v>136</v>
      </c>
      <c r="H4754" s="19">
        <v>63.220182002616845</v>
      </c>
    </row>
    <row r="4755" spans="1:8">
      <c r="A4755" s="19" t="s">
        <v>41</v>
      </c>
      <c r="B4755" s="19" t="s">
        <v>5144</v>
      </c>
      <c r="C4755" s="19" t="s">
        <v>24</v>
      </c>
      <c r="D4755" s="19">
        <v>2013</v>
      </c>
      <c r="E4755" s="19" t="s">
        <v>105</v>
      </c>
      <c r="F4755" s="19" t="s">
        <v>224</v>
      </c>
      <c r="G4755" s="19" t="s">
        <v>136</v>
      </c>
      <c r="H4755" s="19">
        <v>59.344442075121087</v>
      </c>
    </row>
    <row r="4756" spans="1:8">
      <c r="A4756" s="19" t="s">
        <v>43</v>
      </c>
      <c r="B4756" s="19" t="s">
        <v>5145</v>
      </c>
      <c r="C4756" s="19" t="s">
        <v>42</v>
      </c>
      <c r="D4756" s="19">
        <v>2013</v>
      </c>
      <c r="E4756" s="19" t="s">
        <v>105</v>
      </c>
      <c r="F4756" s="19" t="s">
        <v>224</v>
      </c>
      <c r="G4756" s="19" t="s">
        <v>136</v>
      </c>
      <c r="H4756" s="19">
        <v>64.577098755709557</v>
      </c>
    </row>
    <row r="4757" spans="1:8">
      <c r="A4757" s="19" t="s">
        <v>45</v>
      </c>
      <c r="B4757" s="19" t="s">
        <v>5146</v>
      </c>
      <c r="C4757" s="19" t="s">
        <v>44</v>
      </c>
      <c r="D4757" s="19">
        <v>2013</v>
      </c>
      <c r="E4757" s="19" t="s">
        <v>105</v>
      </c>
      <c r="F4757" s="19" t="s">
        <v>224</v>
      </c>
      <c r="G4757" s="19" t="s">
        <v>136</v>
      </c>
      <c r="H4757" s="19">
        <v>59.515336103156599</v>
      </c>
    </row>
    <row r="4758" spans="1:8">
      <c r="A4758" s="19" t="s">
        <v>47</v>
      </c>
      <c r="B4758" s="19" t="s">
        <v>5147</v>
      </c>
      <c r="C4758" s="19" t="s">
        <v>46</v>
      </c>
      <c r="D4758" s="19">
        <v>2013</v>
      </c>
      <c r="E4758" s="19" t="s">
        <v>105</v>
      </c>
      <c r="F4758" s="19" t="s">
        <v>224</v>
      </c>
      <c r="G4758" s="19" t="s">
        <v>136</v>
      </c>
      <c r="H4758" s="19">
        <v>60.530422943670239</v>
      </c>
    </row>
    <row r="4759" spans="1:8">
      <c r="A4759" s="19" t="s">
        <v>49</v>
      </c>
      <c r="B4759" s="19" t="s">
        <v>5148</v>
      </c>
      <c r="C4759" s="19" t="s">
        <v>48</v>
      </c>
      <c r="D4759" s="19">
        <v>2013</v>
      </c>
      <c r="E4759" s="19" t="s">
        <v>105</v>
      </c>
      <c r="F4759" s="19" t="s">
        <v>224</v>
      </c>
      <c r="G4759" s="19" t="s">
        <v>136</v>
      </c>
      <c r="H4759" s="19">
        <v>65.163855361052157</v>
      </c>
    </row>
    <row r="4760" spans="1:8">
      <c r="A4760" s="19" t="s">
        <v>51</v>
      </c>
      <c r="B4760" s="19" t="s">
        <v>5149</v>
      </c>
      <c r="C4760" s="19" t="s">
        <v>50</v>
      </c>
      <c r="D4760" s="19">
        <v>2013</v>
      </c>
      <c r="E4760" s="19" t="s">
        <v>105</v>
      </c>
      <c r="F4760" s="19" t="s">
        <v>224</v>
      </c>
      <c r="G4760" s="19" t="s">
        <v>136</v>
      </c>
      <c r="H4760" s="19">
        <v>63.795797374454231</v>
      </c>
    </row>
    <row r="4761" spans="1:8">
      <c r="A4761" s="19" t="s">
        <v>53</v>
      </c>
      <c r="B4761" s="19" t="s">
        <v>5150</v>
      </c>
      <c r="C4761" s="19" t="s">
        <v>52</v>
      </c>
      <c r="D4761" s="19">
        <v>2013</v>
      </c>
      <c r="E4761" s="19" t="s">
        <v>105</v>
      </c>
      <c r="F4761" s="19" t="s">
        <v>224</v>
      </c>
      <c r="G4761" s="19" t="s">
        <v>136</v>
      </c>
      <c r="H4761" s="19">
        <v>63.85319777921984</v>
      </c>
    </row>
    <row r="4762" spans="1:8">
      <c r="A4762" s="19" t="s">
        <v>55</v>
      </c>
      <c r="B4762" s="19" t="s">
        <v>5151</v>
      </c>
      <c r="C4762" s="19" t="s">
        <v>54</v>
      </c>
      <c r="D4762" s="19">
        <v>2013</v>
      </c>
      <c r="E4762" s="19" t="s">
        <v>105</v>
      </c>
      <c r="F4762" s="19" t="s">
        <v>224</v>
      </c>
      <c r="G4762" s="19" t="s">
        <v>136</v>
      </c>
      <c r="H4762" s="19">
        <v>62.605687311056144</v>
      </c>
    </row>
    <row r="4763" spans="1:8">
      <c r="A4763" s="19" t="s">
        <v>57</v>
      </c>
      <c r="B4763" s="19" t="s">
        <v>5152</v>
      </c>
      <c r="C4763" s="19" t="s">
        <v>56</v>
      </c>
      <c r="D4763" s="19">
        <v>2013</v>
      </c>
      <c r="E4763" s="19" t="s">
        <v>105</v>
      </c>
      <c r="F4763" s="19" t="s">
        <v>224</v>
      </c>
      <c r="G4763" s="19" t="s">
        <v>136</v>
      </c>
      <c r="H4763" s="19">
        <v>68.975160673962137</v>
      </c>
    </row>
    <row r="4764" spans="1:8">
      <c r="A4764" s="19" t="s">
        <v>59</v>
      </c>
      <c r="B4764" s="19" t="s">
        <v>5153</v>
      </c>
      <c r="C4764" s="19" t="s">
        <v>58</v>
      </c>
      <c r="D4764" s="19">
        <v>2013</v>
      </c>
      <c r="E4764" s="19" t="s">
        <v>105</v>
      </c>
      <c r="F4764" s="19" t="s">
        <v>224</v>
      </c>
      <c r="G4764" s="19" t="s">
        <v>136</v>
      </c>
      <c r="H4764" s="19">
        <v>63.816387088960212</v>
      </c>
    </row>
    <row r="4765" spans="1:8">
      <c r="A4765" s="19" t="s">
        <v>61</v>
      </c>
      <c r="B4765" s="19" t="s">
        <v>5154</v>
      </c>
      <c r="C4765" s="19" t="s">
        <v>60</v>
      </c>
      <c r="D4765" s="19">
        <v>2013</v>
      </c>
      <c r="E4765" s="19" t="s">
        <v>105</v>
      </c>
      <c r="F4765" s="19" t="s">
        <v>224</v>
      </c>
      <c r="G4765" s="19" t="s">
        <v>136</v>
      </c>
      <c r="H4765" s="19">
        <v>64.152838881768105</v>
      </c>
    </row>
    <row r="4766" spans="1:8">
      <c r="A4766" s="19" t="s">
        <v>63</v>
      </c>
      <c r="B4766" s="19" t="s">
        <v>5155</v>
      </c>
      <c r="C4766" s="19" t="s">
        <v>62</v>
      </c>
      <c r="D4766" s="19">
        <v>2013</v>
      </c>
      <c r="E4766" s="19" t="s">
        <v>105</v>
      </c>
      <c r="F4766" s="19" t="s">
        <v>224</v>
      </c>
      <c r="G4766" s="19" t="s">
        <v>136</v>
      </c>
      <c r="H4766" s="19">
        <v>63.475597257965333</v>
      </c>
    </row>
    <row r="4767" spans="1:8">
      <c r="A4767" s="19" t="s">
        <v>65</v>
      </c>
      <c r="B4767" s="19" t="s">
        <v>5156</v>
      </c>
      <c r="C4767" s="19" t="s">
        <v>64</v>
      </c>
      <c r="D4767" s="19">
        <v>2013</v>
      </c>
      <c r="E4767" s="19" t="s">
        <v>105</v>
      </c>
      <c r="F4767" s="19" t="s">
        <v>224</v>
      </c>
      <c r="G4767" s="19" t="s">
        <v>136</v>
      </c>
      <c r="H4767" s="19">
        <v>64.147094819045407</v>
      </c>
    </row>
    <row r="4768" spans="1:8">
      <c r="A4768" s="19" t="s">
        <v>67</v>
      </c>
      <c r="B4768" s="19" t="s">
        <v>5157</v>
      </c>
      <c r="C4768" s="19" t="s">
        <v>66</v>
      </c>
      <c r="D4768" s="19">
        <v>2013</v>
      </c>
      <c r="E4768" s="19" t="s">
        <v>105</v>
      </c>
      <c r="F4768" s="19" t="s">
        <v>224</v>
      </c>
      <c r="G4768" s="19" t="s">
        <v>136</v>
      </c>
      <c r="H4768" s="19">
        <v>63.151746602268901</v>
      </c>
    </row>
    <row r="4769" spans="1:8">
      <c r="A4769" s="19" t="s">
        <v>69</v>
      </c>
      <c r="B4769" s="19" t="s">
        <v>5158</v>
      </c>
      <c r="C4769" s="19" t="s">
        <v>68</v>
      </c>
      <c r="D4769" s="19">
        <v>2013</v>
      </c>
      <c r="E4769" s="19" t="s">
        <v>105</v>
      </c>
      <c r="F4769" s="19" t="s">
        <v>224</v>
      </c>
      <c r="G4769" s="19" t="s">
        <v>136</v>
      </c>
      <c r="H4769" s="19">
        <v>61.188950276243091</v>
      </c>
    </row>
    <row r="4770" spans="1:8">
      <c r="A4770" s="19" t="s">
        <v>71</v>
      </c>
      <c r="B4770" s="19" t="s">
        <v>5159</v>
      </c>
      <c r="C4770" s="19" t="s">
        <v>70</v>
      </c>
      <c r="D4770" s="19">
        <v>2013</v>
      </c>
      <c r="E4770" s="19" t="s">
        <v>105</v>
      </c>
      <c r="F4770" s="19" t="s">
        <v>224</v>
      </c>
      <c r="G4770" s="19" t="s">
        <v>136</v>
      </c>
      <c r="H4770" s="19">
        <v>63.419079286022338</v>
      </c>
    </row>
    <row r="4771" spans="1:8">
      <c r="A4771" s="19" t="s">
        <v>20</v>
      </c>
      <c r="B4771" s="19" t="s">
        <v>5160</v>
      </c>
      <c r="C4771" s="19" t="s">
        <v>182</v>
      </c>
      <c r="D4771" s="19">
        <v>2013</v>
      </c>
      <c r="E4771" s="19" t="s">
        <v>105</v>
      </c>
      <c r="F4771" s="19" t="s">
        <v>224</v>
      </c>
      <c r="G4771" s="19" t="s">
        <v>136</v>
      </c>
      <c r="H4771" s="19">
        <v>63.269859895580005</v>
      </c>
    </row>
    <row r="4772" spans="1:8">
      <c r="A4772" s="19" t="s">
        <v>23</v>
      </c>
      <c r="B4772" s="19" t="s">
        <v>5161</v>
      </c>
      <c r="C4772" s="19" t="s">
        <v>175</v>
      </c>
      <c r="D4772" s="19">
        <v>2014</v>
      </c>
      <c r="E4772" s="19" t="s">
        <v>105</v>
      </c>
      <c r="F4772" s="19" t="s">
        <v>224</v>
      </c>
      <c r="G4772" s="19" t="s">
        <v>136</v>
      </c>
      <c r="H4772" s="19">
        <v>60.969849319673209</v>
      </c>
    </row>
    <row r="4773" spans="1:8">
      <c r="A4773" s="19" t="s">
        <v>25</v>
      </c>
      <c r="B4773" s="19" t="s">
        <v>5162</v>
      </c>
      <c r="C4773" s="19" t="s">
        <v>176</v>
      </c>
      <c r="D4773" s="19">
        <v>2014</v>
      </c>
      <c r="E4773" s="19" t="s">
        <v>105</v>
      </c>
      <c r="F4773" s="19" t="s">
        <v>224</v>
      </c>
      <c r="G4773" s="19" t="s">
        <v>136</v>
      </c>
      <c r="H4773" s="19">
        <v>58.818421413445861</v>
      </c>
    </row>
    <row r="4774" spans="1:8">
      <c r="A4774" s="19" t="s">
        <v>26</v>
      </c>
      <c r="B4774" s="19" t="s">
        <v>5163</v>
      </c>
      <c r="C4774" s="19" t="s">
        <v>177</v>
      </c>
      <c r="D4774" s="19">
        <v>2014</v>
      </c>
      <c r="E4774" s="19" t="s">
        <v>105</v>
      </c>
      <c r="F4774" s="19" t="s">
        <v>224</v>
      </c>
      <c r="G4774" s="19" t="s">
        <v>136</v>
      </c>
      <c r="H4774" s="19">
        <v>60.593765043828782</v>
      </c>
    </row>
    <row r="4775" spans="1:8">
      <c r="A4775" s="19" t="s">
        <v>221</v>
      </c>
      <c r="B4775" s="19" t="s">
        <v>5164</v>
      </c>
      <c r="C4775" s="19" t="s">
        <v>178</v>
      </c>
      <c r="D4775" s="19">
        <v>2014</v>
      </c>
      <c r="E4775" s="19" t="s">
        <v>105</v>
      </c>
      <c r="F4775" s="19" t="s">
        <v>224</v>
      </c>
      <c r="G4775" s="19" t="s">
        <v>136</v>
      </c>
      <c r="H4775" s="19">
        <v>64.1598138031556</v>
      </c>
    </row>
    <row r="4776" spans="1:8">
      <c r="A4776" s="19" t="s">
        <v>107</v>
      </c>
      <c r="B4776" s="19" t="s">
        <v>5165</v>
      </c>
      <c r="C4776" s="19" t="s">
        <v>179</v>
      </c>
      <c r="D4776" s="19">
        <v>2014</v>
      </c>
      <c r="E4776" s="19" t="s">
        <v>105</v>
      </c>
      <c r="F4776" s="19" t="s">
        <v>224</v>
      </c>
      <c r="G4776" s="19" t="s">
        <v>136</v>
      </c>
      <c r="H4776" s="19">
        <v>67.03251138152217</v>
      </c>
    </row>
    <row r="4777" spans="1:8">
      <c r="A4777" s="19" t="s">
        <v>27</v>
      </c>
      <c r="B4777" s="19" t="s">
        <v>5166</v>
      </c>
      <c r="C4777" s="19" t="s">
        <v>180</v>
      </c>
      <c r="D4777" s="19">
        <v>2014</v>
      </c>
      <c r="E4777" s="19" t="s">
        <v>105</v>
      </c>
      <c r="F4777" s="19" t="s">
        <v>224</v>
      </c>
      <c r="G4777" s="19" t="s">
        <v>136</v>
      </c>
      <c r="H4777" s="19">
        <v>63.617687206143913</v>
      </c>
    </row>
    <row r="4778" spans="1:8">
      <c r="A4778" s="19" t="s">
        <v>28</v>
      </c>
      <c r="B4778" s="19" t="s">
        <v>5167</v>
      </c>
      <c r="C4778" s="19" t="s">
        <v>181</v>
      </c>
      <c r="D4778" s="19">
        <v>2014</v>
      </c>
      <c r="E4778" s="19" t="s">
        <v>105</v>
      </c>
      <c r="F4778" s="19" t="s">
        <v>224</v>
      </c>
      <c r="G4778" s="19" t="s">
        <v>136</v>
      </c>
      <c r="H4778" s="19">
        <v>62.851217154407244</v>
      </c>
    </row>
    <row r="4779" spans="1:8">
      <c r="A4779" s="19" t="s">
        <v>30</v>
      </c>
      <c r="B4779" s="19" t="s">
        <v>5168</v>
      </c>
      <c r="C4779" s="19" t="s">
        <v>29</v>
      </c>
      <c r="D4779" s="19">
        <v>2014</v>
      </c>
      <c r="E4779" s="19" t="s">
        <v>105</v>
      </c>
      <c r="F4779" s="19" t="s">
        <v>224</v>
      </c>
      <c r="G4779" s="19" t="s">
        <v>136</v>
      </c>
      <c r="H4779" s="19">
        <v>59.73389761725317</v>
      </c>
    </row>
    <row r="4780" spans="1:8">
      <c r="A4780" s="19" t="s">
        <v>32</v>
      </c>
      <c r="B4780" s="19" t="s">
        <v>5169</v>
      </c>
      <c r="C4780" s="19" t="s">
        <v>31</v>
      </c>
      <c r="D4780" s="19">
        <v>2014</v>
      </c>
      <c r="E4780" s="19" t="s">
        <v>105</v>
      </c>
      <c r="F4780" s="19" t="s">
        <v>224</v>
      </c>
      <c r="G4780" s="19" t="s">
        <v>136</v>
      </c>
      <c r="H4780" s="19">
        <v>61.64747856824301</v>
      </c>
    </row>
    <row r="4781" spans="1:8">
      <c r="A4781" s="19" t="s">
        <v>34</v>
      </c>
      <c r="B4781" s="19" t="s">
        <v>5170</v>
      </c>
      <c r="C4781" s="19" t="s">
        <v>33</v>
      </c>
      <c r="D4781" s="19">
        <v>2014</v>
      </c>
      <c r="E4781" s="19" t="s">
        <v>105</v>
      </c>
      <c r="F4781" s="19" t="s">
        <v>224</v>
      </c>
      <c r="G4781" s="19" t="s">
        <v>136</v>
      </c>
      <c r="H4781" s="19">
        <v>58.481138260361107</v>
      </c>
    </row>
    <row r="4782" spans="1:8">
      <c r="A4782" s="19" t="s">
        <v>36</v>
      </c>
      <c r="B4782" s="19" t="s">
        <v>5171</v>
      </c>
      <c r="C4782" s="19" t="s">
        <v>35</v>
      </c>
      <c r="D4782" s="19">
        <v>2014</v>
      </c>
      <c r="E4782" s="19" t="s">
        <v>105</v>
      </c>
      <c r="F4782" s="19" t="s">
        <v>224</v>
      </c>
      <c r="G4782" s="19" t="s">
        <v>136</v>
      </c>
      <c r="H4782" s="19">
        <v>59.201489184158163</v>
      </c>
    </row>
    <row r="4783" spans="1:8">
      <c r="A4783" s="19" t="s">
        <v>38</v>
      </c>
      <c r="B4783" s="19" t="s">
        <v>5172</v>
      </c>
      <c r="C4783" s="19" t="s">
        <v>37</v>
      </c>
      <c r="D4783" s="19">
        <v>2014</v>
      </c>
      <c r="E4783" s="19" t="s">
        <v>105</v>
      </c>
      <c r="F4783" s="19" t="s">
        <v>224</v>
      </c>
      <c r="G4783" s="19" t="s">
        <v>136</v>
      </c>
      <c r="H4783" s="19">
        <v>62.327564584900927</v>
      </c>
    </row>
    <row r="4784" spans="1:8">
      <c r="A4784" s="19" t="s">
        <v>40</v>
      </c>
      <c r="B4784" s="19" t="s">
        <v>5173</v>
      </c>
      <c r="C4784" s="19" t="s">
        <v>39</v>
      </c>
      <c r="D4784" s="19">
        <v>2014</v>
      </c>
      <c r="E4784" s="19" t="s">
        <v>105</v>
      </c>
      <c r="F4784" s="19" t="s">
        <v>224</v>
      </c>
      <c r="G4784" s="19" t="s">
        <v>136</v>
      </c>
      <c r="H4784" s="19">
        <v>62.758074219724428</v>
      </c>
    </row>
    <row r="4785" spans="1:8">
      <c r="A4785" s="19" t="s">
        <v>41</v>
      </c>
      <c r="B4785" s="19" t="s">
        <v>5174</v>
      </c>
      <c r="C4785" s="19" t="s">
        <v>24</v>
      </c>
      <c r="D4785" s="19">
        <v>2014</v>
      </c>
      <c r="E4785" s="19" t="s">
        <v>105</v>
      </c>
      <c r="F4785" s="19" t="s">
        <v>224</v>
      </c>
      <c r="G4785" s="19" t="s">
        <v>136</v>
      </c>
      <c r="H4785" s="19">
        <v>58.818421413445861</v>
      </c>
    </row>
    <row r="4786" spans="1:8">
      <c r="A4786" s="19" t="s">
        <v>43</v>
      </c>
      <c r="B4786" s="19" t="s">
        <v>5175</v>
      </c>
      <c r="C4786" s="19" t="s">
        <v>42</v>
      </c>
      <c r="D4786" s="19">
        <v>2014</v>
      </c>
      <c r="E4786" s="19" t="s">
        <v>105</v>
      </c>
      <c r="F4786" s="19" t="s">
        <v>224</v>
      </c>
      <c r="G4786" s="19" t="s">
        <v>136</v>
      </c>
      <c r="H4786" s="19">
        <v>63.845463187915918</v>
      </c>
    </row>
    <row r="4787" spans="1:8">
      <c r="A4787" s="19" t="s">
        <v>45</v>
      </c>
      <c r="B4787" s="19" t="s">
        <v>5176</v>
      </c>
      <c r="C4787" s="19" t="s">
        <v>44</v>
      </c>
      <c r="D4787" s="19">
        <v>2014</v>
      </c>
      <c r="E4787" s="19" t="s">
        <v>105</v>
      </c>
      <c r="F4787" s="19" t="s">
        <v>224</v>
      </c>
      <c r="G4787" s="19" t="s">
        <v>136</v>
      </c>
      <c r="H4787" s="19">
        <v>59.282453567131952</v>
      </c>
    </row>
    <row r="4788" spans="1:8">
      <c r="A4788" s="19" t="s">
        <v>47</v>
      </c>
      <c r="B4788" s="19" t="s">
        <v>5177</v>
      </c>
      <c r="C4788" s="19" t="s">
        <v>46</v>
      </c>
      <c r="D4788" s="19">
        <v>2014</v>
      </c>
      <c r="E4788" s="19" t="s">
        <v>105</v>
      </c>
      <c r="F4788" s="19" t="s">
        <v>224</v>
      </c>
      <c r="G4788" s="19" t="s">
        <v>136</v>
      </c>
      <c r="H4788" s="19">
        <v>60.112285044869807</v>
      </c>
    </row>
    <row r="4789" spans="1:8">
      <c r="A4789" s="19" t="s">
        <v>49</v>
      </c>
      <c r="B4789" s="19" t="s">
        <v>5178</v>
      </c>
      <c r="C4789" s="19" t="s">
        <v>48</v>
      </c>
      <c r="D4789" s="19">
        <v>2014</v>
      </c>
      <c r="E4789" s="19" t="s">
        <v>105</v>
      </c>
      <c r="F4789" s="19" t="s">
        <v>224</v>
      </c>
      <c r="G4789" s="19" t="s">
        <v>136</v>
      </c>
      <c r="H4789" s="19">
        <v>64.977630405985224</v>
      </c>
    </row>
    <row r="4790" spans="1:8">
      <c r="A4790" s="19" t="s">
        <v>51</v>
      </c>
      <c r="B4790" s="19" t="s">
        <v>5179</v>
      </c>
      <c r="C4790" s="19" t="s">
        <v>50</v>
      </c>
      <c r="D4790" s="19">
        <v>2014</v>
      </c>
      <c r="E4790" s="19" t="s">
        <v>105</v>
      </c>
      <c r="F4790" s="19" t="s">
        <v>224</v>
      </c>
      <c r="G4790" s="19" t="s">
        <v>136</v>
      </c>
      <c r="H4790" s="19">
        <v>63.42974906752972</v>
      </c>
    </row>
    <row r="4791" spans="1:8">
      <c r="A4791" s="19" t="s">
        <v>53</v>
      </c>
      <c r="B4791" s="19" t="s">
        <v>5180</v>
      </c>
      <c r="C4791" s="19" t="s">
        <v>52</v>
      </c>
      <c r="D4791" s="19">
        <v>2014</v>
      </c>
      <c r="E4791" s="19" t="s">
        <v>105</v>
      </c>
      <c r="F4791" s="19" t="s">
        <v>224</v>
      </c>
      <c r="G4791" s="19" t="s">
        <v>136</v>
      </c>
      <c r="H4791" s="19">
        <v>63.473371677734903</v>
      </c>
    </row>
    <row r="4792" spans="1:8">
      <c r="A4792" s="19" t="s">
        <v>55</v>
      </c>
      <c r="B4792" s="19" t="s">
        <v>5181</v>
      </c>
      <c r="C4792" s="19" t="s">
        <v>54</v>
      </c>
      <c r="D4792" s="19">
        <v>2014</v>
      </c>
      <c r="E4792" s="19" t="s">
        <v>105</v>
      </c>
      <c r="F4792" s="19" t="s">
        <v>224</v>
      </c>
      <c r="G4792" s="19" t="s">
        <v>136</v>
      </c>
      <c r="H4792" s="19">
        <v>62.295795070082164</v>
      </c>
    </row>
    <row r="4793" spans="1:8">
      <c r="A4793" s="19" t="s">
        <v>57</v>
      </c>
      <c r="B4793" s="19" t="s">
        <v>5182</v>
      </c>
      <c r="C4793" s="19" t="s">
        <v>56</v>
      </c>
      <c r="D4793" s="19">
        <v>2014</v>
      </c>
      <c r="E4793" s="19" t="s">
        <v>105</v>
      </c>
      <c r="F4793" s="19" t="s">
        <v>224</v>
      </c>
      <c r="G4793" s="19" t="s">
        <v>136</v>
      </c>
      <c r="H4793" s="19">
        <v>68.719517093379551</v>
      </c>
    </row>
    <row r="4794" spans="1:8">
      <c r="A4794" s="19" t="s">
        <v>59</v>
      </c>
      <c r="B4794" s="19" t="s">
        <v>5183</v>
      </c>
      <c r="C4794" s="19" t="s">
        <v>58</v>
      </c>
      <c r="D4794" s="19">
        <v>2014</v>
      </c>
      <c r="E4794" s="19" t="s">
        <v>105</v>
      </c>
      <c r="F4794" s="19" t="s">
        <v>224</v>
      </c>
      <c r="G4794" s="19" t="s">
        <v>136</v>
      </c>
      <c r="H4794" s="19">
        <v>63.644508770116126</v>
      </c>
    </row>
    <row r="4795" spans="1:8">
      <c r="A4795" s="19" t="s">
        <v>61</v>
      </c>
      <c r="B4795" s="19" t="s">
        <v>5184</v>
      </c>
      <c r="C4795" s="19" t="s">
        <v>60</v>
      </c>
      <c r="D4795" s="19">
        <v>2014</v>
      </c>
      <c r="E4795" s="19" t="s">
        <v>105</v>
      </c>
      <c r="F4795" s="19" t="s">
        <v>224</v>
      </c>
      <c r="G4795" s="19" t="s">
        <v>136</v>
      </c>
      <c r="H4795" s="19">
        <v>63.510249154531031</v>
      </c>
    </row>
    <row r="4796" spans="1:8">
      <c r="A4796" s="19" t="s">
        <v>63</v>
      </c>
      <c r="B4796" s="19" t="s">
        <v>5185</v>
      </c>
      <c r="C4796" s="19" t="s">
        <v>62</v>
      </c>
      <c r="D4796" s="19">
        <v>2014</v>
      </c>
      <c r="E4796" s="19" t="s">
        <v>105</v>
      </c>
      <c r="F4796" s="19" t="s">
        <v>224</v>
      </c>
      <c r="G4796" s="19" t="s">
        <v>136</v>
      </c>
      <c r="H4796" s="19">
        <v>63.223492286911018</v>
      </c>
    </row>
    <row r="4797" spans="1:8">
      <c r="A4797" s="19" t="s">
        <v>65</v>
      </c>
      <c r="B4797" s="19" t="s">
        <v>5186</v>
      </c>
      <c r="C4797" s="19" t="s">
        <v>64</v>
      </c>
      <c r="D4797" s="19">
        <v>2014</v>
      </c>
      <c r="E4797" s="19" t="s">
        <v>105</v>
      </c>
      <c r="F4797" s="19" t="s">
        <v>224</v>
      </c>
      <c r="G4797" s="19" t="s">
        <v>136</v>
      </c>
      <c r="H4797" s="19">
        <v>63.701347960553193</v>
      </c>
    </row>
    <row r="4798" spans="1:8">
      <c r="A4798" s="19" t="s">
        <v>67</v>
      </c>
      <c r="B4798" s="19" t="s">
        <v>5187</v>
      </c>
      <c r="C4798" s="19" t="s">
        <v>66</v>
      </c>
      <c r="D4798" s="19">
        <v>2014</v>
      </c>
      <c r="E4798" s="19" t="s">
        <v>105</v>
      </c>
      <c r="F4798" s="19" t="s">
        <v>224</v>
      </c>
      <c r="G4798" s="19" t="s">
        <v>136</v>
      </c>
      <c r="H4798" s="19">
        <v>62.706780381886148</v>
      </c>
    </row>
    <row r="4799" spans="1:8">
      <c r="A4799" s="19" t="s">
        <v>69</v>
      </c>
      <c r="B4799" s="19" t="s">
        <v>5188</v>
      </c>
      <c r="C4799" s="19" t="s">
        <v>68</v>
      </c>
      <c r="D4799" s="19">
        <v>2014</v>
      </c>
      <c r="E4799" s="19" t="s">
        <v>105</v>
      </c>
      <c r="F4799" s="19" t="s">
        <v>224</v>
      </c>
      <c r="G4799" s="19" t="s">
        <v>136</v>
      </c>
      <c r="H4799" s="19">
        <v>60.841117377511452</v>
      </c>
    </row>
    <row r="4800" spans="1:8">
      <c r="A4800" s="19" t="s">
        <v>71</v>
      </c>
      <c r="B4800" s="19" t="s">
        <v>5189</v>
      </c>
      <c r="C4800" s="19" t="s">
        <v>70</v>
      </c>
      <c r="D4800" s="19">
        <v>2014</v>
      </c>
      <c r="E4800" s="19" t="s">
        <v>105</v>
      </c>
      <c r="F4800" s="19" t="s">
        <v>224</v>
      </c>
      <c r="G4800" s="19" t="s">
        <v>136</v>
      </c>
      <c r="H4800" s="19">
        <v>63.347631144241312</v>
      </c>
    </row>
    <row r="4801" spans="1:8">
      <c r="A4801" s="19" t="s">
        <v>20</v>
      </c>
      <c r="B4801" s="19" t="s">
        <v>5190</v>
      </c>
      <c r="C4801" s="19" t="s">
        <v>182</v>
      </c>
      <c r="D4801" s="19">
        <v>2014</v>
      </c>
      <c r="E4801" s="19" t="s">
        <v>105</v>
      </c>
      <c r="F4801" s="19" t="s">
        <v>224</v>
      </c>
      <c r="G4801" s="19" t="s">
        <v>136</v>
      </c>
      <c r="H4801" s="19">
        <v>62.918790651508729</v>
      </c>
    </row>
    <row r="4802" spans="1:8">
      <c r="A4802" s="19" t="s">
        <v>23</v>
      </c>
      <c r="B4802" s="19" t="s">
        <v>5191</v>
      </c>
      <c r="C4802" s="19" t="s">
        <v>175</v>
      </c>
      <c r="D4802" s="19">
        <v>2005</v>
      </c>
      <c r="E4802" s="19" t="s">
        <v>106</v>
      </c>
      <c r="F4802" s="19" t="s">
        <v>224</v>
      </c>
      <c r="G4802" s="19" t="s">
        <v>136</v>
      </c>
      <c r="H4802" s="19">
        <v>61.251122505141794</v>
      </c>
    </row>
    <row r="4803" spans="1:8">
      <c r="A4803" s="19" t="s">
        <v>25</v>
      </c>
      <c r="B4803" s="19" t="s">
        <v>5192</v>
      </c>
      <c r="C4803" s="19" t="s">
        <v>176</v>
      </c>
      <c r="D4803" s="19">
        <v>2005</v>
      </c>
      <c r="E4803" s="19" t="s">
        <v>106</v>
      </c>
      <c r="F4803" s="19" t="s">
        <v>224</v>
      </c>
      <c r="G4803" s="19" t="s">
        <v>136</v>
      </c>
      <c r="H4803" s="19">
        <v>60.050739829246801</v>
      </c>
    </row>
    <row r="4804" spans="1:8">
      <c r="A4804" s="19" t="s">
        <v>26</v>
      </c>
      <c r="B4804" s="19" t="s">
        <v>5193</v>
      </c>
      <c r="C4804" s="19" t="s">
        <v>177</v>
      </c>
      <c r="D4804" s="19">
        <v>2005</v>
      </c>
      <c r="E4804" s="19" t="s">
        <v>106</v>
      </c>
      <c r="F4804" s="19" t="s">
        <v>224</v>
      </c>
      <c r="G4804" s="19" t="s">
        <v>136</v>
      </c>
      <c r="H4804" s="19">
        <v>61.267964048292399</v>
      </c>
    </row>
    <row r="4805" spans="1:8">
      <c r="A4805" s="19" t="s">
        <v>221</v>
      </c>
      <c r="B4805" s="19" t="s">
        <v>5194</v>
      </c>
      <c r="C4805" s="19" t="s">
        <v>178</v>
      </c>
      <c r="D4805" s="19">
        <v>2005</v>
      </c>
      <c r="E4805" s="19" t="s">
        <v>106</v>
      </c>
      <c r="F4805" s="19" t="s">
        <v>224</v>
      </c>
      <c r="G4805" s="19" t="s">
        <v>136</v>
      </c>
      <c r="H4805" s="19">
        <v>62.712413201217132</v>
      </c>
    </row>
    <row r="4806" spans="1:8">
      <c r="A4806" s="19" t="s">
        <v>107</v>
      </c>
      <c r="B4806" s="19" t="s">
        <v>5195</v>
      </c>
      <c r="C4806" s="19" t="s">
        <v>179</v>
      </c>
      <c r="D4806" s="19">
        <v>2005</v>
      </c>
      <c r="E4806" s="19" t="s">
        <v>106</v>
      </c>
      <c r="F4806" s="19" t="s">
        <v>224</v>
      </c>
      <c r="G4806" s="19" t="s">
        <v>136</v>
      </c>
      <c r="H4806" s="19">
        <v>65.297697035779919</v>
      </c>
    </row>
    <row r="4807" spans="1:8">
      <c r="A4807" s="19" t="s">
        <v>27</v>
      </c>
      <c r="B4807" s="19" t="s">
        <v>5196</v>
      </c>
      <c r="C4807" s="19" t="s">
        <v>180</v>
      </c>
      <c r="D4807" s="19">
        <v>2005</v>
      </c>
      <c r="E4807" s="19" t="s">
        <v>106</v>
      </c>
      <c r="F4807" s="19" t="s">
        <v>224</v>
      </c>
      <c r="G4807" s="19" t="s">
        <v>136</v>
      </c>
      <c r="H4807" s="19">
        <v>62.994691930390381</v>
      </c>
    </row>
    <row r="4808" spans="1:8">
      <c r="A4808" s="19" t="s">
        <v>28</v>
      </c>
      <c r="B4808" s="19" t="s">
        <v>5197</v>
      </c>
      <c r="C4808" s="19" t="s">
        <v>181</v>
      </c>
      <c r="D4808" s="19">
        <v>2005</v>
      </c>
      <c r="E4808" s="19" t="s">
        <v>106</v>
      </c>
      <c r="F4808" s="19" t="s">
        <v>224</v>
      </c>
      <c r="G4808" s="19" t="s">
        <v>136</v>
      </c>
      <c r="H4808" s="19">
        <v>62.089428602256078</v>
      </c>
    </row>
    <row r="4809" spans="1:8">
      <c r="A4809" s="19" t="s">
        <v>30</v>
      </c>
      <c r="B4809" s="19" t="s">
        <v>5198</v>
      </c>
      <c r="C4809" s="19" t="s">
        <v>29</v>
      </c>
      <c r="D4809" s="19">
        <v>2005</v>
      </c>
      <c r="E4809" s="19" t="s">
        <v>106</v>
      </c>
      <c r="F4809" s="19" t="s">
        <v>224</v>
      </c>
      <c r="G4809" s="19" t="s">
        <v>136</v>
      </c>
      <c r="H4809" s="19">
        <v>60.53109396277803</v>
      </c>
    </row>
    <row r="4810" spans="1:8">
      <c r="A4810" s="19" t="s">
        <v>32</v>
      </c>
      <c r="B4810" s="19" t="s">
        <v>5199</v>
      </c>
      <c r="C4810" s="19" t="s">
        <v>31</v>
      </c>
      <c r="D4810" s="19">
        <v>2005</v>
      </c>
      <c r="E4810" s="19" t="s">
        <v>106</v>
      </c>
      <c r="F4810" s="19" t="s">
        <v>224</v>
      </c>
      <c r="G4810" s="19" t="s">
        <v>136</v>
      </c>
      <c r="H4810" s="19">
        <v>61.248631603025991</v>
      </c>
    </row>
    <row r="4811" spans="1:8">
      <c r="A4811" s="19" t="s">
        <v>34</v>
      </c>
      <c r="B4811" s="19" t="s">
        <v>5200</v>
      </c>
      <c r="C4811" s="19" t="s">
        <v>33</v>
      </c>
      <c r="D4811" s="19">
        <v>2005</v>
      </c>
      <c r="E4811" s="19" t="s">
        <v>106</v>
      </c>
      <c r="F4811" s="19" t="s">
        <v>224</v>
      </c>
      <c r="G4811" s="19" t="s">
        <v>136</v>
      </c>
      <c r="H4811" s="19">
        <v>57.481298892483615</v>
      </c>
    </row>
    <row r="4812" spans="1:8">
      <c r="A4812" s="19" t="s">
        <v>36</v>
      </c>
      <c r="B4812" s="19" t="s">
        <v>5201</v>
      </c>
      <c r="C4812" s="19" t="s">
        <v>35</v>
      </c>
      <c r="D4812" s="19">
        <v>2005</v>
      </c>
      <c r="E4812" s="19" t="s">
        <v>106</v>
      </c>
      <c r="F4812" s="19" t="s">
        <v>224</v>
      </c>
      <c r="G4812" s="19" t="s">
        <v>136</v>
      </c>
      <c r="H4812" s="19">
        <v>59.68214050131926</v>
      </c>
    </row>
    <row r="4813" spans="1:8">
      <c r="A4813" s="19" t="s">
        <v>38</v>
      </c>
      <c r="B4813" s="19" t="s">
        <v>5202</v>
      </c>
      <c r="C4813" s="19" t="s">
        <v>37</v>
      </c>
      <c r="D4813" s="19">
        <v>2005</v>
      </c>
      <c r="E4813" s="19" t="s">
        <v>106</v>
      </c>
      <c r="F4813" s="19" t="s">
        <v>224</v>
      </c>
      <c r="G4813" s="19" t="s">
        <v>136</v>
      </c>
      <c r="H4813" s="19">
        <v>63.636960144879986</v>
      </c>
    </row>
    <row r="4814" spans="1:8">
      <c r="A4814" s="19" t="s">
        <v>40</v>
      </c>
      <c r="B4814" s="19" t="s">
        <v>5203</v>
      </c>
      <c r="C4814" s="19" t="s">
        <v>39</v>
      </c>
      <c r="D4814" s="19">
        <v>2005</v>
      </c>
      <c r="E4814" s="19" t="s">
        <v>106</v>
      </c>
      <c r="F4814" s="19" t="s">
        <v>224</v>
      </c>
      <c r="G4814" s="19" t="s">
        <v>136</v>
      </c>
      <c r="H4814" s="19">
        <v>63.385496822953968</v>
      </c>
    </row>
    <row r="4815" spans="1:8">
      <c r="A4815" s="19" t="s">
        <v>41</v>
      </c>
      <c r="B4815" s="19" t="s">
        <v>5204</v>
      </c>
      <c r="C4815" s="19" t="s">
        <v>24</v>
      </c>
      <c r="D4815" s="19">
        <v>2005</v>
      </c>
      <c r="E4815" s="19" t="s">
        <v>106</v>
      </c>
      <c r="F4815" s="19" t="s">
        <v>224</v>
      </c>
      <c r="G4815" s="19" t="s">
        <v>136</v>
      </c>
      <c r="H4815" s="19">
        <v>60.050739829246801</v>
      </c>
    </row>
    <row r="4816" spans="1:8">
      <c r="A4816" s="19" t="s">
        <v>43</v>
      </c>
      <c r="B4816" s="19" t="s">
        <v>5205</v>
      </c>
      <c r="C4816" s="19" t="s">
        <v>42</v>
      </c>
      <c r="D4816" s="19">
        <v>2005</v>
      </c>
      <c r="E4816" s="19" t="s">
        <v>106</v>
      </c>
      <c r="F4816" s="19" t="s">
        <v>224</v>
      </c>
      <c r="G4816" s="19" t="s">
        <v>136</v>
      </c>
      <c r="H4816" s="19">
        <v>63.724620282895771</v>
      </c>
    </row>
    <row r="4817" spans="1:8">
      <c r="A4817" s="19" t="s">
        <v>45</v>
      </c>
      <c r="B4817" s="19" t="s">
        <v>5206</v>
      </c>
      <c r="C4817" s="19" t="s">
        <v>44</v>
      </c>
      <c r="D4817" s="19">
        <v>2005</v>
      </c>
      <c r="E4817" s="19" t="s">
        <v>106</v>
      </c>
      <c r="F4817" s="19" t="s">
        <v>224</v>
      </c>
      <c r="G4817" s="19" t="s">
        <v>136</v>
      </c>
      <c r="H4817" s="19">
        <v>59.991394575272636</v>
      </c>
    </row>
    <row r="4818" spans="1:8">
      <c r="A4818" s="19" t="s">
        <v>47</v>
      </c>
      <c r="B4818" s="19" t="s">
        <v>5207</v>
      </c>
      <c r="C4818" s="19" t="s">
        <v>46</v>
      </c>
      <c r="D4818" s="19">
        <v>2005</v>
      </c>
      <c r="E4818" s="19" t="s">
        <v>106</v>
      </c>
      <c r="F4818" s="19" t="s">
        <v>224</v>
      </c>
      <c r="G4818" s="19" t="s">
        <v>136</v>
      </c>
      <c r="H4818" s="19">
        <v>61.08292321762989</v>
      </c>
    </row>
    <row r="4819" spans="1:8">
      <c r="A4819" s="19" t="s">
        <v>49</v>
      </c>
      <c r="B4819" s="19" t="s">
        <v>5208</v>
      </c>
      <c r="C4819" s="19" t="s">
        <v>48</v>
      </c>
      <c r="D4819" s="19">
        <v>2005</v>
      </c>
      <c r="E4819" s="19" t="s">
        <v>106</v>
      </c>
      <c r="F4819" s="19" t="s">
        <v>224</v>
      </c>
      <c r="G4819" s="19" t="s">
        <v>136</v>
      </c>
      <c r="H4819" s="19">
        <v>63.099800705196998</v>
      </c>
    </row>
    <row r="4820" spans="1:8">
      <c r="A4820" s="19" t="s">
        <v>51</v>
      </c>
      <c r="B4820" s="19" t="s">
        <v>5209</v>
      </c>
      <c r="C4820" s="19" t="s">
        <v>50</v>
      </c>
      <c r="D4820" s="19">
        <v>2005</v>
      </c>
      <c r="E4820" s="19" t="s">
        <v>106</v>
      </c>
      <c r="F4820" s="19" t="s">
        <v>224</v>
      </c>
      <c r="G4820" s="19" t="s">
        <v>136</v>
      </c>
      <c r="H4820" s="19">
        <v>62.044413112442719</v>
      </c>
    </row>
    <row r="4821" spans="1:8">
      <c r="A4821" s="19" t="s">
        <v>53</v>
      </c>
      <c r="B4821" s="19" t="s">
        <v>5210</v>
      </c>
      <c r="C4821" s="19" t="s">
        <v>52</v>
      </c>
      <c r="D4821" s="19">
        <v>2005</v>
      </c>
      <c r="E4821" s="19" t="s">
        <v>106</v>
      </c>
      <c r="F4821" s="19" t="s">
        <v>224</v>
      </c>
      <c r="G4821" s="19" t="s">
        <v>136</v>
      </c>
      <c r="H4821" s="19">
        <v>62.740253819796763</v>
      </c>
    </row>
    <row r="4822" spans="1:8">
      <c r="A4822" s="19" t="s">
        <v>55</v>
      </c>
      <c r="B4822" s="19" t="s">
        <v>5211</v>
      </c>
      <c r="C4822" s="19" t="s">
        <v>54</v>
      </c>
      <c r="D4822" s="19">
        <v>2005</v>
      </c>
      <c r="E4822" s="19" t="s">
        <v>106</v>
      </c>
      <c r="F4822" s="19" t="s">
        <v>224</v>
      </c>
      <c r="G4822" s="19" t="s">
        <v>136</v>
      </c>
      <c r="H4822" s="19">
        <v>62.079196982370853</v>
      </c>
    </row>
    <row r="4823" spans="1:8">
      <c r="A4823" s="19" t="s">
        <v>57</v>
      </c>
      <c r="B4823" s="19" t="s">
        <v>5212</v>
      </c>
      <c r="C4823" s="19" t="s">
        <v>56</v>
      </c>
      <c r="D4823" s="19">
        <v>2005</v>
      </c>
      <c r="E4823" s="19" t="s">
        <v>106</v>
      </c>
      <c r="F4823" s="19" t="s">
        <v>224</v>
      </c>
      <c r="G4823" s="19" t="s">
        <v>136</v>
      </c>
      <c r="H4823" s="19">
        <v>66.540512539232708</v>
      </c>
    </row>
    <row r="4824" spans="1:8">
      <c r="A4824" s="19" t="s">
        <v>59</v>
      </c>
      <c r="B4824" s="19" t="s">
        <v>5213</v>
      </c>
      <c r="C4824" s="19" t="s">
        <v>58</v>
      </c>
      <c r="D4824" s="19">
        <v>2005</v>
      </c>
      <c r="E4824" s="19" t="s">
        <v>106</v>
      </c>
      <c r="F4824" s="19" t="s">
        <v>224</v>
      </c>
      <c r="G4824" s="19" t="s">
        <v>136</v>
      </c>
      <c r="H4824" s="19">
        <v>63.10530617691704</v>
      </c>
    </row>
    <row r="4825" spans="1:8">
      <c r="A4825" s="19" t="s">
        <v>61</v>
      </c>
      <c r="B4825" s="19" t="s">
        <v>5214</v>
      </c>
      <c r="C4825" s="19" t="s">
        <v>60</v>
      </c>
      <c r="D4825" s="19">
        <v>2005</v>
      </c>
      <c r="E4825" s="19" t="s">
        <v>106</v>
      </c>
      <c r="F4825" s="19" t="s">
        <v>224</v>
      </c>
      <c r="G4825" s="19" t="s">
        <v>136</v>
      </c>
      <c r="H4825" s="19">
        <v>62.536291995022808</v>
      </c>
    </row>
    <row r="4826" spans="1:8">
      <c r="A4826" s="19" t="s">
        <v>63</v>
      </c>
      <c r="B4826" s="19" t="s">
        <v>5215</v>
      </c>
      <c r="C4826" s="19" t="s">
        <v>62</v>
      </c>
      <c r="D4826" s="19">
        <v>2005</v>
      </c>
      <c r="E4826" s="19" t="s">
        <v>106</v>
      </c>
      <c r="F4826" s="19" t="s">
        <v>224</v>
      </c>
      <c r="G4826" s="19" t="s">
        <v>136</v>
      </c>
      <c r="H4826" s="19">
        <v>63.236644336382497</v>
      </c>
    </row>
    <row r="4827" spans="1:8">
      <c r="A4827" s="19" t="s">
        <v>65</v>
      </c>
      <c r="B4827" s="19" t="s">
        <v>5216</v>
      </c>
      <c r="C4827" s="19" t="s">
        <v>64</v>
      </c>
      <c r="D4827" s="19">
        <v>2005</v>
      </c>
      <c r="E4827" s="19" t="s">
        <v>106</v>
      </c>
      <c r="F4827" s="19" t="s">
        <v>224</v>
      </c>
      <c r="G4827" s="19" t="s">
        <v>136</v>
      </c>
      <c r="H4827" s="19">
        <v>61.920967515117418</v>
      </c>
    </row>
    <row r="4828" spans="1:8">
      <c r="A4828" s="19" t="s">
        <v>67</v>
      </c>
      <c r="B4828" s="19" t="s">
        <v>5217</v>
      </c>
      <c r="C4828" s="19" t="s">
        <v>66</v>
      </c>
      <c r="D4828" s="19">
        <v>2005</v>
      </c>
      <c r="E4828" s="19" t="s">
        <v>106</v>
      </c>
      <c r="F4828" s="19" t="s">
        <v>224</v>
      </c>
      <c r="G4828" s="19" t="s">
        <v>136</v>
      </c>
      <c r="H4828" s="19">
        <v>61.643277112570274</v>
      </c>
    </row>
    <row r="4829" spans="1:8">
      <c r="A4829" s="19" t="s">
        <v>69</v>
      </c>
      <c r="B4829" s="19" t="s">
        <v>5218</v>
      </c>
      <c r="C4829" s="19" t="s">
        <v>68</v>
      </c>
      <c r="D4829" s="19">
        <v>2005</v>
      </c>
      <c r="E4829" s="19" t="s">
        <v>106</v>
      </c>
      <c r="F4829" s="19" t="s">
        <v>224</v>
      </c>
      <c r="G4829" s="19" t="s">
        <v>136</v>
      </c>
      <c r="H4829" s="19">
        <v>61.058755862313078</v>
      </c>
    </row>
    <row r="4830" spans="1:8">
      <c r="A4830" s="19" t="s">
        <v>71</v>
      </c>
      <c r="B4830" s="19" t="s">
        <v>5219</v>
      </c>
      <c r="C4830" s="19" t="s">
        <v>70</v>
      </c>
      <c r="D4830" s="19">
        <v>2005</v>
      </c>
      <c r="E4830" s="19" t="s">
        <v>106</v>
      </c>
      <c r="F4830" s="19" t="s">
        <v>224</v>
      </c>
      <c r="G4830" s="19" t="s">
        <v>136</v>
      </c>
      <c r="H4830" s="19">
        <v>61.70135645676207</v>
      </c>
    </row>
    <row r="4831" spans="1:8">
      <c r="A4831" s="19" t="s">
        <v>20</v>
      </c>
      <c r="B4831" s="19" t="s">
        <v>5220</v>
      </c>
      <c r="C4831" s="19" t="s">
        <v>182</v>
      </c>
      <c r="D4831" s="19">
        <v>2005</v>
      </c>
      <c r="E4831" s="19" t="s">
        <v>106</v>
      </c>
      <c r="F4831" s="19" t="s">
        <v>224</v>
      </c>
      <c r="G4831" s="19" t="s">
        <v>136</v>
      </c>
      <c r="H4831" s="19">
        <v>62.381223407121936</v>
      </c>
    </row>
    <row r="4832" spans="1:8">
      <c r="A4832" s="19" t="s">
        <v>23</v>
      </c>
      <c r="B4832" s="19" t="s">
        <v>5221</v>
      </c>
      <c r="C4832" s="19" t="s">
        <v>175</v>
      </c>
      <c r="D4832" s="19">
        <v>2006</v>
      </c>
      <c r="E4832" s="19" t="s">
        <v>106</v>
      </c>
      <c r="F4832" s="19" t="s">
        <v>224</v>
      </c>
      <c r="G4832" s="19" t="s">
        <v>136</v>
      </c>
      <c r="H4832" s="19">
        <v>61.445404148113091</v>
      </c>
    </row>
    <row r="4833" spans="1:8">
      <c r="A4833" s="19" t="s">
        <v>25</v>
      </c>
      <c r="B4833" s="19" t="s">
        <v>5222</v>
      </c>
      <c r="C4833" s="19" t="s">
        <v>176</v>
      </c>
      <c r="D4833" s="19">
        <v>2006</v>
      </c>
      <c r="E4833" s="19" t="s">
        <v>106</v>
      </c>
      <c r="F4833" s="19" t="s">
        <v>224</v>
      </c>
      <c r="G4833" s="19" t="s">
        <v>136</v>
      </c>
      <c r="H4833" s="19">
        <v>60.112198579421218</v>
      </c>
    </row>
    <row r="4834" spans="1:8">
      <c r="A4834" s="19" t="s">
        <v>26</v>
      </c>
      <c r="B4834" s="19" t="s">
        <v>5223</v>
      </c>
      <c r="C4834" s="19" t="s">
        <v>177</v>
      </c>
      <c r="D4834" s="19">
        <v>2006</v>
      </c>
      <c r="E4834" s="19" t="s">
        <v>106</v>
      </c>
      <c r="F4834" s="19" t="s">
        <v>224</v>
      </c>
      <c r="G4834" s="19" t="s">
        <v>136</v>
      </c>
      <c r="H4834" s="19">
        <v>61.486348951183999</v>
      </c>
    </row>
    <row r="4835" spans="1:8">
      <c r="A4835" s="19" t="s">
        <v>221</v>
      </c>
      <c r="B4835" s="19" t="s">
        <v>5224</v>
      </c>
      <c r="C4835" s="19" t="s">
        <v>178</v>
      </c>
      <c r="D4835" s="19">
        <v>2006</v>
      </c>
      <c r="E4835" s="19" t="s">
        <v>106</v>
      </c>
      <c r="F4835" s="19" t="s">
        <v>224</v>
      </c>
      <c r="G4835" s="19" t="s">
        <v>136</v>
      </c>
      <c r="H4835" s="19">
        <v>62.965619656545528</v>
      </c>
    </row>
    <row r="4836" spans="1:8">
      <c r="A4836" s="19" t="s">
        <v>107</v>
      </c>
      <c r="B4836" s="19" t="s">
        <v>5225</v>
      </c>
      <c r="C4836" s="19" t="s">
        <v>179</v>
      </c>
      <c r="D4836" s="19">
        <v>2006</v>
      </c>
      <c r="E4836" s="19" t="s">
        <v>106</v>
      </c>
      <c r="F4836" s="19" t="s">
        <v>224</v>
      </c>
      <c r="G4836" s="19" t="s">
        <v>136</v>
      </c>
      <c r="H4836" s="19">
        <v>65.510782780655035</v>
      </c>
    </row>
    <row r="4837" spans="1:8">
      <c r="A4837" s="19" t="s">
        <v>27</v>
      </c>
      <c r="B4837" s="19" t="s">
        <v>5226</v>
      </c>
      <c r="C4837" s="19" t="s">
        <v>180</v>
      </c>
      <c r="D4837" s="19">
        <v>2006</v>
      </c>
      <c r="E4837" s="19" t="s">
        <v>106</v>
      </c>
      <c r="F4837" s="19" t="s">
        <v>224</v>
      </c>
      <c r="G4837" s="19" t="s">
        <v>136</v>
      </c>
      <c r="H4837" s="19">
        <v>63.250720075021775</v>
      </c>
    </row>
    <row r="4838" spans="1:8">
      <c r="A4838" s="19" t="s">
        <v>28</v>
      </c>
      <c r="B4838" s="19" t="s">
        <v>5227</v>
      </c>
      <c r="C4838" s="19" t="s">
        <v>181</v>
      </c>
      <c r="D4838" s="19">
        <v>2006</v>
      </c>
      <c r="E4838" s="19" t="s">
        <v>106</v>
      </c>
      <c r="F4838" s="19" t="s">
        <v>224</v>
      </c>
      <c r="G4838" s="19" t="s">
        <v>136</v>
      </c>
      <c r="H4838" s="19">
        <v>62.325876116245325</v>
      </c>
    </row>
    <row r="4839" spans="1:8">
      <c r="A4839" s="19" t="s">
        <v>30</v>
      </c>
      <c r="B4839" s="19" t="s">
        <v>5228</v>
      </c>
      <c r="C4839" s="19" t="s">
        <v>29</v>
      </c>
      <c r="D4839" s="19">
        <v>2006</v>
      </c>
      <c r="E4839" s="19" t="s">
        <v>106</v>
      </c>
      <c r="F4839" s="19" t="s">
        <v>224</v>
      </c>
      <c r="G4839" s="19" t="s">
        <v>136</v>
      </c>
      <c r="H4839" s="19">
        <v>60.691211736493159</v>
      </c>
    </row>
    <row r="4840" spans="1:8">
      <c r="A4840" s="19" t="s">
        <v>32</v>
      </c>
      <c r="B4840" s="19" t="s">
        <v>5229</v>
      </c>
      <c r="C4840" s="19" t="s">
        <v>31</v>
      </c>
      <c r="D4840" s="19">
        <v>2006</v>
      </c>
      <c r="E4840" s="19" t="s">
        <v>106</v>
      </c>
      <c r="F4840" s="19" t="s">
        <v>224</v>
      </c>
      <c r="G4840" s="19" t="s">
        <v>136</v>
      </c>
      <c r="H4840" s="19">
        <v>61.273982865891398</v>
      </c>
    </row>
    <row r="4841" spans="1:8">
      <c r="A4841" s="19" t="s">
        <v>34</v>
      </c>
      <c r="B4841" s="19" t="s">
        <v>5230</v>
      </c>
      <c r="C4841" s="19" t="s">
        <v>33</v>
      </c>
      <c r="D4841" s="19">
        <v>2006</v>
      </c>
      <c r="E4841" s="19" t="s">
        <v>106</v>
      </c>
      <c r="F4841" s="19" t="s">
        <v>224</v>
      </c>
      <c r="G4841" s="19" t="s">
        <v>136</v>
      </c>
      <c r="H4841" s="19">
        <v>57.721170044412688</v>
      </c>
    </row>
    <row r="4842" spans="1:8">
      <c r="A4842" s="19" t="s">
        <v>36</v>
      </c>
      <c r="B4842" s="19" t="s">
        <v>5231</v>
      </c>
      <c r="C4842" s="19" t="s">
        <v>35</v>
      </c>
      <c r="D4842" s="19">
        <v>2006</v>
      </c>
      <c r="E4842" s="19" t="s">
        <v>106</v>
      </c>
      <c r="F4842" s="19" t="s">
        <v>224</v>
      </c>
      <c r="G4842" s="19" t="s">
        <v>136</v>
      </c>
      <c r="H4842" s="19">
        <v>59.913855285122523</v>
      </c>
    </row>
    <row r="4843" spans="1:8">
      <c r="A4843" s="19" t="s">
        <v>38</v>
      </c>
      <c r="B4843" s="19" t="s">
        <v>5232</v>
      </c>
      <c r="C4843" s="19" t="s">
        <v>37</v>
      </c>
      <c r="D4843" s="19">
        <v>2006</v>
      </c>
      <c r="E4843" s="19" t="s">
        <v>106</v>
      </c>
      <c r="F4843" s="19" t="s">
        <v>224</v>
      </c>
      <c r="G4843" s="19" t="s">
        <v>136</v>
      </c>
      <c r="H4843" s="19">
        <v>63.793578523349041</v>
      </c>
    </row>
    <row r="4844" spans="1:8">
      <c r="A4844" s="19" t="s">
        <v>40</v>
      </c>
      <c r="B4844" s="19" t="s">
        <v>5233</v>
      </c>
      <c r="C4844" s="19" t="s">
        <v>39</v>
      </c>
      <c r="D4844" s="19">
        <v>2006</v>
      </c>
      <c r="E4844" s="19" t="s">
        <v>106</v>
      </c>
      <c r="F4844" s="19" t="s">
        <v>224</v>
      </c>
      <c r="G4844" s="19" t="s">
        <v>136</v>
      </c>
      <c r="H4844" s="19">
        <v>63.734453629123657</v>
      </c>
    </row>
    <row r="4845" spans="1:8">
      <c r="A4845" s="19" t="s">
        <v>41</v>
      </c>
      <c r="B4845" s="19" t="s">
        <v>5234</v>
      </c>
      <c r="C4845" s="19" t="s">
        <v>24</v>
      </c>
      <c r="D4845" s="19">
        <v>2006</v>
      </c>
      <c r="E4845" s="19" t="s">
        <v>106</v>
      </c>
      <c r="F4845" s="19" t="s">
        <v>224</v>
      </c>
      <c r="G4845" s="19" t="s">
        <v>136</v>
      </c>
      <c r="H4845" s="19">
        <v>60.112198579421218</v>
      </c>
    </row>
    <row r="4846" spans="1:8">
      <c r="A4846" s="19" t="s">
        <v>43</v>
      </c>
      <c r="B4846" s="19" t="s">
        <v>5235</v>
      </c>
      <c r="C4846" s="19" t="s">
        <v>42</v>
      </c>
      <c r="D4846" s="19">
        <v>2006</v>
      </c>
      <c r="E4846" s="19" t="s">
        <v>106</v>
      </c>
      <c r="F4846" s="19" t="s">
        <v>224</v>
      </c>
      <c r="G4846" s="19" t="s">
        <v>136</v>
      </c>
      <c r="H4846" s="19">
        <v>63.798879757106207</v>
      </c>
    </row>
    <row r="4847" spans="1:8">
      <c r="A4847" s="19" t="s">
        <v>45</v>
      </c>
      <c r="B4847" s="19" t="s">
        <v>5236</v>
      </c>
      <c r="C4847" s="19" t="s">
        <v>44</v>
      </c>
      <c r="D4847" s="19">
        <v>2006</v>
      </c>
      <c r="E4847" s="19" t="s">
        <v>106</v>
      </c>
      <c r="F4847" s="19" t="s">
        <v>224</v>
      </c>
      <c r="G4847" s="19" t="s">
        <v>136</v>
      </c>
      <c r="H4847" s="19">
        <v>60.253442983536054</v>
      </c>
    </row>
    <row r="4848" spans="1:8">
      <c r="A4848" s="19" t="s">
        <v>47</v>
      </c>
      <c r="B4848" s="19" t="s">
        <v>5237</v>
      </c>
      <c r="C4848" s="19" t="s">
        <v>46</v>
      </c>
      <c r="D4848" s="19">
        <v>2006</v>
      </c>
      <c r="E4848" s="19" t="s">
        <v>106</v>
      </c>
      <c r="F4848" s="19" t="s">
        <v>224</v>
      </c>
      <c r="G4848" s="19" t="s">
        <v>136</v>
      </c>
      <c r="H4848" s="19">
        <v>61.343138315129231</v>
      </c>
    </row>
    <row r="4849" spans="1:8">
      <c r="A4849" s="19" t="s">
        <v>49</v>
      </c>
      <c r="B4849" s="19" t="s">
        <v>5238</v>
      </c>
      <c r="C4849" s="19" t="s">
        <v>48</v>
      </c>
      <c r="D4849" s="19">
        <v>2006</v>
      </c>
      <c r="E4849" s="19" t="s">
        <v>106</v>
      </c>
      <c r="F4849" s="19" t="s">
        <v>224</v>
      </c>
      <c r="G4849" s="19" t="s">
        <v>136</v>
      </c>
      <c r="H4849" s="19">
        <v>63.356833935659694</v>
      </c>
    </row>
    <row r="4850" spans="1:8">
      <c r="A4850" s="19" t="s">
        <v>51</v>
      </c>
      <c r="B4850" s="19" t="s">
        <v>5239</v>
      </c>
      <c r="C4850" s="19" t="s">
        <v>50</v>
      </c>
      <c r="D4850" s="19">
        <v>2006</v>
      </c>
      <c r="E4850" s="19" t="s">
        <v>106</v>
      </c>
      <c r="F4850" s="19" t="s">
        <v>224</v>
      </c>
      <c r="G4850" s="19" t="s">
        <v>136</v>
      </c>
      <c r="H4850" s="19">
        <v>62.299551670344187</v>
      </c>
    </row>
    <row r="4851" spans="1:8">
      <c r="A4851" s="19" t="s">
        <v>53</v>
      </c>
      <c r="B4851" s="19" t="s">
        <v>5240</v>
      </c>
      <c r="C4851" s="19" t="s">
        <v>52</v>
      </c>
      <c r="D4851" s="19">
        <v>2006</v>
      </c>
      <c r="E4851" s="19" t="s">
        <v>106</v>
      </c>
      <c r="F4851" s="19" t="s">
        <v>224</v>
      </c>
      <c r="G4851" s="19" t="s">
        <v>136</v>
      </c>
      <c r="H4851" s="19">
        <v>62.982668396425808</v>
      </c>
    </row>
    <row r="4852" spans="1:8">
      <c r="A4852" s="19" t="s">
        <v>55</v>
      </c>
      <c r="B4852" s="19" t="s">
        <v>5241</v>
      </c>
      <c r="C4852" s="19" t="s">
        <v>54</v>
      </c>
      <c r="D4852" s="19">
        <v>2006</v>
      </c>
      <c r="E4852" s="19" t="s">
        <v>106</v>
      </c>
      <c r="F4852" s="19" t="s">
        <v>224</v>
      </c>
      <c r="G4852" s="19" t="s">
        <v>136</v>
      </c>
      <c r="H4852" s="19">
        <v>62.352110466028556</v>
      </c>
    </row>
    <row r="4853" spans="1:8">
      <c r="A4853" s="19" t="s">
        <v>57</v>
      </c>
      <c r="B4853" s="19" t="s">
        <v>5242</v>
      </c>
      <c r="C4853" s="19" t="s">
        <v>56</v>
      </c>
      <c r="D4853" s="19">
        <v>2006</v>
      </c>
      <c r="E4853" s="19" t="s">
        <v>106</v>
      </c>
      <c r="F4853" s="19" t="s">
        <v>224</v>
      </c>
      <c r="G4853" s="19" t="s">
        <v>136</v>
      </c>
      <c r="H4853" s="19">
        <v>66.724550645466664</v>
      </c>
    </row>
    <row r="4854" spans="1:8">
      <c r="A4854" s="19" t="s">
        <v>59</v>
      </c>
      <c r="B4854" s="19" t="s">
        <v>5243</v>
      </c>
      <c r="C4854" s="19" t="s">
        <v>58</v>
      </c>
      <c r="D4854" s="19">
        <v>2006</v>
      </c>
      <c r="E4854" s="19" t="s">
        <v>106</v>
      </c>
      <c r="F4854" s="19" t="s">
        <v>224</v>
      </c>
      <c r="G4854" s="19" t="s">
        <v>136</v>
      </c>
      <c r="H4854" s="19">
        <v>63.299492385786806</v>
      </c>
    </row>
    <row r="4855" spans="1:8">
      <c r="A4855" s="19" t="s">
        <v>61</v>
      </c>
      <c r="B4855" s="19" t="s">
        <v>5244</v>
      </c>
      <c r="C4855" s="19" t="s">
        <v>60</v>
      </c>
      <c r="D4855" s="19">
        <v>2006</v>
      </c>
      <c r="E4855" s="19" t="s">
        <v>106</v>
      </c>
      <c r="F4855" s="19" t="s">
        <v>224</v>
      </c>
      <c r="G4855" s="19" t="s">
        <v>136</v>
      </c>
      <c r="H4855" s="19">
        <v>63.049450549450547</v>
      </c>
    </row>
    <row r="4856" spans="1:8">
      <c r="A4856" s="19" t="s">
        <v>63</v>
      </c>
      <c r="B4856" s="19" t="s">
        <v>5245</v>
      </c>
      <c r="C4856" s="19" t="s">
        <v>62</v>
      </c>
      <c r="D4856" s="19">
        <v>2006</v>
      </c>
      <c r="E4856" s="19" t="s">
        <v>106</v>
      </c>
      <c r="F4856" s="19" t="s">
        <v>224</v>
      </c>
      <c r="G4856" s="19" t="s">
        <v>136</v>
      </c>
      <c r="H4856" s="19">
        <v>63.401277760876177</v>
      </c>
    </row>
    <row r="4857" spans="1:8">
      <c r="A4857" s="19" t="s">
        <v>65</v>
      </c>
      <c r="B4857" s="19" t="s">
        <v>5246</v>
      </c>
      <c r="C4857" s="19" t="s">
        <v>64</v>
      </c>
      <c r="D4857" s="19">
        <v>2006</v>
      </c>
      <c r="E4857" s="19" t="s">
        <v>106</v>
      </c>
      <c r="F4857" s="19" t="s">
        <v>224</v>
      </c>
      <c r="G4857" s="19" t="s">
        <v>136</v>
      </c>
      <c r="H4857" s="19">
        <v>62.287696913735694</v>
      </c>
    </row>
    <row r="4858" spans="1:8">
      <c r="A4858" s="19" t="s">
        <v>67</v>
      </c>
      <c r="B4858" s="19" t="s">
        <v>5247</v>
      </c>
      <c r="C4858" s="19" t="s">
        <v>66</v>
      </c>
      <c r="D4858" s="19">
        <v>2006</v>
      </c>
      <c r="E4858" s="19" t="s">
        <v>106</v>
      </c>
      <c r="F4858" s="19" t="s">
        <v>224</v>
      </c>
      <c r="G4858" s="19" t="s">
        <v>136</v>
      </c>
      <c r="H4858" s="19">
        <v>61.856487633417636</v>
      </c>
    </row>
    <row r="4859" spans="1:8">
      <c r="A4859" s="19" t="s">
        <v>69</v>
      </c>
      <c r="B4859" s="19" t="s">
        <v>5248</v>
      </c>
      <c r="C4859" s="19" t="s">
        <v>68</v>
      </c>
      <c r="D4859" s="19">
        <v>2006</v>
      </c>
      <c r="E4859" s="19" t="s">
        <v>106</v>
      </c>
      <c r="F4859" s="19" t="s">
        <v>224</v>
      </c>
      <c r="G4859" s="19" t="s">
        <v>136</v>
      </c>
      <c r="H4859" s="19">
        <v>61.113435662533853</v>
      </c>
    </row>
    <row r="4860" spans="1:8">
      <c r="A4860" s="19" t="s">
        <v>71</v>
      </c>
      <c r="B4860" s="19" t="s">
        <v>5249</v>
      </c>
      <c r="C4860" s="19" t="s">
        <v>70</v>
      </c>
      <c r="D4860" s="19">
        <v>2006</v>
      </c>
      <c r="E4860" s="19" t="s">
        <v>106</v>
      </c>
      <c r="F4860" s="19" t="s">
        <v>224</v>
      </c>
      <c r="G4860" s="19" t="s">
        <v>136</v>
      </c>
      <c r="H4860" s="19">
        <v>62.088915956151034</v>
      </c>
    </row>
    <row r="4861" spans="1:8">
      <c r="A4861" s="19" t="s">
        <v>20</v>
      </c>
      <c r="B4861" s="19" t="s">
        <v>5250</v>
      </c>
      <c r="C4861" s="19" t="s">
        <v>182</v>
      </c>
      <c r="D4861" s="19">
        <v>2006</v>
      </c>
      <c r="E4861" s="19" t="s">
        <v>106</v>
      </c>
      <c r="F4861" s="19" t="s">
        <v>224</v>
      </c>
      <c r="G4861" s="19" t="s">
        <v>136</v>
      </c>
      <c r="H4861" s="19">
        <v>62.601372018969833</v>
      </c>
    </row>
    <row r="4862" spans="1:8">
      <c r="A4862" s="19" t="s">
        <v>23</v>
      </c>
      <c r="B4862" s="19" t="s">
        <v>5251</v>
      </c>
      <c r="C4862" s="19" t="s">
        <v>175</v>
      </c>
      <c r="D4862" s="19">
        <v>2007</v>
      </c>
      <c r="E4862" s="19" t="s">
        <v>106</v>
      </c>
      <c r="F4862" s="19" t="s">
        <v>224</v>
      </c>
      <c r="G4862" s="19" t="s">
        <v>136</v>
      </c>
      <c r="H4862" s="19">
        <v>61.631649337762632</v>
      </c>
    </row>
    <row r="4863" spans="1:8">
      <c r="A4863" s="19" t="s">
        <v>25</v>
      </c>
      <c r="B4863" s="19" t="s">
        <v>5252</v>
      </c>
      <c r="C4863" s="19" t="s">
        <v>176</v>
      </c>
      <c r="D4863" s="19">
        <v>2007</v>
      </c>
      <c r="E4863" s="19" t="s">
        <v>106</v>
      </c>
      <c r="F4863" s="19" t="s">
        <v>224</v>
      </c>
      <c r="G4863" s="19" t="s">
        <v>136</v>
      </c>
      <c r="H4863" s="19">
        <v>60.129887620273252</v>
      </c>
    </row>
    <row r="4864" spans="1:8">
      <c r="A4864" s="19" t="s">
        <v>26</v>
      </c>
      <c r="B4864" s="19" t="s">
        <v>5253</v>
      </c>
      <c r="C4864" s="19" t="s">
        <v>177</v>
      </c>
      <c r="D4864" s="19">
        <v>2007</v>
      </c>
      <c r="E4864" s="19" t="s">
        <v>106</v>
      </c>
      <c r="F4864" s="19" t="s">
        <v>224</v>
      </c>
      <c r="G4864" s="19" t="s">
        <v>136</v>
      </c>
      <c r="H4864" s="19">
        <v>61.560723621426497</v>
      </c>
    </row>
    <row r="4865" spans="1:8">
      <c r="A4865" s="19" t="s">
        <v>221</v>
      </c>
      <c r="B4865" s="19" t="s">
        <v>5254</v>
      </c>
      <c r="C4865" s="19" t="s">
        <v>178</v>
      </c>
      <c r="D4865" s="19">
        <v>2007</v>
      </c>
      <c r="E4865" s="19" t="s">
        <v>106</v>
      </c>
      <c r="F4865" s="19" t="s">
        <v>224</v>
      </c>
      <c r="G4865" s="19" t="s">
        <v>136</v>
      </c>
      <c r="H4865" s="19">
        <v>63.152110199296594</v>
      </c>
    </row>
    <row r="4866" spans="1:8">
      <c r="A4866" s="19" t="s">
        <v>107</v>
      </c>
      <c r="B4866" s="19" t="s">
        <v>5255</v>
      </c>
      <c r="C4866" s="19" t="s">
        <v>179</v>
      </c>
      <c r="D4866" s="19">
        <v>2007</v>
      </c>
      <c r="E4866" s="19" t="s">
        <v>106</v>
      </c>
      <c r="F4866" s="19" t="s">
        <v>224</v>
      </c>
      <c r="G4866" s="19" t="s">
        <v>136</v>
      </c>
      <c r="H4866" s="19">
        <v>65.763205891610582</v>
      </c>
    </row>
    <row r="4867" spans="1:8">
      <c r="A4867" s="19" t="s">
        <v>27</v>
      </c>
      <c r="B4867" s="19" t="s">
        <v>5256</v>
      </c>
      <c r="C4867" s="19" t="s">
        <v>180</v>
      </c>
      <c r="D4867" s="19">
        <v>2007</v>
      </c>
      <c r="E4867" s="19" t="s">
        <v>106</v>
      </c>
      <c r="F4867" s="19" t="s">
        <v>224</v>
      </c>
      <c r="G4867" s="19" t="s">
        <v>136</v>
      </c>
      <c r="H4867" s="19">
        <v>63.554689070225514</v>
      </c>
    </row>
    <row r="4868" spans="1:8">
      <c r="A4868" s="19" t="s">
        <v>28</v>
      </c>
      <c r="B4868" s="19" t="s">
        <v>5257</v>
      </c>
      <c r="C4868" s="19" t="s">
        <v>181</v>
      </c>
      <c r="D4868" s="19">
        <v>2007</v>
      </c>
      <c r="E4868" s="19" t="s">
        <v>106</v>
      </c>
      <c r="F4868" s="19" t="s">
        <v>224</v>
      </c>
      <c r="G4868" s="19" t="s">
        <v>136</v>
      </c>
      <c r="H4868" s="19">
        <v>62.488661720935198</v>
      </c>
    </row>
    <row r="4869" spans="1:8">
      <c r="A4869" s="19" t="s">
        <v>30</v>
      </c>
      <c r="B4869" s="19" t="s">
        <v>5258</v>
      </c>
      <c r="C4869" s="19" t="s">
        <v>29</v>
      </c>
      <c r="D4869" s="19">
        <v>2007</v>
      </c>
      <c r="E4869" s="19" t="s">
        <v>106</v>
      </c>
      <c r="F4869" s="19" t="s">
        <v>224</v>
      </c>
      <c r="G4869" s="19" t="s">
        <v>136</v>
      </c>
      <c r="H4869" s="19">
        <v>60.821840698001687</v>
      </c>
    </row>
    <row r="4870" spans="1:8">
      <c r="A4870" s="19" t="s">
        <v>32</v>
      </c>
      <c r="B4870" s="19" t="s">
        <v>5259</v>
      </c>
      <c r="C4870" s="19" t="s">
        <v>31</v>
      </c>
      <c r="D4870" s="19">
        <v>2007</v>
      </c>
      <c r="E4870" s="19" t="s">
        <v>106</v>
      </c>
      <c r="F4870" s="19" t="s">
        <v>224</v>
      </c>
      <c r="G4870" s="19" t="s">
        <v>136</v>
      </c>
      <c r="H4870" s="19">
        <v>61.27561900730926</v>
      </c>
    </row>
    <row r="4871" spans="1:8">
      <c r="A4871" s="19" t="s">
        <v>34</v>
      </c>
      <c r="B4871" s="19" t="s">
        <v>5260</v>
      </c>
      <c r="C4871" s="19" t="s">
        <v>33</v>
      </c>
      <c r="D4871" s="19">
        <v>2007</v>
      </c>
      <c r="E4871" s="19" t="s">
        <v>106</v>
      </c>
      <c r="F4871" s="19" t="s">
        <v>224</v>
      </c>
      <c r="G4871" s="19" t="s">
        <v>136</v>
      </c>
      <c r="H4871" s="19">
        <v>58.0185800501797</v>
      </c>
    </row>
    <row r="4872" spans="1:8">
      <c r="A4872" s="19" t="s">
        <v>36</v>
      </c>
      <c r="B4872" s="19" t="s">
        <v>5261</v>
      </c>
      <c r="C4872" s="19" t="s">
        <v>35</v>
      </c>
      <c r="D4872" s="19">
        <v>2007</v>
      </c>
      <c r="E4872" s="19" t="s">
        <v>106</v>
      </c>
      <c r="F4872" s="19" t="s">
        <v>224</v>
      </c>
      <c r="G4872" s="19" t="s">
        <v>136</v>
      </c>
      <c r="H4872" s="19">
        <v>60.416666666666664</v>
      </c>
    </row>
    <row r="4873" spans="1:8">
      <c r="A4873" s="19" t="s">
        <v>38</v>
      </c>
      <c r="B4873" s="19" t="s">
        <v>5262</v>
      </c>
      <c r="C4873" s="19" t="s">
        <v>37</v>
      </c>
      <c r="D4873" s="19">
        <v>2007</v>
      </c>
      <c r="E4873" s="19" t="s">
        <v>106</v>
      </c>
      <c r="F4873" s="19" t="s">
        <v>224</v>
      </c>
      <c r="G4873" s="19" t="s">
        <v>136</v>
      </c>
      <c r="H4873" s="19">
        <v>63.931941141109746</v>
      </c>
    </row>
    <row r="4874" spans="1:8">
      <c r="A4874" s="19" t="s">
        <v>40</v>
      </c>
      <c r="B4874" s="19" t="s">
        <v>5263</v>
      </c>
      <c r="C4874" s="19" t="s">
        <v>39</v>
      </c>
      <c r="D4874" s="19">
        <v>2007</v>
      </c>
      <c r="E4874" s="19" t="s">
        <v>106</v>
      </c>
      <c r="F4874" s="19" t="s">
        <v>224</v>
      </c>
      <c r="G4874" s="19" t="s">
        <v>136</v>
      </c>
      <c r="H4874" s="19">
        <v>63.838963693195481</v>
      </c>
    </row>
    <row r="4875" spans="1:8">
      <c r="A4875" s="19" t="s">
        <v>41</v>
      </c>
      <c r="B4875" s="19" t="s">
        <v>5264</v>
      </c>
      <c r="C4875" s="19" t="s">
        <v>24</v>
      </c>
      <c r="D4875" s="19">
        <v>2007</v>
      </c>
      <c r="E4875" s="19" t="s">
        <v>106</v>
      </c>
      <c r="F4875" s="19" t="s">
        <v>224</v>
      </c>
      <c r="G4875" s="19" t="s">
        <v>136</v>
      </c>
      <c r="H4875" s="19">
        <v>60.129887620273252</v>
      </c>
    </row>
    <row r="4876" spans="1:8">
      <c r="A4876" s="19" t="s">
        <v>43</v>
      </c>
      <c r="B4876" s="19" t="s">
        <v>5265</v>
      </c>
      <c r="C4876" s="19" t="s">
        <v>42</v>
      </c>
      <c r="D4876" s="19">
        <v>2007</v>
      </c>
      <c r="E4876" s="19" t="s">
        <v>106</v>
      </c>
      <c r="F4876" s="19" t="s">
        <v>224</v>
      </c>
      <c r="G4876" s="19" t="s">
        <v>136</v>
      </c>
      <c r="H4876" s="19">
        <v>63.759481378441507</v>
      </c>
    </row>
    <row r="4877" spans="1:8">
      <c r="A4877" s="19" t="s">
        <v>45</v>
      </c>
      <c r="B4877" s="19" t="s">
        <v>5266</v>
      </c>
      <c r="C4877" s="19" t="s">
        <v>44</v>
      </c>
      <c r="D4877" s="19">
        <v>2007</v>
      </c>
      <c r="E4877" s="19" t="s">
        <v>106</v>
      </c>
      <c r="F4877" s="19" t="s">
        <v>224</v>
      </c>
      <c r="G4877" s="19" t="s">
        <v>136</v>
      </c>
      <c r="H4877" s="19">
        <v>60.382149018586638</v>
      </c>
    </row>
    <row r="4878" spans="1:8">
      <c r="A4878" s="19" t="s">
        <v>47</v>
      </c>
      <c r="B4878" s="19" t="s">
        <v>5267</v>
      </c>
      <c r="C4878" s="19" t="s">
        <v>46</v>
      </c>
      <c r="D4878" s="19">
        <v>2007</v>
      </c>
      <c r="E4878" s="19" t="s">
        <v>106</v>
      </c>
      <c r="F4878" s="19" t="s">
        <v>224</v>
      </c>
      <c r="G4878" s="19" t="s">
        <v>136</v>
      </c>
      <c r="H4878" s="19">
        <v>61.43891063099769</v>
      </c>
    </row>
    <row r="4879" spans="1:8">
      <c r="A4879" s="19" t="s">
        <v>49</v>
      </c>
      <c r="B4879" s="19" t="s">
        <v>5268</v>
      </c>
      <c r="C4879" s="19" t="s">
        <v>48</v>
      </c>
      <c r="D4879" s="19">
        <v>2007</v>
      </c>
      <c r="E4879" s="19" t="s">
        <v>106</v>
      </c>
      <c r="F4879" s="19" t="s">
        <v>224</v>
      </c>
      <c r="G4879" s="19" t="s">
        <v>136</v>
      </c>
      <c r="H4879" s="19">
        <v>63.542763739920971</v>
      </c>
    </row>
    <row r="4880" spans="1:8">
      <c r="A4880" s="19" t="s">
        <v>51</v>
      </c>
      <c r="B4880" s="19" t="s">
        <v>5269</v>
      </c>
      <c r="C4880" s="19" t="s">
        <v>50</v>
      </c>
      <c r="D4880" s="19">
        <v>2007</v>
      </c>
      <c r="E4880" s="19" t="s">
        <v>106</v>
      </c>
      <c r="F4880" s="19" t="s">
        <v>224</v>
      </c>
      <c r="G4880" s="19" t="s">
        <v>136</v>
      </c>
      <c r="H4880" s="19">
        <v>62.519815383752089</v>
      </c>
    </row>
    <row r="4881" spans="1:8">
      <c r="A4881" s="19" t="s">
        <v>53</v>
      </c>
      <c r="B4881" s="19" t="s">
        <v>5270</v>
      </c>
      <c r="C4881" s="19" t="s">
        <v>52</v>
      </c>
      <c r="D4881" s="19">
        <v>2007</v>
      </c>
      <c r="E4881" s="19" t="s">
        <v>106</v>
      </c>
      <c r="F4881" s="19" t="s">
        <v>224</v>
      </c>
      <c r="G4881" s="19" t="s">
        <v>136</v>
      </c>
      <c r="H4881" s="19">
        <v>63.133454472037151</v>
      </c>
    </row>
    <row r="4882" spans="1:8">
      <c r="A4882" s="19" t="s">
        <v>55</v>
      </c>
      <c r="B4882" s="19" t="s">
        <v>5271</v>
      </c>
      <c r="C4882" s="19" t="s">
        <v>54</v>
      </c>
      <c r="D4882" s="19">
        <v>2007</v>
      </c>
      <c r="E4882" s="19" t="s">
        <v>106</v>
      </c>
      <c r="F4882" s="19" t="s">
        <v>224</v>
      </c>
      <c r="G4882" s="19" t="s">
        <v>136</v>
      </c>
      <c r="H4882" s="19">
        <v>62.421929756249519</v>
      </c>
    </row>
    <row r="4883" spans="1:8">
      <c r="A4883" s="19" t="s">
        <v>57</v>
      </c>
      <c r="B4883" s="19" t="s">
        <v>5272</v>
      </c>
      <c r="C4883" s="19" t="s">
        <v>56</v>
      </c>
      <c r="D4883" s="19">
        <v>2007</v>
      </c>
      <c r="E4883" s="19" t="s">
        <v>106</v>
      </c>
      <c r="F4883" s="19" t="s">
        <v>224</v>
      </c>
      <c r="G4883" s="19" t="s">
        <v>136</v>
      </c>
      <c r="H4883" s="19">
        <v>67.042297189329716</v>
      </c>
    </row>
    <row r="4884" spans="1:8">
      <c r="A4884" s="19" t="s">
        <v>59</v>
      </c>
      <c r="B4884" s="19" t="s">
        <v>5273</v>
      </c>
      <c r="C4884" s="19" t="s">
        <v>58</v>
      </c>
      <c r="D4884" s="19">
        <v>2007</v>
      </c>
      <c r="E4884" s="19" t="s">
        <v>106</v>
      </c>
      <c r="F4884" s="19" t="s">
        <v>224</v>
      </c>
      <c r="G4884" s="19" t="s">
        <v>136</v>
      </c>
      <c r="H4884" s="19">
        <v>63.578599779860582</v>
      </c>
    </row>
    <row r="4885" spans="1:8">
      <c r="A4885" s="19" t="s">
        <v>61</v>
      </c>
      <c r="B4885" s="19" t="s">
        <v>5274</v>
      </c>
      <c r="C4885" s="19" t="s">
        <v>60</v>
      </c>
      <c r="D4885" s="19">
        <v>2007</v>
      </c>
      <c r="E4885" s="19" t="s">
        <v>106</v>
      </c>
      <c r="F4885" s="19" t="s">
        <v>224</v>
      </c>
      <c r="G4885" s="19" t="s">
        <v>136</v>
      </c>
      <c r="H4885" s="19">
        <v>63.456950030676943</v>
      </c>
    </row>
    <row r="4886" spans="1:8">
      <c r="A4886" s="19" t="s">
        <v>63</v>
      </c>
      <c r="B4886" s="19" t="s">
        <v>5275</v>
      </c>
      <c r="C4886" s="19" t="s">
        <v>62</v>
      </c>
      <c r="D4886" s="19">
        <v>2007</v>
      </c>
      <c r="E4886" s="19" t="s">
        <v>106</v>
      </c>
      <c r="F4886" s="19" t="s">
        <v>224</v>
      </c>
      <c r="G4886" s="19" t="s">
        <v>136</v>
      </c>
      <c r="H4886" s="19">
        <v>63.4789519044581</v>
      </c>
    </row>
    <row r="4887" spans="1:8">
      <c r="A4887" s="19" t="s">
        <v>65</v>
      </c>
      <c r="B4887" s="19" t="s">
        <v>5276</v>
      </c>
      <c r="C4887" s="19" t="s">
        <v>64</v>
      </c>
      <c r="D4887" s="19">
        <v>2007</v>
      </c>
      <c r="E4887" s="19" t="s">
        <v>106</v>
      </c>
      <c r="F4887" s="19" t="s">
        <v>224</v>
      </c>
      <c r="G4887" s="19" t="s">
        <v>136</v>
      </c>
      <c r="H4887" s="19">
        <v>62.582920480309014</v>
      </c>
    </row>
    <row r="4888" spans="1:8">
      <c r="A4888" s="19" t="s">
        <v>67</v>
      </c>
      <c r="B4888" s="19" t="s">
        <v>5277</v>
      </c>
      <c r="C4888" s="19" t="s">
        <v>66</v>
      </c>
      <c r="D4888" s="19">
        <v>2007</v>
      </c>
      <c r="E4888" s="19" t="s">
        <v>106</v>
      </c>
      <c r="F4888" s="19" t="s">
        <v>224</v>
      </c>
      <c r="G4888" s="19" t="s">
        <v>136</v>
      </c>
      <c r="H4888" s="19">
        <v>61.966672378341329</v>
      </c>
    </row>
    <row r="4889" spans="1:8">
      <c r="A4889" s="19" t="s">
        <v>69</v>
      </c>
      <c r="B4889" s="19" t="s">
        <v>5278</v>
      </c>
      <c r="C4889" s="19" t="s">
        <v>68</v>
      </c>
      <c r="D4889" s="19">
        <v>2007</v>
      </c>
      <c r="E4889" s="19" t="s">
        <v>106</v>
      </c>
      <c r="F4889" s="19" t="s">
        <v>224</v>
      </c>
      <c r="G4889" s="19" t="s">
        <v>136</v>
      </c>
      <c r="H4889" s="19">
        <v>61.093472882135266</v>
      </c>
    </row>
    <row r="4890" spans="1:8">
      <c r="A4890" s="19" t="s">
        <v>71</v>
      </c>
      <c r="B4890" s="19" t="s">
        <v>5279</v>
      </c>
      <c r="C4890" s="19" t="s">
        <v>70</v>
      </c>
      <c r="D4890" s="19">
        <v>2007</v>
      </c>
      <c r="E4890" s="19" t="s">
        <v>106</v>
      </c>
      <c r="F4890" s="19" t="s">
        <v>224</v>
      </c>
      <c r="G4890" s="19" t="s">
        <v>136</v>
      </c>
      <c r="H4890" s="19">
        <v>62.436912214898364</v>
      </c>
    </row>
    <row r="4891" spans="1:8">
      <c r="A4891" s="19" t="s">
        <v>20</v>
      </c>
      <c r="B4891" s="19" t="s">
        <v>5280</v>
      </c>
      <c r="C4891" s="19" t="s">
        <v>182</v>
      </c>
      <c r="D4891" s="19">
        <v>2007</v>
      </c>
      <c r="E4891" s="19" t="s">
        <v>106</v>
      </c>
      <c r="F4891" s="19" t="s">
        <v>224</v>
      </c>
      <c r="G4891" s="19" t="s">
        <v>136</v>
      </c>
      <c r="H4891" s="19">
        <v>62.785251833181164</v>
      </c>
    </row>
    <row r="4892" spans="1:8">
      <c r="A4892" s="19" t="s">
        <v>23</v>
      </c>
      <c r="B4892" s="19" t="s">
        <v>5281</v>
      </c>
      <c r="C4892" s="19" t="s">
        <v>175</v>
      </c>
      <c r="D4892" s="19">
        <v>2008</v>
      </c>
      <c r="E4892" s="19" t="s">
        <v>106</v>
      </c>
      <c r="F4892" s="19" t="s">
        <v>224</v>
      </c>
      <c r="G4892" s="19" t="s">
        <v>136</v>
      </c>
      <c r="H4892" s="19">
        <v>61.656163036967612</v>
      </c>
    </row>
    <row r="4893" spans="1:8">
      <c r="A4893" s="19" t="s">
        <v>25</v>
      </c>
      <c r="B4893" s="19" t="s">
        <v>5282</v>
      </c>
      <c r="C4893" s="19" t="s">
        <v>176</v>
      </c>
      <c r="D4893" s="19">
        <v>2008</v>
      </c>
      <c r="E4893" s="19" t="s">
        <v>106</v>
      </c>
      <c r="F4893" s="19" t="s">
        <v>224</v>
      </c>
      <c r="G4893" s="19" t="s">
        <v>136</v>
      </c>
      <c r="H4893" s="19">
        <v>60.009809167112536</v>
      </c>
    </row>
    <row r="4894" spans="1:8">
      <c r="A4894" s="19" t="s">
        <v>26</v>
      </c>
      <c r="B4894" s="19" t="s">
        <v>5283</v>
      </c>
      <c r="C4894" s="19" t="s">
        <v>177</v>
      </c>
      <c r="D4894" s="19">
        <v>2008</v>
      </c>
      <c r="E4894" s="19" t="s">
        <v>106</v>
      </c>
      <c r="F4894" s="19" t="s">
        <v>224</v>
      </c>
      <c r="G4894" s="19" t="s">
        <v>136</v>
      </c>
      <c r="H4894" s="19">
        <v>61.604608190273659</v>
      </c>
    </row>
    <row r="4895" spans="1:8">
      <c r="A4895" s="19" t="s">
        <v>221</v>
      </c>
      <c r="B4895" s="19" t="s">
        <v>5284</v>
      </c>
      <c r="C4895" s="19" t="s">
        <v>178</v>
      </c>
      <c r="D4895" s="19">
        <v>2008</v>
      </c>
      <c r="E4895" s="19" t="s">
        <v>106</v>
      </c>
      <c r="F4895" s="19" t="s">
        <v>224</v>
      </c>
      <c r="G4895" s="19" t="s">
        <v>136</v>
      </c>
      <c r="H4895" s="19">
        <v>63.214259686161093</v>
      </c>
    </row>
    <row r="4896" spans="1:8">
      <c r="A4896" s="19" t="s">
        <v>107</v>
      </c>
      <c r="B4896" s="19" t="s">
        <v>5285</v>
      </c>
      <c r="C4896" s="19" t="s">
        <v>179</v>
      </c>
      <c r="D4896" s="19">
        <v>2008</v>
      </c>
      <c r="E4896" s="19" t="s">
        <v>106</v>
      </c>
      <c r="F4896" s="19" t="s">
        <v>224</v>
      </c>
      <c r="G4896" s="19" t="s">
        <v>136</v>
      </c>
      <c r="H4896" s="19">
        <v>65.958969770563044</v>
      </c>
    </row>
    <row r="4897" spans="1:8">
      <c r="A4897" s="19" t="s">
        <v>27</v>
      </c>
      <c r="B4897" s="19" t="s">
        <v>5286</v>
      </c>
      <c r="C4897" s="19" t="s">
        <v>180</v>
      </c>
      <c r="D4897" s="19">
        <v>2008</v>
      </c>
      <c r="E4897" s="19" t="s">
        <v>106</v>
      </c>
      <c r="F4897" s="19" t="s">
        <v>224</v>
      </c>
      <c r="G4897" s="19" t="s">
        <v>136</v>
      </c>
      <c r="H4897" s="19">
        <v>63.641104848253875</v>
      </c>
    </row>
    <row r="4898" spans="1:8">
      <c r="A4898" s="19" t="s">
        <v>28</v>
      </c>
      <c r="B4898" s="19" t="s">
        <v>5287</v>
      </c>
      <c r="C4898" s="19" t="s">
        <v>181</v>
      </c>
      <c r="D4898" s="19">
        <v>2008</v>
      </c>
      <c r="E4898" s="19" t="s">
        <v>106</v>
      </c>
      <c r="F4898" s="19" t="s">
        <v>224</v>
      </c>
      <c r="G4898" s="19" t="s">
        <v>136</v>
      </c>
      <c r="H4898" s="19">
        <v>62.651090043491983</v>
      </c>
    </row>
    <row r="4899" spans="1:8">
      <c r="A4899" s="19" t="s">
        <v>30</v>
      </c>
      <c r="B4899" s="19" t="s">
        <v>5288</v>
      </c>
      <c r="C4899" s="19" t="s">
        <v>29</v>
      </c>
      <c r="D4899" s="19">
        <v>2008</v>
      </c>
      <c r="E4899" s="19" t="s">
        <v>106</v>
      </c>
      <c r="F4899" s="19" t="s">
        <v>224</v>
      </c>
      <c r="G4899" s="19" t="s">
        <v>136</v>
      </c>
      <c r="H4899" s="19">
        <v>60.726895701395499</v>
      </c>
    </row>
    <row r="4900" spans="1:8">
      <c r="A4900" s="19" t="s">
        <v>32</v>
      </c>
      <c r="B4900" s="19" t="s">
        <v>5289</v>
      </c>
      <c r="C4900" s="19" t="s">
        <v>31</v>
      </c>
      <c r="D4900" s="19">
        <v>2008</v>
      </c>
      <c r="E4900" s="19" t="s">
        <v>106</v>
      </c>
      <c r="F4900" s="19" t="s">
        <v>224</v>
      </c>
      <c r="G4900" s="19" t="s">
        <v>136</v>
      </c>
      <c r="H4900" s="19">
        <v>61.167070769531186</v>
      </c>
    </row>
    <row r="4901" spans="1:8">
      <c r="A4901" s="19" t="s">
        <v>34</v>
      </c>
      <c r="B4901" s="19" t="s">
        <v>5290</v>
      </c>
      <c r="C4901" s="19" t="s">
        <v>33</v>
      </c>
      <c r="D4901" s="19">
        <v>2008</v>
      </c>
      <c r="E4901" s="19" t="s">
        <v>106</v>
      </c>
      <c r="F4901" s="19" t="s">
        <v>224</v>
      </c>
      <c r="G4901" s="19" t="s">
        <v>136</v>
      </c>
      <c r="H4901" s="19">
        <v>58.139966586226102</v>
      </c>
    </row>
    <row r="4902" spans="1:8">
      <c r="A4902" s="19" t="s">
        <v>36</v>
      </c>
      <c r="B4902" s="19" t="s">
        <v>5291</v>
      </c>
      <c r="C4902" s="19" t="s">
        <v>35</v>
      </c>
      <c r="D4902" s="19">
        <v>2008</v>
      </c>
      <c r="E4902" s="19" t="s">
        <v>106</v>
      </c>
      <c r="F4902" s="19" t="s">
        <v>224</v>
      </c>
      <c r="G4902" s="19" t="s">
        <v>136</v>
      </c>
      <c r="H4902" s="19">
        <v>60.559031780009875</v>
      </c>
    </row>
    <row r="4903" spans="1:8">
      <c r="A4903" s="19" t="s">
        <v>38</v>
      </c>
      <c r="B4903" s="19" t="s">
        <v>5292</v>
      </c>
      <c r="C4903" s="19" t="s">
        <v>37</v>
      </c>
      <c r="D4903" s="19">
        <v>2008</v>
      </c>
      <c r="E4903" s="19" t="s">
        <v>106</v>
      </c>
      <c r="F4903" s="19" t="s">
        <v>224</v>
      </c>
      <c r="G4903" s="19" t="s">
        <v>136</v>
      </c>
      <c r="H4903" s="19">
        <v>63.89145451470646</v>
      </c>
    </row>
    <row r="4904" spans="1:8">
      <c r="A4904" s="19" t="s">
        <v>40</v>
      </c>
      <c r="B4904" s="19" t="s">
        <v>5293</v>
      </c>
      <c r="C4904" s="19" t="s">
        <v>39</v>
      </c>
      <c r="D4904" s="19">
        <v>2008</v>
      </c>
      <c r="E4904" s="19" t="s">
        <v>106</v>
      </c>
      <c r="F4904" s="19" t="s">
        <v>224</v>
      </c>
      <c r="G4904" s="19" t="s">
        <v>136</v>
      </c>
      <c r="H4904" s="19">
        <v>63.93792116405271</v>
      </c>
    </row>
    <row r="4905" spans="1:8">
      <c r="A4905" s="19" t="s">
        <v>41</v>
      </c>
      <c r="B4905" s="19" t="s">
        <v>5294</v>
      </c>
      <c r="C4905" s="19" t="s">
        <v>24</v>
      </c>
      <c r="D4905" s="19">
        <v>2008</v>
      </c>
      <c r="E4905" s="19" t="s">
        <v>106</v>
      </c>
      <c r="F4905" s="19" t="s">
        <v>224</v>
      </c>
      <c r="G4905" s="19" t="s">
        <v>136</v>
      </c>
      <c r="H4905" s="19">
        <v>60.009809167112536</v>
      </c>
    </row>
    <row r="4906" spans="1:8">
      <c r="A4906" s="19" t="s">
        <v>43</v>
      </c>
      <c r="B4906" s="19" t="s">
        <v>5295</v>
      </c>
      <c r="C4906" s="19" t="s">
        <v>42</v>
      </c>
      <c r="D4906" s="19">
        <v>2008</v>
      </c>
      <c r="E4906" s="19" t="s">
        <v>106</v>
      </c>
      <c r="F4906" s="19" t="s">
        <v>224</v>
      </c>
      <c r="G4906" s="19" t="s">
        <v>136</v>
      </c>
      <c r="H4906" s="19">
        <v>63.825079030558484</v>
      </c>
    </row>
    <row r="4907" spans="1:8">
      <c r="A4907" s="19" t="s">
        <v>45</v>
      </c>
      <c r="B4907" s="19" t="s">
        <v>5296</v>
      </c>
      <c r="C4907" s="19" t="s">
        <v>44</v>
      </c>
      <c r="D4907" s="19">
        <v>2008</v>
      </c>
      <c r="E4907" s="19" t="s">
        <v>106</v>
      </c>
      <c r="F4907" s="19" t="s">
        <v>224</v>
      </c>
      <c r="G4907" s="19" t="s">
        <v>136</v>
      </c>
      <c r="H4907" s="19">
        <v>60.516521935265587</v>
      </c>
    </row>
    <row r="4908" spans="1:8">
      <c r="A4908" s="19" t="s">
        <v>47</v>
      </c>
      <c r="B4908" s="19" t="s">
        <v>5297</v>
      </c>
      <c r="C4908" s="19" t="s">
        <v>46</v>
      </c>
      <c r="D4908" s="19">
        <v>2008</v>
      </c>
      <c r="E4908" s="19" t="s">
        <v>106</v>
      </c>
      <c r="F4908" s="19" t="s">
        <v>224</v>
      </c>
      <c r="G4908" s="19" t="s">
        <v>136</v>
      </c>
      <c r="H4908" s="19">
        <v>61.425842732598468</v>
      </c>
    </row>
    <row r="4909" spans="1:8">
      <c r="A4909" s="19" t="s">
        <v>49</v>
      </c>
      <c r="B4909" s="19" t="s">
        <v>5298</v>
      </c>
      <c r="C4909" s="19" t="s">
        <v>48</v>
      </c>
      <c r="D4909" s="19">
        <v>2008</v>
      </c>
      <c r="E4909" s="19" t="s">
        <v>106</v>
      </c>
      <c r="F4909" s="19" t="s">
        <v>224</v>
      </c>
      <c r="G4909" s="19" t="s">
        <v>136</v>
      </c>
      <c r="H4909" s="19">
        <v>63.591980974073827</v>
      </c>
    </row>
    <row r="4910" spans="1:8">
      <c r="A4910" s="19" t="s">
        <v>51</v>
      </c>
      <c r="B4910" s="19" t="s">
        <v>5299</v>
      </c>
      <c r="C4910" s="19" t="s">
        <v>50</v>
      </c>
      <c r="D4910" s="19">
        <v>2008</v>
      </c>
      <c r="E4910" s="19" t="s">
        <v>106</v>
      </c>
      <c r="F4910" s="19" t="s">
        <v>224</v>
      </c>
      <c r="G4910" s="19" t="s">
        <v>136</v>
      </c>
      <c r="H4910" s="19">
        <v>62.601262015026649</v>
      </c>
    </row>
    <row r="4911" spans="1:8">
      <c r="A4911" s="19" t="s">
        <v>53</v>
      </c>
      <c r="B4911" s="19" t="s">
        <v>5300</v>
      </c>
      <c r="C4911" s="19" t="s">
        <v>52</v>
      </c>
      <c r="D4911" s="19">
        <v>2008</v>
      </c>
      <c r="E4911" s="19" t="s">
        <v>106</v>
      </c>
      <c r="F4911" s="19" t="s">
        <v>224</v>
      </c>
      <c r="G4911" s="19" t="s">
        <v>136</v>
      </c>
      <c r="H4911" s="19">
        <v>63.195737488899709</v>
      </c>
    </row>
    <row r="4912" spans="1:8">
      <c r="A4912" s="19" t="s">
        <v>55</v>
      </c>
      <c r="B4912" s="19" t="s">
        <v>5301</v>
      </c>
      <c r="C4912" s="19" t="s">
        <v>54</v>
      </c>
      <c r="D4912" s="19">
        <v>2008</v>
      </c>
      <c r="E4912" s="19" t="s">
        <v>106</v>
      </c>
      <c r="F4912" s="19" t="s">
        <v>224</v>
      </c>
      <c r="G4912" s="19" t="s">
        <v>136</v>
      </c>
      <c r="H4912" s="19">
        <v>62.341855256043878</v>
      </c>
    </row>
    <row r="4913" spans="1:8">
      <c r="A4913" s="19" t="s">
        <v>57</v>
      </c>
      <c r="B4913" s="19" t="s">
        <v>5302</v>
      </c>
      <c r="C4913" s="19" t="s">
        <v>56</v>
      </c>
      <c r="D4913" s="19">
        <v>2008</v>
      </c>
      <c r="E4913" s="19" t="s">
        <v>106</v>
      </c>
      <c r="F4913" s="19" t="s">
        <v>224</v>
      </c>
      <c r="G4913" s="19" t="s">
        <v>136</v>
      </c>
      <c r="H4913" s="19">
        <v>67.336588809789959</v>
      </c>
    </row>
    <row r="4914" spans="1:8">
      <c r="A4914" s="19" t="s">
        <v>59</v>
      </c>
      <c r="B4914" s="19" t="s">
        <v>5303</v>
      </c>
      <c r="C4914" s="19" t="s">
        <v>58</v>
      </c>
      <c r="D4914" s="19">
        <v>2008</v>
      </c>
      <c r="E4914" s="19" t="s">
        <v>106</v>
      </c>
      <c r="F4914" s="19" t="s">
        <v>224</v>
      </c>
      <c r="G4914" s="19" t="s">
        <v>136</v>
      </c>
      <c r="H4914" s="19">
        <v>63.575231857610682</v>
      </c>
    </row>
    <row r="4915" spans="1:8">
      <c r="A4915" s="19" t="s">
        <v>61</v>
      </c>
      <c r="B4915" s="19" t="s">
        <v>5304</v>
      </c>
      <c r="C4915" s="19" t="s">
        <v>60</v>
      </c>
      <c r="D4915" s="19">
        <v>2008</v>
      </c>
      <c r="E4915" s="19" t="s">
        <v>106</v>
      </c>
      <c r="F4915" s="19" t="s">
        <v>224</v>
      </c>
      <c r="G4915" s="19" t="s">
        <v>136</v>
      </c>
      <c r="H4915" s="19">
        <v>63.908629441624363</v>
      </c>
    </row>
    <row r="4916" spans="1:8">
      <c r="A4916" s="19" t="s">
        <v>63</v>
      </c>
      <c r="B4916" s="19" t="s">
        <v>5305</v>
      </c>
      <c r="C4916" s="19" t="s">
        <v>62</v>
      </c>
      <c r="D4916" s="19">
        <v>2008</v>
      </c>
      <c r="E4916" s="19" t="s">
        <v>106</v>
      </c>
      <c r="F4916" s="19" t="s">
        <v>224</v>
      </c>
      <c r="G4916" s="19" t="s">
        <v>136</v>
      </c>
      <c r="H4916" s="19">
        <v>63.669820656222555</v>
      </c>
    </row>
    <row r="4917" spans="1:8">
      <c r="A4917" s="19" t="s">
        <v>65</v>
      </c>
      <c r="B4917" s="19" t="s">
        <v>5306</v>
      </c>
      <c r="C4917" s="19" t="s">
        <v>64</v>
      </c>
      <c r="D4917" s="19">
        <v>2008</v>
      </c>
      <c r="E4917" s="19" t="s">
        <v>106</v>
      </c>
      <c r="F4917" s="19" t="s">
        <v>224</v>
      </c>
      <c r="G4917" s="19" t="s">
        <v>136</v>
      </c>
      <c r="H4917" s="19">
        <v>62.894207112502798</v>
      </c>
    </row>
    <row r="4918" spans="1:8">
      <c r="A4918" s="19" t="s">
        <v>67</v>
      </c>
      <c r="B4918" s="19" t="s">
        <v>5307</v>
      </c>
      <c r="C4918" s="19" t="s">
        <v>66</v>
      </c>
      <c r="D4918" s="19">
        <v>2008</v>
      </c>
      <c r="E4918" s="19" t="s">
        <v>106</v>
      </c>
      <c r="F4918" s="19" t="s">
        <v>224</v>
      </c>
      <c r="G4918" s="19" t="s">
        <v>136</v>
      </c>
      <c r="H4918" s="19">
        <v>62.096015731874147</v>
      </c>
    </row>
    <row r="4919" spans="1:8">
      <c r="A4919" s="19" t="s">
        <v>69</v>
      </c>
      <c r="B4919" s="19" t="s">
        <v>5308</v>
      </c>
      <c r="C4919" s="19" t="s">
        <v>68</v>
      </c>
      <c r="D4919" s="19">
        <v>2008</v>
      </c>
      <c r="E4919" s="19" t="s">
        <v>106</v>
      </c>
      <c r="F4919" s="19" t="s">
        <v>224</v>
      </c>
      <c r="G4919" s="19" t="s">
        <v>136</v>
      </c>
      <c r="H4919" s="19">
        <v>60.934982362931677</v>
      </c>
    </row>
    <row r="4920" spans="1:8">
      <c r="A4920" s="19" t="s">
        <v>71</v>
      </c>
      <c r="B4920" s="19" t="s">
        <v>5309</v>
      </c>
      <c r="C4920" s="19" t="s">
        <v>70</v>
      </c>
      <c r="D4920" s="19">
        <v>2008</v>
      </c>
      <c r="E4920" s="19" t="s">
        <v>106</v>
      </c>
      <c r="F4920" s="19" t="s">
        <v>224</v>
      </c>
      <c r="G4920" s="19" t="s">
        <v>136</v>
      </c>
      <c r="H4920" s="19">
        <v>62.712119347472338</v>
      </c>
    </row>
    <row r="4921" spans="1:8">
      <c r="A4921" s="19" t="s">
        <v>20</v>
      </c>
      <c r="B4921" s="19" t="s">
        <v>5310</v>
      </c>
      <c r="C4921" s="19" t="s">
        <v>182</v>
      </c>
      <c r="D4921" s="19">
        <v>2008</v>
      </c>
      <c r="E4921" s="19" t="s">
        <v>106</v>
      </c>
      <c r="F4921" s="19" t="s">
        <v>224</v>
      </c>
      <c r="G4921" s="19" t="s">
        <v>136</v>
      </c>
      <c r="H4921" s="19">
        <v>62.873301294818141</v>
      </c>
    </row>
    <row r="4922" spans="1:8">
      <c r="A4922" s="19" t="s">
        <v>23</v>
      </c>
      <c r="B4922" s="19" t="s">
        <v>5311</v>
      </c>
      <c r="C4922" s="19" t="s">
        <v>175</v>
      </c>
      <c r="D4922" s="19">
        <v>2009</v>
      </c>
      <c r="E4922" s="19" t="s">
        <v>106</v>
      </c>
      <c r="F4922" s="19" t="s">
        <v>224</v>
      </c>
      <c r="G4922" s="19" t="s">
        <v>136</v>
      </c>
      <c r="H4922" s="19">
        <v>61.473678788503136</v>
      </c>
    </row>
    <row r="4923" spans="1:8">
      <c r="A4923" s="19" t="s">
        <v>25</v>
      </c>
      <c r="B4923" s="19" t="s">
        <v>5312</v>
      </c>
      <c r="C4923" s="19" t="s">
        <v>176</v>
      </c>
      <c r="D4923" s="19">
        <v>2009</v>
      </c>
      <c r="E4923" s="19" t="s">
        <v>106</v>
      </c>
      <c r="F4923" s="19" t="s">
        <v>224</v>
      </c>
      <c r="G4923" s="19" t="s">
        <v>136</v>
      </c>
      <c r="H4923" s="19">
        <v>59.824160156830132</v>
      </c>
    </row>
    <row r="4924" spans="1:8">
      <c r="A4924" s="19" t="s">
        <v>26</v>
      </c>
      <c r="B4924" s="19" t="s">
        <v>5313</v>
      </c>
      <c r="C4924" s="19" t="s">
        <v>177</v>
      </c>
      <c r="D4924" s="19">
        <v>2009</v>
      </c>
      <c r="E4924" s="19" t="s">
        <v>106</v>
      </c>
      <c r="F4924" s="19" t="s">
        <v>224</v>
      </c>
      <c r="G4924" s="19" t="s">
        <v>136</v>
      </c>
      <c r="H4924" s="19">
        <v>61.431425901353251</v>
      </c>
    </row>
    <row r="4925" spans="1:8">
      <c r="A4925" s="19" t="s">
        <v>221</v>
      </c>
      <c r="B4925" s="19" t="s">
        <v>5314</v>
      </c>
      <c r="C4925" s="19" t="s">
        <v>178</v>
      </c>
      <c r="D4925" s="19">
        <v>2009</v>
      </c>
      <c r="E4925" s="19" t="s">
        <v>106</v>
      </c>
      <c r="F4925" s="19" t="s">
        <v>224</v>
      </c>
      <c r="G4925" s="19" t="s">
        <v>136</v>
      </c>
      <c r="H4925" s="19">
        <v>63.187563862642214</v>
      </c>
    </row>
    <row r="4926" spans="1:8">
      <c r="A4926" s="19" t="s">
        <v>107</v>
      </c>
      <c r="B4926" s="19" t="s">
        <v>5315</v>
      </c>
      <c r="C4926" s="19" t="s">
        <v>179</v>
      </c>
      <c r="D4926" s="19">
        <v>2009</v>
      </c>
      <c r="E4926" s="19" t="s">
        <v>106</v>
      </c>
      <c r="F4926" s="19" t="s">
        <v>224</v>
      </c>
      <c r="G4926" s="19" t="s">
        <v>136</v>
      </c>
      <c r="H4926" s="19">
        <v>66.091980684477988</v>
      </c>
    </row>
    <row r="4927" spans="1:8">
      <c r="A4927" s="19" t="s">
        <v>27</v>
      </c>
      <c r="B4927" s="19" t="s">
        <v>5316</v>
      </c>
      <c r="C4927" s="19" t="s">
        <v>180</v>
      </c>
      <c r="D4927" s="19">
        <v>2009</v>
      </c>
      <c r="E4927" s="19" t="s">
        <v>106</v>
      </c>
      <c r="F4927" s="19" t="s">
        <v>224</v>
      </c>
      <c r="G4927" s="19" t="s">
        <v>136</v>
      </c>
      <c r="H4927" s="19">
        <v>63.571519211375218</v>
      </c>
    </row>
    <row r="4928" spans="1:8">
      <c r="A4928" s="19" t="s">
        <v>28</v>
      </c>
      <c r="B4928" s="19" t="s">
        <v>5317</v>
      </c>
      <c r="C4928" s="19" t="s">
        <v>181</v>
      </c>
      <c r="D4928" s="19">
        <v>2009</v>
      </c>
      <c r="E4928" s="19" t="s">
        <v>106</v>
      </c>
      <c r="F4928" s="19" t="s">
        <v>224</v>
      </c>
      <c r="G4928" s="19" t="s">
        <v>136</v>
      </c>
      <c r="H4928" s="19">
        <v>62.755719708628298</v>
      </c>
    </row>
    <row r="4929" spans="1:8">
      <c r="A4929" s="19" t="s">
        <v>30</v>
      </c>
      <c r="B4929" s="19" t="s">
        <v>5318</v>
      </c>
      <c r="C4929" s="19" t="s">
        <v>29</v>
      </c>
      <c r="D4929" s="19">
        <v>2009</v>
      </c>
      <c r="E4929" s="19" t="s">
        <v>106</v>
      </c>
      <c r="F4929" s="19" t="s">
        <v>224</v>
      </c>
      <c r="G4929" s="19" t="s">
        <v>136</v>
      </c>
      <c r="H4929" s="19">
        <v>60.344827586206897</v>
      </c>
    </row>
    <row r="4930" spans="1:8">
      <c r="A4930" s="19" t="s">
        <v>32</v>
      </c>
      <c r="B4930" s="19" t="s">
        <v>5319</v>
      </c>
      <c r="C4930" s="19" t="s">
        <v>31</v>
      </c>
      <c r="D4930" s="19">
        <v>2009</v>
      </c>
      <c r="E4930" s="19" t="s">
        <v>106</v>
      </c>
      <c r="F4930" s="19" t="s">
        <v>224</v>
      </c>
      <c r="G4930" s="19" t="s">
        <v>136</v>
      </c>
      <c r="H4930" s="19">
        <v>60.936436420213283</v>
      </c>
    </row>
    <row r="4931" spans="1:8">
      <c r="A4931" s="19" t="s">
        <v>34</v>
      </c>
      <c r="B4931" s="19" t="s">
        <v>5320</v>
      </c>
      <c r="C4931" s="19" t="s">
        <v>33</v>
      </c>
      <c r="D4931" s="19">
        <v>2009</v>
      </c>
      <c r="E4931" s="19" t="s">
        <v>106</v>
      </c>
      <c r="F4931" s="19" t="s">
        <v>224</v>
      </c>
      <c r="G4931" s="19" t="s">
        <v>136</v>
      </c>
      <c r="H4931" s="19">
        <v>57.966421684309886</v>
      </c>
    </row>
    <row r="4932" spans="1:8">
      <c r="A4932" s="19" t="s">
        <v>36</v>
      </c>
      <c r="B4932" s="19" t="s">
        <v>5321</v>
      </c>
      <c r="C4932" s="19" t="s">
        <v>35</v>
      </c>
      <c r="D4932" s="19">
        <v>2009</v>
      </c>
      <c r="E4932" s="19" t="s">
        <v>106</v>
      </c>
      <c r="F4932" s="19" t="s">
        <v>224</v>
      </c>
      <c r="G4932" s="19" t="s">
        <v>136</v>
      </c>
      <c r="H4932" s="19">
        <v>60.700824255477784</v>
      </c>
    </row>
    <row r="4933" spans="1:8">
      <c r="A4933" s="19" t="s">
        <v>38</v>
      </c>
      <c r="B4933" s="19" t="s">
        <v>5322</v>
      </c>
      <c r="C4933" s="19" t="s">
        <v>37</v>
      </c>
      <c r="D4933" s="19">
        <v>2009</v>
      </c>
      <c r="E4933" s="19" t="s">
        <v>106</v>
      </c>
      <c r="F4933" s="19" t="s">
        <v>224</v>
      </c>
      <c r="G4933" s="19" t="s">
        <v>136</v>
      </c>
      <c r="H4933" s="19">
        <v>63.559223225505569</v>
      </c>
    </row>
    <row r="4934" spans="1:8">
      <c r="A4934" s="19" t="s">
        <v>40</v>
      </c>
      <c r="B4934" s="19" t="s">
        <v>5323</v>
      </c>
      <c r="C4934" s="19" t="s">
        <v>39</v>
      </c>
      <c r="D4934" s="19">
        <v>2009</v>
      </c>
      <c r="E4934" s="19" t="s">
        <v>106</v>
      </c>
      <c r="F4934" s="19" t="s">
        <v>224</v>
      </c>
      <c r="G4934" s="19" t="s">
        <v>136</v>
      </c>
      <c r="H4934" s="19">
        <v>63.816326833687278</v>
      </c>
    </row>
    <row r="4935" spans="1:8">
      <c r="A4935" s="19" t="s">
        <v>41</v>
      </c>
      <c r="B4935" s="19" t="s">
        <v>5324</v>
      </c>
      <c r="C4935" s="19" t="s">
        <v>24</v>
      </c>
      <c r="D4935" s="19">
        <v>2009</v>
      </c>
      <c r="E4935" s="19" t="s">
        <v>106</v>
      </c>
      <c r="F4935" s="19" t="s">
        <v>224</v>
      </c>
      <c r="G4935" s="19" t="s">
        <v>136</v>
      </c>
      <c r="H4935" s="19">
        <v>59.824160156830132</v>
      </c>
    </row>
    <row r="4936" spans="1:8">
      <c r="A4936" s="19" t="s">
        <v>43</v>
      </c>
      <c r="B4936" s="19" t="s">
        <v>5325</v>
      </c>
      <c r="C4936" s="19" t="s">
        <v>42</v>
      </c>
      <c r="D4936" s="19">
        <v>2009</v>
      </c>
      <c r="E4936" s="19" t="s">
        <v>106</v>
      </c>
      <c r="F4936" s="19" t="s">
        <v>224</v>
      </c>
      <c r="G4936" s="19" t="s">
        <v>136</v>
      </c>
      <c r="H4936" s="19">
        <v>63.522763451130217</v>
      </c>
    </row>
    <row r="4937" spans="1:8">
      <c r="A4937" s="19" t="s">
        <v>45</v>
      </c>
      <c r="B4937" s="19" t="s">
        <v>5326</v>
      </c>
      <c r="C4937" s="19" t="s">
        <v>44</v>
      </c>
      <c r="D4937" s="19">
        <v>2009</v>
      </c>
      <c r="E4937" s="19" t="s">
        <v>106</v>
      </c>
      <c r="F4937" s="19" t="s">
        <v>224</v>
      </c>
      <c r="G4937" s="19" t="s">
        <v>136</v>
      </c>
      <c r="H4937" s="19">
        <v>60.402630605714656</v>
      </c>
    </row>
    <row r="4938" spans="1:8">
      <c r="A4938" s="19" t="s">
        <v>47</v>
      </c>
      <c r="B4938" s="19" t="s">
        <v>5327</v>
      </c>
      <c r="C4938" s="19" t="s">
        <v>46</v>
      </c>
      <c r="D4938" s="19">
        <v>2009</v>
      </c>
      <c r="E4938" s="19" t="s">
        <v>106</v>
      </c>
      <c r="F4938" s="19" t="s">
        <v>224</v>
      </c>
      <c r="G4938" s="19" t="s">
        <v>136</v>
      </c>
      <c r="H4938" s="19">
        <v>61.273161474658309</v>
      </c>
    </row>
    <row r="4939" spans="1:8">
      <c r="A4939" s="19" t="s">
        <v>49</v>
      </c>
      <c r="B4939" s="19" t="s">
        <v>5328</v>
      </c>
      <c r="C4939" s="19" t="s">
        <v>48</v>
      </c>
      <c r="D4939" s="19">
        <v>2009</v>
      </c>
      <c r="E4939" s="19" t="s">
        <v>106</v>
      </c>
      <c r="F4939" s="19" t="s">
        <v>224</v>
      </c>
      <c r="G4939" s="19" t="s">
        <v>136</v>
      </c>
      <c r="H4939" s="19">
        <v>63.60837643917904</v>
      </c>
    </row>
    <row r="4940" spans="1:8">
      <c r="A4940" s="19" t="s">
        <v>51</v>
      </c>
      <c r="B4940" s="19" t="s">
        <v>5329</v>
      </c>
      <c r="C4940" s="19" t="s">
        <v>50</v>
      </c>
      <c r="D4940" s="19">
        <v>2009</v>
      </c>
      <c r="E4940" s="19" t="s">
        <v>106</v>
      </c>
      <c r="F4940" s="19" t="s">
        <v>224</v>
      </c>
      <c r="G4940" s="19" t="s">
        <v>136</v>
      </c>
      <c r="H4940" s="19">
        <v>62.589998599243593</v>
      </c>
    </row>
    <row r="4941" spans="1:8">
      <c r="A4941" s="19" t="s">
        <v>53</v>
      </c>
      <c r="B4941" s="19" t="s">
        <v>5330</v>
      </c>
      <c r="C4941" s="19" t="s">
        <v>52</v>
      </c>
      <c r="D4941" s="19">
        <v>2009</v>
      </c>
      <c r="E4941" s="19" t="s">
        <v>106</v>
      </c>
      <c r="F4941" s="19" t="s">
        <v>224</v>
      </c>
      <c r="G4941" s="19" t="s">
        <v>136</v>
      </c>
      <c r="H4941" s="19">
        <v>63.076527771829902</v>
      </c>
    </row>
    <row r="4942" spans="1:8">
      <c r="A4942" s="19" t="s">
        <v>55</v>
      </c>
      <c r="B4942" s="19" t="s">
        <v>5331</v>
      </c>
      <c r="C4942" s="19" t="s">
        <v>54</v>
      </c>
      <c r="D4942" s="19">
        <v>2009</v>
      </c>
      <c r="E4942" s="19" t="s">
        <v>106</v>
      </c>
      <c r="F4942" s="19" t="s">
        <v>224</v>
      </c>
      <c r="G4942" s="19" t="s">
        <v>136</v>
      </c>
      <c r="H4942" s="19">
        <v>62.379198199725636</v>
      </c>
    </row>
    <row r="4943" spans="1:8">
      <c r="A4943" s="19" t="s">
        <v>57</v>
      </c>
      <c r="B4943" s="19" t="s">
        <v>5332</v>
      </c>
      <c r="C4943" s="19" t="s">
        <v>56</v>
      </c>
      <c r="D4943" s="19">
        <v>2009</v>
      </c>
      <c r="E4943" s="19" t="s">
        <v>106</v>
      </c>
      <c r="F4943" s="19" t="s">
        <v>224</v>
      </c>
      <c r="G4943" s="19" t="s">
        <v>136</v>
      </c>
      <c r="H4943" s="19">
        <v>67.490536240971693</v>
      </c>
    </row>
    <row r="4944" spans="1:8">
      <c r="A4944" s="19" t="s">
        <v>59</v>
      </c>
      <c r="B4944" s="19" t="s">
        <v>5333</v>
      </c>
      <c r="C4944" s="19" t="s">
        <v>58</v>
      </c>
      <c r="D4944" s="19">
        <v>2009</v>
      </c>
      <c r="E4944" s="19" t="s">
        <v>106</v>
      </c>
      <c r="F4944" s="19" t="s">
        <v>224</v>
      </c>
      <c r="G4944" s="19" t="s">
        <v>136</v>
      </c>
      <c r="H4944" s="19">
        <v>63.477477777963074</v>
      </c>
    </row>
    <row r="4945" spans="1:8">
      <c r="A4945" s="19" t="s">
        <v>61</v>
      </c>
      <c r="B4945" s="19" t="s">
        <v>5334</v>
      </c>
      <c r="C4945" s="19" t="s">
        <v>60</v>
      </c>
      <c r="D4945" s="19">
        <v>2009</v>
      </c>
      <c r="E4945" s="19" t="s">
        <v>106</v>
      </c>
      <c r="F4945" s="19" t="s">
        <v>224</v>
      </c>
      <c r="G4945" s="19" t="s">
        <v>136</v>
      </c>
      <c r="H4945" s="19">
        <v>63.949937925712177</v>
      </c>
    </row>
    <row r="4946" spans="1:8">
      <c r="A4946" s="19" t="s">
        <v>63</v>
      </c>
      <c r="B4946" s="19" t="s">
        <v>5335</v>
      </c>
      <c r="C4946" s="19" t="s">
        <v>62</v>
      </c>
      <c r="D4946" s="19">
        <v>2009</v>
      </c>
      <c r="E4946" s="19" t="s">
        <v>106</v>
      </c>
      <c r="F4946" s="19" t="s">
        <v>224</v>
      </c>
      <c r="G4946" s="19" t="s">
        <v>136</v>
      </c>
      <c r="H4946" s="19">
        <v>63.693922052621673</v>
      </c>
    </row>
    <row r="4947" spans="1:8">
      <c r="A4947" s="19" t="s">
        <v>65</v>
      </c>
      <c r="B4947" s="19" t="s">
        <v>5336</v>
      </c>
      <c r="C4947" s="19" t="s">
        <v>64</v>
      </c>
      <c r="D4947" s="19">
        <v>2009</v>
      </c>
      <c r="E4947" s="19" t="s">
        <v>106</v>
      </c>
      <c r="F4947" s="19" t="s">
        <v>224</v>
      </c>
      <c r="G4947" s="19" t="s">
        <v>136</v>
      </c>
      <c r="H4947" s="19">
        <v>63.224032986451995</v>
      </c>
    </row>
    <row r="4948" spans="1:8">
      <c r="A4948" s="19" t="s">
        <v>67</v>
      </c>
      <c r="B4948" s="19" t="s">
        <v>5337</v>
      </c>
      <c r="C4948" s="19" t="s">
        <v>66</v>
      </c>
      <c r="D4948" s="19">
        <v>2009</v>
      </c>
      <c r="E4948" s="19" t="s">
        <v>106</v>
      </c>
      <c r="F4948" s="19" t="s">
        <v>224</v>
      </c>
      <c r="G4948" s="19" t="s">
        <v>136</v>
      </c>
      <c r="H4948" s="19">
        <v>62.217286376353499</v>
      </c>
    </row>
    <row r="4949" spans="1:8">
      <c r="A4949" s="19" t="s">
        <v>69</v>
      </c>
      <c r="B4949" s="19" t="s">
        <v>5338</v>
      </c>
      <c r="C4949" s="19" t="s">
        <v>68</v>
      </c>
      <c r="D4949" s="19">
        <v>2009</v>
      </c>
      <c r="E4949" s="19" t="s">
        <v>106</v>
      </c>
      <c r="F4949" s="19" t="s">
        <v>224</v>
      </c>
      <c r="G4949" s="19" t="s">
        <v>136</v>
      </c>
      <c r="H4949" s="19">
        <v>60.874560985127687</v>
      </c>
    </row>
    <row r="4950" spans="1:8">
      <c r="A4950" s="19" t="s">
        <v>71</v>
      </c>
      <c r="B4950" s="19" t="s">
        <v>5339</v>
      </c>
      <c r="C4950" s="19" t="s">
        <v>70</v>
      </c>
      <c r="D4950" s="19">
        <v>2009</v>
      </c>
      <c r="E4950" s="19" t="s">
        <v>106</v>
      </c>
      <c r="F4950" s="19" t="s">
        <v>224</v>
      </c>
      <c r="G4950" s="19" t="s">
        <v>136</v>
      </c>
      <c r="H4950" s="19">
        <v>62.898988661575949</v>
      </c>
    </row>
    <row r="4951" spans="1:8">
      <c r="A4951" s="19" t="s">
        <v>20</v>
      </c>
      <c r="B4951" s="19" t="s">
        <v>5340</v>
      </c>
      <c r="C4951" s="19" t="s">
        <v>182</v>
      </c>
      <c r="D4951" s="19">
        <v>2009</v>
      </c>
      <c r="E4951" s="19" t="s">
        <v>106</v>
      </c>
      <c r="F4951" s="19" t="s">
        <v>224</v>
      </c>
      <c r="G4951" s="19" t="s">
        <v>136</v>
      </c>
      <c r="H4951" s="19">
        <v>62.835778169776866</v>
      </c>
    </row>
    <row r="4952" spans="1:8">
      <c r="A4952" s="19" t="s">
        <v>23</v>
      </c>
      <c r="B4952" s="19" t="s">
        <v>5341</v>
      </c>
      <c r="C4952" s="19" t="s">
        <v>175</v>
      </c>
      <c r="D4952" s="19">
        <v>2010</v>
      </c>
      <c r="E4952" s="19" t="s">
        <v>106</v>
      </c>
      <c r="F4952" s="19" t="s">
        <v>224</v>
      </c>
      <c r="G4952" s="19" t="s">
        <v>136</v>
      </c>
      <c r="H4952" s="19">
        <v>61.252795267586926</v>
      </c>
    </row>
    <row r="4953" spans="1:8">
      <c r="A4953" s="19" t="s">
        <v>25</v>
      </c>
      <c r="B4953" s="19" t="s">
        <v>5342</v>
      </c>
      <c r="C4953" s="19" t="s">
        <v>176</v>
      </c>
      <c r="D4953" s="19">
        <v>2010</v>
      </c>
      <c r="E4953" s="19" t="s">
        <v>106</v>
      </c>
      <c r="F4953" s="19" t="s">
        <v>224</v>
      </c>
      <c r="G4953" s="19" t="s">
        <v>136</v>
      </c>
      <c r="H4953" s="19">
        <v>59.572443730859568</v>
      </c>
    </row>
    <row r="4954" spans="1:8">
      <c r="A4954" s="19" t="s">
        <v>26</v>
      </c>
      <c r="B4954" s="19" t="s">
        <v>5343</v>
      </c>
      <c r="C4954" s="19" t="s">
        <v>177</v>
      </c>
      <c r="D4954" s="19">
        <v>2010</v>
      </c>
      <c r="E4954" s="19" t="s">
        <v>106</v>
      </c>
      <c r="F4954" s="19" t="s">
        <v>224</v>
      </c>
      <c r="G4954" s="19" t="s">
        <v>136</v>
      </c>
      <c r="H4954" s="19">
        <v>61.261423792415584</v>
      </c>
    </row>
    <row r="4955" spans="1:8">
      <c r="A4955" s="19" t="s">
        <v>221</v>
      </c>
      <c r="B4955" s="19" t="s">
        <v>5344</v>
      </c>
      <c r="C4955" s="19" t="s">
        <v>178</v>
      </c>
      <c r="D4955" s="19">
        <v>2010</v>
      </c>
      <c r="E4955" s="19" t="s">
        <v>106</v>
      </c>
      <c r="F4955" s="19" t="s">
        <v>224</v>
      </c>
      <c r="G4955" s="19" t="s">
        <v>136</v>
      </c>
      <c r="H4955" s="19">
        <v>63.136083158750331</v>
      </c>
    </row>
    <row r="4956" spans="1:8">
      <c r="A4956" s="19" t="s">
        <v>107</v>
      </c>
      <c r="B4956" s="19" t="s">
        <v>5345</v>
      </c>
      <c r="C4956" s="19" t="s">
        <v>179</v>
      </c>
      <c r="D4956" s="19">
        <v>2010</v>
      </c>
      <c r="E4956" s="19" t="s">
        <v>106</v>
      </c>
      <c r="F4956" s="19" t="s">
        <v>224</v>
      </c>
      <c r="G4956" s="19" t="s">
        <v>136</v>
      </c>
      <c r="H4956" s="19">
        <v>66.050923405502743</v>
      </c>
    </row>
    <row r="4957" spans="1:8">
      <c r="A4957" s="19" t="s">
        <v>27</v>
      </c>
      <c r="B4957" s="19" t="s">
        <v>5346</v>
      </c>
      <c r="C4957" s="19" t="s">
        <v>180</v>
      </c>
      <c r="D4957" s="19">
        <v>2010</v>
      </c>
      <c r="E4957" s="19" t="s">
        <v>106</v>
      </c>
      <c r="F4957" s="19" t="s">
        <v>224</v>
      </c>
      <c r="G4957" s="19" t="s">
        <v>136</v>
      </c>
      <c r="H4957" s="19">
        <v>63.514668375862946</v>
      </c>
    </row>
    <row r="4958" spans="1:8">
      <c r="A4958" s="19" t="s">
        <v>28</v>
      </c>
      <c r="B4958" s="19" t="s">
        <v>5347</v>
      </c>
      <c r="C4958" s="19" t="s">
        <v>181</v>
      </c>
      <c r="D4958" s="19">
        <v>2010</v>
      </c>
      <c r="E4958" s="19" t="s">
        <v>106</v>
      </c>
      <c r="F4958" s="19" t="s">
        <v>224</v>
      </c>
      <c r="G4958" s="19" t="s">
        <v>136</v>
      </c>
      <c r="H4958" s="19">
        <v>62.717284215765488</v>
      </c>
    </row>
    <row r="4959" spans="1:8">
      <c r="A4959" s="19" t="s">
        <v>30</v>
      </c>
      <c r="B4959" s="19" t="s">
        <v>5348</v>
      </c>
      <c r="C4959" s="19" t="s">
        <v>29</v>
      </c>
      <c r="D4959" s="19">
        <v>2010</v>
      </c>
      <c r="E4959" s="19" t="s">
        <v>106</v>
      </c>
      <c r="F4959" s="19" t="s">
        <v>224</v>
      </c>
      <c r="G4959" s="19" t="s">
        <v>136</v>
      </c>
      <c r="H4959" s="19">
        <v>59.744354974942283</v>
      </c>
    </row>
    <row r="4960" spans="1:8">
      <c r="A4960" s="19" t="s">
        <v>32</v>
      </c>
      <c r="B4960" s="19" t="s">
        <v>5349</v>
      </c>
      <c r="C4960" s="19" t="s">
        <v>31</v>
      </c>
      <c r="D4960" s="19">
        <v>2010</v>
      </c>
      <c r="E4960" s="19" t="s">
        <v>106</v>
      </c>
      <c r="F4960" s="19" t="s">
        <v>224</v>
      </c>
      <c r="G4960" s="19" t="s">
        <v>136</v>
      </c>
      <c r="H4960" s="19">
        <v>60.950239420214835</v>
      </c>
    </row>
    <row r="4961" spans="1:8">
      <c r="A4961" s="19" t="s">
        <v>34</v>
      </c>
      <c r="B4961" s="19" t="s">
        <v>5350</v>
      </c>
      <c r="C4961" s="19" t="s">
        <v>33</v>
      </c>
      <c r="D4961" s="19">
        <v>2010</v>
      </c>
      <c r="E4961" s="19" t="s">
        <v>106</v>
      </c>
      <c r="F4961" s="19" t="s">
        <v>224</v>
      </c>
      <c r="G4961" s="19" t="s">
        <v>136</v>
      </c>
      <c r="H4961" s="19">
        <v>57.759260508737597</v>
      </c>
    </row>
    <row r="4962" spans="1:8">
      <c r="A4962" s="19" t="s">
        <v>36</v>
      </c>
      <c r="B4962" s="19" t="s">
        <v>5351</v>
      </c>
      <c r="C4962" s="19" t="s">
        <v>35</v>
      </c>
      <c r="D4962" s="19">
        <v>2010</v>
      </c>
      <c r="E4962" s="19" t="s">
        <v>106</v>
      </c>
      <c r="F4962" s="19" t="s">
        <v>224</v>
      </c>
      <c r="G4962" s="19" t="s">
        <v>136</v>
      </c>
      <c r="H4962" s="19">
        <v>60.621643002872958</v>
      </c>
    </row>
    <row r="4963" spans="1:8">
      <c r="A4963" s="19" t="s">
        <v>38</v>
      </c>
      <c r="B4963" s="19" t="s">
        <v>5352</v>
      </c>
      <c r="C4963" s="19" t="s">
        <v>37</v>
      </c>
      <c r="D4963" s="19">
        <v>2010</v>
      </c>
      <c r="E4963" s="19" t="s">
        <v>106</v>
      </c>
      <c r="F4963" s="19" t="s">
        <v>224</v>
      </c>
      <c r="G4963" s="19" t="s">
        <v>136</v>
      </c>
      <c r="H4963" s="19">
        <v>63.201401505320533</v>
      </c>
    </row>
    <row r="4964" spans="1:8">
      <c r="A4964" s="19" t="s">
        <v>40</v>
      </c>
      <c r="B4964" s="19" t="s">
        <v>5353</v>
      </c>
      <c r="C4964" s="19" t="s">
        <v>39</v>
      </c>
      <c r="D4964" s="19">
        <v>2010</v>
      </c>
      <c r="E4964" s="19" t="s">
        <v>106</v>
      </c>
      <c r="F4964" s="19" t="s">
        <v>224</v>
      </c>
      <c r="G4964" s="19" t="s">
        <v>136</v>
      </c>
      <c r="H4964" s="19">
        <v>63.615096462784471</v>
      </c>
    </row>
    <row r="4965" spans="1:8">
      <c r="A4965" s="19" t="s">
        <v>41</v>
      </c>
      <c r="B4965" s="19" t="s">
        <v>5354</v>
      </c>
      <c r="C4965" s="19" t="s">
        <v>24</v>
      </c>
      <c r="D4965" s="19">
        <v>2010</v>
      </c>
      <c r="E4965" s="19" t="s">
        <v>106</v>
      </c>
      <c r="F4965" s="19" t="s">
        <v>224</v>
      </c>
      <c r="G4965" s="19" t="s">
        <v>136</v>
      </c>
      <c r="H4965" s="19">
        <v>59.572443730859568</v>
      </c>
    </row>
    <row r="4966" spans="1:8">
      <c r="A4966" s="19" t="s">
        <v>43</v>
      </c>
      <c r="B4966" s="19" t="s">
        <v>5355</v>
      </c>
      <c r="C4966" s="19" t="s">
        <v>42</v>
      </c>
      <c r="D4966" s="19">
        <v>2010</v>
      </c>
      <c r="E4966" s="19" t="s">
        <v>106</v>
      </c>
      <c r="F4966" s="19" t="s">
        <v>224</v>
      </c>
      <c r="G4966" s="19" t="s">
        <v>136</v>
      </c>
      <c r="H4966" s="19">
        <v>63.279805609846285</v>
      </c>
    </row>
    <row r="4967" spans="1:8">
      <c r="A4967" s="19" t="s">
        <v>45</v>
      </c>
      <c r="B4967" s="19" t="s">
        <v>5356</v>
      </c>
      <c r="C4967" s="19" t="s">
        <v>44</v>
      </c>
      <c r="D4967" s="19">
        <v>2010</v>
      </c>
      <c r="E4967" s="19" t="s">
        <v>106</v>
      </c>
      <c r="F4967" s="19" t="s">
        <v>224</v>
      </c>
      <c r="G4967" s="19" t="s">
        <v>136</v>
      </c>
      <c r="H4967" s="19">
        <v>60.17809667189853</v>
      </c>
    </row>
    <row r="4968" spans="1:8">
      <c r="A4968" s="19" t="s">
        <v>47</v>
      </c>
      <c r="B4968" s="19" t="s">
        <v>5357</v>
      </c>
      <c r="C4968" s="19" t="s">
        <v>46</v>
      </c>
      <c r="D4968" s="19">
        <v>2010</v>
      </c>
      <c r="E4968" s="19" t="s">
        <v>106</v>
      </c>
      <c r="F4968" s="19" t="s">
        <v>224</v>
      </c>
      <c r="G4968" s="19" t="s">
        <v>136</v>
      </c>
      <c r="H4968" s="19">
        <v>61.167732089687632</v>
      </c>
    </row>
    <row r="4969" spans="1:8">
      <c r="A4969" s="19" t="s">
        <v>49</v>
      </c>
      <c r="B4969" s="19" t="s">
        <v>5358</v>
      </c>
      <c r="C4969" s="19" t="s">
        <v>48</v>
      </c>
      <c r="D4969" s="19">
        <v>2010</v>
      </c>
      <c r="E4969" s="19" t="s">
        <v>106</v>
      </c>
      <c r="F4969" s="19" t="s">
        <v>224</v>
      </c>
      <c r="G4969" s="19" t="s">
        <v>136</v>
      </c>
      <c r="H4969" s="19">
        <v>63.543527573972355</v>
      </c>
    </row>
    <row r="4970" spans="1:8">
      <c r="A4970" s="19" t="s">
        <v>51</v>
      </c>
      <c r="B4970" s="19" t="s">
        <v>5359</v>
      </c>
      <c r="C4970" s="19" t="s">
        <v>50</v>
      </c>
      <c r="D4970" s="19">
        <v>2010</v>
      </c>
      <c r="E4970" s="19" t="s">
        <v>106</v>
      </c>
      <c r="F4970" s="19" t="s">
        <v>224</v>
      </c>
      <c r="G4970" s="19" t="s">
        <v>136</v>
      </c>
      <c r="H4970" s="19">
        <v>62.626248476613391</v>
      </c>
    </row>
    <row r="4971" spans="1:8">
      <c r="A4971" s="19" t="s">
        <v>53</v>
      </c>
      <c r="B4971" s="19" t="s">
        <v>5360</v>
      </c>
      <c r="C4971" s="19" t="s">
        <v>52</v>
      </c>
      <c r="D4971" s="19">
        <v>2010</v>
      </c>
      <c r="E4971" s="19" t="s">
        <v>106</v>
      </c>
      <c r="F4971" s="19" t="s">
        <v>224</v>
      </c>
      <c r="G4971" s="19" t="s">
        <v>136</v>
      </c>
      <c r="H4971" s="19">
        <v>62.956326350669109</v>
      </c>
    </row>
    <row r="4972" spans="1:8">
      <c r="A4972" s="19" t="s">
        <v>55</v>
      </c>
      <c r="B4972" s="19" t="s">
        <v>5361</v>
      </c>
      <c r="C4972" s="19" t="s">
        <v>54</v>
      </c>
      <c r="D4972" s="19">
        <v>2010</v>
      </c>
      <c r="E4972" s="19" t="s">
        <v>106</v>
      </c>
      <c r="F4972" s="19" t="s">
        <v>224</v>
      </c>
      <c r="G4972" s="19" t="s">
        <v>136</v>
      </c>
      <c r="H4972" s="19">
        <v>62.174959128905897</v>
      </c>
    </row>
    <row r="4973" spans="1:8">
      <c r="A4973" s="19" t="s">
        <v>57</v>
      </c>
      <c r="B4973" s="19" t="s">
        <v>5362</v>
      </c>
      <c r="C4973" s="19" t="s">
        <v>56</v>
      </c>
      <c r="D4973" s="19">
        <v>2010</v>
      </c>
      <c r="E4973" s="19" t="s">
        <v>106</v>
      </c>
      <c r="F4973" s="19" t="s">
        <v>224</v>
      </c>
      <c r="G4973" s="19" t="s">
        <v>136</v>
      </c>
      <c r="H4973" s="19">
        <v>67.495630978660785</v>
      </c>
    </row>
    <row r="4974" spans="1:8">
      <c r="A4974" s="19" t="s">
        <v>59</v>
      </c>
      <c r="B4974" s="19" t="s">
        <v>5363</v>
      </c>
      <c r="C4974" s="19" t="s">
        <v>58</v>
      </c>
      <c r="D4974" s="19">
        <v>2010</v>
      </c>
      <c r="E4974" s="19" t="s">
        <v>106</v>
      </c>
      <c r="F4974" s="19" t="s">
        <v>224</v>
      </c>
      <c r="G4974" s="19" t="s">
        <v>136</v>
      </c>
      <c r="H4974" s="19">
        <v>63.36058735191056</v>
      </c>
    </row>
    <row r="4975" spans="1:8">
      <c r="A4975" s="19" t="s">
        <v>61</v>
      </c>
      <c r="B4975" s="19" t="s">
        <v>5364</v>
      </c>
      <c r="C4975" s="19" t="s">
        <v>60</v>
      </c>
      <c r="D4975" s="19">
        <v>2010</v>
      </c>
      <c r="E4975" s="19" t="s">
        <v>106</v>
      </c>
      <c r="F4975" s="19" t="s">
        <v>224</v>
      </c>
      <c r="G4975" s="19" t="s">
        <v>136</v>
      </c>
      <c r="H4975" s="19">
        <v>64.131960692559659</v>
      </c>
    </row>
    <row r="4976" spans="1:8">
      <c r="A4976" s="19" t="s">
        <v>63</v>
      </c>
      <c r="B4976" s="19" t="s">
        <v>5365</v>
      </c>
      <c r="C4976" s="19" t="s">
        <v>62</v>
      </c>
      <c r="D4976" s="19">
        <v>2010</v>
      </c>
      <c r="E4976" s="19" t="s">
        <v>106</v>
      </c>
      <c r="F4976" s="19" t="s">
        <v>224</v>
      </c>
      <c r="G4976" s="19" t="s">
        <v>136</v>
      </c>
      <c r="H4976" s="19">
        <v>63.565455927553963</v>
      </c>
    </row>
    <row r="4977" spans="1:8">
      <c r="A4977" s="19" t="s">
        <v>65</v>
      </c>
      <c r="B4977" s="19" t="s">
        <v>5366</v>
      </c>
      <c r="C4977" s="19" t="s">
        <v>64</v>
      </c>
      <c r="D4977" s="19">
        <v>2010</v>
      </c>
      <c r="E4977" s="19" t="s">
        <v>106</v>
      </c>
      <c r="F4977" s="19" t="s">
        <v>224</v>
      </c>
      <c r="G4977" s="19" t="s">
        <v>136</v>
      </c>
      <c r="H4977" s="19">
        <v>63.243926414829374</v>
      </c>
    </row>
    <row r="4978" spans="1:8">
      <c r="A4978" s="19" t="s">
        <v>67</v>
      </c>
      <c r="B4978" s="19" t="s">
        <v>5367</v>
      </c>
      <c r="C4978" s="19" t="s">
        <v>66</v>
      </c>
      <c r="D4978" s="19">
        <v>2010</v>
      </c>
      <c r="E4978" s="19" t="s">
        <v>106</v>
      </c>
      <c r="F4978" s="19" t="s">
        <v>224</v>
      </c>
      <c r="G4978" s="19" t="s">
        <v>136</v>
      </c>
      <c r="H4978" s="19">
        <v>62.316637043064858</v>
      </c>
    </row>
    <row r="4979" spans="1:8">
      <c r="A4979" s="19" t="s">
        <v>69</v>
      </c>
      <c r="B4979" s="19" t="s">
        <v>5368</v>
      </c>
      <c r="C4979" s="19" t="s">
        <v>68</v>
      </c>
      <c r="D4979" s="19">
        <v>2010</v>
      </c>
      <c r="E4979" s="19" t="s">
        <v>106</v>
      </c>
      <c r="F4979" s="19" t="s">
        <v>224</v>
      </c>
      <c r="G4979" s="19" t="s">
        <v>136</v>
      </c>
      <c r="H4979" s="19">
        <v>60.804801174387975</v>
      </c>
    </row>
    <row r="4980" spans="1:8">
      <c r="A4980" s="19" t="s">
        <v>71</v>
      </c>
      <c r="B4980" s="19" t="s">
        <v>5369</v>
      </c>
      <c r="C4980" s="19" t="s">
        <v>70</v>
      </c>
      <c r="D4980" s="19">
        <v>2010</v>
      </c>
      <c r="E4980" s="19" t="s">
        <v>106</v>
      </c>
      <c r="F4980" s="19" t="s">
        <v>224</v>
      </c>
      <c r="G4980" s="19" t="s">
        <v>136</v>
      </c>
      <c r="H4980" s="19">
        <v>62.873603635281704</v>
      </c>
    </row>
    <row r="4981" spans="1:8">
      <c r="A4981" s="19" t="s">
        <v>20</v>
      </c>
      <c r="B4981" s="19" t="s">
        <v>5370</v>
      </c>
      <c r="C4981" s="19" t="s">
        <v>182</v>
      </c>
      <c r="D4981" s="19">
        <v>2010</v>
      </c>
      <c r="E4981" s="19" t="s">
        <v>106</v>
      </c>
      <c r="F4981" s="19" t="s">
        <v>224</v>
      </c>
      <c r="G4981" s="19" t="s">
        <v>136</v>
      </c>
      <c r="H4981" s="19">
        <v>62.729996822084324</v>
      </c>
    </row>
    <row r="4982" spans="1:8">
      <c r="A4982" s="19" t="s">
        <v>23</v>
      </c>
      <c r="B4982" s="19" t="s">
        <v>5371</v>
      </c>
      <c r="C4982" s="19" t="s">
        <v>175</v>
      </c>
      <c r="D4982" s="19">
        <v>2011</v>
      </c>
      <c r="E4982" s="19" t="s">
        <v>106</v>
      </c>
      <c r="F4982" s="19" t="s">
        <v>224</v>
      </c>
      <c r="G4982" s="19" t="s">
        <v>136</v>
      </c>
      <c r="H4982" s="19">
        <v>61.013341713567407</v>
      </c>
    </row>
    <row r="4983" spans="1:8">
      <c r="A4983" s="19" t="s">
        <v>25</v>
      </c>
      <c r="B4983" s="19" t="s">
        <v>5372</v>
      </c>
      <c r="C4983" s="19" t="s">
        <v>176</v>
      </c>
      <c r="D4983" s="19">
        <v>2011</v>
      </c>
      <c r="E4983" s="19" t="s">
        <v>106</v>
      </c>
      <c r="F4983" s="19" t="s">
        <v>224</v>
      </c>
      <c r="G4983" s="19" t="s">
        <v>136</v>
      </c>
      <c r="H4983" s="19">
        <v>59.291443850267378</v>
      </c>
    </row>
    <row r="4984" spans="1:8">
      <c r="A4984" s="19" t="s">
        <v>26</v>
      </c>
      <c r="B4984" s="19" t="s">
        <v>5373</v>
      </c>
      <c r="C4984" s="19" t="s">
        <v>177</v>
      </c>
      <c r="D4984" s="19">
        <v>2011</v>
      </c>
      <c r="E4984" s="19" t="s">
        <v>106</v>
      </c>
      <c r="F4984" s="19" t="s">
        <v>224</v>
      </c>
      <c r="G4984" s="19" t="s">
        <v>136</v>
      </c>
      <c r="H4984" s="19">
        <v>60.959361796181874</v>
      </c>
    </row>
    <row r="4985" spans="1:8">
      <c r="A4985" s="19" t="s">
        <v>221</v>
      </c>
      <c r="B4985" s="19" t="s">
        <v>5374</v>
      </c>
      <c r="C4985" s="19" t="s">
        <v>178</v>
      </c>
      <c r="D4985" s="19">
        <v>2011</v>
      </c>
      <c r="E4985" s="19" t="s">
        <v>106</v>
      </c>
      <c r="F4985" s="19" t="s">
        <v>224</v>
      </c>
      <c r="G4985" s="19" t="s">
        <v>136</v>
      </c>
      <c r="H4985" s="19">
        <v>63.06272697511173</v>
      </c>
    </row>
    <row r="4986" spans="1:8">
      <c r="A4986" s="19" t="s">
        <v>107</v>
      </c>
      <c r="B4986" s="19" t="s">
        <v>5375</v>
      </c>
      <c r="C4986" s="19" t="s">
        <v>179</v>
      </c>
      <c r="D4986" s="19">
        <v>2011</v>
      </c>
      <c r="E4986" s="19" t="s">
        <v>106</v>
      </c>
      <c r="F4986" s="19" t="s">
        <v>224</v>
      </c>
      <c r="G4986" s="19" t="s">
        <v>136</v>
      </c>
      <c r="H4986" s="19">
        <v>65.999076988320994</v>
      </c>
    </row>
    <row r="4987" spans="1:8">
      <c r="A4987" s="19" t="s">
        <v>27</v>
      </c>
      <c r="B4987" s="19" t="s">
        <v>5376</v>
      </c>
      <c r="C4987" s="19" t="s">
        <v>180</v>
      </c>
      <c r="D4987" s="19">
        <v>2011</v>
      </c>
      <c r="E4987" s="19" t="s">
        <v>106</v>
      </c>
      <c r="F4987" s="19" t="s">
        <v>224</v>
      </c>
      <c r="G4987" s="19" t="s">
        <v>136</v>
      </c>
      <c r="H4987" s="19">
        <v>63.369819128345462</v>
      </c>
    </row>
    <row r="4988" spans="1:8">
      <c r="A4988" s="19" t="s">
        <v>28</v>
      </c>
      <c r="B4988" s="19" t="s">
        <v>5377</v>
      </c>
      <c r="C4988" s="19" t="s">
        <v>181</v>
      </c>
      <c r="D4988" s="19">
        <v>2011</v>
      </c>
      <c r="E4988" s="19" t="s">
        <v>106</v>
      </c>
      <c r="F4988" s="19" t="s">
        <v>224</v>
      </c>
      <c r="G4988" s="19" t="s">
        <v>136</v>
      </c>
      <c r="H4988" s="19">
        <v>62.661629510847781</v>
      </c>
    </row>
    <row r="4989" spans="1:8">
      <c r="A4989" s="19" t="s">
        <v>30</v>
      </c>
      <c r="B4989" s="19" t="s">
        <v>5378</v>
      </c>
      <c r="C4989" s="19" t="s">
        <v>29</v>
      </c>
      <c r="D4989" s="19">
        <v>2011</v>
      </c>
      <c r="E4989" s="19" t="s">
        <v>106</v>
      </c>
      <c r="F4989" s="19" t="s">
        <v>224</v>
      </c>
      <c r="G4989" s="19" t="s">
        <v>136</v>
      </c>
      <c r="H4989" s="19">
        <v>59.377725265141926</v>
      </c>
    </row>
    <row r="4990" spans="1:8">
      <c r="A4990" s="19" t="s">
        <v>32</v>
      </c>
      <c r="B4990" s="19" t="s">
        <v>5379</v>
      </c>
      <c r="C4990" s="19" t="s">
        <v>31</v>
      </c>
      <c r="D4990" s="19">
        <v>2011</v>
      </c>
      <c r="E4990" s="19" t="s">
        <v>106</v>
      </c>
      <c r="F4990" s="19" t="s">
        <v>224</v>
      </c>
      <c r="G4990" s="19" t="s">
        <v>136</v>
      </c>
      <c r="H4990" s="19">
        <v>60.741627955910204</v>
      </c>
    </row>
    <row r="4991" spans="1:8">
      <c r="A4991" s="19" t="s">
        <v>34</v>
      </c>
      <c r="B4991" s="19" t="s">
        <v>5380</v>
      </c>
      <c r="C4991" s="19" t="s">
        <v>33</v>
      </c>
      <c r="D4991" s="19">
        <v>2011</v>
      </c>
      <c r="E4991" s="19" t="s">
        <v>106</v>
      </c>
      <c r="F4991" s="19" t="s">
        <v>224</v>
      </c>
      <c r="G4991" s="19" t="s">
        <v>136</v>
      </c>
      <c r="H4991" s="19">
        <v>57.802002149959684</v>
      </c>
    </row>
    <row r="4992" spans="1:8">
      <c r="A4992" s="19" t="s">
        <v>36</v>
      </c>
      <c r="B4992" s="19" t="s">
        <v>5381</v>
      </c>
      <c r="C4992" s="19" t="s">
        <v>35</v>
      </c>
      <c r="D4992" s="19">
        <v>2011</v>
      </c>
      <c r="E4992" s="19" t="s">
        <v>106</v>
      </c>
      <c r="F4992" s="19" t="s">
        <v>224</v>
      </c>
      <c r="G4992" s="19" t="s">
        <v>136</v>
      </c>
      <c r="H4992" s="19">
        <v>60.355709747533858</v>
      </c>
    </row>
    <row r="4993" spans="1:8">
      <c r="A4993" s="19" t="s">
        <v>38</v>
      </c>
      <c r="B4993" s="19" t="s">
        <v>5382</v>
      </c>
      <c r="C4993" s="19" t="s">
        <v>37</v>
      </c>
      <c r="D4993" s="19">
        <v>2011</v>
      </c>
      <c r="E4993" s="19" t="s">
        <v>106</v>
      </c>
      <c r="F4993" s="19" t="s">
        <v>224</v>
      </c>
      <c r="G4993" s="19" t="s">
        <v>136</v>
      </c>
      <c r="H4993" s="19">
        <v>62.941617346806908</v>
      </c>
    </row>
    <row r="4994" spans="1:8">
      <c r="A4994" s="19" t="s">
        <v>40</v>
      </c>
      <c r="B4994" s="19" t="s">
        <v>5383</v>
      </c>
      <c r="C4994" s="19" t="s">
        <v>39</v>
      </c>
      <c r="D4994" s="19">
        <v>2011</v>
      </c>
      <c r="E4994" s="19" t="s">
        <v>106</v>
      </c>
      <c r="F4994" s="19" t="s">
        <v>224</v>
      </c>
      <c r="G4994" s="19" t="s">
        <v>136</v>
      </c>
      <c r="H4994" s="19">
        <v>63.197409097600477</v>
      </c>
    </row>
    <row r="4995" spans="1:8">
      <c r="A4995" s="19" t="s">
        <v>41</v>
      </c>
      <c r="B4995" s="19" t="s">
        <v>5384</v>
      </c>
      <c r="C4995" s="19" t="s">
        <v>24</v>
      </c>
      <c r="D4995" s="19">
        <v>2011</v>
      </c>
      <c r="E4995" s="19" t="s">
        <v>106</v>
      </c>
      <c r="F4995" s="19" t="s">
        <v>224</v>
      </c>
      <c r="G4995" s="19" t="s">
        <v>136</v>
      </c>
      <c r="H4995" s="19">
        <v>59.291443850267378</v>
      </c>
    </row>
    <row r="4996" spans="1:8">
      <c r="A4996" s="19" t="s">
        <v>43</v>
      </c>
      <c r="B4996" s="19" t="s">
        <v>5385</v>
      </c>
      <c r="C4996" s="19" t="s">
        <v>42</v>
      </c>
      <c r="D4996" s="19">
        <v>2011</v>
      </c>
      <c r="E4996" s="19" t="s">
        <v>106</v>
      </c>
      <c r="F4996" s="19" t="s">
        <v>224</v>
      </c>
      <c r="G4996" s="19" t="s">
        <v>136</v>
      </c>
      <c r="H4996" s="19">
        <v>63.163740215781687</v>
      </c>
    </row>
    <row r="4997" spans="1:8">
      <c r="A4997" s="19" t="s">
        <v>45</v>
      </c>
      <c r="B4997" s="19" t="s">
        <v>5386</v>
      </c>
      <c r="C4997" s="19" t="s">
        <v>44</v>
      </c>
      <c r="D4997" s="19">
        <v>2011</v>
      </c>
      <c r="E4997" s="19" t="s">
        <v>106</v>
      </c>
      <c r="F4997" s="19" t="s">
        <v>224</v>
      </c>
      <c r="G4997" s="19" t="s">
        <v>136</v>
      </c>
      <c r="H4997" s="19">
        <v>59.702850212249849</v>
      </c>
    </row>
    <row r="4998" spans="1:8">
      <c r="A4998" s="19" t="s">
        <v>47</v>
      </c>
      <c r="B4998" s="19" t="s">
        <v>5387</v>
      </c>
      <c r="C4998" s="19" t="s">
        <v>46</v>
      </c>
      <c r="D4998" s="19">
        <v>2011</v>
      </c>
      <c r="E4998" s="19" t="s">
        <v>106</v>
      </c>
      <c r="F4998" s="19" t="s">
        <v>224</v>
      </c>
      <c r="G4998" s="19" t="s">
        <v>136</v>
      </c>
      <c r="H4998" s="19">
        <v>60.910192626610538</v>
      </c>
    </row>
    <row r="4999" spans="1:8">
      <c r="A4999" s="19" t="s">
        <v>49</v>
      </c>
      <c r="B4999" s="19" t="s">
        <v>5388</v>
      </c>
      <c r="C4999" s="19" t="s">
        <v>48</v>
      </c>
      <c r="D4999" s="19">
        <v>2011</v>
      </c>
      <c r="E4999" s="19" t="s">
        <v>106</v>
      </c>
      <c r="F4999" s="19" t="s">
        <v>224</v>
      </c>
      <c r="G4999" s="19" t="s">
        <v>136</v>
      </c>
      <c r="H4999" s="19">
        <v>63.402411953748796</v>
      </c>
    </row>
    <row r="5000" spans="1:8">
      <c r="A5000" s="19" t="s">
        <v>51</v>
      </c>
      <c r="B5000" s="19" t="s">
        <v>5389</v>
      </c>
      <c r="C5000" s="19" t="s">
        <v>50</v>
      </c>
      <c r="D5000" s="19">
        <v>2011</v>
      </c>
      <c r="E5000" s="19" t="s">
        <v>106</v>
      </c>
      <c r="F5000" s="19" t="s">
        <v>224</v>
      </c>
      <c r="G5000" s="19" t="s">
        <v>136</v>
      </c>
      <c r="H5000" s="19">
        <v>62.586414397268328</v>
      </c>
    </row>
    <row r="5001" spans="1:8">
      <c r="A5001" s="19" t="s">
        <v>53</v>
      </c>
      <c r="B5001" s="19" t="s">
        <v>5390</v>
      </c>
      <c r="C5001" s="19" t="s">
        <v>52</v>
      </c>
      <c r="D5001" s="19">
        <v>2011</v>
      </c>
      <c r="E5001" s="19" t="s">
        <v>106</v>
      </c>
      <c r="F5001" s="19" t="s">
        <v>224</v>
      </c>
      <c r="G5001" s="19" t="s">
        <v>136</v>
      </c>
      <c r="H5001" s="19">
        <v>62.963803472143418</v>
      </c>
    </row>
    <row r="5002" spans="1:8">
      <c r="A5002" s="19" t="s">
        <v>55</v>
      </c>
      <c r="B5002" s="19" t="s">
        <v>5391</v>
      </c>
      <c r="C5002" s="19" t="s">
        <v>54</v>
      </c>
      <c r="D5002" s="19">
        <v>2011</v>
      </c>
      <c r="E5002" s="19" t="s">
        <v>106</v>
      </c>
      <c r="F5002" s="19" t="s">
        <v>224</v>
      </c>
      <c r="G5002" s="19" t="s">
        <v>136</v>
      </c>
      <c r="H5002" s="19">
        <v>61.97083326916858</v>
      </c>
    </row>
    <row r="5003" spans="1:8">
      <c r="A5003" s="19" t="s">
        <v>57</v>
      </c>
      <c r="B5003" s="19" t="s">
        <v>5392</v>
      </c>
      <c r="C5003" s="19" t="s">
        <v>56</v>
      </c>
      <c r="D5003" s="19">
        <v>2011</v>
      </c>
      <c r="E5003" s="19" t="s">
        <v>106</v>
      </c>
      <c r="F5003" s="19" t="s">
        <v>224</v>
      </c>
      <c r="G5003" s="19" t="s">
        <v>136</v>
      </c>
      <c r="H5003" s="19">
        <v>67.48889395147512</v>
      </c>
    </row>
    <row r="5004" spans="1:8">
      <c r="A5004" s="19" t="s">
        <v>59</v>
      </c>
      <c r="B5004" s="19" t="s">
        <v>5393</v>
      </c>
      <c r="C5004" s="19" t="s">
        <v>58</v>
      </c>
      <c r="D5004" s="19">
        <v>2011</v>
      </c>
      <c r="E5004" s="19" t="s">
        <v>106</v>
      </c>
      <c r="F5004" s="19" t="s">
        <v>224</v>
      </c>
      <c r="G5004" s="19" t="s">
        <v>136</v>
      </c>
      <c r="H5004" s="19">
        <v>63.144844168746914</v>
      </c>
    </row>
    <row r="5005" spans="1:8">
      <c r="A5005" s="19" t="s">
        <v>61</v>
      </c>
      <c r="B5005" s="19" t="s">
        <v>5394</v>
      </c>
      <c r="C5005" s="19" t="s">
        <v>60</v>
      </c>
      <c r="D5005" s="19">
        <v>2011</v>
      </c>
      <c r="E5005" s="19" t="s">
        <v>106</v>
      </c>
      <c r="F5005" s="19" t="s">
        <v>224</v>
      </c>
      <c r="G5005" s="19" t="s">
        <v>136</v>
      </c>
      <c r="H5005" s="19">
        <v>64.26646258277043</v>
      </c>
    </row>
    <row r="5006" spans="1:8">
      <c r="A5006" s="19" t="s">
        <v>63</v>
      </c>
      <c r="B5006" s="19" t="s">
        <v>5395</v>
      </c>
      <c r="C5006" s="19" t="s">
        <v>62</v>
      </c>
      <c r="D5006" s="19">
        <v>2011</v>
      </c>
      <c r="E5006" s="19" t="s">
        <v>106</v>
      </c>
      <c r="F5006" s="19" t="s">
        <v>224</v>
      </c>
      <c r="G5006" s="19" t="s">
        <v>136</v>
      </c>
      <c r="H5006" s="19">
        <v>63.421618537698585</v>
      </c>
    </row>
    <row r="5007" spans="1:8">
      <c r="A5007" s="19" t="s">
        <v>65</v>
      </c>
      <c r="B5007" s="19" t="s">
        <v>5396</v>
      </c>
      <c r="C5007" s="19" t="s">
        <v>64</v>
      </c>
      <c r="D5007" s="19">
        <v>2011</v>
      </c>
      <c r="E5007" s="19" t="s">
        <v>106</v>
      </c>
      <c r="F5007" s="19" t="s">
        <v>224</v>
      </c>
      <c r="G5007" s="19" t="s">
        <v>136</v>
      </c>
      <c r="H5007" s="19">
        <v>63.427412540138583</v>
      </c>
    </row>
    <row r="5008" spans="1:8">
      <c r="A5008" s="19" t="s">
        <v>67</v>
      </c>
      <c r="B5008" s="19" t="s">
        <v>5397</v>
      </c>
      <c r="C5008" s="19" t="s">
        <v>66</v>
      </c>
      <c r="D5008" s="19">
        <v>2011</v>
      </c>
      <c r="E5008" s="19" t="s">
        <v>106</v>
      </c>
      <c r="F5008" s="19" t="s">
        <v>224</v>
      </c>
      <c r="G5008" s="19" t="s">
        <v>136</v>
      </c>
      <c r="H5008" s="19">
        <v>62.386674649332875</v>
      </c>
    </row>
    <row r="5009" spans="1:8">
      <c r="A5009" s="19" t="s">
        <v>69</v>
      </c>
      <c r="B5009" s="19" t="s">
        <v>5398</v>
      </c>
      <c r="C5009" s="19" t="s">
        <v>68</v>
      </c>
      <c r="D5009" s="19">
        <v>2011</v>
      </c>
      <c r="E5009" s="19" t="s">
        <v>106</v>
      </c>
      <c r="F5009" s="19" t="s">
        <v>224</v>
      </c>
      <c r="G5009" s="19" t="s">
        <v>136</v>
      </c>
      <c r="H5009" s="19">
        <v>60.464516683496981</v>
      </c>
    </row>
    <row r="5010" spans="1:8">
      <c r="A5010" s="19" t="s">
        <v>71</v>
      </c>
      <c r="B5010" s="19" t="s">
        <v>5399</v>
      </c>
      <c r="C5010" s="19" t="s">
        <v>70</v>
      </c>
      <c r="D5010" s="19">
        <v>2011</v>
      </c>
      <c r="E5010" s="19" t="s">
        <v>106</v>
      </c>
      <c r="F5010" s="19" t="s">
        <v>224</v>
      </c>
      <c r="G5010" s="19" t="s">
        <v>136</v>
      </c>
      <c r="H5010" s="19">
        <v>62.91252738980225</v>
      </c>
    </row>
    <row r="5011" spans="1:8">
      <c r="A5011" s="19" t="s">
        <v>20</v>
      </c>
      <c r="B5011" s="19" t="s">
        <v>5400</v>
      </c>
      <c r="C5011" s="19" t="s">
        <v>182</v>
      </c>
      <c r="D5011" s="19">
        <v>2011</v>
      </c>
      <c r="E5011" s="19" t="s">
        <v>106</v>
      </c>
      <c r="F5011" s="19" t="s">
        <v>224</v>
      </c>
      <c r="G5011" s="19" t="s">
        <v>136</v>
      </c>
      <c r="H5011" s="19">
        <v>62.584149253214463</v>
      </c>
    </row>
    <row r="5012" spans="1:8">
      <c r="A5012" s="19" t="s">
        <v>23</v>
      </c>
      <c r="B5012" s="19" t="s">
        <v>5401</v>
      </c>
      <c r="C5012" s="19" t="s">
        <v>175</v>
      </c>
      <c r="D5012" s="19">
        <v>2012</v>
      </c>
      <c r="E5012" s="19" t="s">
        <v>106</v>
      </c>
      <c r="F5012" s="19" t="s">
        <v>224</v>
      </c>
      <c r="G5012" s="19" t="s">
        <v>136</v>
      </c>
      <c r="H5012" s="19">
        <v>60.35874465033659</v>
      </c>
    </row>
    <row r="5013" spans="1:8">
      <c r="A5013" s="19" t="s">
        <v>25</v>
      </c>
      <c r="B5013" s="19" t="s">
        <v>5402</v>
      </c>
      <c r="C5013" s="19" t="s">
        <v>176</v>
      </c>
      <c r="D5013" s="19">
        <v>2012</v>
      </c>
      <c r="E5013" s="19" t="s">
        <v>106</v>
      </c>
      <c r="F5013" s="19" t="s">
        <v>224</v>
      </c>
      <c r="G5013" s="19" t="s">
        <v>136</v>
      </c>
      <c r="H5013" s="19">
        <v>58.524694936163257</v>
      </c>
    </row>
    <row r="5014" spans="1:8">
      <c r="A5014" s="19" t="s">
        <v>26</v>
      </c>
      <c r="B5014" s="19" t="s">
        <v>5403</v>
      </c>
      <c r="C5014" s="19" t="s">
        <v>177</v>
      </c>
      <c r="D5014" s="19">
        <v>2012</v>
      </c>
      <c r="E5014" s="19" t="s">
        <v>106</v>
      </c>
      <c r="F5014" s="19" t="s">
        <v>224</v>
      </c>
      <c r="G5014" s="19" t="s">
        <v>136</v>
      </c>
      <c r="H5014" s="19">
        <v>60.443897688246452</v>
      </c>
    </row>
    <row r="5015" spans="1:8">
      <c r="A5015" s="19" t="s">
        <v>221</v>
      </c>
      <c r="B5015" s="19" t="s">
        <v>5404</v>
      </c>
      <c r="C5015" s="19" t="s">
        <v>178</v>
      </c>
      <c r="D5015" s="19">
        <v>2012</v>
      </c>
      <c r="E5015" s="19" t="s">
        <v>106</v>
      </c>
      <c r="F5015" s="19" t="s">
        <v>224</v>
      </c>
      <c r="G5015" s="19" t="s">
        <v>136</v>
      </c>
      <c r="H5015" s="19">
        <v>62.544279623210308</v>
      </c>
    </row>
    <row r="5016" spans="1:8">
      <c r="A5016" s="19" t="s">
        <v>107</v>
      </c>
      <c r="B5016" s="19" t="s">
        <v>5405</v>
      </c>
      <c r="C5016" s="19" t="s">
        <v>179</v>
      </c>
      <c r="D5016" s="19">
        <v>2012</v>
      </c>
      <c r="E5016" s="19" t="s">
        <v>106</v>
      </c>
      <c r="F5016" s="19" t="s">
        <v>224</v>
      </c>
      <c r="G5016" s="19" t="s">
        <v>136</v>
      </c>
      <c r="H5016" s="19">
        <v>65.606903037402446</v>
      </c>
    </row>
    <row r="5017" spans="1:8">
      <c r="A5017" s="19" t="s">
        <v>27</v>
      </c>
      <c r="B5017" s="19" t="s">
        <v>5406</v>
      </c>
      <c r="C5017" s="19" t="s">
        <v>180</v>
      </c>
      <c r="D5017" s="19">
        <v>2012</v>
      </c>
      <c r="E5017" s="19" t="s">
        <v>106</v>
      </c>
      <c r="F5017" s="19" t="s">
        <v>224</v>
      </c>
      <c r="G5017" s="19" t="s">
        <v>136</v>
      </c>
      <c r="H5017" s="19">
        <v>62.965352560478372</v>
      </c>
    </row>
    <row r="5018" spans="1:8">
      <c r="A5018" s="19" t="s">
        <v>28</v>
      </c>
      <c r="B5018" s="19" t="s">
        <v>5407</v>
      </c>
      <c r="C5018" s="19" t="s">
        <v>181</v>
      </c>
      <c r="D5018" s="19">
        <v>2012</v>
      </c>
      <c r="E5018" s="19" t="s">
        <v>106</v>
      </c>
      <c r="F5018" s="19" t="s">
        <v>224</v>
      </c>
      <c r="G5018" s="19" t="s">
        <v>136</v>
      </c>
      <c r="H5018" s="19">
        <v>62.205333251940708</v>
      </c>
    </row>
    <row r="5019" spans="1:8">
      <c r="A5019" s="19" t="s">
        <v>30</v>
      </c>
      <c r="B5019" s="19" t="s">
        <v>5408</v>
      </c>
      <c r="C5019" s="19" t="s">
        <v>29</v>
      </c>
      <c r="D5019" s="19">
        <v>2012</v>
      </c>
      <c r="E5019" s="19" t="s">
        <v>106</v>
      </c>
      <c r="F5019" s="19" t="s">
        <v>224</v>
      </c>
      <c r="G5019" s="19" t="s">
        <v>136</v>
      </c>
      <c r="H5019" s="19">
        <v>58.476741248140144</v>
      </c>
    </row>
    <row r="5020" spans="1:8">
      <c r="A5020" s="19" t="s">
        <v>32</v>
      </c>
      <c r="B5020" s="19" t="s">
        <v>5409</v>
      </c>
      <c r="C5020" s="19" t="s">
        <v>31</v>
      </c>
      <c r="D5020" s="19">
        <v>2012</v>
      </c>
      <c r="E5020" s="19" t="s">
        <v>106</v>
      </c>
      <c r="F5020" s="19" t="s">
        <v>224</v>
      </c>
      <c r="G5020" s="19" t="s">
        <v>136</v>
      </c>
      <c r="H5020" s="19">
        <v>60.138844042621898</v>
      </c>
    </row>
    <row r="5021" spans="1:8">
      <c r="A5021" s="19" t="s">
        <v>34</v>
      </c>
      <c r="B5021" s="19" t="s">
        <v>5410</v>
      </c>
      <c r="C5021" s="19" t="s">
        <v>33</v>
      </c>
      <c r="D5021" s="19">
        <v>2012</v>
      </c>
      <c r="E5021" s="19" t="s">
        <v>106</v>
      </c>
      <c r="F5021" s="19" t="s">
        <v>224</v>
      </c>
      <c r="G5021" s="19" t="s">
        <v>136</v>
      </c>
      <c r="H5021" s="19">
        <v>57.285084558268942</v>
      </c>
    </row>
    <row r="5022" spans="1:8">
      <c r="A5022" s="19" t="s">
        <v>36</v>
      </c>
      <c r="B5022" s="19" t="s">
        <v>5411</v>
      </c>
      <c r="C5022" s="19" t="s">
        <v>35</v>
      </c>
      <c r="D5022" s="19">
        <v>2012</v>
      </c>
      <c r="E5022" s="19" t="s">
        <v>106</v>
      </c>
      <c r="F5022" s="19" t="s">
        <v>224</v>
      </c>
      <c r="G5022" s="19" t="s">
        <v>136</v>
      </c>
      <c r="H5022" s="19">
        <v>59.850180996421919</v>
      </c>
    </row>
    <row r="5023" spans="1:8">
      <c r="A5023" s="19" t="s">
        <v>38</v>
      </c>
      <c r="B5023" s="19" t="s">
        <v>5412</v>
      </c>
      <c r="C5023" s="19" t="s">
        <v>37</v>
      </c>
      <c r="D5023" s="19">
        <v>2012</v>
      </c>
      <c r="E5023" s="19" t="s">
        <v>106</v>
      </c>
      <c r="F5023" s="19" t="s">
        <v>224</v>
      </c>
      <c r="G5023" s="19" t="s">
        <v>136</v>
      </c>
      <c r="H5023" s="19">
        <v>62.236055326677942</v>
      </c>
    </row>
    <row r="5024" spans="1:8">
      <c r="A5024" s="19" t="s">
        <v>40</v>
      </c>
      <c r="B5024" s="19" t="s">
        <v>5413</v>
      </c>
      <c r="C5024" s="19" t="s">
        <v>39</v>
      </c>
      <c r="D5024" s="19">
        <v>2012</v>
      </c>
      <c r="E5024" s="19" t="s">
        <v>106</v>
      </c>
      <c r="F5024" s="19" t="s">
        <v>224</v>
      </c>
      <c r="G5024" s="19" t="s">
        <v>136</v>
      </c>
      <c r="H5024" s="19">
        <v>62.452949016506288</v>
      </c>
    </row>
    <row r="5025" spans="1:8">
      <c r="A5025" s="19" t="s">
        <v>41</v>
      </c>
      <c r="B5025" s="19" t="s">
        <v>5414</v>
      </c>
      <c r="C5025" s="19" t="s">
        <v>24</v>
      </c>
      <c r="D5025" s="19">
        <v>2012</v>
      </c>
      <c r="E5025" s="19" t="s">
        <v>106</v>
      </c>
      <c r="F5025" s="19" t="s">
        <v>224</v>
      </c>
      <c r="G5025" s="19" t="s">
        <v>136</v>
      </c>
      <c r="H5025" s="19">
        <v>58.524694936163257</v>
      </c>
    </row>
    <row r="5026" spans="1:8">
      <c r="A5026" s="19" t="s">
        <v>43</v>
      </c>
      <c r="B5026" s="19" t="s">
        <v>5415</v>
      </c>
      <c r="C5026" s="19" t="s">
        <v>42</v>
      </c>
      <c r="D5026" s="19">
        <v>2012</v>
      </c>
      <c r="E5026" s="19" t="s">
        <v>106</v>
      </c>
      <c r="F5026" s="19" t="s">
        <v>224</v>
      </c>
      <c r="G5026" s="19" t="s">
        <v>136</v>
      </c>
      <c r="H5026" s="19">
        <v>62.763915547024951</v>
      </c>
    </row>
    <row r="5027" spans="1:8">
      <c r="A5027" s="19" t="s">
        <v>45</v>
      </c>
      <c r="B5027" s="19" t="s">
        <v>5416</v>
      </c>
      <c r="C5027" s="19" t="s">
        <v>44</v>
      </c>
      <c r="D5027" s="19">
        <v>2012</v>
      </c>
      <c r="E5027" s="19" t="s">
        <v>106</v>
      </c>
      <c r="F5027" s="19" t="s">
        <v>224</v>
      </c>
      <c r="G5027" s="19" t="s">
        <v>136</v>
      </c>
      <c r="H5027" s="19">
        <v>58.959270980772594</v>
      </c>
    </row>
    <row r="5028" spans="1:8">
      <c r="A5028" s="19" t="s">
        <v>47</v>
      </c>
      <c r="B5028" s="19" t="s">
        <v>5417</v>
      </c>
      <c r="C5028" s="19" t="s">
        <v>46</v>
      </c>
      <c r="D5028" s="19">
        <v>2012</v>
      </c>
      <c r="E5028" s="19" t="s">
        <v>106</v>
      </c>
      <c r="F5028" s="19" t="s">
        <v>224</v>
      </c>
      <c r="G5028" s="19" t="s">
        <v>136</v>
      </c>
      <c r="H5028" s="19">
        <v>60.498205525706638</v>
      </c>
    </row>
    <row r="5029" spans="1:8">
      <c r="A5029" s="19" t="s">
        <v>49</v>
      </c>
      <c r="B5029" s="19" t="s">
        <v>5418</v>
      </c>
      <c r="C5029" s="19" t="s">
        <v>48</v>
      </c>
      <c r="D5029" s="19">
        <v>2012</v>
      </c>
      <c r="E5029" s="19" t="s">
        <v>106</v>
      </c>
      <c r="F5029" s="19" t="s">
        <v>224</v>
      </c>
      <c r="G5029" s="19" t="s">
        <v>136</v>
      </c>
      <c r="H5029" s="19">
        <v>62.936554493402632</v>
      </c>
    </row>
    <row r="5030" spans="1:8">
      <c r="A5030" s="19" t="s">
        <v>51</v>
      </c>
      <c r="B5030" s="19" t="s">
        <v>5419</v>
      </c>
      <c r="C5030" s="19" t="s">
        <v>50</v>
      </c>
      <c r="D5030" s="19">
        <v>2012</v>
      </c>
      <c r="E5030" s="19" t="s">
        <v>106</v>
      </c>
      <c r="F5030" s="19" t="s">
        <v>224</v>
      </c>
      <c r="G5030" s="19" t="s">
        <v>136</v>
      </c>
      <c r="H5030" s="19">
        <v>62.121423781850694</v>
      </c>
    </row>
    <row r="5031" spans="1:8">
      <c r="A5031" s="19" t="s">
        <v>53</v>
      </c>
      <c r="B5031" s="19" t="s">
        <v>5420</v>
      </c>
      <c r="C5031" s="19" t="s">
        <v>52</v>
      </c>
      <c r="D5031" s="19">
        <v>2012</v>
      </c>
      <c r="E5031" s="19" t="s">
        <v>106</v>
      </c>
      <c r="F5031" s="19" t="s">
        <v>224</v>
      </c>
      <c r="G5031" s="19" t="s">
        <v>136</v>
      </c>
      <c r="H5031" s="19">
        <v>62.301105050447958</v>
      </c>
    </row>
    <row r="5032" spans="1:8">
      <c r="A5032" s="19" t="s">
        <v>55</v>
      </c>
      <c r="B5032" s="19" t="s">
        <v>5421</v>
      </c>
      <c r="C5032" s="19" t="s">
        <v>54</v>
      </c>
      <c r="D5032" s="19">
        <v>2012</v>
      </c>
      <c r="E5032" s="19" t="s">
        <v>106</v>
      </c>
      <c r="F5032" s="19" t="s">
        <v>224</v>
      </c>
      <c r="G5032" s="19" t="s">
        <v>136</v>
      </c>
      <c r="H5032" s="19">
        <v>61.253206752999368</v>
      </c>
    </row>
    <row r="5033" spans="1:8">
      <c r="A5033" s="19" t="s">
        <v>57</v>
      </c>
      <c r="B5033" s="19" t="s">
        <v>5422</v>
      </c>
      <c r="C5033" s="19" t="s">
        <v>56</v>
      </c>
      <c r="D5033" s="19">
        <v>2012</v>
      </c>
      <c r="E5033" s="19" t="s">
        <v>106</v>
      </c>
      <c r="F5033" s="19" t="s">
        <v>224</v>
      </c>
      <c r="G5033" s="19" t="s">
        <v>136</v>
      </c>
      <c r="H5033" s="19">
        <v>67.204971045464546</v>
      </c>
    </row>
    <row r="5034" spans="1:8">
      <c r="A5034" s="19" t="s">
        <v>59</v>
      </c>
      <c r="B5034" s="19" t="s">
        <v>5423</v>
      </c>
      <c r="C5034" s="19" t="s">
        <v>58</v>
      </c>
      <c r="D5034" s="19">
        <v>2012</v>
      </c>
      <c r="E5034" s="19" t="s">
        <v>106</v>
      </c>
      <c r="F5034" s="19" t="s">
        <v>224</v>
      </c>
      <c r="G5034" s="19" t="s">
        <v>136</v>
      </c>
      <c r="H5034" s="19">
        <v>62.772362862180231</v>
      </c>
    </row>
    <row r="5035" spans="1:8">
      <c r="A5035" s="19" t="s">
        <v>61</v>
      </c>
      <c r="B5035" s="19" t="s">
        <v>5424</v>
      </c>
      <c r="C5035" s="19" t="s">
        <v>60</v>
      </c>
      <c r="D5035" s="19">
        <v>2012</v>
      </c>
      <c r="E5035" s="19" t="s">
        <v>106</v>
      </c>
      <c r="F5035" s="19" t="s">
        <v>224</v>
      </c>
      <c r="G5035" s="19" t="s">
        <v>136</v>
      </c>
      <c r="H5035" s="19">
        <v>63.736336755373934</v>
      </c>
    </row>
    <row r="5036" spans="1:8">
      <c r="A5036" s="19" t="s">
        <v>63</v>
      </c>
      <c r="B5036" s="19" t="s">
        <v>5425</v>
      </c>
      <c r="C5036" s="19" t="s">
        <v>62</v>
      </c>
      <c r="D5036" s="19">
        <v>2012</v>
      </c>
      <c r="E5036" s="19" t="s">
        <v>106</v>
      </c>
      <c r="F5036" s="19" t="s">
        <v>224</v>
      </c>
      <c r="G5036" s="19" t="s">
        <v>136</v>
      </c>
      <c r="H5036" s="19">
        <v>63.026139924187653</v>
      </c>
    </row>
    <row r="5037" spans="1:8">
      <c r="A5037" s="19" t="s">
        <v>65</v>
      </c>
      <c r="B5037" s="19" t="s">
        <v>5426</v>
      </c>
      <c r="C5037" s="19" t="s">
        <v>64</v>
      </c>
      <c r="D5037" s="19">
        <v>2012</v>
      </c>
      <c r="E5037" s="19" t="s">
        <v>106</v>
      </c>
      <c r="F5037" s="19" t="s">
        <v>224</v>
      </c>
      <c r="G5037" s="19" t="s">
        <v>136</v>
      </c>
      <c r="H5037" s="19">
        <v>63.099059525820799</v>
      </c>
    </row>
    <row r="5038" spans="1:8">
      <c r="A5038" s="19" t="s">
        <v>67</v>
      </c>
      <c r="B5038" s="19" t="s">
        <v>5427</v>
      </c>
      <c r="C5038" s="19" t="s">
        <v>66</v>
      </c>
      <c r="D5038" s="19">
        <v>2012</v>
      </c>
      <c r="E5038" s="19" t="s">
        <v>106</v>
      </c>
      <c r="F5038" s="19" t="s">
        <v>224</v>
      </c>
      <c r="G5038" s="19" t="s">
        <v>136</v>
      </c>
      <c r="H5038" s="19">
        <v>61.940409921726705</v>
      </c>
    </row>
    <row r="5039" spans="1:8">
      <c r="A5039" s="19" t="s">
        <v>69</v>
      </c>
      <c r="B5039" s="19" t="s">
        <v>5428</v>
      </c>
      <c r="C5039" s="19" t="s">
        <v>68</v>
      </c>
      <c r="D5039" s="19">
        <v>2012</v>
      </c>
      <c r="E5039" s="19" t="s">
        <v>106</v>
      </c>
      <c r="F5039" s="19" t="s">
        <v>224</v>
      </c>
      <c r="G5039" s="19" t="s">
        <v>136</v>
      </c>
      <c r="H5039" s="19">
        <v>59.813504823151121</v>
      </c>
    </row>
    <row r="5040" spans="1:8">
      <c r="A5040" s="19" t="s">
        <v>71</v>
      </c>
      <c r="B5040" s="19" t="s">
        <v>5429</v>
      </c>
      <c r="C5040" s="19" t="s">
        <v>70</v>
      </c>
      <c r="D5040" s="19">
        <v>2012</v>
      </c>
      <c r="E5040" s="19" t="s">
        <v>106</v>
      </c>
      <c r="F5040" s="19" t="s">
        <v>224</v>
      </c>
      <c r="G5040" s="19" t="s">
        <v>136</v>
      </c>
      <c r="H5040" s="19">
        <v>62.437951112184386</v>
      </c>
    </row>
    <row r="5041" spans="1:8">
      <c r="A5041" s="19" t="s">
        <v>20</v>
      </c>
      <c r="B5041" s="19" t="s">
        <v>5430</v>
      </c>
      <c r="C5041" s="19" t="s">
        <v>182</v>
      </c>
      <c r="D5041" s="19">
        <v>2012</v>
      </c>
      <c r="E5041" s="19" t="s">
        <v>106</v>
      </c>
      <c r="F5041" s="19" t="s">
        <v>224</v>
      </c>
      <c r="G5041" s="19" t="s">
        <v>136</v>
      </c>
      <c r="H5041" s="19">
        <v>62.070632191293441</v>
      </c>
    </row>
    <row r="5042" spans="1:8">
      <c r="A5042" s="19" t="s">
        <v>23</v>
      </c>
      <c r="B5042" s="19" t="s">
        <v>5431</v>
      </c>
      <c r="C5042" s="19" t="s">
        <v>175</v>
      </c>
      <c r="D5042" s="19">
        <v>2013</v>
      </c>
      <c r="E5042" s="19" t="s">
        <v>106</v>
      </c>
      <c r="F5042" s="19" t="s">
        <v>224</v>
      </c>
      <c r="G5042" s="19" t="s">
        <v>136</v>
      </c>
      <c r="H5042" s="19">
        <v>59.948734745026556</v>
      </c>
    </row>
    <row r="5043" spans="1:8">
      <c r="A5043" s="19" t="s">
        <v>25</v>
      </c>
      <c r="B5043" s="19" t="s">
        <v>5432</v>
      </c>
      <c r="C5043" s="19" t="s">
        <v>176</v>
      </c>
      <c r="D5043" s="19">
        <v>2013</v>
      </c>
      <c r="E5043" s="19" t="s">
        <v>106</v>
      </c>
      <c r="F5043" s="19" t="s">
        <v>224</v>
      </c>
      <c r="G5043" s="19" t="s">
        <v>136</v>
      </c>
      <c r="H5043" s="19">
        <v>58.049842657081918</v>
      </c>
    </row>
    <row r="5044" spans="1:8">
      <c r="A5044" s="19" t="s">
        <v>26</v>
      </c>
      <c r="B5044" s="19" t="s">
        <v>5433</v>
      </c>
      <c r="C5044" s="19" t="s">
        <v>177</v>
      </c>
      <c r="D5044" s="19">
        <v>2013</v>
      </c>
      <c r="E5044" s="19" t="s">
        <v>106</v>
      </c>
      <c r="F5044" s="19" t="s">
        <v>224</v>
      </c>
      <c r="G5044" s="19" t="s">
        <v>136</v>
      </c>
      <c r="H5044" s="19">
        <v>59.993027643343453</v>
      </c>
    </row>
    <row r="5045" spans="1:8">
      <c r="A5045" s="19" t="s">
        <v>221</v>
      </c>
      <c r="B5045" s="19" t="s">
        <v>5434</v>
      </c>
      <c r="C5045" s="19" t="s">
        <v>178</v>
      </c>
      <c r="D5045" s="19">
        <v>2013</v>
      </c>
      <c r="E5045" s="19" t="s">
        <v>106</v>
      </c>
      <c r="F5045" s="19" t="s">
        <v>224</v>
      </c>
      <c r="G5045" s="19" t="s">
        <v>136</v>
      </c>
      <c r="H5045" s="19">
        <v>62.235505171374058</v>
      </c>
    </row>
    <row r="5046" spans="1:8">
      <c r="A5046" s="19" t="s">
        <v>107</v>
      </c>
      <c r="B5046" s="19" t="s">
        <v>5435</v>
      </c>
      <c r="C5046" s="19" t="s">
        <v>179</v>
      </c>
      <c r="D5046" s="19">
        <v>2013</v>
      </c>
      <c r="E5046" s="19" t="s">
        <v>106</v>
      </c>
      <c r="F5046" s="19" t="s">
        <v>224</v>
      </c>
      <c r="G5046" s="19" t="s">
        <v>136</v>
      </c>
      <c r="H5046" s="19">
        <v>65.4223051796547</v>
      </c>
    </row>
    <row r="5047" spans="1:8">
      <c r="A5047" s="19" t="s">
        <v>27</v>
      </c>
      <c r="B5047" s="19" t="s">
        <v>5436</v>
      </c>
      <c r="C5047" s="19" t="s">
        <v>180</v>
      </c>
      <c r="D5047" s="19">
        <v>2013</v>
      </c>
      <c r="E5047" s="19" t="s">
        <v>106</v>
      </c>
      <c r="F5047" s="19" t="s">
        <v>224</v>
      </c>
      <c r="G5047" s="19" t="s">
        <v>136</v>
      </c>
      <c r="H5047" s="19">
        <v>62.698354758855032</v>
      </c>
    </row>
    <row r="5048" spans="1:8">
      <c r="A5048" s="19" t="s">
        <v>28</v>
      </c>
      <c r="B5048" s="19" t="s">
        <v>5437</v>
      </c>
      <c r="C5048" s="19" t="s">
        <v>181</v>
      </c>
      <c r="D5048" s="19">
        <v>2013</v>
      </c>
      <c r="E5048" s="19" t="s">
        <v>106</v>
      </c>
      <c r="F5048" s="19" t="s">
        <v>224</v>
      </c>
      <c r="G5048" s="19" t="s">
        <v>136</v>
      </c>
      <c r="H5048" s="19">
        <v>62.00405660281524</v>
      </c>
    </row>
    <row r="5049" spans="1:8">
      <c r="A5049" s="19" t="s">
        <v>30</v>
      </c>
      <c r="B5049" s="19" t="s">
        <v>5438</v>
      </c>
      <c r="C5049" s="19" t="s">
        <v>29</v>
      </c>
      <c r="D5049" s="19">
        <v>2013</v>
      </c>
      <c r="E5049" s="19" t="s">
        <v>106</v>
      </c>
      <c r="F5049" s="19" t="s">
        <v>224</v>
      </c>
      <c r="G5049" s="19" t="s">
        <v>136</v>
      </c>
      <c r="H5049" s="19">
        <v>58.036490008688105</v>
      </c>
    </row>
    <row r="5050" spans="1:8">
      <c r="A5050" s="19" t="s">
        <v>32</v>
      </c>
      <c r="B5050" s="19" t="s">
        <v>5439</v>
      </c>
      <c r="C5050" s="19" t="s">
        <v>31</v>
      </c>
      <c r="D5050" s="19">
        <v>2013</v>
      </c>
      <c r="E5050" s="19" t="s">
        <v>106</v>
      </c>
      <c r="F5050" s="19" t="s">
        <v>224</v>
      </c>
      <c r="G5050" s="19" t="s">
        <v>136</v>
      </c>
      <c r="H5050" s="19">
        <v>59.835945985377791</v>
      </c>
    </row>
    <row r="5051" spans="1:8">
      <c r="A5051" s="19" t="s">
        <v>34</v>
      </c>
      <c r="B5051" s="19" t="s">
        <v>5440</v>
      </c>
      <c r="C5051" s="19" t="s">
        <v>33</v>
      </c>
      <c r="D5051" s="19">
        <v>2013</v>
      </c>
      <c r="E5051" s="19" t="s">
        <v>106</v>
      </c>
      <c r="F5051" s="19" t="s">
        <v>224</v>
      </c>
      <c r="G5051" s="19" t="s">
        <v>136</v>
      </c>
      <c r="H5051" s="19">
        <v>56.95077789699571</v>
      </c>
    </row>
    <row r="5052" spans="1:8">
      <c r="A5052" s="19" t="s">
        <v>36</v>
      </c>
      <c r="B5052" s="19" t="s">
        <v>5441</v>
      </c>
      <c r="C5052" s="19" t="s">
        <v>35</v>
      </c>
      <c r="D5052" s="19">
        <v>2013</v>
      </c>
      <c r="E5052" s="19" t="s">
        <v>106</v>
      </c>
      <c r="F5052" s="19" t="s">
        <v>224</v>
      </c>
      <c r="G5052" s="19" t="s">
        <v>136</v>
      </c>
      <c r="H5052" s="19">
        <v>59.371221281741235</v>
      </c>
    </row>
    <row r="5053" spans="1:8">
      <c r="A5053" s="19" t="s">
        <v>38</v>
      </c>
      <c r="B5053" s="19" t="s">
        <v>5442</v>
      </c>
      <c r="C5053" s="19" t="s">
        <v>37</v>
      </c>
      <c r="D5053" s="19">
        <v>2013</v>
      </c>
      <c r="E5053" s="19" t="s">
        <v>106</v>
      </c>
      <c r="F5053" s="19" t="s">
        <v>224</v>
      </c>
      <c r="G5053" s="19" t="s">
        <v>136</v>
      </c>
      <c r="H5053" s="19">
        <v>61.839110025078767</v>
      </c>
    </row>
    <row r="5054" spans="1:8">
      <c r="A5054" s="19" t="s">
        <v>40</v>
      </c>
      <c r="B5054" s="19" t="s">
        <v>5443</v>
      </c>
      <c r="C5054" s="19" t="s">
        <v>39</v>
      </c>
      <c r="D5054" s="19">
        <v>2013</v>
      </c>
      <c r="E5054" s="19" t="s">
        <v>106</v>
      </c>
      <c r="F5054" s="19" t="s">
        <v>224</v>
      </c>
      <c r="G5054" s="19" t="s">
        <v>136</v>
      </c>
      <c r="H5054" s="19">
        <v>61.919038287168384</v>
      </c>
    </row>
    <row r="5055" spans="1:8">
      <c r="A5055" s="19" t="s">
        <v>41</v>
      </c>
      <c r="B5055" s="19" t="s">
        <v>5444</v>
      </c>
      <c r="C5055" s="19" t="s">
        <v>24</v>
      </c>
      <c r="D5055" s="19">
        <v>2013</v>
      </c>
      <c r="E5055" s="19" t="s">
        <v>106</v>
      </c>
      <c r="F5055" s="19" t="s">
        <v>224</v>
      </c>
      <c r="G5055" s="19" t="s">
        <v>136</v>
      </c>
      <c r="H5055" s="19">
        <v>58.049842657081918</v>
      </c>
    </row>
    <row r="5056" spans="1:8">
      <c r="A5056" s="19" t="s">
        <v>43</v>
      </c>
      <c r="B5056" s="19" t="s">
        <v>5445</v>
      </c>
      <c r="C5056" s="19" t="s">
        <v>42</v>
      </c>
      <c r="D5056" s="19">
        <v>2013</v>
      </c>
      <c r="E5056" s="19" t="s">
        <v>106</v>
      </c>
      <c r="F5056" s="19" t="s">
        <v>224</v>
      </c>
      <c r="G5056" s="19" t="s">
        <v>136</v>
      </c>
      <c r="H5056" s="19">
        <v>62.247161341431209</v>
      </c>
    </row>
    <row r="5057" spans="1:8">
      <c r="A5057" s="19" t="s">
        <v>45</v>
      </c>
      <c r="B5057" s="19" t="s">
        <v>5446</v>
      </c>
      <c r="C5057" s="19" t="s">
        <v>44</v>
      </c>
      <c r="D5057" s="19">
        <v>2013</v>
      </c>
      <c r="E5057" s="19" t="s">
        <v>106</v>
      </c>
      <c r="F5057" s="19" t="s">
        <v>224</v>
      </c>
      <c r="G5057" s="19" t="s">
        <v>136</v>
      </c>
      <c r="H5057" s="19">
        <v>58.51101069246436</v>
      </c>
    </row>
    <row r="5058" spans="1:8">
      <c r="A5058" s="19" t="s">
        <v>47</v>
      </c>
      <c r="B5058" s="19" t="s">
        <v>5447</v>
      </c>
      <c r="C5058" s="19" t="s">
        <v>46</v>
      </c>
      <c r="D5058" s="19">
        <v>2013</v>
      </c>
      <c r="E5058" s="19" t="s">
        <v>106</v>
      </c>
      <c r="F5058" s="19" t="s">
        <v>224</v>
      </c>
      <c r="G5058" s="19" t="s">
        <v>136</v>
      </c>
      <c r="H5058" s="19">
        <v>60.075473298140722</v>
      </c>
    </row>
    <row r="5059" spans="1:8">
      <c r="A5059" s="19" t="s">
        <v>49</v>
      </c>
      <c r="B5059" s="19" t="s">
        <v>5448</v>
      </c>
      <c r="C5059" s="19" t="s">
        <v>48</v>
      </c>
      <c r="D5059" s="19">
        <v>2013</v>
      </c>
      <c r="E5059" s="19" t="s">
        <v>106</v>
      </c>
      <c r="F5059" s="19" t="s">
        <v>224</v>
      </c>
      <c r="G5059" s="19" t="s">
        <v>136</v>
      </c>
      <c r="H5059" s="19">
        <v>62.546754630050117</v>
      </c>
    </row>
    <row r="5060" spans="1:8">
      <c r="A5060" s="19" t="s">
        <v>51</v>
      </c>
      <c r="B5060" s="19" t="s">
        <v>5449</v>
      </c>
      <c r="C5060" s="19" t="s">
        <v>50</v>
      </c>
      <c r="D5060" s="19">
        <v>2013</v>
      </c>
      <c r="E5060" s="19" t="s">
        <v>106</v>
      </c>
      <c r="F5060" s="19" t="s">
        <v>224</v>
      </c>
      <c r="G5060" s="19" t="s">
        <v>136</v>
      </c>
      <c r="H5060" s="19">
        <v>61.983841382303929</v>
      </c>
    </row>
    <row r="5061" spans="1:8">
      <c r="A5061" s="19" t="s">
        <v>53</v>
      </c>
      <c r="B5061" s="19" t="s">
        <v>5450</v>
      </c>
      <c r="C5061" s="19" t="s">
        <v>52</v>
      </c>
      <c r="D5061" s="19">
        <v>2013</v>
      </c>
      <c r="E5061" s="19" t="s">
        <v>106</v>
      </c>
      <c r="F5061" s="19" t="s">
        <v>224</v>
      </c>
      <c r="G5061" s="19" t="s">
        <v>136</v>
      </c>
      <c r="H5061" s="19">
        <v>61.958248400927815</v>
      </c>
    </row>
    <row r="5062" spans="1:8">
      <c r="A5062" s="19" t="s">
        <v>55</v>
      </c>
      <c r="B5062" s="19" t="s">
        <v>5451</v>
      </c>
      <c r="C5062" s="19" t="s">
        <v>54</v>
      </c>
      <c r="D5062" s="19">
        <v>2013</v>
      </c>
      <c r="E5062" s="19" t="s">
        <v>106</v>
      </c>
      <c r="F5062" s="19" t="s">
        <v>224</v>
      </c>
      <c r="G5062" s="19" t="s">
        <v>136</v>
      </c>
      <c r="H5062" s="19">
        <v>60.818964197114944</v>
      </c>
    </row>
    <row r="5063" spans="1:8">
      <c r="A5063" s="19" t="s">
        <v>57</v>
      </c>
      <c r="B5063" s="19" t="s">
        <v>5452</v>
      </c>
      <c r="C5063" s="19" t="s">
        <v>56</v>
      </c>
      <c r="D5063" s="19">
        <v>2013</v>
      </c>
      <c r="E5063" s="19" t="s">
        <v>106</v>
      </c>
      <c r="F5063" s="19" t="s">
        <v>224</v>
      </c>
      <c r="G5063" s="19" t="s">
        <v>136</v>
      </c>
      <c r="H5063" s="19">
        <v>67.101675977653628</v>
      </c>
    </row>
    <row r="5064" spans="1:8">
      <c r="A5064" s="19" t="s">
        <v>59</v>
      </c>
      <c r="B5064" s="19" t="s">
        <v>5453</v>
      </c>
      <c r="C5064" s="19" t="s">
        <v>58</v>
      </c>
      <c r="D5064" s="19">
        <v>2013</v>
      </c>
      <c r="E5064" s="19" t="s">
        <v>106</v>
      </c>
      <c r="F5064" s="19" t="s">
        <v>224</v>
      </c>
      <c r="G5064" s="19" t="s">
        <v>136</v>
      </c>
      <c r="H5064" s="19">
        <v>62.481020220206929</v>
      </c>
    </row>
    <row r="5065" spans="1:8">
      <c r="A5065" s="19" t="s">
        <v>61</v>
      </c>
      <c r="B5065" s="19" t="s">
        <v>5454</v>
      </c>
      <c r="C5065" s="19" t="s">
        <v>60</v>
      </c>
      <c r="D5065" s="19">
        <v>2013</v>
      </c>
      <c r="E5065" s="19" t="s">
        <v>106</v>
      </c>
      <c r="F5065" s="19" t="s">
        <v>224</v>
      </c>
      <c r="G5065" s="19" t="s">
        <v>136</v>
      </c>
      <c r="H5065" s="19">
        <v>63.567022617231551</v>
      </c>
    </row>
    <row r="5066" spans="1:8">
      <c r="A5066" s="19" t="s">
        <v>63</v>
      </c>
      <c r="B5066" s="19" t="s">
        <v>5455</v>
      </c>
      <c r="C5066" s="19" t="s">
        <v>62</v>
      </c>
      <c r="D5066" s="19">
        <v>2013</v>
      </c>
      <c r="E5066" s="19" t="s">
        <v>106</v>
      </c>
      <c r="F5066" s="19" t="s">
        <v>224</v>
      </c>
      <c r="G5066" s="19" t="s">
        <v>136</v>
      </c>
      <c r="H5066" s="19">
        <v>62.782049459143167</v>
      </c>
    </row>
    <row r="5067" spans="1:8">
      <c r="A5067" s="19" t="s">
        <v>65</v>
      </c>
      <c r="B5067" s="19" t="s">
        <v>5456</v>
      </c>
      <c r="C5067" s="19" t="s">
        <v>64</v>
      </c>
      <c r="D5067" s="19">
        <v>2013</v>
      </c>
      <c r="E5067" s="19" t="s">
        <v>106</v>
      </c>
      <c r="F5067" s="19" t="s">
        <v>224</v>
      </c>
      <c r="G5067" s="19" t="s">
        <v>136</v>
      </c>
      <c r="H5067" s="19">
        <v>62.919004256998676</v>
      </c>
    </row>
    <row r="5068" spans="1:8">
      <c r="A5068" s="19" t="s">
        <v>67</v>
      </c>
      <c r="B5068" s="19" t="s">
        <v>5457</v>
      </c>
      <c r="C5068" s="19" t="s">
        <v>66</v>
      </c>
      <c r="D5068" s="19">
        <v>2013</v>
      </c>
      <c r="E5068" s="19" t="s">
        <v>106</v>
      </c>
      <c r="F5068" s="19" t="s">
        <v>224</v>
      </c>
      <c r="G5068" s="19" t="s">
        <v>136</v>
      </c>
      <c r="H5068" s="19">
        <v>61.784526145184685</v>
      </c>
    </row>
    <row r="5069" spans="1:8">
      <c r="A5069" s="19" t="s">
        <v>69</v>
      </c>
      <c r="B5069" s="19" t="s">
        <v>5458</v>
      </c>
      <c r="C5069" s="19" t="s">
        <v>68</v>
      </c>
      <c r="D5069" s="19">
        <v>2013</v>
      </c>
      <c r="E5069" s="19" t="s">
        <v>106</v>
      </c>
      <c r="F5069" s="19" t="s">
        <v>224</v>
      </c>
      <c r="G5069" s="19" t="s">
        <v>136</v>
      </c>
      <c r="H5069" s="19">
        <v>59.566702241195301</v>
      </c>
    </row>
    <row r="5070" spans="1:8">
      <c r="A5070" s="19" t="s">
        <v>71</v>
      </c>
      <c r="B5070" s="19" t="s">
        <v>5459</v>
      </c>
      <c r="C5070" s="19" t="s">
        <v>70</v>
      </c>
      <c r="D5070" s="19">
        <v>2013</v>
      </c>
      <c r="E5070" s="19" t="s">
        <v>106</v>
      </c>
      <c r="F5070" s="19" t="s">
        <v>224</v>
      </c>
      <c r="G5070" s="19" t="s">
        <v>136</v>
      </c>
      <c r="H5070" s="19">
        <v>62.283908461548762</v>
      </c>
    </row>
    <row r="5071" spans="1:8">
      <c r="A5071" s="19" t="s">
        <v>20</v>
      </c>
      <c r="B5071" s="19" t="s">
        <v>5460</v>
      </c>
      <c r="C5071" s="19" t="s">
        <v>182</v>
      </c>
      <c r="D5071" s="19">
        <v>2013</v>
      </c>
      <c r="E5071" s="19" t="s">
        <v>106</v>
      </c>
      <c r="F5071" s="19" t="s">
        <v>224</v>
      </c>
      <c r="G5071" s="19" t="s">
        <v>136</v>
      </c>
      <c r="H5071" s="19">
        <v>61.76265086763847</v>
      </c>
    </row>
    <row r="5072" spans="1:8">
      <c r="A5072" s="19" t="s">
        <v>23</v>
      </c>
      <c r="B5072" s="19" t="s">
        <v>5461</v>
      </c>
      <c r="C5072" s="19" t="s">
        <v>175</v>
      </c>
      <c r="D5072" s="19">
        <v>2014</v>
      </c>
      <c r="E5072" s="19" t="s">
        <v>106</v>
      </c>
      <c r="F5072" s="19" t="s">
        <v>224</v>
      </c>
      <c r="G5072" s="19" t="s">
        <v>136</v>
      </c>
      <c r="H5072" s="19">
        <v>59.542002085683521</v>
      </c>
    </row>
    <row r="5073" spans="1:8">
      <c r="A5073" s="19" t="s">
        <v>25</v>
      </c>
      <c r="B5073" s="19" t="s">
        <v>5462</v>
      </c>
      <c r="C5073" s="19" t="s">
        <v>176</v>
      </c>
      <c r="D5073" s="19">
        <v>2014</v>
      </c>
      <c r="E5073" s="19" t="s">
        <v>106</v>
      </c>
      <c r="F5073" s="19" t="s">
        <v>224</v>
      </c>
      <c r="G5073" s="19" t="s">
        <v>136</v>
      </c>
      <c r="H5073" s="19">
        <v>57.523048005489755</v>
      </c>
    </row>
    <row r="5074" spans="1:8">
      <c r="A5074" s="19" t="s">
        <v>26</v>
      </c>
      <c r="B5074" s="19" t="s">
        <v>5463</v>
      </c>
      <c r="C5074" s="19" t="s">
        <v>177</v>
      </c>
      <c r="D5074" s="19">
        <v>2014</v>
      </c>
      <c r="E5074" s="19" t="s">
        <v>106</v>
      </c>
      <c r="F5074" s="19" t="s">
        <v>224</v>
      </c>
      <c r="G5074" s="19" t="s">
        <v>136</v>
      </c>
      <c r="H5074" s="19">
        <v>59.524102627232537</v>
      </c>
    </row>
    <row r="5075" spans="1:8">
      <c r="A5075" s="19" t="s">
        <v>221</v>
      </c>
      <c r="B5075" s="19" t="s">
        <v>5464</v>
      </c>
      <c r="C5075" s="19" t="s">
        <v>178</v>
      </c>
      <c r="D5075" s="19">
        <v>2014</v>
      </c>
      <c r="E5075" s="19" t="s">
        <v>106</v>
      </c>
      <c r="F5075" s="19" t="s">
        <v>224</v>
      </c>
      <c r="G5075" s="19" t="s">
        <v>136</v>
      </c>
      <c r="H5075" s="19">
        <v>61.96746737280121</v>
      </c>
    </row>
    <row r="5076" spans="1:8">
      <c r="A5076" s="19" t="s">
        <v>107</v>
      </c>
      <c r="B5076" s="19" t="s">
        <v>5465</v>
      </c>
      <c r="C5076" s="19" t="s">
        <v>179</v>
      </c>
      <c r="D5076" s="19">
        <v>2014</v>
      </c>
      <c r="E5076" s="19" t="s">
        <v>106</v>
      </c>
      <c r="F5076" s="19" t="s">
        <v>224</v>
      </c>
      <c r="G5076" s="19" t="s">
        <v>136</v>
      </c>
      <c r="H5076" s="19">
        <v>65.2560141024545</v>
      </c>
    </row>
    <row r="5077" spans="1:8">
      <c r="A5077" s="19" t="s">
        <v>27</v>
      </c>
      <c r="B5077" s="19" t="s">
        <v>5466</v>
      </c>
      <c r="C5077" s="19" t="s">
        <v>180</v>
      </c>
      <c r="D5077" s="19">
        <v>2014</v>
      </c>
      <c r="E5077" s="19" t="s">
        <v>106</v>
      </c>
      <c r="F5077" s="19" t="s">
        <v>224</v>
      </c>
      <c r="G5077" s="19" t="s">
        <v>136</v>
      </c>
      <c r="H5077" s="19">
        <v>62.459658447040731</v>
      </c>
    </row>
    <row r="5078" spans="1:8">
      <c r="A5078" s="19" t="s">
        <v>28</v>
      </c>
      <c r="B5078" s="19" t="s">
        <v>5467</v>
      </c>
      <c r="C5078" s="19" t="s">
        <v>181</v>
      </c>
      <c r="D5078" s="19">
        <v>2014</v>
      </c>
      <c r="E5078" s="19" t="s">
        <v>106</v>
      </c>
      <c r="F5078" s="19" t="s">
        <v>224</v>
      </c>
      <c r="G5078" s="19" t="s">
        <v>136</v>
      </c>
      <c r="H5078" s="19">
        <v>61.756993302379648</v>
      </c>
    </row>
    <row r="5079" spans="1:8">
      <c r="A5079" s="19" t="s">
        <v>30</v>
      </c>
      <c r="B5079" s="19" t="s">
        <v>5468</v>
      </c>
      <c r="C5079" s="19" t="s">
        <v>29</v>
      </c>
      <c r="D5079" s="19">
        <v>2014</v>
      </c>
      <c r="E5079" s="19" t="s">
        <v>106</v>
      </c>
      <c r="F5079" s="19" t="s">
        <v>224</v>
      </c>
      <c r="G5079" s="19" t="s">
        <v>136</v>
      </c>
      <c r="H5079" s="19">
        <v>57.56496874211544</v>
      </c>
    </row>
    <row r="5080" spans="1:8">
      <c r="A5080" s="19" t="s">
        <v>32</v>
      </c>
      <c r="B5080" s="19" t="s">
        <v>5469</v>
      </c>
      <c r="C5080" s="19" t="s">
        <v>31</v>
      </c>
      <c r="D5080" s="19">
        <v>2014</v>
      </c>
      <c r="E5080" s="19" t="s">
        <v>106</v>
      </c>
      <c r="F5080" s="19" t="s">
        <v>224</v>
      </c>
      <c r="G5080" s="19" t="s">
        <v>136</v>
      </c>
      <c r="H5080" s="19">
        <v>59.53800298062594</v>
      </c>
    </row>
    <row r="5081" spans="1:8">
      <c r="A5081" s="19" t="s">
        <v>34</v>
      </c>
      <c r="B5081" s="19" t="s">
        <v>5470</v>
      </c>
      <c r="C5081" s="19" t="s">
        <v>33</v>
      </c>
      <c r="D5081" s="19">
        <v>2014</v>
      </c>
      <c r="E5081" s="19" t="s">
        <v>106</v>
      </c>
      <c r="F5081" s="19" t="s">
        <v>224</v>
      </c>
      <c r="G5081" s="19" t="s">
        <v>136</v>
      </c>
      <c r="H5081" s="19">
        <v>56.649958228905597</v>
      </c>
    </row>
    <row r="5082" spans="1:8">
      <c r="A5082" s="19" t="s">
        <v>36</v>
      </c>
      <c r="B5082" s="19" t="s">
        <v>5471</v>
      </c>
      <c r="C5082" s="19" t="s">
        <v>35</v>
      </c>
      <c r="D5082" s="19">
        <v>2014</v>
      </c>
      <c r="E5082" s="19" t="s">
        <v>106</v>
      </c>
      <c r="F5082" s="19" t="s">
        <v>224</v>
      </c>
      <c r="G5082" s="19" t="s">
        <v>136</v>
      </c>
      <c r="H5082" s="19">
        <v>58.825487992674908</v>
      </c>
    </row>
    <row r="5083" spans="1:8">
      <c r="A5083" s="19" t="s">
        <v>38</v>
      </c>
      <c r="B5083" s="19" t="s">
        <v>5472</v>
      </c>
      <c r="C5083" s="19" t="s">
        <v>37</v>
      </c>
      <c r="D5083" s="19">
        <v>2014</v>
      </c>
      <c r="E5083" s="19" t="s">
        <v>106</v>
      </c>
      <c r="F5083" s="19" t="s">
        <v>224</v>
      </c>
      <c r="G5083" s="19" t="s">
        <v>136</v>
      </c>
      <c r="H5083" s="19">
        <v>61.324006098576568</v>
      </c>
    </row>
    <row r="5084" spans="1:8">
      <c r="A5084" s="19" t="s">
        <v>40</v>
      </c>
      <c r="B5084" s="19" t="s">
        <v>5473</v>
      </c>
      <c r="C5084" s="19" t="s">
        <v>39</v>
      </c>
      <c r="D5084" s="19">
        <v>2014</v>
      </c>
      <c r="E5084" s="19" t="s">
        <v>106</v>
      </c>
      <c r="F5084" s="19" t="s">
        <v>224</v>
      </c>
      <c r="G5084" s="19" t="s">
        <v>136</v>
      </c>
      <c r="H5084" s="19">
        <v>61.572230729964275</v>
      </c>
    </row>
    <row r="5085" spans="1:8">
      <c r="A5085" s="19" t="s">
        <v>41</v>
      </c>
      <c r="B5085" s="19" t="s">
        <v>5474</v>
      </c>
      <c r="C5085" s="19" t="s">
        <v>24</v>
      </c>
      <c r="D5085" s="19">
        <v>2014</v>
      </c>
      <c r="E5085" s="19" t="s">
        <v>106</v>
      </c>
      <c r="F5085" s="19" t="s">
        <v>224</v>
      </c>
      <c r="G5085" s="19" t="s">
        <v>136</v>
      </c>
      <c r="H5085" s="19">
        <v>57.523048005489755</v>
      </c>
    </row>
    <row r="5086" spans="1:8">
      <c r="A5086" s="19" t="s">
        <v>43</v>
      </c>
      <c r="B5086" s="19" t="s">
        <v>5475</v>
      </c>
      <c r="C5086" s="19" t="s">
        <v>42</v>
      </c>
      <c r="D5086" s="19">
        <v>2014</v>
      </c>
      <c r="E5086" s="19" t="s">
        <v>106</v>
      </c>
      <c r="F5086" s="19" t="s">
        <v>224</v>
      </c>
      <c r="G5086" s="19" t="s">
        <v>136</v>
      </c>
      <c r="H5086" s="19">
        <v>61.51449796309609</v>
      </c>
    </row>
    <row r="5087" spans="1:8">
      <c r="A5087" s="19" t="s">
        <v>45</v>
      </c>
      <c r="B5087" s="19" t="s">
        <v>5476</v>
      </c>
      <c r="C5087" s="19" t="s">
        <v>44</v>
      </c>
      <c r="D5087" s="19">
        <v>2014</v>
      </c>
      <c r="E5087" s="19" t="s">
        <v>106</v>
      </c>
      <c r="F5087" s="19" t="s">
        <v>224</v>
      </c>
      <c r="G5087" s="19" t="s">
        <v>136</v>
      </c>
      <c r="H5087" s="19">
        <v>58.102465588137228</v>
      </c>
    </row>
    <row r="5088" spans="1:8">
      <c r="A5088" s="19" t="s">
        <v>47</v>
      </c>
      <c r="B5088" s="19" t="s">
        <v>5477</v>
      </c>
      <c r="C5088" s="19" t="s">
        <v>46</v>
      </c>
      <c r="D5088" s="19">
        <v>2014</v>
      </c>
      <c r="E5088" s="19" t="s">
        <v>106</v>
      </c>
      <c r="F5088" s="19" t="s">
        <v>224</v>
      </c>
      <c r="G5088" s="19" t="s">
        <v>136</v>
      </c>
      <c r="H5088" s="19">
        <v>59.680767682758919</v>
      </c>
    </row>
    <row r="5089" spans="1:8">
      <c r="A5089" s="19" t="s">
        <v>49</v>
      </c>
      <c r="B5089" s="19" t="s">
        <v>5478</v>
      </c>
      <c r="C5089" s="19" t="s">
        <v>48</v>
      </c>
      <c r="D5089" s="19">
        <v>2014</v>
      </c>
      <c r="E5089" s="19" t="s">
        <v>106</v>
      </c>
      <c r="F5089" s="19" t="s">
        <v>224</v>
      </c>
      <c r="G5089" s="19" t="s">
        <v>136</v>
      </c>
      <c r="H5089" s="19">
        <v>62.298380446614111</v>
      </c>
    </row>
    <row r="5090" spans="1:8">
      <c r="A5090" s="19" t="s">
        <v>51</v>
      </c>
      <c r="B5090" s="19" t="s">
        <v>5479</v>
      </c>
      <c r="C5090" s="19" t="s">
        <v>50</v>
      </c>
      <c r="D5090" s="19">
        <v>2014</v>
      </c>
      <c r="E5090" s="19" t="s">
        <v>106</v>
      </c>
      <c r="F5090" s="19" t="s">
        <v>224</v>
      </c>
      <c r="G5090" s="19" t="s">
        <v>136</v>
      </c>
      <c r="H5090" s="19">
        <v>61.710925167977429</v>
      </c>
    </row>
    <row r="5091" spans="1:8">
      <c r="A5091" s="19" t="s">
        <v>53</v>
      </c>
      <c r="B5091" s="19" t="s">
        <v>5480</v>
      </c>
      <c r="C5091" s="19" t="s">
        <v>52</v>
      </c>
      <c r="D5091" s="19">
        <v>2014</v>
      </c>
      <c r="E5091" s="19" t="s">
        <v>106</v>
      </c>
      <c r="F5091" s="19" t="s">
        <v>224</v>
      </c>
      <c r="G5091" s="19" t="s">
        <v>136</v>
      </c>
      <c r="H5091" s="19">
        <v>61.663053360374853</v>
      </c>
    </row>
    <row r="5092" spans="1:8">
      <c r="A5092" s="19" t="s">
        <v>55</v>
      </c>
      <c r="B5092" s="19" t="s">
        <v>5481</v>
      </c>
      <c r="C5092" s="19" t="s">
        <v>54</v>
      </c>
      <c r="D5092" s="19">
        <v>2014</v>
      </c>
      <c r="E5092" s="19" t="s">
        <v>106</v>
      </c>
      <c r="F5092" s="19" t="s">
        <v>224</v>
      </c>
      <c r="G5092" s="19" t="s">
        <v>136</v>
      </c>
      <c r="H5092" s="19">
        <v>60.673626457364925</v>
      </c>
    </row>
    <row r="5093" spans="1:8">
      <c r="A5093" s="19" t="s">
        <v>57</v>
      </c>
      <c r="B5093" s="19" t="s">
        <v>5482</v>
      </c>
      <c r="C5093" s="19" t="s">
        <v>56</v>
      </c>
      <c r="D5093" s="19">
        <v>2014</v>
      </c>
      <c r="E5093" s="19" t="s">
        <v>106</v>
      </c>
      <c r="F5093" s="19" t="s">
        <v>224</v>
      </c>
      <c r="G5093" s="19" t="s">
        <v>136</v>
      </c>
      <c r="H5093" s="19">
        <v>66.926273220158208</v>
      </c>
    </row>
    <row r="5094" spans="1:8">
      <c r="A5094" s="19" t="s">
        <v>59</v>
      </c>
      <c r="B5094" s="19" t="s">
        <v>5483</v>
      </c>
      <c r="C5094" s="19" t="s">
        <v>58</v>
      </c>
      <c r="D5094" s="19">
        <v>2014</v>
      </c>
      <c r="E5094" s="19" t="s">
        <v>106</v>
      </c>
      <c r="F5094" s="19" t="s">
        <v>224</v>
      </c>
      <c r="G5094" s="19" t="s">
        <v>136</v>
      </c>
      <c r="H5094" s="19">
        <v>62.23057312187531</v>
      </c>
    </row>
    <row r="5095" spans="1:8">
      <c r="A5095" s="19" t="s">
        <v>61</v>
      </c>
      <c r="B5095" s="19" t="s">
        <v>5484</v>
      </c>
      <c r="C5095" s="19" t="s">
        <v>60</v>
      </c>
      <c r="D5095" s="19">
        <v>2014</v>
      </c>
      <c r="E5095" s="19" t="s">
        <v>106</v>
      </c>
      <c r="F5095" s="19" t="s">
        <v>224</v>
      </c>
      <c r="G5095" s="19" t="s">
        <v>136</v>
      </c>
      <c r="H5095" s="19">
        <v>63.379532688536578</v>
      </c>
    </row>
    <row r="5096" spans="1:8">
      <c r="A5096" s="19" t="s">
        <v>63</v>
      </c>
      <c r="B5096" s="19" t="s">
        <v>5485</v>
      </c>
      <c r="C5096" s="19" t="s">
        <v>62</v>
      </c>
      <c r="D5096" s="19">
        <v>2014</v>
      </c>
      <c r="E5096" s="19" t="s">
        <v>106</v>
      </c>
      <c r="F5096" s="19" t="s">
        <v>224</v>
      </c>
      <c r="G5096" s="19" t="s">
        <v>136</v>
      </c>
      <c r="H5096" s="19">
        <v>62.476590740821393</v>
      </c>
    </row>
    <row r="5097" spans="1:8">
      <c r="A5097" s="19" t="s">
        <v>65</v>
      </c>
      <c r="B5097" s="19" t="s">
        <v>5486</v>
      </c>
      <c r="C5097" s="19" t="s">
        <v>64</v>
      </c>
      <c r="D5097" s="19">
        <v>2014</v>
      </c>
      <c r="E5097" s="19" t="s">
        <v>106</v>
      </c>
      <c r="F5097" s="19" t="s">
        <v>224</v>
      </c>
      <c r="G5097" s="19" t="s">
        <v>136</v>
      </c>
      <c r="H5097" s="19">
        <v>62.734463276836159</v>
      </c>
    </row>
    <row r="5098" spans="1:8">
      <c r="A5098" s="19" t="s">
        <v>67</v>
      </c>
      <c r="B5098" s="19" t="s">
        <v>5487</v>
      </c>
      <c r="C5098" s="19" t="s">
        <v>66</v>
      </c>
      <c r="D5098" s="19">
        <v>2014</v>
      </c>
      <c r="E5098" s="19" t="s">
        <v>106</v>
      </c>
      <c r="F5098" s="19" t="s">
        <v>224</v>
      </c>
      <c r="G5098" s="19" t="s">
        <v>136</v>
      </c>
      <c r="H5098" s="19">
        <v>61.583858871655018</v>
      </c>
    </row>
    <row r="5099" spans="1:8">
      <c r="A5099" s="19" t="s">
        <v>69</v>
      </c>
      <c r="B5099" s="19" t="s">
        <v>5488</v>
      </c>
      <c r="C5099" s="19" t="s">
        <v>68</v>
      </c>
      <c r="D5099" s="19">
        <v>2014</v>
      </c>
      <c r="E5099" s="19" t="s">
        <v>106</v>
      </c>
      <c r="F5099" s="19" t="s">
        <v>224</v>
      </c>
      <c r="G5099" s="19" t="s">
        <v>136</v>
      </c>
      <c r="H5099" s="19">
        <v>59.294052488070889</v>
      </c>
    </row>
    <row r="5100" spans="1:8">
      <c r="A5100" s="19" t="s">
        <v>71</v>
      </c>
      <c r="B5100" s="19" t="s">
        <v>5489</v>
      </c>
      <c r="C5100" s="19" t="s">
        <v>70</v>
      </c>
      <c r="D5100" s="19">
        <v>2014</v>
      </c>
      <c r="E5100" s="19" t="s">
        <v>106</v>
      </c>
      <c r="F5100" s="19" t="s">
        <v>224</v>
      </c>
      <c r="G5100" s="19" t="s">
        <v>136</v>
      </c>
      <c r="H5100" s="19">
        <v>62.065185422849659</v>
      </c>
    </row>
    <row r="5101" spans="1:8">
      <c r="A5101" s="19" t="s">
        <v>20</v>
      </c>
      <c r="B5101" s="19" t="s">
        <v>5490</v>
      </c>
      <c r="C5101" s="19" t="s">
        <v>182</v>
      </c>
      <c r="D5101" s="19">
        <v>2014</v>
      </c>
      <c r="E5101" s="19" t="s">
        <v>106</v>
      </c>
      <c r="F5101" s="19" t="s">
        <v>224</v>
      </c>
      <c r="G5101" s="19" t="s">
        <v>136</v>
      </c>
      <c r="H5101" s="19">
        <v>61.452988786678219</v>
      </c>
    </row>
    <row r="5102" spans="1:8">
      <c r="A5102" s="19" t="s">
        <v>23</v>
      </c>
      <c r="B5102" s="19" t="s">
        <v>5491</v>
      </c>
      <c r="C5102" s="19" t="s">
        <v>175</v>
      </c>
      <c r="D5102" s="19">
        <v>2005</v>
      </c>
      <c r="E5102" s="19" t="s">
        <v>104</v>
      </c>
      <c r="F5102" s="19" t="s">
        <v>224</v>
      </c>
      <c r="G5102" s="19" t="s">
        <v>136</v>
      </c>
      <c r="H5102" s="19">
        <v>62.437483939295369</v>
      </c>
    </row>
    <row r="5103" spans="1:8">
      <c r="A5103" s="19" t="s">
        <v>25</v>
      </c>
      <c r="B5103" s="19" t="s">
        <v>5492</v>
      </c>
      <c r="C5103" s="19" t="s">
        <v>176</v>
      </c>
      <c r="D5103" s="19">
        <v>2005</v>
      </c>
      <c r="E5103" s="19" t="s">
        <v>104</v>
      </c>
      <c r="F5103" s="19" t="s">
        <v>224</v>
      </c>
      <c r="G5103" s="19" t="s">
        <v>136</v>
      </c>
      <c r="H5103" s="19">
        <v>60.857077029414022</v>
      </c>
    </row>
    <row r="5104" spans="1:8">
      <c r="A5104" s="19" t="s">
        <v>26</v>
      </c>
      <c r="B5104" s="19" t="s">
        <v>5493</v>
      </c>
      <c r="C5104" s="19" t="s">
        <v>177</v>
      </c>
      <c r="D5104" s="19">
        <v>2005</v>
      </c>
      <c r="E5104" s="19" t="s">
        <v>104</v>
      </c>
      <c r="F5104" s="19" t="s">
        <v>224</v>
      </c>
      <c r="G5104" s="19" t="s">
        <v>136</v>
      </c>
      <c r="H5104" s="19">
        <v>61.940914164316638</v>
      </c>
    </row>
    <row r="5105" spans="1:8">
      <c r="A5105" s="19" t="s">
        <v>221</v>
      </c>
      <c r="B5105" s="19" t="s">
        <v>5494</v>
      </c>
      <c r="C5105" s="19" t="s">
        <v>178</v>
      </c>
      <c r="D5105" s="19">
        <v>2005</v>
      </c>
      <c r="E5105" s="19" t="s">
        <v>104</v>
      </c>
      <c r="F5105" s="19" t="s">
        <v>224</v>
      </c>
      <c r="G5105" s="19" t="s">
        <v>136</v>
      </c>
      <c r="H5105" s="19">
        <v>63.727270908763579</v>
      </c>
    </row>
    <row r="5106" spans="1:8">
      <c r="A5106" s="19" t="s">
        <v>107</v>
      </c>
      <c r="B5106" s="19" t="s">
        <v>5495</v>
      </c>
      <c r="C5106" s="19" t="s">
        <v>179</v>
      </c>
      <c r="D5106" s="19">
        <v>2005</v>
      </c>
      <c r="E5106" s="19" t="s">
        <v>104</v>
      </c>
      <c r="F5106" s="19" t="s">
        <v>224</v>
      </c>
      <c r="G5106" s="19" t="s">
        <v>136</v>
      </c>
      <c r="H5106" s="19">
        <v>66.244778970798279</v>
      </c>
    </row>
    <row r="5107" spans="1:8">
      <c r="A5107" s="19" t="s">
        <v>27</v>
      </c>
      <c r="B5107" s="19" t="s">
        <v>5496</v>
      </c>
      <c r="C5107" s="19" t="s">
        <v>180</v>
      </c>
      <c r="D5107" s="19">
        <v>2005</v>
      </c>
      <c r="E5107" s="19" t="s">
        <v>104</v>
      </c>
      <c r="F5107" s="19" t="s">
        <v>224</v>
      </c>
      <c r="G5107" s="19" t="s">
        <v>136</v>
      </c>
      <c r="H5107" s="19">
        <v>64.06972779157438</v>
      </c>
    </row>
    <row r="5108" spans="1:8">
      <c r="A5108" s="19" t="s">
        <v>28</v>
      </c>
      <c r="B5108" s="19" t="s">
        <v>5497</v>
      </c>
      <c r="C5108" s="19" t="s">
        <v>181</v>
      </c>
      <c r="D5108" s="19">
        <v>2005</v>
      </c>
      <c r="E5108" s="19" t="s">
        <v>104</v>
      </c>
      <c r="F5108" s="19" t="s">
        <v>224</v>
      </c>
      <c r="G5108" s="19" t="s">
        <v>136</v>
      </c>
      <c r="H5108" s="19">
        <v>63.024550805314192</v>
      </c>
    </row>
    <row r="5109" spans="1:8">
      <c r="A5109" s="19" t="s">
        <v>30</v>
      </c>
      <c r="B5109" s="19" t="s">
        <v>5498</v>
      </c>
      <c r="C5109" s="19" t="s">
        <v>29</v>
      </c>
      <c r="D5109" s="19">
        <v>2005</v>
      </c>
      <c r="E5109" s="19" t="s">
        <v>104</v>
      </c>
      <c r="F5109" s="19" t="s">
        <v>224</v>
      </c>
      <c r="G5109" s="19" t="s">
        <v>136</v>
      </c>
      <c r="H5109" s="19">
        <v>61.749764816556919</v>
      </c>
    </row>
    <row r="5110" spans="1:8">
      <c r="A5110" s="19" t="s">
        <v>32</v>
      </c>
      <c r="B5110" s="19" t="s">
        <v>5499</v>
      </c>
      <c r="C5110" s="19" t="s">
        <v>31</v>
      </c>
      <c r="D5110" s="19">
        <v>2005</v>
      </c>
      <c r="E5110" s="19" t="s">
        <v>104</v>
      </c>
      <c r="F5110" s="19" t="s">
        <v>224</v>
      </c>
      <c r="G5110" s="19" t="s">
        <v>136</v>
      </c>
      <c r="H5110" s="19">
        <v>62.576175183958327</v>
      </c>
    </row>
    <row r="5111" spans="1:8">
      <c r="A5111" s="19" t="s">
        <v>34</v>
      </c>
      <c r="B5111" s="19" t="s">
        <v>5500</v>
      </c>
      <c r="C5111" s="19" t="s">
        <v>33</v>
      </c>
      <c r="D5111" s="19">
        <v>2005</v>
      </c>
      <c r="E5111" s="19" t="s">
        <v>104</v>
      </c>
      <c r="F5111" s="19" t="s">
        <v>224</v>
      </c>
      <c r="G5111" s="19" t="s">
        <v>136</v>
      </c>
      <c r="H5111" s="19">
        <v>59.034118212397892</v>
      </c>
    </row>
    <row r="5112" spans="1:8">
      <c r="A5112" s="19" t="s">
        <v>36</v>
      </c>
      <c r="B5112" s="19" t="s">
        <v>5501</v>
      </c>
      <c r="C5112" s="19" t="s">
        <v>35</v>
      </c>
      <c r="D5112" s="19">
        <v>2005</v>
      </c>
      <c r="E5112" s="19" t="s">
        <v>104</v>
      </c>
      <c r="F5112" s="19" t="s">
        <v>224</v>
      </c>
      <c r="G5112" s="19" t="s">
        <v>136</v>
      </c>
      <c r="H5112" s="19">
        <v>60.771669965311027</v>
      </c>
    </row>
    <row r="5113" spans="1:8">
      <c r="A5113" s="19" t="s">
        <v>38</v>
      </c>
      <c r="B5113" s="19" t="s">
        <v>5502</v>
      </c>
      <c r="C5113" s="19" t="s">
        <v>37</v>
      </c>
      <c r="D5113" s="19">
        <v>2005</v>
      </c>
      <c r="E5113" s="19" t="s">
        <v>104</v>
      </c>
      <c r="F5113" s="19" t="s">
        <v>224</v>
      </c>
      <c r="G5113" s="19" t="s">
        <v>136</v>
      </c>
      <c r="H5113" s="19">
        <v>64.404563346454069</v>
      </c>
    </row>
    <row r="5114" spans="1:8">
      <c r="A5114" s="19" t="s">
        <v>40</v>
      </c>
      <c r="B5114" s="19" t="s">
        <v>5503</v>
      </c>
      <c r="C5114" s="19" t="s">
        <v>39</v>
      </c>
      <c r="D5114" s="19">
        <v>2005</v>
      </c>
      <c r="E5114" s="19" t="s">
        <v>104</v>
      </c>
      <c r="F5114" s="19" t="s">
        <v>224</v>
      </c>
      <c r="G5114" s="19" t="s">
        <v>136</v>
      </c>
      <c r="H5114" s="19">
        <v>64.566843844052954</v>
      </c>
    </row>
    <row r="5115" spans="1:8">
      <c r="A5115" s="19" t="s">
        <v>41</v>
      </c>
      <c r="B5115" s="19" t="s">
        <v>5504</v>
      </c>
      <c r="C5115" s="19" t="s">
        <v>24</v>
      </c>
      <c r="D5115" s="19">
        <v>2005</v>
      </c>
      <c r="E5115" s="19" t="s">
        <v>104</v>
      </c>
      <c r="F5115" s="19" t="s">
        <v>224</v>
      </c>
      <c r="G5115" s="19" t="s">
        <v>136</v>
      </c>
      <c r="H5115" s="19">
        <v>60.857077029414022</v>
      </c>
    </row>
    <row r="5116" spans="1:8">
      <c r="A5116" s="19" t="s">
        <v>43</v>
      </c>
      <c r="B5116" s="19" t="s">
        <v>5505</v>
      </c>
      <c r="C5116" s="19" t="s">
        <v>42</v>
      </c>
      <c r="D5116" s="19">
        <v>2005</v>
      </c>
      <c r="E5116" s="19" t="s">
        <v>104</v>
      </c>
      <c r="F5116" s="19" t="s">
        <v>224</v>
      </c>
      <c r="G5116" s="19" t="s">
        <v>136</v>
      </c>
      <c r="H5116" s="19">
        <v>64.830098695104994</v>
      </c>
    </row>
    <row r="5117" spans="1:8">
      <c r="A5117" s="19" t="s">
        <v>45</v>
      </c>
      <c r="B5117" s="19" t="s">
        <v>5506</v>
      </c>
      <c r="C5117" s="19" t="s">
        <v>44</v>
      </c>
      <c r="D5117" s="19">
        <v>2005</v>
      </c>
      <c r="E5117" s="19" t="s">
        <v>104</v>
      </c>
      <c r="F5117" s="19" t="s">
        <v>224</v>
      </c>
      <c r="G5117" s="19" t="s">
        <v>136</v>
      </c>
      <c r="H5117" s="19">
        <v>60.428824954779699</v>
      </c>
    </row>
    <row r="5118" spans="1:8">
      <c r="A5118" s="19" t="s">
        <v>47</v>
      </c>
      <c r="B5118" s="19" t="s">
        <v>5507</v>
      </c>
      <c r="C5118" s="19" t="s">
        <v>46</v>
      </c>
      <c r="D5118" s="19">
        <v>2005</v>
      </c>
      <c r="E5118" s="19" t="s">
        <v>104</v>
      </c>
      <c r="F5118" s="19" t="s">
        <v>224</v>
      </c>
      <c r="G5118" s="19" t="s">
        <v>136</v>
      </c>
      <c r="H5118" s="19">
        <v>61.711618199058513</v>
      </c>
    </row>
    <row r="5119" spans="1:8">
      <c r="A5119" s="19" t="s">
        <v>49</v>
      </c>
      <c r="B5119" s="19" t="s">
        <v>5508</v>
      </c>
      <c r="C5119" s="19" t="s">
        <v>48</v>
      </c>
      <c r="D5119" s="19">
        <v>2005</v>
      </c>
      <c r="E5119" s="19" t="s">
        <v>104</v>
      </c>
      <c r="F5119" s="19" t="s">
        <v>224</v>
      </c>
      <c r="G5119" s="19" t="s">
        <v>136</v>
      </c>
      <c r="H5119" s="19">
        <v>64.103301983457385</v>
      </c>
    </row>
    <row r="5120" spans="1:8">
      <c r="A5120" s="19" t="s">
        <v>51</v>
      </c>
      <c r="B5120" s="19" t="s">
        <v>5509</v>
      </c>
      <c r="C5120" s="19" t="s">
        <v>50</v>
      </c>
      <c r="D5120" s="19">
        <v>2005</v>
      </c>
      <c r="E5120" s="19" t="s">
        <v>104</v>
      </c>
      <c r="F5120" s="19" t="s">
        <v>224</v>
      </c>
      <c r="G5120" s="19" t="s">
        <v>136</v>
      </c>
      <c r="H5120" s="19">
        <v>63.119779182102128</v>
      </c>
    </row>
    <row r="5121" spans="1:8">
      <c r="A5121" s="19" t="s">
        <v>53</v>
      </c>
      <c r="B5121" s="19" t="s">
        <v>5510</v>
      </c>
      <c r="C5121" s="19" t="s">
        <v>52</v>
      </c>
      <c r="D5121" s="19">
        <v>2005</v>
      </c>
      <c r="E5121" s="19" t="s">
        <v>104</v>
      </c>
      <c r="F5121" s="19" t="s">
        <v>224</v>
      </c>
      <c r="G5121" s="19" t="s">
        <v>136</v>
      </c>
      <c r="H5121" s="19">
        <v>63.707644495947868</v>
      </c>
    </row>
    <row r="5122" spans="1:8">
      <c r="A5122" s="19" t="s">
        <v>55</v>
      </c>
      <c r="B5122" s="19" t="s">
        <v>5511</v>
      </c>
      <c r="C5122" s="19" t="s">
        <v>54</v>
      </c>
      <c r="D5122" s="19">
        <v>2005</v>
      </c>
      <c r="E5122" s="19" t="s">
        <v>104</v>
      </c>
      <c r="F5122" s="19" t="s">
        <v>224</v>
      </c>
      <c r="G5122" s="19" t="s">
        <v>136</v>
      </c>
      <c r="H5122" s="19">
        <v>62.713119623688726</v>
      </c>
    </row>
    <row r="5123" spans="1:8">
      <c r="A5123" s="19" t="s">
        <v>57</v>
      </c>
      <c r="B5123" s="19" t="s">
        <v>5512</v>
      </c>
      <c r="C5123" s="19" t="s">
        <v>56</v>
      </c>
      <c r="D5123" s="19">
        <v>2005</v>
      </c>
      <c r="E5123" s="19" t="s">
        <v>104</v>
      </c>
      <c r="F5123" s="19" t="s">
        <v>224</v>
      </c>
      <c r="G5123" s="19" t="s">
        <v>136</v>
      </c>
      <c r="H5123" s="19">
        <v>67.596674153663074</v>
      </c>
    </row>
    <row r="5124" spans="1:8">
      <c r="A5124" s="19" t="s">
        <v>59</v>
      </c>
      <c r="B5124" s="19" t="s">
        <v>5513</v>
      </c>
      <c r="C5124" s="19" t="s">
        <v>58</v>
      </c>
      <c r="D5124" s="19">
        <v>2005</v>
      </c>
      <c r="E5124" s="19" t="s">
        <v>104</v>
      </c>
      <c r="F5124" s="19" t="s">
        <v>224</v>
      </c>
      <c r="G5124" s="19" t="s">
        <v>136</v>
      </c>
      <c r="H5124" s="19">
        <v>64.222668432520194</v>
      </c>
    </row>
    <row r="5125" spans="1:8">
      <c r="A5125" s="19" t="s">
        <v>61</v>
      </c>
      <c r="B5125" s="19" t="s">
        <v>5514</v>
      </c>
      <c r="C5125" s="19" t="s">
        <v>60</v>
      </c>
      <c r="D5125" s="19">
        <v>2005</v>
      </c>
      <c r="E5125" s="19" t="s">
        <v>104</v>
      </c>
      <c r="F5125" s="19" t="s">
        <v>224</v>
      </c>
      <c r="G5125" s="19" t="s">
        <v>136</v>
      </c>
      <c r="H5125" s="19">
        <v>63.433406210561863</v>
      </c>
    </row>
    <row r="5126" spans="1:8">
      <c r="A5126" s="19" t="s">
        <v>63</v>
      </c>
      <c r="B5126" s="19" t="s">
        <v>5515</v>
      </c>
      <c r="C5126" s="19" t="s">
        <v>62</v>
      </c>
      <c r="D5126" s="19">
        <v>2005</v>
      </c>
      <c r="E5126" s="19" t="s">
        <v>104</v>
      </c>
      <c r="F5126" s="19" t="s">
        <v>224</v>
      </c>
      <c r="G5126" s="19" t="s">
        <v>136</v>
      </c>
      <c r="H5126" s="19">
        <v>63.979580615475442</v>
      </c>
    </row>
    <row r="5127" spans="1:8">
      <c r="A5127" s="19" t="s">
        <v>65</v>
      </c>
      <c r="B5127" s="19" t="s">
        <v>5516</v>
      </c>
      <c r="C5127" s="19" t="s">
        <v>64</v>
      </c>
      <c r="D5127" s="19">
        <v>2005</v>
      </c>
      <c r="E5127" s="19" t="s">
        <v>104</v>
      </c>
      <c r="F5127" s="19" t="s">
        <v>224</v>
      </c>
      <c r="G5127" s="19" t="s">
        <v>136</v>
      </c>
      <c r="H5127" s="19">
        <v>63.178585881944848</v>
      </c>
    </row>
    <row r="5128" spans="1:8">
      <c r="A5128" s="19" t="s">
        <v>67</v>
      </c>
      <c r="B5128" s="19" t="s">
        <v>5517</v>
      </c>
      <c r="C5128" s="19" t="s">
        <v>66</v>
      </c>
      <c r="D5128" s="19">
        <v>2005</v>
      </c>
      <c r="E5128" s="19" t="s">
        <v>104</v>
      </c>
      <c r="F5128" s="19" t="s">
        <v>224</v>
      </c>
      <c r="G5128" s="19" t="s">
        <v>136</v>
      </c>
      <c r="H5128" s="19">
        <v>62.727814306517807</v>
      </c>
    </row>
    <row r="5129" spans="1:8">
      <c r="A5129" s="19" t="s">
        <v>69</v>
      </c>
      <c r="B5129" s="19" t="s">
        <v>5518</v>
      </c>
      <c r="C5129" s="19" t="s">
        <v>68</v>
      </c>
      <c r="D5129" s="19">
        <v>2005</v>
      </c>
      <c r="E5129" s="19" t="s">
        <v>104</v>
      </c>
      <c r="F5129" s="19" t="s">
        <v>224</v>
      </c>
      <c r="G5129" s="19" t="s">
        <v>136</v>
      </c>
      <c r="H5129" s="19">
        <v>61.962961709042894</v>
      </c>
    </row>
    <row r="5130" spans="1:8">
      <c r="A5130" s="19" t="s">
        <v>71</v>
      </c>
      <c r="B5130" s="19" t="s">
        <v>5519</v>
      </c>
      <c r="C5130" s="19" t="s">
        <v>70</v>
      </c>
      <c r="D5130" s="19">
        <v>2005</v>
      </c>
      <c r="E5130" s="19" t="s">
        <v>104</v>
      </c>
      <c r="F5130" s="19" t="s">
        <v>224</v>
      </c>
      <c r="G5130" s="19" t="s">
        <v>136</v>
      </c>
      <c r="H5130" s="19">
        <v>62.632773945866191</v>
      </c>
    </row>
    <row r="5131" spans="1:8">
      <c r="A5131" s="19" t="s">
        <v>20</v>
      </c>
      <c r="B5131" s="19" t="s">
        <v>5520</v>
      </c>
      <c r="C5131" s="19" t="s">
        <v>182</v>
      </c>
      <c r="D5131" s="19">
        <v>2005</v>
      </c>
      <c r="E5131" s="19" t="s">
        <v>104</v>
      </c>
      <c r="F5131" s="19" t="s">
        <v>224</v>
      </c>
      <c r="G5131" s="19" t="s">
        <v>136</v>
      </c>
      <c r="H5131" s="19">
        <v>63.362923831773657</v>
      </c>
    </row>
    <row r="5132" spans="1:8">
      <c r="A5132" s="19" t="s">
        <v>23</v>
      </c>
      <c r="B5132" s="19" t="s">
        <v>5521</v>
      </c>
      <c r="C5132" s="19" t="s">
        <v>175</v>
      </c>
      <c r="D5132" s="19">
        <v>2006</v>
      </c>
      <c r="E5132" s="19" t="s">
        <v>104</v>
      </c>
      <c r="F5132" s="19" t="s">
        <v>224</v>
      </c>
      <c r="G5132" s="19" t="s">
        <v>136</v>
      </c>
      <c r="H5132" s="19">
        <v>62.550360196543473</v>
      </c>
    </row>
    <row r="5133" spans="1:8">
      <c r="A5133" s="19" t="s">
        <v>25</v>
      </c>
      <c r="B5133" s="19" t="s">
        <v>5522</v>
      </c>
      <c r="C5133" s="19" t="s">
        <v>176</v>
      </c>
      <c r="D5133" s="19">
        <v>2006</v>
      </c>
      <c r="E5133" s="19" t="s">
        <v>104</v>
      </c>
      <c r="F5133" s="19" t="s">
        <v>224</v>
      </c>
      <c r="G5133" s="19" t="s">
        <v>136</v>
      </c>
      <c r="H5133" s="19">
        <v>60.872883231453713</v>
      </c>
    </row>
    <row r="5134" spans="1:8">
      <c r="A5134" s="19" t="s">
        <v>26</v>
      </c>
      <c r="B5134" s="19" t="s">
        <v>5523</v>
      </c>
      <c r="C5134" s="19" t="s">
        <v>177</v>
      </c>
      <c r="D5134" s="19">
        <v>2006</v>
      </c>
      <c r="E5134" s="19" t="s">
        <v>104</v>
      </c>
      <c r="F5134" s="19" t="s">
        <v>224</v>
      </c>
      <c r="G5134" s="19" t="s">
        <v>136</v>
      </c>
      <c r="H5134" s="19">
        <v>62.055509696508402</v>
      </c>
    </row>
    <row r="5135" spans="1:8">
      <c r="A5135" s="19" t="s">
        <v>221</v>
      </c>
      <c r="B5135" s="19" t="s">
        <v>5524</v>
      </c>
      <c r="C5135" s="19" t="s">
        <v>178</v>
      </c>
      <c r="D5135" s="19">
        <v>2006</v>
      </c>
      <c r="E5135" s="19" t="s">
        <v>104</v>
      </c>
      <c r="F5135" s="19" t="s">
        <v>224</v>
      </c>
      <c r="G5135" s="19" t="s">
        <v>136</v>
      </c>
      <c r="H5135" s="19">
        <v>63.960022254013673</v>
      </c>
    </row>
    <row r="5136" spans="1:8">
      <c r="A5136" s="19" t="s">
        <v>107</v>
      </c>
      <c r="B5136" s="19" t="s">
        <v>5525</v>
      </c>
      <c r="C5136" s="19" t="s">
        <v>179</v>
      </c>
      <c r="D5136" s="19">
        <v>2006</v>
      </c>
      <c r="E5136" s="19" t="s">
        <v>104</v>
      </c>
      <c r="F5136" s="19" t="s">
        <v>224</v>
      </c>
      <c r="G5136" s="19" t="s">
        <v>136</v>
      </c>
      <c r="H5136" s="19">
        <v>66.486070879376314</v>
      </c>
    </row>
    <row r="5137" spans="1:8">
      <c r="A5137" s="19" t="s">
        <v>27</v>
      </c>
      <c r="B5137" s="19" t="s">
        <v>5526</v>
      </c>
      <c r="C5137" s="19" t="s">
        <v>180</v>
      </c>
      <c r="D5137" s="19">
        <v>2006</v>
      </c>
      <c r="E5137" s="19" t="s">
        <v>104</v>
      </c>
      <c r="F5137" s="19" t="s">
        <v>224</v>
      </c>
      <c r="G5137" s="19" t="s">
        <v>136</v>
      </c>
      <c r="H5137" s="19">
        <v>64.315746084089028</v>
      </c>
    </row>
    <row r="5138" spans="1:8">
      <c r="A5138" s="19" t="s">
        <v>28</v>
      </c>
      <c r="B5138" s="19" t="s">
        <v>5527</v>
      </c>
      <c r="C5138" s="19" t="s">
        <v>181</v>
      </c>
      <c r="D5138" s="19">
        <v>2006</v>
      </c>
      <c r="E5138" s="19" t="s">
        <v>104</v>
      </c>
      <c r="F5138" s="19" t="s">
        <v>224</v>
      </c>
      <c r="G5138" s="19" t="s">
        <v>136</v>
      </c>
      <c r="H5138" s="19">
        <v>63.215257405758592</v>
      </c>
    </row>
    <row r="5139" spans="1:8">
      <c r="A5139" s="19" t="s">
        <v>30</v>
      </c>
      <c r="B5139" s="19" t="s">
        <v>5528</v>
      </c>
      <c r="C5139" s="19" t="s">
        <v>29</v>
      </c>
      <c r="D5139" s="19">
        <v>2006</v>
      </c>
      <c r="E5139" s="19" t="s">
        <v>104</v>
      </c>
      <c r="F5139" s="19" t="s">
        <v>224</v>
      </c>
      <c r="G5139" s="19" t="s">
        <v>136</v>
      </c>
      <c r="H5139" s="19">
        <v>61.863722833919411</v>
      </c>
    </row>
    <row r="5140" spans="1:8">
      <c r="A5140" s="19" t="s">
        <v>32</v>
      </c>
      <c r="B5140" s="19" t="s">
        <v>5529</v>
      </c>
      <c r="C5140" s="19" t="s">
        <v>31</v>
      </c>
      <c r="D5140" s="19">
        <v>2006</v>
      </c>
      <c r="E5140" s="19" t="s">
        <v>104</v>
      </c>
      <c r="F5140" s="19" t="s">
        <v>224</v>
      </c>
      <c r="G5140" s="19" t="s">
        <v>136</v>
      </c>
      <c r="H5140" s="19">
        <v>62.576635592508609</v>
      </c>
    </row>
    <row r="5141" spans="1:8">
      <c r="A5141" s="19" t="s">
        <v>34</v>
      </c>
      <c r="B5141" s="19" t="s">
        <v>5530</v>
      </c>
      <c r="C5141" s="19" t="s">
        <v>33</v>
      </c>
      <c r="D5141" s="19">
        <v>2006</v>
      </c>
      <c r="E5141" s="19" t="s">
        <v>104</v>
      </c>
      <c r="F5141" s="19" t="s">
        <v>224</v>
      </c>
      <c r="G5141" s="19" t="s">
        <v>136</v>
      </c>
      <c r="H5141" s="19">
        <v>59.197904498955786</v>
      </c>
    </row>
    <row r="5142" spans="1:8">
      <c r="A5142" s="19" t="s">
        <v>36</v>
      </c>
      <c r="B5142" s="19" t="s">
        <v>5531</v>
      </c>
      <c r="C5142" s="19" t="s">
        <v>35</v>
      </c>
      <c r="D5142" s="19">
        <v>2006</v>
      </c>
      <c r="E5142" s="19" t="s">
        <v>104</v>
      </c>
      <c r="F5142" s="19" t="s">
        <v>224</v>
      </c>
      <c r="G5142" s="19" t="s">
        <v>136</v>
      </c>
      <c r="H5142" s="19">
        <v>60.909951799793582</v>
      </c>
    </row>
    <row r="5143" spans="1:8">
      <c r="A5143" s="19" t="s">
        <v>38</v>
      </c>
      <c r="B5143" s="19" t="s">
        <v>5532</v>
      </c>
      <c r="C5143" s="19" t="s">
        <v>37</v>
      </c>
      <c r="D5143" s="19">
        <v>2006</v>
      </c>
      <c r="E5143" s="19" t="s">
        <v>104</v>
      </c>
      <c r="F5143" s="19" t="s">
        <v>224</v>
      </c>
      <c r="G5143" s="19" t="s">
        <v>136</v>
      </c>
      <c r="H5143" s="19">
        <v>64.498917568692761</v>
      </c>
    </row>
    <row r="5144" spans="1:8">
      <c r="A5144" s="19" t="s">
        <v>40</v>
      </c>
      <c r="B5144" s="19" t="s">
        <v>5533</v>
      </c>
      <c r="C5144" s="19" t="s">
        <v>39</v>
      </c>
      <c r="D5144" s="19">
        <v>2006</v>
      </c>
      <c r="E5144" s="19" t="s">
        <v>104</v>
      </c>
      <c r="F5144" s="19" t="s">
        <v>224</v>
      </c>
      <c r="G5144" s="19" t="s">
        <v>136</v>
      </c>
      <c r="H5144" s="19">
        <v>64.737435826599437</v>
      </c>
    </row>
    <row r="5145" spans="1:8">
      <c r="A5145" s="19" t="s">
        <v>41</v>
      </c>
      <c r="B5145" s="19" t="s">
        <v>5534</v>
      </c>
      <c r="C5145" s="19" t="s">
        <v>24</v>
      </c>
      <c r="D5145" s="19">
        <v>2006</v>
      </c>
      <c r="E5145" s="19" t="s">
        <v>104</v>
      </c>
      <c r="F5145" s="19" t="s">
        <v>224</v>
      </c>
      <c r="G5145" s="19" t="s">
        <v>136</v>
      </c>
      <c r="H5145" s="19">
        <v>60.872883231453713</v>
      </c>
    </row>
    <row r="5146" spans="1:8">
      <c r="A5146" s="19" t="s">
        <v>43</v>
      </c>
      <c r="B5146" s="19" t="s">
        <v>5535</v>
      </c>
      <c r="C5146" s="19" t="s">
        <v>42</v>
      </c>
      <c r="D5146" s="19">
        <v>2006</v>
      </c>
      <c r="E5146" s="19" t="s">
        <v>104</v>
      </c>
      <c r="F5146" s="19" t="s">
        <v>224</v>
      </c>
      <c r="G5146" s="19" t="s">
        <v>136</v>
      </c>
      <c r="H5146" s="19">
        <v>64.886782936476337</v>
      </c>
    </row>
    <row r="5147" spans="1:8">
      <c r="A5147" s="19" t="s">
        <v>45</v>
      </c>
      <c r="B5147" s="19" t="s">
        <v>5536</v>
      </c>
      <c r="C5147" s="19" t="s">
        <v>44</v>
      </c>
      <c r="D5147" s="19">
        <v>2006</v>
      </c>
      <c r="E5147" s="19" t="s">
        <v>104</v>
      </c>
      <c r="F5147" s="19" t="s">
        <v>224</v>
      </c>
      <c r="G5147" s="19" t="s">
        <v>136</v>
      </c>
      <c r="H5147" s="19">
        <v>60.543803581392986</v>
      </c>
    </row>
    <row r="5148" spans="1:8">
      <c r="A5148" s="19" t="s">
        <v>47</v>
      </c>
      <c r="B5148" s="19" t="s">
        <v>5537</v>
      </c>
      <c r="C5148" s="19" t="s">
        <v>46</v>
      </c>
      <c r="D5148" s="19">
        <v>2006</v>
      </c>
      <c r="E5148" s="19" t="s">
        <v>104</v>
      </c>
      <c r="F5148" s="19" t="s">
        <v>224</v>
      </c>
      <c r="G5148" s="19" t="s">
        <v>136</v>
      </c>
      <c r="H5148" s="19">
        <v>61.863245387289425</v>
      </c>
    </row>
    <row r="5149" spans="1:8">
      <c r="A5149" s="19" t="s">
        <v>49</v>
      </c>
      <c r="B5149" s="19" t="s">
        <v>5538</v>
      </c>
      <c r="C5149" s="19" t="s">
        <v>48</v>
      </c>
      <c r="D5149" s="19">
        <v>2006</v>
      </c>
      <c r="E5149" s="19" t="s">
        <v>104</v>
      </c>
      <c r="F5149" s="19" t="s">
        <v>224</v>
      </c>
      <c r="G5149" s="19" t="s">
        <v>136</v>
      </c>
      <c r="H5149" s="19">
        <v>64.343805921323437</v>
      </c>
    </row>
    <row r="5150" spans="1:8">
      <c r="A5150" s="19" t="s">
        <v>51</v>
      </c>
      <c r="B5150" s="19" t="s">
        <v>5539</v>
      </c>
      <c r="C5150" s="19" t="s">
        <v>50</v>
      </c>
      <c r="D5150" s="19">
        <v>2006</v>
      </c>
      <c r="E5150" s="19" t="s">
        <v>104</v>
      </c>
      <c r="F5150" s="19" t="s">
        <v>224</v>
      </c>
      <c r="G5150" s="19" t="s">
        <v>136</v>
      </c>
      <c r="H5150" s="19">
        <v>63.420400078078117</v>
      </c>
    </row>
    <row r="5151" spans="1:8">
      <c r="A5151" s="19" t="s">
        <v>53</v>
      </c>
      <c r="B5151" s="19" t="s">
        <v>5540</v>
      </c>
      <c r="C5151" s="19" t="s">
        <v>52</v>
      </c>
      <c r="D5151" s="19">
        <v>2006</v>
      </c>
      <c r="E5151" s="19" t="s">
        <v>104</v>
      </c>
      <c r="F5151" s="19" t="s">
        <v>224</v>
      </c>
      <c r="G5151" s="19" t="s">
        <v>136</v>
      </c>
      <c r="H5151" s="19">
        <v>63.856176023374381</v>
      </c>
    </row>
    <row r="5152" spans="1:8">
      <c r="A5152" s="19" t="s">
        <v>55</v>
      </c>
      <c r="B5152" s="19" t="s">
        <v>5541</v>
      </c>
      <c r="C5152" s="19" t="s">
        <v>54</v>
      </c>
      <c r="D5152" s="19">
        <v>2006</v>
      </c>
      <c r="E5152" s="19" t="s">
        <v>104</v>
      </c>
      <c r="F5152" s="19" t="s">
        <v>224</v>
      </c>
      <c r="G5152" s="19" t="s">
        <v>136</v>
      </c>
      <c r="H5152" s="19">
        <v>62.984261011630352</v>
      </c>
    </row>
    <row r="5153" spans="1:8">
      <c r="A5153" s="19" t="s">
        <v>57</v>
      </c>
      <c r="B5153" s="19" t="s">
        <v>5542</v>
      </c>
      <c r="C5153" s="19" t="s">
        <v>56</v>
      </c>
      <c r="D5153" s="19">
        <v>2006</v>
      </c>
      <c r="E5153" s="19" t="s">
        <v>104</v>
      </c>
      <c r="F5153" s="19" t="s">
        <v>224</v>
      </c>
      <c r="G5153" s="19" t="s">
        <v>136</v>
      </c>
      <c r="H5153" s="19">
        <v>67.823366258347079</v>
      </c>
    </row>
    <row r="5154" spans="1:8">
      <c r="A5154" s="19" t="s">
        <v>59</v>
      </c>
      <c r="B5154" s="19" t="s">
        <v>5543</v>
      </c>
      <c r="C5154" s="19" t="s">
        <v>58</v>
      </c>
      <c r="D5154" s="19">
        <v>2006</v>
      </c>
      <c r="E5154" s="19" t="s">
        <v>104</v>
      </c>
      <c r="F5154" s="19" t="s">
        <v>224</v>
      </c>
      <c r="G5154" s="19" t="s">
        <v>136</v>
      </c>
      <c r="H5154" s="19">
        <v>64.419833427863509</v>
      </c>
    </row>
    <row r="5155" spans="1:8">
      <c r="A5155" s="19" t="s">
        <v>61</v>
      </c>
      <c r="B5155" s="19" t="s">
        <v>5544</v>
      </c>
      <c r="C5155" s="19" t="s">
        <v>60</v>
      </c>
      <c r="D5155" s="19">
        <v>2006</v>
      </c>
      <c r="E5155" s="19" t="s">
        <v>104</v>
      </c>
      <c r="F5155" s="19" t="s">
        <v>224</v>
      </c>
      <c r="G5155" s="19" t="s">
        <v>136</v>
      </c>
      <c r="H5155" s="19">
        <v>63.884719303512462</v>
      </c>
    </row>
    <row r="5156" spans="1:8">
      <c r="A5156" s="19" t="s">
        <v>63</v>
      </c>
      <c r="B5156" s="19" t="s">
        <v>5545</v>
      </c>
      <c r="C5156" s="19" t="s">
        <v>62</v>
      </c>
      <c r="D5156" s="19">
        <v>2006</v>
      </c>
      <c r="E5156" s="19" t="s">
        <v>104</v>
      </c>
      <c r="F5156" s="19" t="s">
        <v>224</v>
      </c>
      <c r="G5156" s="19" t="s">
        <v>136</v>
      </c>
      <c r="H5156" s="19">
        <v>64.122458141716692</v>
      </c>
    </row>
    <row r="5157" spans="1:8">
      <c r="A5157" s="19" t="s">
        <v>65</v>
      </c>
      <c r="B5157" s="19" t="s">
        <v>5546</v>
      </c>
      <c r="C5157" s="19" t="s">
        <v>64</v>
      </c>
      <c r="D5157" s="19">
        <v>2006</v>
      </c>
      <c r="E5157" s="19" t="s">
        <v>104</v>
      </c>
      <c r="F5157" s="19" t="s">
        <v>224</v>
      </c>
      <c r="G5157" s="19" t="s">
        <v>136</v>
      </c>
      <c r="H5157" s="19">
        <v>63.53541157879615</v>
      </c>
    </row>
    <row r="5158" spans="1:8">
      <c r="A5158" s="19" t="s">
        <v>67</v>
      </c>
      <c r="B5158" s="19" t="s">
        <v>5547</v>
      </c>
      <c r="C5158" s="19" t="s">
        <v>66</v>
      </c>
      <c r="D5158" s="19">
        <v>2006</v>
      </c>
      <c r="E5158" s="19" t="s">
        <v>104</v>
      </c>
      <c r="F5158" s="19" t="s">
        <v>224</v>
      </c>
      <c r="G5158" s="19" t="s">
        <v>136</v>
      </c>
      <c r="H5158" s="19">
        <v>62.815459149966969</v>
      </c>
    </row>
    <row r="5159" spans="1:8">
      <c r="A5159" s="19" t="s">
        <v>69</v>
      </c>
      <c r="B5159" s="19" t="s">
        <v>5548</v>
      </c>
      <c r="C5159" s="19" t="s">
        <v>68</v>
      </c>
      <c r="D5159" s="19">
        <v>2006</v>
      </c>
      <c r="E5159" s="19" t="s">
        <v>104</v>
      </c>
      <c r="F5159" s="19" t="s">
        <v>224</v>
      </c>
      <c r="G5159" s="19" t="s">
        <v>136</v>
      </c>
      <c r="H5159" s="19">
        <v>61.999102031653386</v>
      </c>
    </row>
    <row r="5160" spans="1:8">
      <c r="A5160" s="19" t="s">
        <v>71</v>
      </c>
      <c r="B5160" s="19" t="s">
        <v>5549</v>
      </c>
      <c r="C5160" s="19" t="s">
        <v>70</v>
      </c>
      <c r="D5160" s="19">
        <v>2006</v>
      </c>
      <c r="E5160" s="19" t="s">
        <v>104</v>
      </c>
      <c r="F5160" s="19" t="s">
        <v>224</v>
      </c>
      <c r="G5160" s="19" t="s">
        <v>136</v>
      </c>
      <c r="H5160" s="19">
        <v>62.964491274002718</v>
      </c>
    </row>
    <row r="5161" spans="1:8">
      <c r="A5161" s="19" t="s">
        <v>20</v>
      </c>
      <c r="B5161" s="19" t="s">
        <v>5550</v>
      </c>
      <c r="C5161" s="19" t="s">
        <v>182</v>
      </c>
      <c r="D5161" s="19">
        <v>2006</v>
      </c>
      <c r="E5161" s="19" t="s">
        <v>104</v>
      </c>
      <c r="F5161" s="19" t="s">
        <v>224</v>
      </c>
      <c r="G5161" s="19" t="s">
        <v>136</v>
      </c>
      <c r="H5161" s="19">
        <v>63.539985021777369</v>
      </c>
    </row>
    <row r="5162" spans="1:8">
      <c r="A5162" s="19" t="s">
        <v>23</v>
      </c>
      <c r="B5162" s="19" t="s">
        <v>5551</v>
      </c>
      <c r="C5162" s="19" t="s">
        <v>175</v>
      </c>
      <c r="D5162" s="19">
        <v>2007</v>
      </c>
      <c r="E5162" s="19" t="s">
        <v>104</v>
      </c>
      <c r="F5162" s="19" t="s">
        <v>224</v>
      </c>
      <c r="G5162" s="19" t="s">
        <v>136</v>
      </c>
      <c r="H5162" s="19">
        <v>62.646268865390695</v>
      </c>
    </row>
    <row r="5163" spans="1:8">
      <c r="A5163" s="19" t="s">
        <v>25</v>
      </c>
      <c r="B5163" s="19" t="s">
        <v>5552</v>
      </c>
      <c r="C5163" s="19" t="s">
        <v>176</v>
      </c>
      <c r="D5163" s="19">
        <v>2007</v>
      </c>
      <c r="E5163" s="19" t="s">
        <v>104</v>
      </c>
      <c r="F5163" s="19" t="s">
        <v>224</v>
      </c>
      <c r="G5163" s="19" t="s">
        <v>136</v>
      </c>
      <c r="H5163" s="19">
        <v>60.954524101771455</v>
      </c>
    </row>
    <row r="5164" spans="1:8">
      <c r="A5164" s="19" t="s">
        <v>26</v>
      </c>
      <c r="B5164" s="19" t="s">
        <v>5553</v>
      </c>
      <c r="C5164" s="19" t="s">
        <v>177</v>
      </c>
      <c r="D5164" s="19">
        <v>2007</v>
      </c>
      <c r="E5164" s="19" t="s">
        <v>104</v>
      </c>
      <c r="F5164" s="19" t="s">
        <v>224</v>
      </c>
      <c r="G5164" s="19" t="s">
        <v>136</v>
      </c>
      <c r="H5164" s="19">
        <v>62.151323482513021</v>
      </c>
    </row>
    <row r="5165" spans="1:8">
      <c r="A5165" s="19" t="s">
        <v>221</v>
      </c>
      <c r="B5165" s="19" t="s">
        <v>5554</v>
      </c>
      <c r="C5165" s="19" t="s">
        <v>178</v>
      </c>
      <c r="D5165" s="19">
        <v>2007</v>
      </c>
      <c r="E5165" s="19" t="s">
        <v>104</v>
      </c>
      <c r="F5165" s="19" t="s">
        <v>224</v>
      </c>
      <c r="G5165" s="19" t="s">
        <v>136</v>
      </c>
      <c r="H5165" s="19">
        <v>64.151519810156771</v>
      </c>
    </row>
    <row r="5166" spans="1:8">
      <c r="A5166" s="19" t="s">
        <v>107</v>
      </c>
      <c r="B5166" s="19" t="s">
        <v>5555</v>
      </c>
      <c r="C5166" s="19" t="s">
        <v>179</v>
      </c>
      <c r="D5166" s="19">
        <v>2007</v>
      </c>
      <c r="E5166" s="19" t="s">
        <v>104</v>
      </c>
      <c r="F5166" s="19" t="s">
        <v>224</v>
      </c>
      <c r="G5166" s="19" t="s">
        <v>136</v>
      </c>
      <c r="H5166" s="19">
        <v>66.748136569167727</v>
      </c>
    </row>
    <row r="5167" spans="1:8">
      <c r="A5167" s="19" t="s">
        <v>27</v>
      </c>
      <c r="B5167" s="19" t="s">
        <v>5556</v>
      </c>
      <c r="C5167" s="19" t="s">
        <v>180</v>
      </c>
      <c r="D5167" s="19">
        <v>2007</v>
      </c>
      <c r="E5167" s="19" t="s">
        <v>104</v>
      </c>
      <c r="F5167" s="19" t="s">
        <v>224</v>
      </c>
      <c r="G5167" s="19" t="s">
        <v>136</v>
      </c>
      <c r="H5167" s="19">
        <v>64.567074926965745</v>
      </c>
    </row>
    <row r="5168" spans="1:8">
      <c r="A5168" s="19" t="s">
        <v>28</v>
      </c>
      <c r="B5168" s="19" t="s">
        <v>5557</v>
      </c>
      <c r="C5168" s="19" t="s">
        <v>181</v>
      </c>
      <c r="D5168" s="19">
        <v>2007</v>
      </c>
      <c r="E5168" s="19" t="s">
        <v>104</v>
      </c>
      <c r="F5168" s="19" t="s">
        <v>224</v>
      </c>
      <c r="G5168" s="19" t="s">
        <v>136</v>
      </c>
      <c r="H5168" s="19">
        <v>63.407540230209634</v>
      </c>
    </row>
    <row r="5169" spans="1:8">
      <c r="A5169" s="19" t="s">
        <v>30</v>
      </c>
      <c r="B5169" s="19" t="s">
        <v>5558</v>
      </c>
      <c r="C5169" s="19" t="s">
        <v>29</v>
      </c>
      <c r="D5169" s="19">
        <v>2007</v>
      </c>
      <c r="E5169" s="19" t="s">
        <v>104</v>
      </c>
      <c r="F5169" s="19" t="s">
        <v>224</v>
      </c>
      <c r="G5169" s="19" t="s">
        <v>136</v>
      </c>
      <c r="H5169" s="19">
        <v>61.923959827833578</v>
      </c>
    </row>
    <row r="5170" spans="1:8">
      <c r="A5170" s="19" t="s">
        <v>32</v>
      </c>
      <c r="B5170" s="19" t="s">
        <v>5559</v>
      </c>
      <c r="C5170" s="19" t="s">
        <v>31</v>
      </c>
      <c r="D5170" s="19">
        <v>2007</v>
      </c>
      <c r="E5170" s="19" t="s">
        <v>104</v>
      </c>
      <c r="F5170" s="19" t="s">
        <v>224</v>
      </c>
      <c r="G5170" s="19" t="s">
        <v>136</v>
      </c>
      <c r="H5170" s="19">
        <v>62.500209383741769</v>
      </c>
    </row>
    <row r="5171" spans="1:8">
      <c r="A5171" s="19" t="s">
        <v>34</v>
      </c>
      <c r="B5171" s="19" t="s">
        <v>5560</v>
      </c>
      <c r="C5171" s="19" t="s">
        <v>33</v>
      </c>
      <c r="D5171" s="19">
        <v>2007</v>
      </c>
      <c r="E5171" s="19" t="s">
        <v>104</v>
      </c>
      <c r="F5171" s="19" t="s">
        <v>224</v>
      </c>
      <c r="G5171" s="19" t="s">
        <v>136</v>
      </c>
      <c r="H5171" s="19">
        <v>59.473711965406316</v>
      </c>
    </row>
    <row r="5172" spans="1:8">
      <c r="A5172" s="19" t="s">
        <v>36</v>
      </c>
      <c r="B5172" s="19" t="s">
        <v>5561</v>
      </c>
      <c r="C5172" s="19" t="s">
        <v>35</v>
      </c>
      <c r="D5172" s="19">
        <v>2007</v>
      </c>
      <c r="E5172" s="19" t="s">
        <v>104</v>
      </c>
      <c r="F5172" s="19" t="s">
        <v>224</v>
      </c>
      <c r="G5172" s="19" t="s">
        <v>136</v>
      </c>
      <c r="H5172" s="19">
        <v>61.145668041891469</v>
      </c>
    </row>
    <row r="5173" spans="1:8">
      <c r="A5173" s="19" t="s">
        <v>38</v>
      </c>
      <c r="B5173" s="19" t="s">
        <v>5562</v>
      </c>
      <c r="C5173" s="19" t="s">
        <v>37</v>
      </c>
      <c r="D5173" s="19">
        <v>2007</v>
      </c>
      <c r="E5173" s="19" t="s">
        <v>104</v>
      </c>
      <c r="F5173" s="19" t="s">
        <v>224</v>
      </c>
      <c r="G5173" s="19" t="s">
        <v>136</v>
      </c>
      <c r="H5173" s="19">
        <v>64.55415870995121</v>
      </c>
    </row>
    <row r="5174" spans="1:8">
      <c r="A5174" s="19" t="s">
        <v>40</v>
      </c>
      <c r="B5174" s="19" t="s">
        <v>5563</v>
      </c>
      <c r="C5174" s="19" t="s">
        <v>39</v>
      </c>
      <c r="D5174" s="19">
        <v>2007</v>
      </c>
      <c r="E5174" s="19" t="s">
        <v>104</v>
      </c>
      <c r="F5174" s="19" t="s">
        <v>224</v>
      </c>
      <c r="G5174" s="19" t="s">
        <v>136</v>
      </c>
      <c r="H5174" s="19">
        <v>64.801200642983929</v>
      </c>
    </row>
    <row r="5175" spans="1:8">
      <c r="A5175" s="19" t="s">
        <v>41</v>
      </c>
      <c r="B5175" s="19" t="s">
        <v>5564</v>
      </c>
      <c r="C5175" s="19" t="s">
        <v>24</v>
      </c>
      <c r="D5175" s="19">
        <v>2007</v>
      </c>
      <c r="E5175" s="19" t="s">
        <v>104</v>
      </c>
      <c r="F5175" s="19" t="s">
        <v>224</v>
      </c>
      <c r="G5175" s="19" t="s">
        <v>136</v>
      </c>
      <c r="H5175" s="19">
        <v>60.954524101771455</v>
      </c>
    </row>
    <row r="5176" spans="1:8">
      <c r="A5176" s="19" t="s">
        <v>43</v>
      </c>
      <c r="B5176" s="19" t="s">
        <v>5565</v>
      </c>
      <c r="C5176" s="19" t="s">
        <v>42</v>
      </c>
      <c r="D5176" s="19">
        <v>2007</v>
      </c>
      <c r="E5176" s="19" t="s">
        <v>104</v>
      </c>
      <c r="F5176" s="19" t="s">
        <v>224</v>
      </c>
      <c r="G5176" s="19" t="s">
        <v>136</v>
      </c>
      <c r="H5176" s="19">
        <v>64.818256644452106</v>
      </c>
    </row>
    <row r="5177" spans="1:8">
      <c r="A5177" s="19" t="s">
        <v>45</v>
      </c>
      <c r="B5177" s="19" t="s">
        <v>5566</v>
      </c>
      <c r="C5177" s="19" t="s">
        <v>44</v>
      </c>
      <c r="D5177" s="19">
        <v>2007</v>
      </c>
      <c r="E5177" s="19" t="s">
        <v>104</v>
      </c>
      <c r="F5177" s="19" t="s">
        <v>224</v>
      </c>
      <c r="G5177" s="19" t="s">
        <v>136</v>
      </c>
      <c r="H5177" s="19">
        <v>60.802407221665</v>
      </c>
    </row>
    <row r="5178" spans="1:8">
      <c r="A5178" s="19" t="s">
        <v>47</v>
      </c>
      <c r="B5178" s="19" t="s">
        <v>5567</v>
      </c>
      <c r="C5178" s="19" t="s">
        <v>46</v>
      </c>
      <c r="D5178" s="19">
        <v>2007</v>
      </c>
      <c r="E5178" s="19" t="s">
        <v>104</v>
      </c>
      <c r="F5178" s="19" t="s">
        <v>224</v>
      </c>
      <c r="G5178" s="19" t="s">
        <v>136</v>
      </c>
      <c r="H5178" s="19">
        <v>61.933441433093975</v>
      </c>
    </row>
    <row r="5179" spans="1:8">
      <c r="A5179" s="19" t="s">
        <v>49</v>
      </c>
      <c r="B5179" s="19" t="s">
        <v>5568</v>
      </c>
      <c r="C5179" s="19" t="s">
        <v>48</v>
      </c>
      <c r="D5179" s="19">
        <v>2007</v>
      </c>
      <c r="E5179" s="19" t="s">
        <v>104</v>
      </c>
      <c r="F5179" s="19" t="s">
        <v>224</v>
      </c>
      <c r="G5179" s="19" t="s">
        <v>136</v>
      </c>
      <c r="H5179" s="19">
        <v>64.558203561903127</v>
      </c>
    </row>
    <row r="5180" spans="1:8">
      <c r="A5180" s="19" t="s">
        <v>51</v>
      </c>
      <c r="B5180" s="19" t="s">
        <v>5569</v>
      </c>
      <c r="C5180" s="19" t="s">
        <v>50</v>
      </c>
      <c r="D5180" s="19">
        <v>2007</v>
      </c>
      <c r="E5180" s="19" t="s">
        <v>104</v>
      </c>
      <c r="F5180" s="19" t="s">
        <v>224</v>
      </c>
      <c r="G5180" s="19" t="s">
        <v>136</v>
      </c>
      <c r="H5180" s="19">
        <v>63.594493260505047</v>
      </c>
    </row>
    <row r="5181" spans="1:8">
      <c r="A5181" s="19" t="s">
        <v>53</v>
      </c>
      <c r="B5181" s="19" t="s">
        <v>5570</v>
      </c>
      <c r="C5181" s="19" t="s">
        <v>52</v>
      </c>
      <c r="D5181" s="19">
        <v>2007</v>
      </c>
      <c r="E5181" s="19" t="s">
        <v>104</v>
      </c>
      <c r="F5181" s="19" t="s">
        <v>224</v>
      </c>
      <c r="G5181" s="19" t="s">
        <v>136</v>
      </c>
      <c r="H5181" s="19">
        <v>64.02548014328903</v>
      </c>
    </row>
    <row r="5182" spans="1:8">
      <c r="A5182" s="19" t="s">
        <v>55</v>
      </c>
      <c r="B5182" s="19" t="s">
        <v>5571</v>
      </c>
      <c r="C5182" s="19" t="s">
        <v>54</v>
      </c>
      <c r="D5182" s="19">
        <v>2007</v>
      </c>
      <c r="E5182" s="19" t="s">
        <v>104</v>
      </c>
      <c r="F5182" s="19" t="s">
        <v>224</v>
      </c>
      <c r="G5182" s="19" t="s">
        <v>136</v>
      </c>
      <c r="H5182" s="19">
        <v>63.130551903280633</v>
      </c>
    </row>
    <row r="5183" spans="1:8">
      <c r="A5183" s="19" t="s">
        <v>57</v>
      </c>
      <c r="B5183" s="19" t="s">
        <v>5572</v>
      </c>
      <c r="C5183" s="19" t="s">
        <v>56</v>
      </c>
      <c r="D5183" s="19">
        <v>2007</v>
      </c>
      <c r="E5183" s="19" t="s">
        <v>104</v>
      </c>
      <c r="F5183" s="19" t="s">
        <v>224</v>
      </c>
      <c r="G5183" s="19" t="s">
        <v>136</v>
      </c>
      <c r="H5183" s="19">
        <v>68.123011858767327</v>
      </c>
    </row>
    <row r="5184" spans="1:8">
      <c r="A5184" s="19" t="s">
        <v>59</v>
      </c>
      <c r="B5184" s="19" t="s">
        <v>5573</v>
      </c>
      <c r="C5184" s="19" t="s">
        <v>58</v>
      </c>
      <c r="D5184" s="19">
        <v>2007</v>
      </c>
      <c r="E5184" s="19" t="s">
        <v>104</v>
      </c>
      <c r="F5184" s="19" t="s">
        <v>224</v>
      </c>
      <c r="G5184" s="19" t="s">
        <v>136</v>
      </c>
      <c r="H5184" s="19">
        <v>64.659168937736439</v>
      </c>
    </row>
    <row r="5185" spans="1:8">
      <c r="A5185" s="19" t="s">
        <v>61</v>
      </c>
      <c r="B5185" s="19" t="s">
        <v>5574</v>
      </c>
      <c r="C5185" s="19" t="s">
        <v>60</v>
      </c>
      <c r="D5185" s="19">
        <v>2007</v>
      </c>
      <c r="E5185" s="19" t="s">
        <v>104</v>
      </c>
      <c r="F5185" s="19" t="s">
        <v>224</v>
      </c>
      <c r="G5185" s="19" t="s">
        <v>136</v>
      </c>
      <c r="H5185" s="19">
        <v>64.189390096723969</v>
      </c>
    </row>
    <row r="5186" spans="1:8">
      <c r="A5186" s="19" t="s">
        <v>63</v>
      </c>
      <c r="B5186" s="19" t="s">
        <v>5575</v>
      </c>
      <c r="C5186" s="19" t="s">
        <v>62</v>
      </c>
      <c r="D5186" s="19">
        <v>2007</v>
      </c>
      <c r="E5186" s="19" t="s">
        <v>104</v>
      </c>
      <c r="F5186" s="19" t="s">
        <v>224</v>
      </c>
      <c r="G5186" s="19" t="s">
        <v>136</v>
      </c>
      <c r="H5186" s="19">
        <v>64.20362655511552</v>
      </c>
    </row>
    <row r="5187" spans="1:8">
      <c r="A5187" s="19" t="s">
        <v>65</v>
      </c>
      <c r="B5187" s="19" t="s">
        <v>5576</v>
      </c>
      <c r="C5187" s="19" t="s">
        <v>64</v>
      </c>
      <c r="D5187" s="19">
        <v>2007</v>
      </c>
      <c r="E5187" s="19" t="s">
        <v>104</v>
      </c>
      <c r="F5187" s="19" t="s">
        <v>224</v>
      </c>
      <c r="G5187" s="19" t="s">
        <v>136</v>
      </c>
      <c r="H5187" s="19">
        <v>63.847312908086387</v>
      </c>
    </row>
    <row r="5188" spans="1:8">
      <c r="A5188" s="19" t="s">
        <v>67</v>
      </c>
      <c r="B5188" s="19" t="s">
        <v>5577</v>
      </c>
      <c r="C5188" s="19" t="s">
        <v>66</v>
      </c>
      <c r="D5188" s="19">
        <v>2007</v>
      </c>
      <c r="E5188" s="19" t="s">
        <v>104</v>
      </c>
      <c r="F5188" s="19" t="s">
        <v>224</v>
      </c>
      <c r="G5188" s="19" t="s">
        <v>136</v>
      </c>
      <c r="H5188" s="19">
        <v>63.046584738496712</v>
      </c>
    </row>
    <row r="5189" spans="1:8">
      <c r="A5189" s="19" t="s">
        <v>69</v>
      </c>
      <c r="B5189" s="19" t="s">
        <v>5578</v>
      </c>
      <c r="C5189" s="19" t="s">
        <v>68</v>
      </c>
      <c r="D5189" s="19">
        <v>2007</v>
      </c>
      <c r="E5189" s="19" t="s">
        <v>104</v>
      </c>
      <c r="F5189" s="19" t="s">
        <v>224</v>
      </c>
      <c r="G5189" s="19" t="s">
        <v>136</v>
      </c>
      <c r="H5189" s="19">
        <v>62.02674345923743</v>
      </c>
    </row>
    <row r="5190" spans="1:8">
      <c r="A5190" s="19" t="s">
        <v>71</v>
      </c>
      <c r="B5190" s="19" t="s">
        <v>5579</v>
      </c>
      <c r="C5190" s="19" t="s">
        <v>70</v>
      </c>
      <c r="D5190" s="19">
        <v>2007</v>
      </c>
      <c r="E5190" s="19" t="s">
        <v>104</v>
      </c>
      <c r="F5190" s="19" t="s">
        <v>224</v>
      </c>
      <c r="G5190" s="19" t="s">
        <v>136</v>
      </c>
      <c r="H5190" s="19">
        <v>63.312726346763235</v>
      </c>
    </row>
    <row r="5191" spans="1:8">
      <c r="A5191" s="19" t="s">
        <v>20</v>
      </c>
      <c r="B5191" s="19" t="s">
        <v>5580</v>
      </c>
      <c r="C5191" s="19" t="s">
        <v>182</v>
      </c>
      <c r="D5191" s="19">
        <v>2007</v>
      </c>
      <c r="E5191" s="19" t="s">
        <v>104</v>
      </c>
      <c r="F5191" s="19" t="s">
        <v>224</v>
      </c>
      <c r="G5191" s="19" t="s">
        <v>136</v>
      </c>
      <c r="H5191" s="19">
        <v>63.711892928813796</v>
      </c>
    </row>
    <row r="5192" spans="1:8">
      <c r="A5192" s="19" t="s">
        <v>23</v>
      </c>
      <c r="B5192" s="19" t="s">
        <v>5581</v>
      </c>
      <c r="C5192" s="19" t="s">
        <v>175</v>
      </c>
      <c r="D5192" s="19">
        <v>2008</v>
      </c>
      <c r="E5192" s="19" t="s">
        <v>104</v>
      </c>
      <c r="F5192" s="19" t="s">
        <v>224</v>
      </c>
      <c r="G5192" s="19" t="s">
        <v>136</v>
      </c>
      <c r="H5192" s="19">
        <v>62.549733096606715</v>
      </c>
    </row>
    <row r="5193" spans="1:8">
      <c r="A5193" s="19" t="s">
        <v>25</v>
      </c>
      <c r="B5193" s="19" t="s">
        <v>5582</v>
      </c>
      <c r="C5193" s="19" t="s">
        <v>176</v>
      </c>
      <c r="D5193" s="19">
        <v>2008</v>
      </c>
      <c r="E5193" s="19" t="s">
        <v>104</v>
      </c>
      <c r="F5193" s="19" t="s">
        <v>224</v>
      </c>
      <c r="G5193" s="19" t="s">
        <v>136</v>
      </c>
      <c r="H5193" s="19">
        <v>60.790275843901711</v>
      </c>
    </row>
    <row r="5194" spans="1:8">
      <c r="A5194" s="19" t="s">
        <v>26</v>
      </c>
      <c r="B5194" s="19" t="s">
        <v>5583</v>
      </c>
      <c r="C5194" s="19" t="s">
        <v>177</v>
      </c>
      <c r="D5194" s="19">
        <v>2008</v>
      </c>
      <c r="E5194" s="19" t="s">
        <v>104</v>
      </c>
      <c r="F5194" s="19" t="s">
        <v>224</v>
      </c>
      <c r="G5194" s="19" t="s">
        <v>136</v>
      </c>
      <c r="H5194" s="19">
        <v>62.102043726988917</v>
      </c>
    </row>
    <row r="5195" spans="1:8">
      <c r="A5195" s="19" t="s">
        <v>221</v>
      </c>
      <c r="B5195" s="19" t="s">
        <v>5584</v>
      </c>
      <c r="C5195" s="19" t="s">
        <v>178</v>
      </c>
      <c r="D5195" s="19">
        <v>2008</v>
      </c>
      <c r="E5195" s="19" t="s">
        <v>104</v>
      </c>
      <c r="F5195" s="19" t="s">
        <v>224</v>
      </c>
      <c r="G5195" s="19" t="s">
        <v>136</v>
      </c>
      <c r="H5195" s="19">
        <v>64.225961491400668</v>
      </c>
    </row>
    <row r="5196" spans="1:8">
      <c r="A5196" s="19" t="s">
        <v>107</v>
      </c>
      <c r="B5196" s="19" t="s">
        <v>5585</v>
      </c>
      <c r="C5196" s="19" t="s">
        <v>179</v>
      </c>
      <c r="D5196" s="19">
        <v>2008</v>
      </c>
      <c r="E5196" s="19" t="s">
        <v>104</v>
      </c>
      <c r="F5196" s="19" t="s">
        <v>224</v>
      </c>
      <c r="G5196" s="19" t="s">
        <v>136</v>
      </c>
      <c r="H5196" s="19">
        <v>66.941328628166005</v>
      </c>
    </row>
    <row r="5197" spans="1:8">
      <c r="A5197" s="19" t="s">
        <v>27</v>
      </c>
      <c r="B5197" s="19" t="s">
        <v>5586</v>
      </c>
      <c r="C5197" s="19" t="s">
        <v>180</v>
      </c>
      <c r="D5197" s="19">
        <v>2008</v>
      </c>
      <c r="E5197" s="19" t="s">
        <v>104</v>
      </c>
      <c r="F5197" s="19" t="s">
        <v>224</v>
      </c>
      <c r="G5197" s="19" t="s">
        <v>136</v>
      </c>
      <c r="H5197" s="19">
        <v>64.549334500636093</v>
      </c>
    </row>
    <row r="5198" spans="1:8">
      <c r="A5198" s="19" t="s">
        <v>28</v>
      </c>
      <c r="B5198" s="19" t="s">
        <v>5587</v>
      </c>
      <c r="C5198" s="19" t="s">
        <v>181</v>
      </c>
      <c r="D5198" s="19">
        <v>2008</v>
      </c>
      <c r="E5198" s="19" t="s">
        <v>104</v>
      </c>
      <c r="F5198" s="19" t="s">
        <v>224</v>
      </c>
      <c r="G5198" s="19" t="s">
        <v>136</v>
      </c>
      <c r="H5198" s="19">
        <v>63.492016153649132</v>
      </c>
    </row>
    <row r="5199" spans="1:8">
      <c r="A5199" s="19" t="s">
        <v>30</v>
      </c>
      <c r="B5199" s="19" t="s">
        <v>5588</v>
      </c>
      <c r="C5199" s="19" t="s">
        <v>29</v>
      </c>
      <c r="D5199" s="19">
        <v>2008</v>
      </c>
      <c r="E5199" s="19" t="s">
        <v>104</v>
      </c>
      <c r="F5199" s="19" t="s">
        <v>224</v>
      </c>
      <c r="G5199" s="19" t="s">
        <v>136</v>
      </c>
      <c r="H5199" s="19">
        <v>61.669717947250987</v>
      </c>
    </row>
    <row r="5200" spans="1:8">
      <c r="A5200" s="19" t="s">
        <v>32</v>
      </c>
      <c r="B5200" s="19" t="s">
        <v>5589</v>
      </c>
      <c r="C5200" s="19" t="s">
        <v>31</v>
      </c>
      <c r="D5200" s="19">
        <v>2008</v>
      </c>
      <c r="E5200" s="19" t="s">
        <v>104</v>
      </c>
      <c r="F5200" s="19" t="s">
        <v>224</v>
      </c>
      <c r="G5200" s="19" t="s">
        <v>136</v>
      </c>
      <c r="H5200" s="19">
        <v>62.404589714896531</v>
      </c>
    </row>
    <row r="5201" spans="1:8">
      <c r="A5201" s="19" t="s">
        <v>34</v>
      </c>
      <c r="B5201" s="19" t="s">
        <v>5590</v>
      </c>
      <c r="C5201" s="19" t="s">
        <v>33</v>
      </c>
      <c r="D5201" s="19">
        <v>2008</v>
      </c>
      <c r="E5201" s="19" t="s">
        <v>104</v>
      </c>
      <c r="F5201" s="19" t="s">
        <v>224</v>
      </c>
      <c r="G5201" s="19" t="s">
        <v>136</v>
      </c>
      <c r="H5201" s="19">
        <v>59.410165164246173</v>
      </c>
    </row>
    <row r="5202" spans="1:8">
      <c r="A5202" s="19" t="s">
        <v>36</v>
      </c>
      <c r="B5202" s="19" t="s">
        <v>5591</v>
      </c>
      <c r="C5202" s="19" t="s">
        <v>35</v>
      </c>
      <c r="D5202" s="19">
        <v>2008</v>
      </c>
      <c r="E5202" s="19" t="s">
        <v>104</v>
      </c>
      <c r="F5202" s="19" t="s">
        <v>224</v>
      </c>
      <c r="G5202" s="19" t="s">
        <v>136</v>
      </c>
      <c r="H5202" s="19">
        <v>61.154329262500127</v>
      </c>
    </row>
    <row r="5203" spans="1:8">
      <c r="A5203" s="19" t="s">
        <v>38</v>
      </c>
      <c r="B5203" s="19" t="s">
        <v>5592</v>
      </c>
      <c r="C5203" s="19" t="s">
        <v>37</v>
      </c>
      <c r="D5203" s="19">
        <v>2008</v>
      </c>
      <c r="E5203" s="19" t="s">
        <v>104</v>
      </c>
      <c r="F5203" s="19" t="s">
        <v>224</v>
      </c>
      <c r="G5203" s="19" t="s">
        <v>136</v>
      </c>
      <c r="H5203" s="19">
        <v>64.469541455171907</v>
      </c>
    </row>
    <row r="5204" spans="1:8">
      <c r="A5204" s="19" t="s">
        <v>40</v>
      </c>
      <c r="B5204" s="19" t="s">
        <v>5593</v>
      </c>
      <c r="C5204" s="19" t="s">
        <v>39</v>
      </c>
      <c r="D5204" s="19">
        <v>2008</v>
      </c>
      <c r="E5204" s="19" t="s">
        <v>104</v>
      </c>
      <c r="F5204" s="19" t="s">
        <v>224</v>
      </c>
      <c r="G5204" s="19" t="s">
        <v>136</v>
      </c>
      <c r="H5204" s="19">
        <v>64.659933066910426</v>
      </c>
    </row>
    <row r="5205" spans="1:8">
      <c r="A5205" s="19" t="s">
        <v>41</v>
      </c>
      <c r="B5205" s="19" t="s">
        <v>5594</v>
      </c>
      <c r="C5205" s="19" t="s">
        <v>24</v>
      </c>
      <c r="D5205" s="19">
        <v>2008</v>
      </c>
      <c r="E5205" s="19" t="s">
        <v>104</v>
      </c>
      <c r="F5205" s="19" t="s">
        <v>224</v>
      </c>
      <c r="G5205" s="19" t="s">
        <v>136</v>
      </c>
      <c r="H5205" s="19">
        <v>60.790275843901711</v>
      </c>
    </row>
    <row r="5206" spans="1:8">
      <c r="A5206" s="19" t="s">
        <v>43</v>
      </c>
      <c r="B5206" s="19" t="s">
        <v>5595</v>
      </c>
      <c r="C5206" s="19" t="s">
        <v>42</v>
      </c>
      <c r="D5206" s="19">
        <v>2008</v>
      </c>
      <c r="E5206" s="19" t="s">
        <v>104</v>
      </c>
      <c r="F5206" s="19" t="s">
        <v>224</v>
      </c>
      <c r="G5206" s="19" t="s">
        <v>136</v>
      </c>
      <c r="H5206" s="19">
        <v>64.673006895999791</v>
      </c>
    </row>
    <row r="5207" spans="1:8">
      <c r="A5207" s="19" t="s">
        <v>45</v>
      </c>
      <c r="B5207" s="19" t="s">
        <v>5596</v>
      </c>
      <c r="C5207" s="19" t="s">
        <v>44</v>
      </c>
      <c r="D5207" s="19">
        <v>2008</v>
      </c>
      <c r="E5207" s="19" t="s">
        <v>104</v>
      </c>
      <c r="F5207" s="19" t="s">
        <v>224</v>
      </c>
      <c r="G5207" s="19" t="s">
        <v>136</v>
      </c>
      <c r="H5207" s="19">
        <v>60.916010368682613</v>
      </c>
    </row>
    <row r="5208" spans="1:8">
      <c r="A5208" s="19" t="s">
        <v>47</v>
      </c>
      <c r="B5208" s="19" t="s">
        <v>5597</v>
      </c>
      <c r="C5208" s="19" t="s">
        <v>46</v>
      </c>
      <c r="D5208" s="19">
        <v>2008</v>
      </c>
      <c r="E5208" s="19" t="s">
        <v>104</v>
      </c>
      <c r="F5208" s="19" t="s">
        <v>224</v>
      </c>
      <c r="G5208" s="19" t="s">
        <v>136</v>
      </c>
      <c r="H5208" s="19">
        <v>61.83314430984511</v>
      </c>
    </row>
    <row r="5209" spans="1:8">
      <c r="A5209" s="19" t="s">
        <v>49</v>
      </c>
      <c r="B5209" s="19" t="s">
        <v>5598</v>
      </c>
      <c r="C5209" s="19" t="s">
        <v>48</v>
      </c>
      <c r="D5209" s="19">
        <v>2008</v>
      </c>
      <c r="E5209" s="19" t="s">
        <v>104</v>
      </c>
      <c r="F5209" s="19" t="s">
        <v>224</v>
      </c>
      <c r="G5209" s="19" t="s">
        <v>136</v>
      </c>
      <c r="H5209" s="19">
        <v>64.639807977312628</v>
      </c>
    </row>
    <row r="5210" spans="1:8">
      <c r="A5210" s="19" t="s">
        <v>51</v>
      </c>
      <c r="B5210" s="19" t="s">
        <v>5599</v>
      </c>
      <c r="C5210" s="19" t="s">
        <v>50</v>
      </c>
      <c r="D5210" s="19">
        <v>2008</v>
      </c>
      <c r="E5210" s="19" t="s">
        <v>104</v>
      </c>
      <c r="F5210" s="19" t="s">
        <v>224</v>
      </c>
      <c r="G5210" s="19" t="s">
        <v>136</v>
      </c>
      <c r="H5210" s="19">
        <v>63.6674529147339</v>
      </c>
    </row>
    <row r="5211" spans="1:8">
      <c r="A5211" s="19" t="s">
        <v>53</v>
      </c>
      <c r="B5211" s="19" t="s">
        <v>5600</v>
      </c>
      <c r="C5211" s="19" t="s">
        <v>52</v>
      </c>
      <c r="D5211" s="19">
        <v>2008</v>
      </c>
      <c r="E5211" s="19" t="s">
        <v>104</v>
      </c>
      <c r="F5211" s="19" t="s">
        <v>224</v>
      </c>
      <c r="G5211" s="19" t="s">
        <v>136</v>
      </c>
      <c r="H5211" s="19">
        <v>64.087479496992898</v>
      </c>
    </row>
    <row r="5212" spans="1:8">
      <c r="A5212" s="19" t="s">
        <v>55</v>
      </c>
      <c r="B5212" s="19" t="s">
        <v>5601</v>
      </c>
      <c r="C5212" s="19" t="s">
        <v>54</v>
      </c>
      <c r="D5212" s="19">
        <v>2008</v>
      </c>
      <c r="E5212" s="19" t="s">
        <v>104</v>
      </c>
      <c r="F5212" s="19" t="s">
        <v>224</v>
      </c>
      <c r="G5212" s="19" t="s">
        <v>136</v>
      </c>
      <c r="H5212" s="19">
        <v>63.103259010603516</v>
      </c>
    </row>
    <row r="5213" spans="1:8">
      <c r="A5213" s="19" t="s">
        <v>57</v>
      </c>
      <c r="B5213" s="19" t="s">
        <v>5602</v>
      </c>
      <c r="C5213" s="19" t="s">
        <v>56</v>
      </c>
      <c r="D5213" s="19">
        <v>2008</v>
      </c>
      <c r="E5213" s="19" t="s">
        <v>104</v>
      </c>
      <c r="F5213" s="19" t="s">
        <v>224</v>
      </c>
      <c r="G5213" s="19" t="s">
        <v>136</v>
      </c>
      <c r="H5213" s="19">
        <v>68.391177619519823</v>
      </c>
    </row>
    <row r="5214" spans="1:8">
      <c r="A5214" s="19" t="s">
        <v>59</v>
      </c>
      <c r="B5214" s="19" t="s">
        <v>5603</v>
      </c>
      <c r="C5214" s="19" t="s">
        <v>58</v>
      </c>
      <c r="D5214" s="19">
        <v>2008</v>
      </c>
      <c r="E5214" s="19" t="s">
        <v>104</v>
      </c>
      <c r="F5214" s="19" t="s">
        <v>224</v>
      </c>
      <c r="G5214" s="19" t="s">
        <v>136</v>
      </c>
      <c r="H5214" s="19">
        <v>64.588623234096204</v>
      </c>
    </row>
    <row r="5215" spans="1:8">
      <c r="A5215" s="19" t="s">
        <v>61</v>
      </c>
      <c r="B5215" s="19" t="s">
        <v>5604</v>
      </c>
      <c r="C5215" s="19" t="s">
        <v>60</v>
      </c>
      <c r="D5215" s="19">
        <v>2008</v>
      </c>
      <c r="E5215" s="19" t="s">
        <v>104</v>
      </c>
      <c r="F5215" s="19" t="s">
        <v>224</v>
      </c>
      <c r="G5215" s="19" t="s">
        <v>136</v>
      </c>
      <c r="H5215" s="19">
        <v>64.389474414089591</v>
      </c>
    </row>
    <row r="5216" spans="1:8">
      <c r="A5216" s="19" t="s">
        <v>63</v>
      </c>
      <c r="B5216" s="19" t="s">
        <v>5605</v>
      </c>
      <c r="C5216" s="19" t="s">
        <v>62</v>
      </c>
      <c r="D5216" s="19">
        <v>2008</v>
      </c>
      <c r="E5216" s="19" t="s">
        <v>104</v>
      </c>
      <c r="F5216" s="19" t="s">
        <v>224</v>
      </c>
      <c r="G5216" s="19" t="s">
        <v>136</v>
      </c>
      <c r="H5216" s="19">
        <v>64.309907579187438</v>
      </c>
    </row>
    <row r="5217" spans="1:8">
      <c r="A5217" s="19" t="s">
        <v>65</v>
      </c>
      <c r="B5217" s="19" t="s">
        <v>5606</v>
      </c>
      <c r="C5217" s="19" t="s">
        <v>64</v>
      </c>
      <c r="D5217" s="19">
        <v>2008</v>
      </c>
      <c r="E5217" s="19" t="s">
        <v>104</v>
      </c>
      <c r="F5217" s="19" t="s">
        <v>224</v>
      </c>
      <c r="G5217" s="19" t="s">
        <v>136</v>
      </c>
      <c r="H5217" s="19">
        <v>63.977370380979657</v>
      </c>
    </row>
    <row r="5218" spans="1:8">
      <c r="A5218" s="19" t="s">
        <v>67</v>
      </c>
      <c r="B5218" s="19" t="s">
        <v>5607</v>
      </c>
      <c r="C5218" s="19" t="s">
        <v>66</v>
      </c>
      <c r="D5218" s="19">
        <v>2008</v>
      </c>
      <c r="E5218" s="19" t="s">
        <v>104</v>
      </c>
      <c r="F5218" s="19" t="s">
        <v>224</v>
      </c>
      <c r="G5218" s="19" t="s">
        <v>136</v>
      </c>
      <c r="H5218" s="19">
        <v>63.144663753924512</v>
      </c>
    </row>
    <row r="5219" spans="1:8">
      <c r="A5219" s="19" t="s">
        <v>69</v>
      </c>
      <c r="B5219" s="19" t="s">
        <v>5608</v>
      </c>
      <c r="C5219" s="19" t="s">
        <v>68</v>
      </c>
      <c r="D5219" s="19">
        <v>2008</v>
      </c>
      <c r="E5219" s="19" t="s">
        <v>104</v>
      </c>
      <c r="F5219" s="19" t="s">
        <v>224</v>
      </c>
      <c r="G5219" s="19" t="s">
        <v>136</v>
      </c>
      <c r="H5219" s="19">
        <v>61.85397685025913</v>
      </c>
    </row>
    <row r="5220" spans="1:8">
      <c r="A5220" s="19" t="s">
        <v>71</v>
      </c>
      <c r="B5220" s="19" t="s">
        <v>5609</v>
      </c>
      <c r="C5220" s="19" t="s">
        <v>70</v>
      </c>
      <c r="D5220" s="19">
        <v>2008</v>
      </c>
      <c r="E5220" s="19" t="s">
        <v>104</v>
      </c>
      <c r="F5220" s="19" t="s">
        <v>224</v>
      </c>
      <c r="G5220" s="19" t="s">
        <v>136</v>
      </c>
      <c r="H5220" s="19">
        <v>63.500392310710083</v>
      </c>
    </row>
    <row r="5221" spans="1:8">
      <c r="A5221" s="19" t="s">
        <v>20</v>
      </c>
      <c r="B5221" s="19" t="s">
        <v>5610</v>
      </c>
      <c r="C5221" s="19" t="s">
        <v>182</v>
      </c>
      <c r="D5221" s="19">
        <v>2008</v>
      </c>
      <c r="E5221" s="19" t="s">
        <v>104</v>
      </c>
      <c r="F5221" s="19" t="s">
        <v>224</v>
      </c>
      <c r="G5221" s="19" t="s">
        <v>136</v>
      </c>
      <c r="H5221" s="19">
        <v>63.735616932270979</v>
      </c>
    </row>
    <row r="5222" spans="1:8">
      <c r="A5222" s="19" t="s">
        <v>23</v>
      </c>
      <c r="B5222" s="19" t="s">
        <v>5611</v>
      </c>
      <c r="C5222" s="19" t="s">
        <v>175</v>
      </c>
      <c r="D5222" s="19">
        <v>2009</v>
      </c>
      <c r="E5222" s="19" t="s">
        <v>104</v>
      </c>
      <c r="F5222" s="19" t="s">
        <v>224</v>
      </c>
      <c r="G5222" s="19" t="s">
        <v>136</v>
      </c>
      <c r="H5222" s="19">
        <v>62.327137274951617</v>
      </c>
    </row>
    <row r="5223" spans="1:8">
      <c r="A5223" s="19" t="s">
        <v>25</v>
      </c>
      <c r="B5223" s="19" t="s">
        <v>5612</v>
      </c>
      <c r="C5223" s="19" t="s">
        <v>176</v>
      </c>
      <c r="D5223" s="19">
        <v>2009</v>
      </c>
      <c r="E5223" s="19" t="s">
        <v>104</v>
      </c>
      <c r="F5223" s="19" t="s">
        <v>224</v>
      </c>
      <c r="G5223" s="19" t="s">
        <v>136</v>
      </c>
      <c r="H5223" s="19">
        <v>60.492899541663533</v>
      </c>
    </row>
    <row r="5224" spans="1:8">
      <c r="A5224" s="19" t="s">
        <v>26</v>
      </c>
      <c r="B5224" s="19" t="s">
        <v>5613</v>
      </c>
      <c r="C5224" s="19" t="s">
        <v>177</v>
      </c>
      <c r="D5224" s="19">
        <v>2009</v>
      </c>
      <c r="E5224" s="19" t="s">
        <v>104</v>
      </c>
      <c r="F5224" s="19" t="s">
        <v>224</v>
      </c>
      <c r="G5224" s="19" t="s">
        <v>136</v>
      </c>
      <c r="H5224" s="19">
        <v>61.89668408736555</v>
      </c>
    </row>
    <row r="5225" spans="1:8">
      <c r="A5225" s="19" t="s">
        <v>221</v>
      </c>
      <c r="B5225" s="19" t="s">
        <v>5614</v>
      </c>
      <c r="C5225" s="19" t="s">
        <v>178</v>
      </c>
      <c r="D5225" s="19">
        <v>2009</v>
      </c>
      <c r="E5225" s="19" t="s">
        <v>104</v>
      </c>
      <c r="F5225" s="19" t="s">
        <v>224</v>
      </c>
      <c r="G5225" s="19" t="s">
        <v>136</v>
      </c>
      <c r="H5225" s="19">
        <v>64.19370624326163</v>
      </c>
    </row>
    <row r="5226" spans="1:8">
      <c r="A5226" s="19" t="s">
        <v>107</v>
      </c>
      <c r="B5226" s="19" t="s">
        <v>5615</v>
      </c>
      <c r="C5226" s="19" t="s">
        <v>179</v>
      </c>
      <c r="D5226" s="19">
        <v>2009</v>
      </c>
      <c r="E5226" s="19" t="s">
        <v>104</v>
      </c>
      <c r="F5226" s="19" t="s">
        <v>224</v>
      </c>
      <c r="G5226" s="19" t="s">
        <v>136</v>
      </c>
      <c r="H5226" s="19">
        <v>67.081915751436981</v>
      </c>
    </row>
    <row r="5227" spans="1:8">
      <c r="A5227" s="19" t="s">
        <v>27</v>
      </c>
      <c r="B5227" s="19" t="s">
        <v>5616</v>
      </c>
      <c r="C5227" s="19" t="s">
        <v>180</v>
      </c>
      <c r="D5227" s="19">
        <v>2009</v>
      </c>
      <c r="E5227" s="19" t="s">
        <v>104</v>
      </c>
      <c r="F5227" s="19" t="s">
        <v>224</v>
      </c>
      <c r="G5227" s="19" t="s">
        <v>136</v>
      </c>
      <c r="H5227" s="19">
        <v>64.432107996271753</v>
      </c>
    </row>
    <row r="5228" spans="1:8">
      <c r="A5228" s="19" t="s">
        <v>28</v>
      </c>
      <c r="B5228" s="19" t="s">
        <v>5617</v>
      </c>
      <c r="C5228" s="19" t="s">
        <v>181</v>
      </c>
      <c r="D5228" s="19">
        <v>2009</v>
      </c>
      <c r="E5228" s="19" t="s">
        <v>104</v>
      </c>
      <c r="F5228" s="19" t="s">
        <v>224</v>
      </c>
      <c r="G5228" s="19" t="s">
        <v>136</v>
      </c>
      <c r="H5228" s="19">
        <v>63.470842838129101</v>
      </c>
    </row>
    <row r="5229" spans="1:8">
      <c r="A5229" s="19" t="s">
        <v>30</v>
      </c>
      <c r="B5229" s="19" t="s">
        <v>5618</v>
      </c>
      <c r="C5229" s="19" t="s">
        <v>29</v>
      </c>
      <c r="D5229" s="19">
        <v>2009</v>
      </c>
      <c r="E5229" s="19" t="s">
        <v>104</v>
      </c>
      <c r="F5229" s="19" t="s">
        <v>224</v>
      </c>
      <c r="G5229" s="19" t="s">
        <v>136</v>
      </c>
      <c r="H5229" s="19">
        <v>61.235762120084715</v>
      </c>
    </row>
    <row r="5230" spans="1:8">
      <c r="A5230" s="19" t="s">
        <v>32</v>
      </c>
      <c r="B5230" s="19" t="s">
        <v>5619</v>
      </c>
      <c r="C5230" s="19" t="s">
        <v>31</v>
      </c>
      <c r="D5230" s="19">
        <v>2009</v>
      </c>
      <c r="E5230" s="19" t="s">
        <v>104</v>
      </c>
      <c r="F5230" s="19" t="s">
        <v>224</v>
      </c>
      <c r="G5230" s="19" t="s">
        <v>136</v>
      </c>
      <c r="H5230" s="19">
        <v>62.23077178754238</v>
      </c>
    </row>
    <row r="5231" spans="1:8">
      <c r="A5231" s="19" t="s">
        <v>34</v>
      </c>
      <c r="B5231" s="19" t="s">
        <v>5620</v>
      </c>
      <c r="C5231" s="19" t="s">
        <v>33</v>
      </c>
      <c r="D5231" s="19">
        <v>2009</v>
      </c>
      <c r="E5231" s="19" t="s">
        <v>104</v>
      </c>
      <c r="F5231" s="19" t="s">
        <v>224</v>
      </c>
      <c r="G5231" s="19" t="s">
        <v>136</v>
      </c>
      <c r="H5231" s="19">
        <v>59.235057536445566</v>
      </c>
    </row>
    <row r="5232" spans="1:8">
      <c r="A5232" s="19" t="s">
        <v>36</v>
      </c>
      <c r="B5232" s="19" t="s">
        <v>5621</v>
      </c>
      <c r="C5232" s="19" t="s">
        <v>35</v>
      </c>
      <c r="D5232" s="19">
        <v>2009</v>
      </c>
      <c r="E5232" s="19" t="s">
        <v>104</v>
      </c>
      <c r="F5232" s="19" t="s">
        <v>224</v>
      </c>
      <c r="G5232" s="19" t="s">
        <v>136</v>
      </c>
      <c r="H5232" s="19">
        <v>61.119817034433098</v>
      </c>
    </row>
    <row r="5233" spans="1:8">
      <c r="A5233" s="19" t="s">
        <v>38</v>
      </c>
      <c r="B5233" s="19" t="s">
        <v>5622</v>
      </c>
      <c r="C5233" s="19" t="s">
        <v>37</v>
      </c>
      <c r="D5233" s="19">
        <v>2009</v>
      </c>
      <c r="E5233" s="19" t="s">
        <v>104</v>
      </c>
      <c r="F5233" s="19" t="s">
        <v>224</v>
      </c>
      <c r="G5233" s="19" t="s">
        <v>136</v>
      </c>
      <c r="H5233" s="19">
        <v>64.127380991545209</v>
      </c>
    </row>
    <row r="5234" spans="1:8">
      <c r="A5234" s="19" t="s">
        <v>40</v>
      </c>
      <c r="B5234" s="19" t="s">
        <v>5623</v>
      </c>
      <c r="C5234" s="19" t="s">
        <v>39</v>
      </c>
      <c r="D5234" s="19">
        <v>2009</v>
      </c>
      <c r="E5234" s="19" t="s">
        <v>104</v>
      </c>
      <c r="F5234" s="19" t="s">
        <v>224</v>
      </c>
      <c r="G5234" s="19" t="s">
        <v>136</v>
      </c>
      <c r="H5234" s="19">
        <v>64.448028808282373</v>
      </c>
    </row>
    <row r="5235" spans="1:8">
      <c r="A5235" s="19" t="s">
        <v>41</v>
      </c>
      <c r="B5235" s="19" t="s">
        <v>5624</v>
      </c>
      <c r="C5235" s="19" t="s">
        <v>24</v>
      </c>
      <c r="D5235" s="19">
        <v>2009</v>
      </c>
      <c r="E5235" s="19" t="s">
        <v>104</v>
      </c>
      <c r="F5235" s="19" t="s">
        <v>224</v>
      </c>
      <c r="G5235" s="19" t="s">
        <v>136</v>
      </c>
      <c r="H5235" s="19">
        <v>60.492899541663533</v>
      </c>
    </row>
    <row r="5236" spans="1:8">
      <c r="A5236" s="19" t="s">
        <v>43</v>
      </c>
      <c r="B5236" s="19" t="s">
        <v>5625</v>
      </c>
      <c r="C5236" s="19" t="s">
        <v>42</v>
      </c>
      <c r="D5236" s="19">
        <v>2009</v>
      </c>
      <c r="E5236" s="19" t="s">
        <v>104</v>
      </c>
      <c r="F5236" s="19" t="s">
        <v>224</v>
      </c>
      <c r="G5236" s="19" t="s">
        <v>136</v>
      </c>
      <c r="H5236" s="19">
        <v>64.3243750167466</v>
      </c>
    </row>
    <row r="5237" spans="1:8">
      <c r="A5237" s="19" t="s">
        <v>45</v>
      </c>
      <c r="B5237" s="19" t="s">
        <v>5626</v>
      </c>
      <c r="C5237" s="19" t="s">
        <v>44</v>
      </c>
      <c r="D5237" s="19">
        <v>2009</v>
      </c>
      <c r="E5237" s="19" t="s">
        <v>104</v>
      </c>
      <c r="F5237" s="19" t="s">
        <v>224</v>
      </c>
      <c r="G5237" s="19" t="s">
        <v>136</v>
      </c>
      <c r="H5237" s="19">
        <v>60.728182094880843</v>
      </c>
    </row>
    <row r="5238" spans="1:8">
      <c r="A5238" s="19" t="s">
        <v>47</v>
      </c>
      <c r="B5238" s="19" t="s">
        <v>5627</v>
      </c>
      <c r="C5238" s="19" t="s">
        <v>46</v>
      </c>
      <c r="D5238" s="19">
        <v>2009</v>
      </c>
      <c r="E5238" s="19" t="s">
        <v>104</v>
      </c>
      <c r="F5238" s="19" t="s">
        <v>224</v>
      </c>
      <c r="G5238" s="19" t="s">
        <v>136</v>
      </c>
      <c r="H5238" s="19">
        <v>61.682508777878652</v>
      </c>
    </row>
    <row r="5239" spans="1:8">
      <c r="A5239" s="19" t="s">
        <v>49</v>
      </c>
      <c r="B5239" s="19" t="s">
        <v>5628</v>
      </c>
      <c r="C5239" s="19" t="s">
        <v>48</v>
      </c>
      <c r="D5239" s="19">
        <v>2009</v>
      </c>
      <c r="E5239" s="19" t="s">
        <v>104</v>
      </c>
      <c r="F5239" s="19" t="s">
        <v>224</v>
      </c>
      <c r="G5239" s="19" t="s">
        <v>136</v>
      </c>
      <c r="H5239" s="19">
        <v>64.644038013420996</v>
      </c>
    </row>
    <row r="5240" spans="1:8">
      <c r="A5240" s="19" t="s">
        <v>51</v>
      </c>
      <c r="B5240" s="19" t="s">
        <v>5629</v>
      </c>
      <c r="C5240" s="19" t="s">
        <v>50</v>
      </c>
      <c r="D5240" s="19">
        <v>2009</v>
      </c>
      <c r="E5240" s="19" t="s">
        <v>104</v>
      </c>
      <c r="F5240" s="19" t="s">
        <v>224</v>
      </c>
      <c r="G5240" s="19" t="s">
        <v>136</v>
      </c>
      <c r="H5240" s="19">
        <v>63.659101170298918</v>
      </c>
    </row>
    <row r="5241" spans="1:8">
      <c r="A5241" s="19" t="s">
        <v>53</v>
      </c>
      <c r="B5241" s="19" t="s">
        <v>5630</v>
      </c>
      <c r="C5241" s="19" t="s">
        <v>52</v>
      </c>
      <c r="D5241" s="19">
        <v>2009</v>
      </c>
      <c r="E5241" s="19" t="s">
        <v>104</v>
      </c>
      <c r="F5241" s="19" t="s">
        <v>224</v>
      </c>
      <c r="G5241" s="19" t="s">
        <v>136</v>
      </c>
      <c r="H5241" s="19">
        <v>63.965075517298942</v>
      </c>
    </row>
    <row r="5242" spans="1:8">
      <c r="A5242" s="19" t="s">
        <v>55</v>
      </c>
      <c r="B5242" s="19" t="s">
        <v>5631</v>
      </c>
      <c r="C5242" s="19" t="s">
        <v>54</v>
      </c>
      <c r="D5242" s="19">
        <v>2009</v>
      </c>
      <c r="E5242" s="19" t="s">
        <v>104</v>
      </c>
      <c r="F5242" s="19" t="s">
        <v>224</v>
      </c>
      <c r="G5242" s="19" t="s">
        <v>136</v>
      </c>
      <c r="H5242" s="19">
        <v>63.109335616112617</v>
      </c>
    </row>
    <row r="5243" spans="1:8">
      <c r="A5243" s="19" t="s">
        <v>57</v>
      </c>
      <c r="B5243" s="19" t="s">
        <v>5632</v>
      </c>
      <c r="C5243" s="19" t="s">
        <v>56</v>
      </c>
      <c r="D5243" s="19">
        <v>2009</v>
      </c>
      <c r="E5243" s="19" t="s">
        <v>104</v>
      </c>
      <c r="F5243" s="19" t="s">
        <v>224</v>
      </c>
      <c r="G5243" s="19" t="s">
        <v>136</v>
      </c>
      <c r="H5243" s="19">
        <v>68.566233089297981</v>
      </c>
    </row>
    <row r="5244" spans="1:8">
      <c r="A5244" s="19" t="s">
        <v>59</v>
      </c>
      <c r="B5244" s="19" t="s">
        <v>5633</v>
      </c>
      <c r="C5244" s="19" t="s">
        <v>58</v>
      </c>
      <c r="D5244" s="19">
        <v>2009</v>
      </c>
      <c r="E5244" s="19" t="s">
        <v>104</v>
      </c>
      <c r="F5244" s="19" t="s">
        <v>224</v>
      </c>
      <c r="G5244" s="19" t="s">
        <v>136</v>
      </c>
      <c r="H5244" s="19">
        <v>64.422794289925577</v>
      </c>
    </row>
    <row r="5245" spans="1:8">
      <c r="A5245" s="19" t="s">
        <v>61</v>
      </c>
      <c r="B5245" s="19" t="s">
        <v>5634</v>
      </c>
      <c r="C5245" s="19" t="s">
        <v>60</v>
      </c>
      <c r="D5245" s="19">
        <v>2009</v>
      </c>
      <c r="E5245" s="19" t="s">
        <v>104</v>
      </c>
      <c r="F5245" s="19" t="s">
        <v>224</v>
      </c>
      <c r="G5245" s="19" t="s">
        <v>136</v>
      </c>
      <c r="H5245" s="19">
        <v>64.469702180342523</v>
      </c>
    </row>
    <row r="5246" spans="1:8">
      <c r="A5246" s="19" t="s">
        <v>63</v>
      </c>
      <c r="B5246" s="19" t="s">
        <v>5635</v>
      </c>
      <c r="C5246" s="19" t="s">
        <v>62</v>
      </c>
      <c r="D5246" s="19">
        <v>2009</v>
      </c>
      <c r="E5246" s="19" t="s">
        <v>104</v>
      </c>
      <c r="F5246" s="19" t="s">
        <v>224</v>
      </c>
      <c r="G5246" s="19" t="s">
        <v>136</v>
      </c>
      <c r="H5246" s="19">
        <v>64.225356882800199</v>
      </c>
    </row>
    <row r="5247" spans="1:8">
      <c r="A5247" s="19" t="s">
        <v>65</v>
      </c>
      <c r="B5247" s="19" t="s">
        <v>5636</v>
      </c>
      <c r="C5247" s="19" t="s">
        <v>64</v>
      </c>
      <c r="D5247" s="19">
        <v>2009</v>
      </c>
      <c r="E5247" s="19" t="s">
        <v>104</v>
      </c>
      <c r="F5247" s="19" t="s">
        <v>224</v>
      </c>
      <c r="G5247" s="19" t="s">
        <v>136</v>
      </c>
      <c r="H5247" s="19">
        <v>64.174659985683618</v>
      </c>
    </row>
    <row r="5248" spans="1:8">
      <c r="A5248" s="19" t="s">
        <v>67</v>
      </c>
      <c r="B5248" s="19" t="s">
        <v>5637</v>
      </c>
      <c r="C5248" s="19" t="s">
        <v>66</v>
      </c>
      <c r="D5248" s="19">
        <v>2009</v>
      </c>
      <c r="E5248" s="19" t="s">
        <v>104</v>
      </c>
      <c r="F5248" s="19" t="s">
        <v>224</v>
      </c>
      <c r="G5248" s="19" t="s">
        <v>136</v>
      </c>
      <c r="H5248" s="19">
        <v>63.165166284718033</v>
      </c>
    </row>
    <row r="5249" spans="1:8">
      <c r="A5249" s="19" t="s">
        <v>69</v>
      </c>
      <c r="B5249" s="19" t="s">
        <v>5638</v>
      </c>
      <c r="C5249" s="19" t="s">
        <v>68</v>
      </c>
      <c r="D5249" s="19">
        <v>2009</v>
      </c>
      <c r="E5249" s="19" t="s">
        <v>104</v>
      </c>
      <c r="F5249" s="19" t="s">
        <v>224</v>
      </c>
      <c r="G5249" s="19" t="s">
        <v>136</v>
      </c>
      <c r="H5249" s="19">
        <v>61.642943118698724</v>
      </c>
    </row>
    <row r="5250" spans="1:8">
      <c r="A5250" s="19" t="s">
        <v>71</v>
      </c>
      <c r="B5250" s="19" t="s">
        <v>5639</v>
      </c>
      <c r="C5250" s="19" t="s">
        <v>70</v>
      </c>
      <c r="D5250" s="19">
        <v>2009</v>
      </c>
      <c r="E5250" s="19" t="s">
        <v>104</v>
      </c>
      <c r="F5250" s="19" t="s">
        <v>224</v>
      </c>
      <c r="G5250" s="19" t="s">
        <v>136</v>
      </c>
      <c r="H5250" s="19">
        <v>63.544412986163771</v>
      </c>
    </row>
    <row r="5251" spans="1:8">
      <c r="A5251" s="19" t="s">
        <v>20</v>
      </c>
      <c r="B5251" s="19" t="s">
        <v>5640</v>
      </c>
      <c r="C5251" s="19" t="s">
        <v>182</v>
      </c>
      <c r="D5251" s="19">
        <v>2009</v>
      </c>
      <c r="E5251" s="19" t="s">
        <v>104</v>
      </c>
      <c r="F5251" s="19" t="s">
        <v>224</v>
      </c>
      <c r="G5251" s="19" t="s">
        <v>136</v>
      </c>
      <c r="H5251" s="19">
        <v>63.652236751004978</v>
      </c>
    </row>
    <row r="5252" spans="1:8">
      <c r="A5252" s="19" t="s">
        <v>23</v>
      </c>
      <c r="B5252" s="19" t="s">
        <v>5641</v>
      </c>
      <c r="C5252" s="19" t="s">
        <v>175</v>
      </c>
      <c r="D5252" s="19">
        <v>2010</v>
      </c>
      <c r="E5252" s="19" t="s">
        <v>104</v>
      </c>
      <c r="F5252" s="19" t="s">
        <v>224</v>
      </c>
      <c r="G5252" s="19" t="s">
        <v>136</v>
      </c>
      <c r="H5252" s="19">
        <v>62.102517673575733</v>
      </c>
    </row>
    <row r="5253" spans="1:8">
      <c r="A5253" s="19" t="s">
        <v>25</v>
      </c>
      <c r="B5253" s="19" t="s">
        <v>5642</v>
      </c>
      <c r="C5253" s="19" t="s">
        <v>176</v>
      </c>
      <c r="D5253" s="19">
        <v>2010</v>
      </c>
      <c r="E5253" s="19" t="s">
        <v>104</v>
      </c>
      <c r="F5253" s="19" t="s">
        <v>224</v>
      </c>
      <c r="G5253" s="19" t="s">
        <v>136</v>
      </c>
      <c r="H5253" s="19">
        <v>60.214632971598</v>
      </c>
    </row>
    <row r="5254" spans="1:8">
      <c r="A5254" s="19" t="s">
        <v>26</v>
      </c>
      <c r="B5254" s="19" t="s">
        <v>5643</v>
      </c>
      <c r="C5254" s="19" t="s">
        <v>177</v>
      </c>
      <c r="D5254" s="19">
        <v>2010</v>
      </c>
      <c r="E5254" s="19" t="s">
        <v>104</v>
      </c>
      <c r="F5254" s="19" t="s">
        <v>224</v>
      </c>
      <c r="G5254" s="19" t="s">
        <v>136</v>
      </c>
      <c r="H5254" s="19">
        <v>61.722274096187476</v>
      </c>
    </row>
    <row r="5255" spans="1:8">
      <c r="A5255" s="19" t="s">
        <v>221</v>
      </c>
      <c r="B5255" s="19" t="s">
        <v>5644</v>
      </c>
      <c r="C5255" s="19" t="s">
        <v>178</v>
      </c>
      <c r="D5255" s="19">
        <v>2010</v>
      </c>
      <c r="E5255" s="19" t="s">
        <v>104</v>
      </c>
      <c r="F5255" s="19" t="s">
        <v>224</v>
      </c>
      <c r="G5255" s="19" t="s">
        <v>136</v>
      </c>
      <c r="H5255" s="19">
        <v>64.210352722051923</v>
      </c>
    </row>
    <row r="5256" spans="1:8">
      <c r="A5256" s="19" t="s">
        <v>107</v>
      </c>
      <c r="B5256" s="19" t="s">
        <v>5645</v>
      </c>
      <c r="C5256" s="19" t="s">
        <v>179</v>
      </c>
      <c r="D5256" s="19">
        <v>2010</v>
      </c>
      <c r="E5256" s="19" t="s">
        <v>104</v>
      </c>
      <c r="F5256" s="19" t="s">
        <v>224</v>
      </c>
      <c r="G5256" s="19" t="s">
        <v>136</v>
      </c>
      <c r="H5256" s="19">
        <v>67.04236732024188</v>
      </c>
    </row>
    <row r="5257" spans="1:8">
      <c r="A5257" s="19" t="s">
        <v>27</v>
      </c>
      <c r="B5257" s="19" t="s">
        <v>5646</v>
      </c>
      <c r="C5257" s="19" t="s">
        <v>180</v>
      </c>
      <c r="D5257" s="19">
        <v>2010</v>
      </c>
      <c r="E5257" s="19" t="s">
        <v>104</v>
      </c>
      <c r="F5257" s="19" t="s">
        <v>224</v>
      </c>
      <c r="G5257" s="19" t="s">
        <v>136</v>
      </c>
      <c r="H5257" s="19">
        <v>64.282885933531773</v>
      </c>
    </row>
    <row r="5258" spans="1:8">
      <c r="A5258" s="19" t="s">
        <v>28</v>
      </c>
      <c r="B5258" s="19" t="s">
        <v>5647</v>
      </c>
      <c r="C5258" s="19" t="s">
        <v>181</v>
      </c>
      <c r="D5258" s="19">
        <v>2010</v>
      </c>
      <c r="E5258" s="19" t="s">
        <v>104</v>
      </c>
      <c r="F5258" s="19" t="s">
        <v>224</v>
      </c>
      <c r="G5258" s="19" t="s">
        <v>136</v>
      </c>
      <c r="H5258" s="19">
        <v>63.356635083458315</v>
      </c>
    </row>
    <row r="5259" spans="1:8">
      <c r="A5259" s="19" t="s">
        <v>30</v>
      </c>
      <c r="B5259" s="19" t="s">
        <v>5648</v>
      </c>
      <c r="C5259" s="19" t="s">
        <v>29</v>
      </c>
      <c r="D5259" s="19">
        <v>2010</v>
      </c>
      <c r="E5259" s="19" t="s">
        <v>104</v>
      </c>
      <c r="F5259" s="19" t="s">
        <v>224</v>
      </c>
      <c r="G5259" s="19" t="s">
        <v>136</v>
      </c>
      <c r="H5259" s="19">
        <v>60.787879655750146</v>
      </c>
    </row>
    <row r="5260" spans="1:8">
      <c r="A5260" s="19" t="s">
        <v>32</v>
      </c>
      <c r="B5260" s="19" t="s">
        <v>5649</v>
      </c>
      <c r="C5260" s="19" t="s">
        <v>31</v>
      </c>
      <c r="D5260" s="19">
        <v>2010</v>
      </c>
      <c r="E5260" s="19" t="s">
        <v>104</v>
      </c>
      <c r="F5260" s="19" t="s">
        <v>224</v>
      </c>
      <c r="G5260" s="19" t="s">
        <v>136</v>
      </c>
      <c r="H5260" s="19">
        <v>62.241756427716567</v>
      </c>
    </row>
    <row r="5261" spans="1:8">
      <c r="A5261" s="19" t="s">
        <v>34</v>
      </c>
      <c r="B5261" s="19" t="s">
        <v>5650</v>
      </c>
      <c r="C5261" s="19" t="s">
        <v>33</v>
      </c>
      <c r="D5261" s="19">
        <v>2010</v>
      </c>
      <c r="E5261" s="19" t="s">
        <v>104</v>
      </c>
      <c r="F5261" s="19" t="s">
        <v>224</v>
      </c>
      <c r="G5261" s="19" t="s">
        <v>136</v>
      </c>
      <c r="H5261" s="19">
        <v>58.963917615667668</v>
      </c>
    </row>
    <row r="5262" spans="1:8">
      <c r="A5262" s="19" t="s">
        <v>36</v>
      </c>
      <c r="B5262" s="19" t="s">
        <v>5651</v>
      </c>
      <c r="C5262" s="19" t="s">
        <v>35</v>
      </c>
      <c r="D5262" s="19">
        <v>2010</v>
      </c>
      <c r="E5262" s="19" t="s">
        <v>104</v>
      </c>
      <c r="F5262" s="19" t="s">
        <v>224</v>
      </c>
      <c r="G5262" s="19" t="s">
        <v>136</v>
      </c>
      <c r="H5262" s="19">
        <v>61.004545840768124</v>
      </c>
    </row>
    <row r="5263" spans="1:8">
      <c r="A5263" s="19" t="s">
        <v>38</v>
      </c>
      <c r="B5263" s="19" t="s">
        <v>5652</v>
      </c>
      <c r="C5263" s="19" t="s">
        <v>37</v>
      </c>
      <c r="D5263" s="19">
        <v>2010</v>
      </c>
      <c r="E5263" s="19" t="s">
        <v>104</v>
      </c>
      <c r="F5263" s="19" t="s">
        <v>224</v>
      </c>
      <c r="G5263" s="19" t="s">
        <v>136</v>
      </c>
      <c r="H5263" s="19">
        <v>63.784850078905841</v>
      </c>
    </row>
    <row r="5264" spans="1:8">
      <c r="A5264" s="19" t="s">
        <v>40</v>
      </c>
      <c r="B5264" s="19" t="s">
        <v>5653</v>
      </c>
      <c r="C5264" s="19" t="s">
        <v>39</v>
      </c>
      <c r="D5264" s="19">
        <v>2010</v>
      </c>
      <c r="E5264" s="19" t="s">
        <v>104</v>
      </c>
      <c r="F5264" s="19" t="s">
        <v>224</v>
      </c>
      <c r="G5264" s="19" t="s">
        <v>136</v>
      </c>
      <c r="H5264" s="19">
        <v>64.209866501503626</v>
      </c>
    </row>
    <row r="5265" spans="1:8">
      <c r="A5265" s="19" t="s">
        <v>41</v>
      </c>
      <c r="B5265" s="19" t="s">
        <v>5654</v>
      </c>
      <c r="C5265" s="19" t="s">
        <v>24</v>
      </c>
      <c r="D5265" s="19">
        <v>2010</v>
      </c>
      <c r="E5265" s="19" t="s">
        <v>104</v>
      </c>
      <c r="F5265" s="19" t="s">
        <v>224</v>
      </c>
      <c r="G5265" s="19" t="s">
        <v>136</v>
      </c>
      <c r="H5265" s="19">
        <v>60.214632971598</v>
      </c>
    </row>
    <row r="5266" spans="1:8">
      <c r="A5266" s="19" t="s">
        <v>43</v>
      </c>
      <c r="B5266" s="19" t="s">
        <v>5655</v>
      </c>
      <c r="C5266" s="19" t="s">
        <v>42</v>
      </c>
      <c r="D5266" s="19">
        <v>2010</v>
      </c>
      <c r="E5266" s="19" t="s">
        <v>104</v>
      </c>
      <c r="F5266" s="19" t="s">
        <v>224</v>
      </c>
      <c r="G5266" s="19" t="s">
        <v>136</v>
      </c>
      <c r="H5266" s="19">
        <v>64.270045335495965</v>
      </c>
    </row>
    <row r="5267" spans="1:8">
      <c r="A5267" s="19" t="s">
        <v>45</v>
      </c>
      <c r="B5267" s="19" t="s">
        <v>5656</v>
      </c>
      <c r="C5267" s="19" t="s">
        <v>44</v>
      </c>
      <c r="D5267" s="19">
        <v>2010</v>
      </c>
      <c r="E5267" s="19" t="s">
        <v>104</v>
      </c>
      <c r="F5267" s="19" t="s">
        <v>224</v>
      </c>
      <c r="G5267" s="19" t="s">
        <v>136</v>
      </c>
      <c r="H5267" s="19">
        <v>60.472723695213737</v>
      </c>
    </row>
    <row r="5268" spans="1:8">
      <c r="A5268" s="19" t="s">
        <v>47</v>
      </c>
      <c r="B5268" s="19" t="s">
        <v>5657</v>
      </c>
      <c r="C5268" s="19" t="s">
        <v>46</v>
      </c>
      <c r="D5268" s="19">
        <v>2010</v>
      </c>
      <c r="E5268" s="19" t="s">
        <v>104</v>
      </c>
      <c r="F5268" s="19" t="s">
        <v>224</v>
      </c>
      <c r="G5268" s="19" t="s">
        <v>136</v>
      </c>
      <c r="H5268" s="19">
        <v>61.50794518152609</v>
      </c>
    </row>
    <row r="5269" spans="1:8">
      <c r="A5269" s="19" t="s">
        <v>49</v>
      </c>
      <c r="B5269" s="19" t="s">
        <v>5658</v>
      </c>
      <c r="C5269" s="19" t="s">
        <v>48</v>
      </c>
      <c r="D5269" s="19">
        <v>2010</v>
      </c>
      <c r="E5269" s="19" t="s">
        <v>104</v>
      </c>
      <c r="F5269" s="19" t="s">
        <v>224</v>
      </c>
      <c r="G5269" s="19" t="s">
        <v>136</v>
      </c>
      <c r="H5269" s="19">
        <v>64.720977957195416</v>
      </c>
    </row>
    <row r="5270" spans="1:8">
      <c r="A5270" s="19" t="s">
        <v>51</v>
      </c>
      <c r="B5270" s="19" t="s">
        <v>5659</v>
      </c>
      <c r="C5270" s="19" t="s">
        <v>50</v>
      </c>
      <c r="D5270" s="19">
        <v>2010</v>
      </c>
      <c r="E5270" s="19" t="s">
        <v>104</v>
      </c>
      <c r="F5270" s="19" t="s">
        <v>224</v>
      </c>
      <c r="G5270" s="19" t="s">
        <v>136</v>
      </c>
      <c r="H5270" s="19">
        <v>63.636689153382321</v>
      </c>
    </row>
    <row r="5271" spans="1:8">
      <c r="A5271" s="19" t="s">
        <v>53</v>
      </c>
      <c r="B5271" s="19" t="s">
        <v>5660</v>
      </c>
      <c r="C5271" s="19" t="s">
        <v>52</v>
      </c>
      <c r="D5271" s="19">
        <v>2010</v>
      </c>
      <c r="E5271" s="19" t="s">
        <v>104</v>
      </c>
      <c r="F5271" s="19" t="s">
        <v>224</v>
      </c>
      <c r="G5271" s="19" t="s">
        <v>136</v>
      </c>
      <c r="H5271" s="19">
        <v>63.913743671960198</v>
      </c>
    </row>
    <row r="5272" spans="1:8">
      <c r="A5272" s="19" t="s">
        <v>55</v>
      </c>
      <c r="B5272" s="19" t="s">
        <v>5661</v>
      </c>
      <c r="C5272" s="19" t="s">
        <v>54</v>
      </c>
      <c r="D5272" s="19">
        <v>2010</v>
      </c>
      <c r="E5272" s="19" t="s">
        <v>104</v>
      </c>
      <c r="F5272" s="19" t="s">
        <v>224</v>
      </c>
      <c r="G5272" s="19" t="s">
        <v>136</v>
      </c>
      <c r="H5272" s="19">
        <v>62.980187448095862</v>
      </c>
    </row>
    <row r="5273" spans="1:8">
      <c r="A5273" s="19" t="s">
        <v>57</v>
      </c>
      <c r="B5273" s="19" t="s">
        <v>5662</v>
      </c>
      <c r="C5273" s="19" t="s">
        <v>56</v>
      </c>
      <c r="D5273" s="19">
        <v>2010</v>
      </c>
      <c r="E5273" s="19" t="s">
        <v>104</v>
      </c>
      <c r="F5273" s="19" t="s">
        <v>224</v>
      </c>
      <c r="G5273" s="19" t="s">
        <v>136</v>
      </c>
      <c r="H5273" s="19">
        <v>68.546757195329846</v>
      </c>
    </row>
    <row r="5274" spans="1:8">
      <c r="A5274" s="19" t="s">
        <v>59</v>
      </c>
      <c r="B5274" s="19" t="s">
        <v>5663</v>
      </c>
      <c r="C5274" s="19" t="s">
        <v>58</v>
      </c>
      <c r="D5274" s="19">
        <v>2010</v>
      </c>
      <c r="E5274" s="19" t="s">
        <v>104</v>
      </c>
      <c r="F5274" s="19" t="s">
        <v>224</v>
      </c>
      <c r="G5274" s="19" t="s">
        <v>136</v>
      </c>
      <c r="H5274" s="19">
        <v>64.207814585919081</v>
      </c>
    </row>
    <row r="5275" spans="1:8">
      <c r="A5275" s="19" t="s">
        <v>61</v>
      </c>
      <c r="B5275" s="19" t="s">
        <v>5664</v>
      </c>
      <c r="C5275" s="19" t="s">
        <v>60</v>
      </c>
      <c r="D5275" s="19">
        <v>2010</v>
      </c>
      <c r="E5275" s="19" t="s">
        <v>104</v>
      </c>
      <c r="F5275" s="19" t="s">
        <v>224</v>
      </c>
      <c r="G5275" s="19" t="s">
        <v>136</v>
      </c>
      <c r="H5275" s="19">
        <v>64.583796351700201</v>
      </c>
    </row>
    <row r="5276" spans="1:8">
      <c r="A5276" s="19" t="s">
        <v>63</v>
      </c>
      <c r="B5276" s="19" t="s">
        <v>5665</v>
      </c>
      <c r="C5276" s="19" t="s">
        <v>62</v>
      </c>
      <c r="D5276" s="19">
        <v>2010</v>
      </c>
      <c r="E5276" s="19" t="s">
        <v>104</v>
      </c>
      <c r="F5276" s="19" t="s">
        <v>224</v>
      </c>
      <c r="G5276" s="19" t="s">
        <v>136</v>
      </c>
      <c r="H5276" s="19">
        <v>64.006939882426266</v>
      </c>
    </row>
    <row r="5277" spans="1:8">
      <c r="A5277" s="19" t="s">
        <v>65</v>
      </c>
      <c r="B5277" s="19" t="s">
        <v>5666</v>
      </c>
      <c r="C5277" s="19" t="s">
        <v>64</v>
      </c>
      <c r="D5277" s="19">
        <v>2010</v>
      </c>
      <c r="E5277" s="19" t="s">
        <v>104</v>
      </c>
      <c r="F5277" s="19" t="s">
        <v>224</v>
      </c>
      <c r="G5277" s="19" t="s">
        <v>136</v>
      </c>
      <c r="H5277" s="19">
        <v>64.173758560417198</v>
      </c>
    </row>
    <row r="5278" spans="1:8">
      <c r="A5278" s="19" t="s">
        <v>67</v>
      </c>
      <c r="B5278" s="19" t="s">
        <v>5667</v>
      </c>
      <c r="C5278" s="19" t="s">
        <v>66</v>
      </c>
      <c r="D5278" s="19">
        <v>2010</v>
      </c>
      <c r="E5278" s="19" t="s">
        <v>104</v>
      </c>
      <c r="F5278" s="19" t="s">
        <v>224</v>
      </c>
      <c r="G5278" s="19" t="s">
        <v>136</v>
      </c>
      <c r="H5278" s="19">
        <v>63.062815725895014</v>
      </c>
    </row>
    <row r="5279" spans="1:8">
      <c r="A5279" s="19" t="s">
        <v>69</v>
      </c>
      <c r="B5279" s="19" t="s">
        <v>5668</v>
      </c>
      <c r="C5279" s="19" t="s">
        <v>68</v>
      </c>
      <c r="D5279" s="19">
        <v>2010</v>
      </c>
      <c r="E5279" s="19" t="s">
        <v>104</v>
      </c>
      <c r="F5279" s="19" t="s">
        <v>224</v>
      </c>
      <c r="G5279" s="19" t="s">
        <v>136</v>
      </c>
      <c r="H5279" s="19">
        <v>61.505669332864557</v>
      </c>
    </row>
    <row r="5280" spans="1:8">
      <c r="A5280" s="19" t="s">
        <v>71</v>
      </c>
      <c r="B5280" s="19" t="s">
        <v>5669</v>
      </c>
      <c r="C5280" s="19" t="s">
        <v>70</v>
      </c>
      <c r="D5280" s="19">
        <v>2010</v>
      </c>
      <c r="E5280" s="19" t="s">
        <v>104</v>
      </c>
      <c r="F5280" s="19" t="s">
        <v>224</v>
      </c>
      <c r="G5280" s="19" t="s">
        <v>136</v>
      </c>
      <c r="H5280" s="19">
        <v>63.511115101206464</v>
      </c>
    </row>
    <row r="5281" spans="1:8">
      <c r="A5281" s="19" t="s">
        <v>20</v>
      </c>
      <c r="B5281" s="19" t="s">
        <v>5670</v>
      </c>
      <c r="C5281" s="19" t="s">
        <v>182</v>
      </c>
      <c r="D5281" s="19">
        <v>2010</v>
      </c>
      <c r="E5281" s="19" t="s">
        <v>104</v>
      </c>
      <c r="F5281" s="19" t="s">
        <v>224</v>
      </c>
      <c r="G5281" s="19" t="s">
        <v>136</v>
      </c>
      <c r="H5281" s="19">
        <v>63.532571293300819</v>
      </c>
    </row>
    <row r="5282" spans="1:8">
      <c r="A5282" s="19" t="s">
        <v>23</v>
      </c>
      <c r="B5282" s="19" t="s">
        <v>5671</v>
      </c>
      <c r="C5282" s="19" t="s">
        <v>175</v>
      </c>
      <c r="D5282" s="19">
        <v>2011</v>
      </c>
      <c r="E5282" s="19" t="s">
        <v>104</v>
      </c>
      <c r="F5282" s="19" t="s">
        <v>224</v>
      </c>
      <c r="G5282" s="19" t="s">
        <v>136</v>
      </c>
      <c r="H5282" s="19">
        <v>61.838972599456433</v>
      </c>
    </row>
    <row r="5283" spans="1:8">
      <c r="A5283" s="19" t="s">
        <v>25</v>
      </c>
      <c r="B5283" s="19" t="s">
        <v>5672</v>
      </c>
      <c r="C5283" s="19" t="s">
        <v>176</v>
      </c>
      <c r="D5283" s="19">
        <v>2011</v>
      </c>
      <c r="E5283" s="19" t="s">
        <v>104</v>
      </c>
      <c r="F5283" s="19" t="s">
        <v>224</v>
      </c>
      <c r="G5283" s="19" t="s">
        <v>136</v>
      </c>
      <c r="H5283" s="19">
        <v>59.955211879372662</v>
      </c>
    </row>
    <row r="5284" spans="1:8">
      <c r="A5284" s="19" t="s">
        <v>26</v>
      </c>
      <c r="B5284" s="19" t="s">
        <v>5673</v>
      </c>
      <c r="C5284" s="19" t="s">
        <v>177</v>
      </c>
      <c r="D5284" s="19">
        <v>2011</v>
      </c>
      <c r="E5284" s="19" t="s">
        <v>104</v>
      </c>
      <c r="F5284" s="19" t="s">
        <v>224</v>
      </c>
      <c r="G5284" s="19" t="s">
        <v>136</v>
      </c>
      <c r="H5284" s="19">
        <v>61.41876621965239</v>
      </c>
    </row>
    <row r="5285" spans="1:8">
      <c r="A5285" s="19" t="s">
        <v>221</v>
      </c>
      <c r="B5285" s="19" t="s">
        <v>5674</v>
      </c>
      <c r="C5285" s="19" t="s">
        <v>178</v>
      </c>
      <c r="D5285" s="19">
        <v>2011</v>
      </c>
      <c r="E5285" s="19" t="s">
        <v>104</v>
      </c>
      <c r="F5285" s="19" t="s">
        <v>224</v>
      </c>
      <c r="G5285" s="19" t="s">
        <v>136</v>
      </c>
      <c r="H5285" s="19">
        <v>64.164901801417429</v>
      </c>
    </row>
    <row r="5286" spans="1:8">
      <c r="A5286" s="19" t="s">
        <v>107</v>
      </c>
      <c r="B5286" s="19" t="s">
        <v>5675</v>
      </c>
      <c r="C5286" s="19" t="s">
        <v>179</v>
      </c>
      <c r="D5286" s="19">
        <v>2011</v>
      </c>
      <c r="E5286" s="19" t="s">
        <v>104</v>
      </c>
      <c r="F5286" s="19" t="s">
        <v>224</v>
      </c>
      <c r="G5286" s="19" t="s">
        <v>136</v>
      </c>
      <c r="H5286" s="19">
        <v>66.99638440145641</v>
      </c>
    </row>
    <row r="5287" spans="1:8">
      <c r="A5287" s="19" t="s">
        <v>27</v>
      </c>
      <c r="B5287" s="19" t="s">
        <v>5676</v>
      </c>
      <c r="C5287" s="19" t="s">
        <v>180</v>
      </c>
      <c r="D5287" s="19">
        <v>2011</v>
      </c>
      <c r="E5287" s="19" t="s">
        <v>104</v>
      </c>
      <c r="F5287" s="19" t="s">
        <v>224</v>
      </c>
      <c r="G5287" s="19" t="s">
        <v>136</v>
      </c>
      <c r="H5287" s="19">
        <v>64.032957738793556</v>
      </c>
    </row>
    <row r="5288" spans="1:8">
      <c r="A5288" s="19" t="s">
        <v>28</v>
      </c>
      <c r="B5288" s="19" t="s">
        <v>5677</v>
      </c>
      <c r="C5288" s="19" t="s">
        <v>181</v>
      </c>
      <c r="D5288" s="19">
        <v>2011</v>
      </c>
      <c r="E5288" s="19" t="s">
        <v>104</v>
      </c>
      <c r="F5288" s="19" t="s">
        <v>224</v>
      </c>
      <c r="G5288" s="19" t="s">
        <v>136</v>
      </c>
      <c r="H5288" s="19">
        <v>63.261401857984289</v>
      </c>
    </row>
    <row r="5289" spans="1:8">
      <c r="A5289" s="19" t="s">
        <v>30</v>
      </c>
      <c r="B5289" s="19" t="s">
        <v>5678</v>
      </c>
      <c r="C5289" s="19" t="s">
        <v>29</v>
      </c>
      <c r="D5289" s="19">
        <v>2011</v>
      </c>
      <c r="E5289" s="19" t="s">
        <v>104</v>
      </c>
      <c r="F5289" s="19" t="s">
        <v>224</v>
      </c>
      <c r="G5289" s="19" t="s">
        <v>136</v>
      </c>
      <c r="H5289" s="19">
        <v>60.495186875116211</v>
      </c>
    </row>
    <row r="5290" spans="1:8">
      <c r="A5290" s="19" t="s">
        <v>32</v>
      </c>
      <c r="B5290" s="19" t="s">
        <v>5679</v>
      </c>
      <c r="C5290" s="19" t="s">
        <v>31</v>
      </c>
      <c r="D5290" s="19">
        <v>2011</v>
      </c>
      <c r="E5290" s="19" t="s">
        <v>104</v>
      </c>
      <c r="F5290" s="19" t="s">
        <v>224</v>
      </c>
      <c r="G5290" s="19" t="s">
        <v>136</v>
      </c>
      <c r="H5290" s="19">
        <v>61.993202932778161</v>
      </c>
    </row>
    <row r="5291" spans="1:8">
      <c r="A5291" s="19" t="s">
        <v>34</v>
      </c>
      <c r="B5291" s="19" t="s">
        <v>5680</v>
      </c>
      <c r="C5291" s="19" t="s">
        <v>33</v>
      </c>
      <c r="D5291" s="19">
        <v>2011</v>
      </c>
      <c r="E5291" s="19" t="s">
        <v>104</v>
      </c>
      <c r="F5291" s="19" t="s">
        <v>224</v>
      </c>
      <c r="G5291" s="19" t="s">
        <v>136</v>
      </c>
      <c r="H5291" s="19">
        <v>58.860100931273088</v>
      </c>
    </row>
    <row r="5292" spans="1:8">
      <c r="A5292" s="19" t="s">
        <v>36</v>
      </c>
      <c r="B5292" s="19" t="s">
        <v>5681</v>
      </c>
      <c r="C5292" s="19" t="s">
        <v>35</v>
      </c>
      <c r="D5292" s="19">
        <v>2011</v>
      </c>
      <c r="E5292" s="19" t="s">
        <v>104</v>
      </c>
      <c r="F5292" s="19" t="s">
        <v>224</v>
      </c>
      <c r="G5292" s="19" t="s">
        <v>136</v>
      </c>
      <c r="H5292" s="19">
        <v>60.737443967674274</v>
      </c>
    </row>
    <row r="5293" spans="1:8">
      <c r="A5293" s="19" t="s">
        <v>38</v>
      </c>
      <c r="B5293" s="19" t="s">
        <v>5682</v>
      </c>
      <c r="C5293" s="19" t="s">
        <v>37</v>
      </c>
      <c r="D5293" s="19">
        <v>2011</v>
      </c>
      <c r="E5293" s="19" t="s">
        <v>104</v>
      </c>
      <c r="F5293" s="19" t="s">
        <v>224</v>
      </c>
      <c r="G5293" s="19" t="s">
        <v>136</v>
      </c>
      <c r="H5293" s="19">
        <v>63.519709693055425</v>
      </c>
    </row>
    <row r="5294" spans="1:8">
      <c r="A5294" s="19" t="s">
        <v>40</v>
      </c>
      <c r="B5294" s="19" t="s">
        <v>5683</v>
      </c>
      <c r="C5294" s="19" t="s">
        <v>39</v>
      </c>
      <c r="D5294" s="19">
        <v>2011</v>
      </c>
      <c r="E5294" s="19" t="s">
        <v>104</v>
      </c>
      <c r="F5294" s="19" t="s">
        <v>224</v>
      </c>
      <c r="G5294" s="19" t="s">
        <v>136</v>
      </c>
      <c r="H5294" s="19">
        <v>63.805434219293701</v>
      </c>
    </row>
    <row r="5295" spans="1:8">
      <c r="A5295" s="19" t="s">
        <v>41</v>
      </c>
      <c r="B5295" s="19" t="s">
        <v>5684</v>
      </c>
      <c r="C5295" s="19" t="s">
        <v>24</v>
      </c>
      <c r="D5295" s="19">
        <v>2011</v>
      </c>
      <c r="E5295" s="19" t="s">
        <v>104</v>
      </c>
      <c r="F5295" s="19" t="s">
        <v>224</v>
      </c>
      <c r="G5295" s="19" t="s">
        <v>136</v>
      </c>
      <c r="H5295" s="19">
        <v>59.955211879372662</v>
      </c>
    </row>
    <row r="5296" spans="1:8">
      <c r="A5296" s="19" t="s">
        <v>43</v>
      </c>
      <c r="B5296" s="19" t="s">
        <v>5685</v>
      </c>
      <c r="C5296" s="19" t="s">
        <v>42</v>
      </c>
      <c r="D5296" s="19">
        <v>2011</v>
      </c>
      <c r="E5296" s="19" t="s">
        <v>104</v>
      </c>
      <c r="F5296" s="19" t="s">
        <v>224</v>
      </c>
      <c r="G5296" s="19" t="s">
        <v>136</v>
      </c>
      <c r="H5296" s="19">
        <v>64.219781387379967</v>
      </c>
    </row>
    <row r="5297" spans="1:8">
      <c r="A5297" s="19" t="s">
        <v>45</v>
      </c>
      <c r="B5297" s="19" t="s">
        <v>5686</v>
      </c>
      <c r="C5297" s="19" t="s">
        <v>44</v>
      </c>
      <c r="D5297" s="19">
        <v>2011</v>
      </c>
      <c r="E5297" s="19" t="s">
        <v>104</v>
      </c>
      <c r="F5297" s="19" t="s">
        <v>224</v>
      </c>
      <c r="G5297" s="19" t="s">
        <v>136</v>
      </c>
      <c r="H5297" s="19">
        <v>60.105372187288467</v>
      </c>
    </row>
    <row r="5298" spans="1:8">
      <c r="A5298" s="19" t="s">
        <v>47</v>
      </c>
      <c r="B5298" s="19" t="s">
        <v>5687</v>
      </c>
      <c r="C5298" s="19" t="s">
        <v>46</v>
      </c>
      <c r="D5298" s="19">
        <v>2011</v>
      </c>
      <c r="E5298" s="19" t="s">
        <v>104</v>
      </c>
      <c r="F5298" s="19" t="s">
        <v>224</v>
      </c>
      <c r="G5298" s="19" t="s">
        <v>136</v>
      </c>
      <c r="H5298" s="19">
        <v>61.147743271671715</v>
      </c>
    </row>
    <row r="5299" spans="1:8">
      <c r="A5299" s="19" t="s">
        <v>49</v>
      </c>
      <c r="B5299" s="19" t="s">
        <v>5688</v>
      </c>
      <c r="C5299" s="19" t="s">
        <v>48</v>
      </c>
      <c r="D5299" s="19">
        <v>2011</v>
      </c>
      <c r="E5299" s="19" t="s">
        <v>104</v>
      </c>
      <c r="F5299" s="19" t="s">
        <v>224</v>
      </c>
      <c r="G5299" s="19" t="s">
        <v>136</v>
      </c>
      <c r="H5299" s="19">
        <v>64.659329425910485</v>
      </c>
    </row>
    <row r="5300" spans="1:8">
      <c r="A5300" s="19" t="s">
        <v>51</v>
      </c>
      <c r="B5300" s="19" t="s">
        <v>5689</v>
      </c>
      <c r="C5300" s="19" t="s">
        <v>50</v>
      </c>
      <c r="D5300" s="19">
        <v>2011</v>
      </c>
      <c r="E5300" s="19" t="s">
        <v>104</v>
      </c>
      <c r="F5300" s="19" t="s">
        <v>224</v>
      </c>
      <c r="G5300" s="19" t="s">
        <v>136</v>
      </c>
      <c r="H5300" s="19">
        <v>63.627394909922799</v>
      </c>
    </row>
    <row r="5301" spans="1:8">
      <c r="A5301" s="19" t="s">
        <v>53</v>
      </c>
      <c r="B5301" s="19" t="s">
        <v>5690</v>
      </c>
      <c r="C5301" s="19" t="s">
        <v>52</v>
      </c>
      <c r="D5301" s="19">
        <v>2011</v>
      </c>
      <c r="E5301" s="19" t="s">
        <v>104</v>
      </c>
      <c r="F5301" s="19" t="s">
        <v>224</v>
      </c>
      <c r="G5301" s="19" t="s">
        <v>136</v>
      </c>
      <c r="H5301" s="19">
        <v>63.857685962269564</v>
      </c>
    </row>
    <row r="5302" spans="1:8">
      <c r="A5302" s="19" t="s">
        <v>55</v>
      </c>
      <c r="B5302" s="19" t="s">
        <v>5691</v>
      </c>
      <c r="C5302" s="19" t="s">
        <v>54</v>
      </c>
      <c r="D5302" s="19">
        <v>2011</v>
      </c>
      <c r="E5302" s="19" t="s">
        <v>104</v>
      </c>
      <c r="F5302" s="19" t="s">
        <v>224</v>
      </c>
      <c r="G5302" s="19" t="s">
        <v>136</v>
      </c>
      <c r="H5302" s="19">
        <v>62.896770577601657</v>
      </c>
    </row>
    <row r="5303" spans="1:8">
      <c r="A5303" s="19" t="s">
        <v>57</v>
      </c>
      <c r="B5303" s="19" t="s">
        <v>5692</v>
      </c>
      <c r="C5303" s="19" t="s">
        <v>56</v>
      </c>
      <c r="D5303" s="19">
        <v>2011</v>
      </c>
      <c r="E5303" s="19" t="s">
        <v>104</v>
      </c>
      <c r="F5303" s="19" t="s">
        <v>224</v>
      </c>
      <c r="G5303" s="19" t="s">
        <v>136</v>
      </c>
      <c r="H5303" s="19">
        <v>68.499777097168263</v>
      </c>
    </row>
    <row r="5304" spans="1:8">
      <c r="A5304" s="19" t="s">
        <v>59</v>
      </c>
      <c r="B5304" s="19" t="s">
        <v>5693</v>
      </c>
      <c r="C5304" s="19" t="s">
        <v>58</v>
      </c>
      <c r="D5304" s="19">
        <v>2011</v>
      </c>
      <c r="E5304" s="19" t="s">
        <v>104</v>
      </c>
      <c r="F5304" s="19" t="s">
        <v>224</v>
      </c>
      <c r="G5304" s="19" t="s">
        <v>136</v>
      </c>
      <c r="H5304" s="19">
        <v>63.887051836175665</v>
      </c>
    </row>
    <row r="5305" spans="1:8">
      <c r="A5305" s="19" t="s">
        <v>61</v>
      </c>
      <c r="B5305" s="19" t="s">
        <v>5694</v>
      </c>
      <c r="C5305" s="19" t="s">
        <v>60</v>
      </c>
      <c r="D5305" s="19">
        <v>2011</v>
      </c>
      <c r="E5305" s="19" t="s">
        <v>104</v>
      </c>
      <c r="F5305" s="19" t="s">
        <v>224</v>
      </c>
      <c r="G5305" s="19" t="s">
        <v>136</v>
      </c>
      <c r="H5305" s="19">
        <v>64.614025250208158</v>
      </c>
    </row>
    <row r="5306" spans="1:8">
      <c r="A5306" s="19" t="s">
        <v>63</v>
      </c>
      <c r="B5306" s="19" t="s">
        <v>5695</v>
      </c>
      <c r="C5306" s="19" t="s">
        <v>62</v>
      </c>
      <c r="D5306" s="19">
        <v>2011</v>
      </c>
      <c r="E5306" s="19" t="s">
        <v>104</v>
      </c>
      <c r="F5306" s="19" t="s">
        <v>224</v>
      </c>
      <c r="G5306" s="19" t="s">
        <v>136</v>
      </c>
      <c r="H5306" s="19">
        <v>63.834166750567732</v>
      </c>
    </row>
    <row r="5307" spans="1:8">
      <c r="A5307" s="19" t="s">
        <v>65</v>
      </c>
      <c r="B5307" s="19" t="s">
        <v>5696</v>
      </c>
      <c r="C5307" s="19" t="s">
        <v>64</v>
      </c>
      <c r="D5307" s="19">
        <v>2011</v>
      </c>
      <c r="E5307" s="19" t="s">
        <v>104</v>
      </c>
      <c r="F5307" s="19" t="s">
        <v>224</v>
      </c>
      <c r="G5307" s="19" t="s">
        <v>136</v>
      </c>
      <c r="H5307" s="19">
        <v>64.202429381768184</v>
      </c>
    </row>
    <row r="5308" spans="1:8">
      <c r="A5308" s="19" t="s">
        <v>67</v>
      </c>
      <c r="B5308" s="19" t="s">
        <v>5697</v>
      </c>
      <c r="C5308" s="19" t="s">
        <v>66</v>
      </c>
      <c r="D5308" s="19">
        <v>2011</v>
      </c>
      <c r="E5308" s="19" t="s">
        <v>104</v>
      </c>
      <c r="F5308" s="19" t="s">
        <v>224</v>
      </c>
      <c r="G5308" s="19" t="s">
        <v>136</v>
      </c>
      <c r="H5308" s="19">
        <v>63.065029060203969</v>
      </c>
    </row>
    <row r="5309" spans="1:8">
      <c r="A5309" s="19" t="s">
        <v>69</v>
      </c>
      <c r="B5309" s="19" t="s">
        <v>5698</v>
      </c>
      <c r="C5309" s="19" t="s">
        <v>68</v>
      </c>
      <c r="D5309" s="19">
        <v>2011</v>
      </c>
      <c r="E5309" s="19" t="s">
        <v>104</v>
      </c>
      <c r="F5309" s="19" t="s">
        <v>224</v>
      </c>
      <c r="G5309" s="19" t="s">
        <v>136</v>
      </c>
      <c r="H5309" s="19">
        <v>61.270052891550463</v>
      </c>
    </row>
    <row r="5310" spans="1:8">
      <c r="A5310" s="19" t="s">
        <v>71</v>
      </c>
      <c r="B5310" s="19" t="s">
        <v>5699</v>
      </c>
      <c r="C5310" s="19" t="s">
        <v>70</v>
      </c>
      <c r="D5310" s="19">
        <v>2011</v>
      </c>
      <c r="E5310" s="19" t="s">
        <v>104</v>
      </c>
      <c r="F5310" s="19" t="s">
        <v>224</v>
      </c>
      <c r="G5310" s="19" t="s">
        <v>136</v>
      </c>
      <c r="H5310" s="19">
        <v>63.481153753815555</v>
      </c>
    </row>
    <row r="5311" spans="1:8">
      <c r="A5311" s="19" t="s">
        <v>20</v>
      </c>
      <c r="B5311" s="19" t="s">
        <v>5700</v>
      </c>
      <c r="C5311" s="19" t="s">
        <v>182</v>
      </c>
      <c r="D5311" s="19">
        <v>2011</v>
      </c>
      <c r="E5311" s="19" t="s">
        <v>104</v>
      </c>
      <c r="F5311" s="19" t="s">
        <v>224</v>
      </c>
      <c r="G5311" s="19" t="s">
        <v>136</v>
      </c>
      <c r="H5311" s="19">
        <v>63.370670921136721</v>
      </c>
    </row>
    <row r="5312" spans="1:8">
      <c r="A5312" s="19" t="s">
        <v>23</v>
      </c>
      <c r="B5312" s="19" t="s">
        <v>5701</v>
      </c>
      <c r="C5312" s="19" t="s">
        <v>175</v>
      </c>
      <c r="D5312" s="19">
        <v>2012</v>
      </c>
      <c r="E5312" s="19" t="s">
        <v>104</v>
      </c>
      <c r="F5312" s="19" t="s">
        <v>224</v>
      </c>
      <c r="G5312" s="19" t="s">
        <v>136</v>
      </c>
      <c r="H5312" s="19">
        <v>61.146612130920552</v>
      </c>
    </row>
    <row r="5313" spans="1:8">
      <c r="A5313" s="19" t="s">
        <v>25</v>
      </c>
      <c r="B5313" s="19" t="s">
        <v>5702</v>
      </c>
      <c r="C5313" s="19" t="s">
        <v>176</v>
      </c>
      <c r="D5313" s="19">
        <v>2012</v>
      </c>
      <c r="E5313" s="19" t="s">
        <v>104</v>
      </c>
      <c r="F5313" s="19" t="s">
        <v>224</v>
      </c>
      <c r="G5313" s="19" t="s">
        <v>136</v>
      </c>
      <c r="H5313" s="19">
        <v>59.274023707804325</v>
      </c>
    </row>
    <row r="5314" spans="1:8">
      <c r="A5314" s="19" t="s">
        <v>26</v>
      </c>
      <c r="B5314" s="19" t="s">
        <v>5703</v>
      </c>
      <c r="C5314" s="19" t="s">
        <v>177</v>
      </c>
      <c r="D5314" s="19">
        <v>2012</v>
      </c>
      <c r="E5314" s="19" t="s">
        <v>104</v>
      </c>
      <c r="F5314" s="19" t="s">
        <v>224</v>
      </c>
      <c r="G5314" s="19" t="s">
        <v>136</v>
      </c>
      <c r="H5314" s="19">
        <v>60.899378713503985</v>
      </c>
    </row>
    <row r="5315" spans="1:8">
      <c r="A5315" s="19" t="s">
        <v>221</v>
      </c>
      <c r="B5315" s="19" t="s">
        <v>5704</v>
      </c>
      <c r="C5315" s="19" t="s">
        <v>178</v>
      </c>
      <c r="D5315" s="19">
        <v>2012</v>
      </c>
      <c r="E5315" s="19" t="s">
        <v>104</v>
      </c>
      <c r="F5315" s="19" t="s">
        <v>224</v>
      </c>
      <c r="G5315" s="19" t="s">
        <v>136</v>
      </c>
      <c r="H5315" s="19">
        <v>63.645831127606215</v>
      </c>
    </row>
    <row r="5316" spans="1:8">
      <c r="A5316" s="19" t="s">
        <v>107</v>
      </c>
      <c r="B5316" s="19" t="s">
        <v>5705</v>
      </c>
      <c r="C5316" s="19" t="s">
        <v>179</v>
      </c>
      <c r="D5316" s="19">
        <v>2012</v>
      </c>
      <c r="E5316" s="19" t="s">
        <v>104</v>
      </c>
      <c r="F5316" s="19" t="s">
        <v>224</v>
      </c>
      <c r="G5316" s="19" t="s">
        <v>136</v>
      </c>
      <c r="H5316" s="19">
        <v>66.567436106739819</v>
      </c>
    </row>
    <row r="5317" spans="1:8">
      <c r="A5317" s="19" t="s">
        <v>27</v>
      </c>
      <c r="B5317" s="19" t="s">
        <v>5706</v>
      </c>
      <c r="C5317" s="19" t="s">
        <v>180</v>
      </c>
      <c r="D5317" s="19">
        <v>2012</v>
      </c>
      <c r="E5317" s="19" t="s">
        <v>104</v>
      </c>
      <c r="F5317" s="19" t="s">
        <v>224</v>
      </c>
      <c r="G5317" s="19" t="s">
        <v>136</v>
      </c>
      <c r="H5317" s="19">
        <v>63.588423651174722</v>
      </c>
    </row>
    <row r="5318" spans="1:8">
      <c r="A5318" s="19" t="s">
        <v>28</v>
      </c>
      <c r="B5318" s="19" t="s">
        <v>5707</v>
      </c>
      <c r="C5318" s="19" t="s">
        <v>181</v>
      </c>
      <c r="D5318" s="19">
        <v>2012</v>
      </c>
      <c r="E5318" s="19" t="s">
        <v>104</v>
      </c>
      <c r="F5318" s="19" t="s">
        <v>224</v>
      </c>
      <c r="G5318" s="19" t="s">
        <v>136</v>
      </c>
      <c r="H5318" s="19">
        <v>62.780956467427131</v>
      </c>
    </row>
    <row r="5319" spans="1:8">
      <c r="A5319" s="19" t="s">
        <v>30</v>
      </c>
      <c r="B5319" s="19" t="s">
        <v>5708</v>
      </c>
      <c r="C5319" s="19" t="s">
        <v>29</v>
      </c>
      <c r="D5319" s="19">
        <v>2012</v>
      </c>
      <c r="E5319" s="19" t="s">
        <v>104</v>
      </c>
      <c r="F5319" s="19" t="s">
        <v>224</v>
      </c>
      <c r="G5319" s="19" t="s">
        <v>136</v>
      </c>
      <c r="H5319" s="19">
        <v>59.65681166040914</v>
      </c>
    </row>
    <row r="5320" spans="1:8">
      <c r="A5320" s="19" t="s">
        <v>32</v>
      </c>
      <c r="B5320" s="19" t="s">
        <v>5709</v>
      </c>
      <c r="C5320" s="19" t="s">
        <v>31</v>
      </c>
      <c r="D5320" s="19">
        <v>2012</v>
      </c>
      <c r="E5320" s="19" t="s">
        <v>104</v>
      </c>
      <c r="F5320" s="19" t="s">
        <v>224</v>
      </c>
      <c r="G5320" s="19" t="s">
        <v>136</v>
      </c>
      <c r="H5320" s="19">
        <v>61.339260860310127</v>
      </c>
    </row>
    <row r="5321" spans="1:8">
      <c r="A5321" s="19" t="s">
        <v>34</v>
      </c>
      <c r="B5321" s="19" t="s">
        <v>5710</v>
      </c>
      <c r="C5321" s="19" t="s">
        <v>33</v>
      </c>
      <c r="D5321" s="19">
        <v>2012</v>
      </c>
      <c r="E5321" s="19" t="s">
        <v>104</v>
      </c>
      <c r="F5321" s="19" t="s">
        <v>224</v>
      </c>
      <c r="G5321" s="19" t="s">
        <v>136</v>
      </c>
      <c r="H5321" s="19">
        <v>58.247846600008657</v>
      </c>
    </row>
    <row r="5322" spans="1:8">
      <c r="A5322" s="19" t="s">
        <v>36</v>
      </c>
      <c r="B5322" s="19" t="s">
        <v>5711</v>
      </c>
      <c r="C5322" s="19" t="s">
        <v>35</v>
      </c>
      <c r="D5322" s="19">
        <v>2012</v>
      </c>
      <c r="E5322" s="19" t="s">
        <v>104</v>
      </c>
      <c r="F5322" s="19" t="s">
        <v>224</v>
      </c>
      <c r="G5322" s="19" t="s">
        <v>136</v>
      </c>
      <c r="H5322" s="19">
        <v>60.125869070652513</v>
      </c>
    </row>
    <row r="5323" spans="1:8">
      <c r="A5323" s="19" t="s">
        <v>38</v>
      </c>
      <c r="B5323" s="19" t="s">
        <v>5712</v>
      </c>
      <c r="C5323" s="19" t="s">
        <v>37</v>
      </c>
      <c r="D5323" s="19">
        <v>2012</v>
      </c>
      <c r="E5323" s="19" t="s">
        <v>104</v>
      </c>
      <c r="F5323" s="19" t="s">
        <v>224</v>
      </c>
      <c r="G5323" s="19" t="s">
        <v>136</v>
      </c>
      <c r="H5323" s="19">
        <v>62.760977589807723</v>
      </c>
    </row>
    <row r="5324" spans="1:8">
      <c r="A5324" s="19" t="s">
        <v>40</v>
      </c>
      <c r="B5324" s="19" t="s">
        <v>5713</v>
      </c>
      <c r="C5324" s="19" t="s">
        <v>39</v>
      </c>
      <c r="D5324" s="19">
        <v>2012</v>
      </c>
      <c r="E5324" s="19" t="s">
        <v>104</v>
      </c>
      <c r="F5324" s="19" t="s">
        <v>224</v>
      </c>
      <c r="G5324" s="19" t="s">
        <v>136</v>
      </c>
      <c r="H5324" s="19">
        <v>63.097138737041917</v>
      </c>
    </row>
    <row r="5325" spans="1:8">
      <c r="A5325" s="19" t="s">
        <v>41</v>
      </c>
      <c r="B5325" s="19" t="s">
        <v>5714</v>
      </c>
      <c r="C5325" s="19" t="s">
        <v>24</v>
      </c>
      <c r="D5325" s="19">
        <v>2012</v>
      </c>
      <c r="E5325" s="19" t="s">
        <v>104</v>
      </c>
      <c r="F5325" s="19" t="s">
        <v>224</v>
      </c>
      <c r="G5325" s="19" t="s">
        <v>136</v>
      </c>
      <c r="H5325" s="19">
        <v>59.274023707804325</v>
      </c>
    </row>
    <row r="5326" spans="1:8">
      <c r="A5326" s="19" t="s">
        <v>43</v>
      </c>
      <c r="B5326" s="19" t="s">
        <v>5715</v>
      </c>
      <c r="C5326" s="19" t="s">
        <v>42</v>
      </c>
      <c r="D5326" s="19">
        <v>2012</v>
      </c>
      <c r="E5326" s="19" t="s">
        <v>104</v>
      </c>
      <c r="F5326" s="19" t="s">
        <v>224</v>
      </c>
      <c r="G5326" s="19" t="s">
        <v>136</v>
      </c>
      <c r="H5326" s="19">
        <v>63.85345711806012</v>
      </c>
    </row>
    <row r="5327" spans="1:8">
      <c r="A5327" s="19" t="s">
        <v>45</v>
      </c>
      <c r="B5327" s="19" t="s">
        <v>5716</v>
      </c>
      <c r="C5327" s="19" t="s">
        <v>44</v>
      </c>
      <c r="D5327" s="19">
        <v>2012</v>
      </c>
      <c r="E5327" s="19" t="s">
        <v>104</v>
      </c>
      <c r="F5327" s="19" t="s">
        <v>224</v>
      </c>
      <c r="G5327" s="19" t="s">
        <v>136</v>
      </c>
      <c r="H5327" s="19">
        <v>59.451375624822198</v>
      </c>
    </row>
    <row r="5328" spans="1:8">
      <c r="A5328" s="19" t="s">
        <v>47</v>
      </c>
      <c r="B5328" s="19" t="s">
        <v>5717</v>
      </c>
      <c r="C5328" s="19" t="s">
        <v>46</v>
      </c>
      <c r="D5328" s="19">
        <v>2012</v>
      </c>
      <c r="E5328" s="19" t="s">
        <v>104</v>
      </c>
      <c r="F5328" s="19" t="s">
        <v>224</v>
      </c>
      <c r="G5328" s="19" t="s">
        <v>136</v>
      </c>
      <c r="H5328" s="19">
        <v>60.647145949641114</v>
      </c>
    </row>
    <row r="5329" spans="1:8">
      <c r="A5329" s="19" t="s">
        <v>49</v>
      </c>
      <c r="B5329" s="19" t="s">
        <v>5718</v>
      </c>
      <c r="C5329" s="19" t="s">
        <v>48</v>
      </c>
      <c r="D5329" s="19">
        <v>2012</v>
      </c>
      <c r="E5329" s="19" t="s">
        <v>104</v>
      </c>
      <c r="F5329" s="19" t="s">
        <v>224</v>
      </c>
      <c r="G5329" s="19" t="s">
        <v>136</v>
      </c>
      <c r="H5329" s="19">
        <v>64.17480063263406</v>
      </c>
    </row>
    <row r="5330" spans="1:8">
      <c r="A5330" s="19" t="s">
        <v>51</v>
      </c>
      <c r="B5330" s="19" t="s">
        <v>5719</v>
      </c>
      <c r="C5330" s="19" t="s">
        <v>50</v>
      </c>
      <c r="D5330" s="19">
        <v>2012</v>
      </c>
      <c r="E5330" s="19" t="s">
        <v>104</v>
      </c>
      <c r="F5330" s="19" t="s">
        <v>224</v>
      </c>
      <c r="G5330" s="19" t="s">
        <v>136</v>
      </c>
      <c r="H5330" s="19">
        <v>63.158420646929514</v>
      </c>
    </row>
    <row r="5331" spans="1:8">
      <c r="A5331" s="19" t="s">
        <v>53</v>
      </c>
      <c r="B5331" s="19" t="s">
        <v>5720</v>
      </c>
      <c r="C5331" s="19" t="s">
        <v>52</v>
      </c>
      <c r="D5331" s="19">
        <v>2012</v>
      </c>
      <c r="E5331" s="19" t="s">
        <v>104</v>
      </c>
      <c r="F5331" s="19" t="s">
        <v>224</v>
      </c>
      <c r="G5331" s="19" t="s">
        <v>136</v>
      </c>
      <c r="H5331" s="19">
        <v>63.227422355803633</v>
      </c>
    </row>
    <row r="5332" spans="1:8">
      <c r="A5332" s="19" t="s">
        <v>55</v>
      </c>
      <c r="B5332" s="19" t="s">
        <v>5721</v>
      </c>
      <c r="C5332" s="19" t="s">
        <v>54</v>
      </c>
      <c r="D5332" s="19">
        <v>2012</v>
      </c>
      <c r="E5332" s="19" t="s">
        <v>104</v>
      </c>
      <c r="F5332" s="19" t="s">
        <v>224</v>
      </c>
      <c r="G5332" s="19" t="s">
        <v>136</v>
      </c>
      <c r="H5332" s="19">
        <v>62.129920918387462</v>
      </c>
    </row>
    <row r="5333" spans="1:8">
      <c r="A5333" s="19" t="s">
        <v>57</v>
      </c>
      <c r="B5333" s="19" t="s">
        <v>5722</v>
      </c>
      <c r="C5333" s="19" t="s">
        <v>56</v>
      </c>
      <c r="D5333" s="19">
        <v>2012</v>
      </c>
      <c r="E5333" s="19" t="s">
        <v>104</v>
      </c>
      <c r="F5333" s="19" t="s">
        <v>224</v>
      </c>
      <c r="G5333" s="19" t="s">
        <v>136</v>
      </c>
      <c r="H5333" s="19">
        <v>68.182431210956892</v>
      </c>
    </row>
    <row r="5334" spans="1:8">
      <c r="A5334" s="19" t="s">
        <v>59</v>
      </c>
      <c r="B5334" s="19" t="s">
        <v>5723</v>
      </c>
      <c r="C5334" s="19" t="s">
        <v>58</v>
      </c>
      <c r="D5334" s="19">
        <v>2012</v>
      </c>
      <c r="E5334" s="19" t="s">
        <v>104</v>
      </c>
      <c r="F5334" s="19" t="s">
        <v>224</v>
      </c>
      <c r="G5334" s="19" t="s">
        <v>136</v>
      </c>
      <c r="H5334" s="19">
        <v>63.462493474080958</v>
      </c>
    </row>
    <row r="5335" spans="1:8">
      <c r="A5335" s="19" t="s">
        <v>61</v>
      </c>
      <c r="B5335" s="19" t="s">
        <v>5724</v>
      </c>
      <c r="C5335" s="19" t="s">
        <v>60</v>
      </c>
      <c r="D5335" s="19">
        <v>2012</v>
      </c>
      <c r="E5335" s="19" t="s">
        <v>104</v>
      </c>
      <c r="F5335" s="19" t="s">
        <v>224</v>
      </c>
      <c r="G5335" s="19" t="s">
        <v>136</v>
      </c>
      <c r="H5335" s="19">
        <v>64.092159326292915</v>
      </c>
    </row>
    <row r="5336" spans="1:8">
      <c r="A5336" s="19" t="s">
        <v>63</v>
      </c>
      <c r="B5336" s="19" t="s">
        <v>5725</v>
      </c>
      <c r="C5336" s="19" t="s">
        <v>62</v>
      </c>
      <c r="D5336" s="19">
        <v>2012</v>
      </c>
      <c r="E5336" s="19" t="s">
        <v>104</v>
      </c>
      <c r="F5336" s="19" t="s">
        <v>224</v>
      </c>
      <c r="G5336" s="19" t="s">
        <v>136</v>
      </c>
      <c r="H5336" s="19">
        <v>63.370982337366357</v>
      </c>
    </row>
    <row r="5337" spans="1:8">
      <c r="A5337" s="19" t="s">
        <v>65</v>
      </c>
      <c r="B5337" s="19" t="s">
        <v>5726</v>
      </c>
      <c r="C5337" s="19" t="s">
        <v>64</v>
      </c>
      <c r="D5337" s="19">
        <v>2012</v>
      </c>
      <c r="E5337" s="19" t="s">
        <v>104</v>
      </c>
      <c r="F5337" s="19" t="s">
        <v>224</v>
      </c>
      <c r="G5337" s="19" t="s">
        <v>136</v>
      </c>
      <c r="H5337" s="19">
        <v>63.749248087995191</v>
      </c>
    </row>
    <row r="5338" spans="1:8">
      <c r="A5338" s="19" t="s">
        <v>67</v>
      </c>
      <c r="B5338" s="19" t="s">
        <v>5727</v>
      </c>
      <c r="C5338" s="19" t="s">
        <v>66</v>
      </c>
      <c r="D5338" s="19">
        <v>2012</v>
      </c>
      <c r="E5338" s="19" t="s">
        <v>104</v>
      </c>
      <c r="F5338" s="19" t="s">
        <v>224</v>
      </c>
      <c r="G5338" s="19" t="s">
        <v>136</v>
      </c>
      <c r="H5338" s="19">
        <v>62.637350610690369</v>
      </c>
    </row>
    <row r="5339" spans="1:8">
      <c r="A5339" s="19" t="s">
        <v>69</v>
      </c>
      <c r="B5339" s="19" t="s">
        <v>5728</v>
      </c>
      <c r="C5339" s="19" t="s">
        <v>68</v>
      </c>
      <c r="D5339" s="19">
        <v>2012</v>
      </c>
      <c r="E5339" s="19" t="s">
        <v>104</v>
      </c>
      <c r="F5339" s="19" t="s">
        <v>224</v>
      </c>
      <c r="G5339" s="19" t="s">
        <v>136</v>
      </c>
      <c r="H5339" s="19">
        <v>60.622524792982688</v>
      </c>
    </row>
    <row r="5340" spans="1:8">
      <c r="A5340" s="19" t="s">
        <v>71</v>
      </c>
      <c r="B5340" s="19" t="s">
        <v>5729</v>
      </c>
      <c r="C5340" s="19" t="s">
        <v>70</v>
      </c>
      <c r="D5340" s="19">
        <v>2012</v>
      </c>
      <c r="E5340" s="19" t="s">
        <v>104</v>
      </c>
      <c r="F5340" s="19" t="s">
        <v>224</v>
      </c>
      <c r="G5340" s="19" t="s">
        <v>136</v>
      </c>
      <c r="H5340" s="19">
        <v>63.039163347158912</v>
      </c>
    </row>
    <row r="5341" spans="1:8">
      <c r="A5341" s="19" t="s">
        <v>20</v>
      </c>
      <c r="B5341" s="19" t="s">
        <v>5730</v>
      </c>
      <c r="C5341" s="19" t="s">
        <v>182</v>
      </c>
      <c r="D5341" s="19">
        <v>2012</v>
      </c>
      <c r="E5341" s="19" t="s">
        <v>104</v>
      </c>
      <c r="F5341" s="19" t="s">
        <v>224</v>
      </c>
      <c r="G5341" s="19" t="s">
        <v>136</v>
      </c>
      <c r="H5341" s="19">
        <v>62.836528937072615</v>
      </c>
    </row>
    <row r="5342" spans="1:8">
      <c r="A5342" s="19" t="s">
        <v>23</v>
      </c>
      <c r="B5342" s="19" t="s">
        <v>5731</v>
      </c>
      <c r="C5342" s="19" t="s">
        <v>175</v>
      </c>
      <c r="D5342" s="19">
        <v>2013</v>
      </c>
      <c r="E5342" s="19" t="s">
        <v>104</v>
      </c>
      <c r="F5342" s="19" t="s">
        <v>224</v>
      </c>
      <c r="G5342" s="19" t="s">
        <v>136</v>
      </c>
      <c r="H5342" s="19">
        <v>60.699638431991396</v>
      </c>
    </row>
    <row r="5343" spans="1:8">
      <c r="A5343" s="19" t="s">
        <v>25</v>
      </c>
      <c r="B5343" s="19" t="s">
        <v>5732</v>
      </c>
      <c r="C5343" s="19" t="s">
        <v>176</v>
      </c>
      <c r="D5343" s="19">
        <v>2013</v>
      </c>
      <c r="E5343" s="19" t="s">
        <v>104</v>
      </c>
      <c r="F5343" s="19" t="s">
        <v>224</v>
      </c>
      <c r="G5343" s="19" t="s">
        <v>136</v>
      </c>
      <c r="H5343" s="19">
        <v>58.690328171508234</v>
      </c>
    </row>
    <row r="5344" spans="1:8">
      <c r="A5344" s="19" t="s">
        <v>26</v>
      </c>
      <c r="B5344" s="19" t="s">
        <v>5733</v>
      </c>
      <c r="C5344" s="19" t="s">
        <v>177</v>
      </c>
      <c r="D5344" s="19">
        <v>2013</v>
      </c>
      <c r="E5344" s="19" t="s">
        <v>104</v>
      </c>
      <c r="F5344" s="19" t="s">
        <v>224</v>
      </c>
      <c r="G5344" s="19" t="s">
        <v>136</v>
      </c>
      <c r="H5344" s="19">
        <v>60.499184696253771</v>
      </c>
    </row>
    <row r="5345" spans="1:8">
      <c r="A5345" s="19" t="s">
        <v>221</v>
      </c>
      <c r="B5345" s="19" t="s">
        <v>5734</v>
      </c>
      <c r="C5345" s="19" t="s">
        <v>178</v>
      </c>
      <c r="D5345" s="19">
        <v>2013</v>
      </c>
      <c r="E5345" s="19" t="s">
        <v>104</v>
      </c>
      <c r="F5345" s="19" t="s">
        <v>224</v>
      </c>
      <c r="G5345" s="19" t="s">
        <v>136</v>
      </c>
      <c r="H5345" s="19">
        <v>63.326611741660422</v>
      </c>
    </row>
    <row r="5346" spans="1:8">
      <c r="A5346" s="19" t="s">
        <v>107</v>
      </c>
      <c r="B5346" s="19" t="s">
        <v>5735</v>
      </c>
      <c r="C5346" s="19" t="s">
        <v>179</v>
      </c>
      <c r="D5346" s="19">
        <v>2013</v>
      </c>
      <c r="E5346" s="19" t="s">
        <v>104</v>
      </c>
      <c r="F5346" s="19" t="s">
        <v>224</v>
      </c>
      <c r="G5346" s="19" t="s">
        <v>136</v>
      </c>
      <c r="H5346" s="19">
        <v>66.339854949892356</v>
      </c>
    </row>
    <row r="5347" spans="1:8">
      <c r="A5347" s="19" t="s">
        <v>27</v>
      </c>
      <c r="B5347" s="19" t="s">
        <v>5736</v>
      </c>
      <c r="C5347" s="19" t="s">
        <v>180</v>
      </c>
      <c r="D5347" s="19">
        <v>2013</v>
      </c>
      <c r="E5347" s="19" t="s">
        <v>104</v>
      </c>
      <c r="F5347" s="19" t="s">
        <v>224</v>
      </c>
      <c r="G5347" s="19" t="s">
        <v>136</v>
      </c>
      <c r="H5347" s="19">
        <v>63.278499669642706</v>
      </c>
    </row>
    <row r="5348" spans="1:8">
      <c r="A5348" s="19" t="s">
        <v>28</v>
      </c>
      <c r="B5348" s="19" t="s">
        <v>5737</v>
      </c>
      <c r="C5348" s="19" t="s">
        <v>181</v>
      </c>
      <c r="D5348" s="19">
        <v>2013</v>
      </c>
      <c r="E5348" s="19" t="s">
        <v>104</v>
      </c>
      <c r="F5348" s="19" t="s">
        <v>224</v>
      </c>
      <c r="G5348" s="19" t="s">
        <v>136</v>
      </c>
      <c r="H5348" s="19">
        <v>62.554373071364068</v>
      </c>
    </row>
    <row r="5349" spans="1:8">
      <c r="A5349" s="19" t="s">
        <v>30</v>
      </c>
      <c r="B5349" s="19" t="s">
        <v>5738</v>
      </c>
      <c r="C5349" s="19" t="s">
        <v>29</v>
      </c>
      <c r="D5349" s="19">
        <v>2013</v>
      </c>
      <c r="E5349" s="19" t="s">
        <v>104</v>
      </c>
      <c r="F5349" s="19" t="s">
        <v>224</v>
      </c>
      <c r="G5349" s="19" t="s">
        <v>136</v>
      </c>
      <c r="H5349" s="19">
        <v>59.150247535346914</v>
      </c>
    </row>
    <row r="5350" spans="1:8">
      <c r="A5350" s="19" t="s">
        <v>32</v>
      </c>
      <c r="B5350" s="19" t="s">
        <v>5739</v>
      </c>
      <c r="C5350" s="19" t="s">
        <v>31</v>
      </c>
      <c r="D5350" s="19">
        <v>2013</v>
      </c>
      <c r="E5350" s="19" t="s">
        <v>104</v>
      </c>
      <c r="F5350" s="19" t="s">
        <v>224</v>
      </c>
      <c r="G5350" s="19" t="s">
        <v>136</v>
      </c>
      <c r="H5350" s="19">
        <v>60.945279753262625</v>
      </c>
    </row>
    <row r="5351" spans="1:8">
      <c r="A5351" s="19" t="s">
        <v>34</v>
      </c>
      <c r="B5351" s="19" t="s">
        <v>5740</v>
      </c>
      <c r="C5351" s="19" t="s">
        <v>33</v>
      </c>
      <c r="D5351" s="19">
        <v>2013</v>
      </c>
      <c r="E5351" s="19" t="s">
        <v>104</v>
      </c>
      <c r="F5351" s="19" t="s">
        <v>224</v>
      </c>
      <c r="G5351" s="19" t="s">
        <v>136</v>
      </c>
      <c r="H5351" s="19">
        <v>57.946216601199986</v>
      </c>
    </row>
    <row r="5352" spans="1:8">
      <c r="A5352" s="19" t="s">
        <v>36</v>
      </c>
      <c r="B5352" s="19" t="s">
        <v>5741</v>
      </c>
      <c r="C5352" s="19" t="s">
        <v>35</v>
      </c>
      <c r="D5352" s="19">
        <v>2013</v>
      </c>
      <c r="E5352" s="19" t="s">
        <v>104</v>
      </c>
      <c r="F5352" s="19" t="s">
        <v>224</v>
      </c>
      <c r="G5352" s="19" t="s">
        <v>136</v>
      </c>
      <c r="H5352" s="19">
        <v>59.593693789017031</v>
      </c>
    </row>
    <row r="5353" spans="1:8">
      <c r="A5353" s="19" t="s">
        <v>38</v>
      </c>
      <c r="B5353" s="19" t="s">
        <v>5742</v>
      </c>
      <c r="C5353" s="19" t="s">
        <v>37</v>
      </c>
      <c r="D5353" s="19">
        <v>2013</v>
      </c>
      <c r="E5353" s="19" t="s">
        <v>104</v>
      </c>
      <c r="F5353" s="19" t="s">
        <v>224</v>
      </c>
      <c r="G5353" s="19" t="s">
        <v>136</v>
      </c>
      <c r="H5353" s="19">
        <v>62.313364656747581</v>
      </c>
    </row>
    <row r="5354" spans="1:8">
      <c r="A5354" s="19" t="s">
        <v>40</v>
      </c>
      <c r="B5354" s="19" t="s">
        <v>5743</v>
      </c>
      <c r="C5354" s="19" t="s">
        <v>39</v>
      </c>
      <c r="D5354" s="19">
        <v>2013</v>
      </c>
      <c r="E5354" s="19" t="s">
        <v>104</v>
      </c>
      <c r="F5354" s="19" t="s">
        <v>224</v>
      </c>
      <c r="G5354" s="19" t="s">
        <v>136</v>
      </c>
      <c r="H5354" s="19">
        <v>62.567907389350367</v>
      </c>
    </row>
    <row r="5355" spans="1:8">
      <c r="A5355" s="19" t="s">
        <v>41</v>
      </c>
      <c r="B5355" s="19" t="s">
        <v>5744</v>
      </c>
      <c r="C5355" s="19" t="s">
        <v>24</v>
      </c>
      <c r="D5355" s="19">
        <v>2013</v>
      </c>
      <c r="E5355" s="19" t="s">
        <v>104</v>
      </c>
      <c r="F5355" s="19" t="s">
        <v>224</v>
      </c>
      <c r="G5355" s="19" t="s">
        <v>136</v>
      </c>
      <c r="H5355" s="19">
        <v>58.690328171508234</v>
      </c>
    </row>
    <row r="5356" spans="1:8">
      <c r="A5356" s="19" t="s">
        <v>43</v>
      </c>
      <c r="B5356" s="19" t="s">
        <v>5745</v>
      </c>
      <c r="C5356" s="19" t="s">
        <v>42</v>
      </c>
      <c r="D5356" s="19">
        <v>2013</v>
      </c>
      <c r="E5356" s="19" t="s">
        <v>104</v>
      </c>
      <c r="F5356" s="19" t="s">
        <v>224</v>
      </c>
      <c r="G5356" s="19" t="s">
        <v>136</v>
      </c>
      <c r="H5356" s="19">
        <v>63.41556526775841</v>
      </c>
    </row>
    <row r="5357" spans="1:8">
      <c r="A5357" s="19" t="s">
        <v>45</v>
      </c>
      <c r="B5357" s="19" t="s">
        <v>5746</v>
      </c>
      <c r="C5357" s="19" t="s">
        <v>44</v>
      </c>
      <c r="D5357" s="19">
        <v>2013</v>
      </c>
      <c r="E5357" s="19" t="s">
        <v>104</v>
      </c>
      <c r="F5357" s="19" t="s">
        <v>224</v>
      </c>
      <c r="G5357" s="19" t="s">
        <v>136</v>
      </c>
      <c r="H5357" s="19">
        <v>59.003253259343992</v>
      </c>
    </row>
    <row r="5358" spans="1:8">
      <c r="A5358" s="19" t="s">
        <v>47</v>
      </c>
      <c r="B5358" s="19" t="s">
        <v>5747</v>
      </c>
      <c r="C5358" s="19" t="s">
        <v>46</v>
      </c>
      <c r="D5358" s="19">
        <v>2013</v>
      </c>
      <c r="E5358" s="19" t="s">
        <v>104</v>
      </c>
      <c r="F5358" s="19" t="s">
        <v>224</v>
      </c>
      <c r="G5358" s="19" t="s">
        <v>136</v>
      </c>
      <c r="H5358" s="19">
        <v>60.298027409424904</v>
      </c>
    </row>
    <row r="5359" spans="1:8">
      <c r="A5359" s="19" t="s">
        <v>49</v>
      </c>
      <c r="B5359" s="19" t="s">
        <v>5748</v>
      </c>
      <c r="C5359" s="19" t="s">
        <v>48</v>
      </c>
      <c r="D5359" s="19">
        <v>2013</v>
      </c>
      <c r="E5359" s="19" t="s">
        <v>104</v>
      </c>
      <c r="F5359" s="19" t="s">
        <v>224</v>
      </c>
      <c r="G5359" s="19" t="s">
        <v>136</v>
      </c>
      <c r="H5359" s="19">
        <v>63.845014396751168</v>
      </c>
    </row>
    <row r="5360" spans="1:8">
      <c r="A5360" s="19" t="s">
        <v>51</v>
      </c>
      <c r="B5360" s="19" t="s">
        <v>5749</v>
      </c>
      <c r="C5360" s="19" t="s">
        <v>50</v>
      </c>
      <c r="D5360" s="19">
        <v>2013</v>
      </c>
      <c r="E5360" s="19" t="s">
        <v>104</v>
      </c>
      <c r="F5360" s="19" t="s">
        <v>224</v>
      </c>
      <c r="G5360" s="19" t="s">
        <v>136</v>
      </c>
      <c r="H5360" s="19">
        <v>62.870805872850219</v>
      </c>
    </row>
    <row r="5361" spans="1:8">
      <c r="A5361" s="19" t="s">
        <v>53</v>
      </c>
      <c r="B5361" s="19" t="s">
        <v>5750</v>
      </c>
      <c r="C5361" s="19" t="s">
        <v>52</v>
      </c>
      <c r="D5361" s="19">
        <v>2013</v>
      </c>
      <c r="E5361" s="19" t="s">
        <v>104</v>
      </c>
      <c r="F5361" s="19" t="s">
        <v>224</v>
      </c>
      <c r="G5361" s="19" t="s">
        <v>136</v>
      </c>
      <c r="H5361" s="19">
        <v>62.89365034168565</v>
      </c>
    </row>
    <row r="5362" spans="1:8">
      <c r="A5362" s="19" t="s">
        <v>55</v>
      </c>
      <c r="B5362" s="19" t="s">
        <v>5751</v>
      </c>
      <c r="C5362" s="19" t="s">
        <v>54</v>
      </c>
      <c r="D5362" s="19">
        <v>2013</v>
      </c>
      <c r="E5362" s="19" t="s">
        <v>104</v>
      </c>
      <c r="F5362" s="19" t="s">
        <v>224</v>
      </c>
      <c r="G5362" s="19" t="s">
        <v>136</v>
      </c>
      <c r="H5362" s="19">
        <v>61.688122743966211</v>
      </c>
    </row>
    <row r="5363" spans="1:8">
      <c r="A5363" s="19" t="s">
        <v>57</v>
      </c>
      <c r="B5363" s="19" t="s">
        <v>5752</v>
      </c>
      <c r="C5363" s="19" t="s">
        <v>56</v>
      </c>
      <c r="D5363" s="19">
        <v>2013</v>
      </c>
      <c r="E5363" s="19" t="s">
        <v>104</v>
      </c>
      <c r="F5363" s="19" t="s">
        <v>224</v>
      </c>
      <c r="G5363" s="19" t="s">
        <v>136</v>
      </c>
      <c r="H5363" s="19">
        <v>68.021665576753577</v>
      </c>
    </row>
    <row r="5364" spans="1:8">
      <c r="A5364" s="19" t="s">
        <v>59</v>
      </c>
      <c r="B5364" s="19" t="s">
        <v>5753</v>
      </c>
      <c r="C5364" s="19" t="s">
        <v>58</v>
      </c>
      <c r="D5364" s="19">
        <v>2013</v>
      </c>
      <c r="E5364" s="19" t="s">
        <v>104</v>
      </c>
      <c r="F5364" s="19" t="s">
        <v>224</v>
      </c>
      <c r="G5364" s="19" t="s">
        <v>136</v>
      </c>
      <c r="H5364" s="19">
        <v>63.1347569394445</v>
      </c>
    </row>
    <row r="5365" spans="1:8">
      <c r="A5365" s="19" t="s">
        <v>61</v>
      </c>
      <c r="B5365" s="19" t="s">
        <v>5754</v>
      </c>
      <c r="C5365" s="19" t="s">
        <v>60</v>
      </c>
      <c r="D5365" s="19">
        <v>2013</v>
      </c>
      <c r="E5365" s="19" t="s">
        <v>104</v>
      </c>
      <c r="F5365" s="19" t="s">
        <v>224</v>
      </c>
      <c r="G5365" s="19" t="s">
        <v>136</v>
      </c>
      <c r="H5365" s="19">
        <v>63.853543653953679</v>
      </c>
    </row>
    <row r="5366" spans="1:8">
      <c r="A5366" s="19" t="s">
        <v>63</v>
      </c>
      <c r="B5366" s="19" t="s">
        <v>5755</v>
      </c>
      <c r="C5366" s="19" t="s">
        <v>62</v>
      </c>
      <c r="D5366" s="19">
        <v>2013</v>
      </c>
      <c r="E5366" s="19" t="s">
        <v>104</v>
      </c>
      <c r="F5366" s="19" t="s">
        <v>224</v>
      </c>
      <c r="G5366" s="19" t="s">
        <v>136</v>
      </c>
      <c r="H5366" s="19">
        <v>63.121837464504281</v>
      </c>
    </row>
    <row r="5367" spans="1:8">
      <c r="A5367" s="19" t="s">
        <v>65</v>
      </c>
      <c r="B5367" s="19" t="s">
        <v>5756</v>
      </c>
      <c r="C5367" s="19" t="s">
        <v>64</v>
      </c>
      <c r="D5367" s="19">
        <v>2013</v>
      </c>
      <c r="E5367" s="19" t="s">
        <v>104</v>
      </c>
      <c r="F5367" s="19" t="s">
        <v>224</v>
      </c>
      <c r="G5367" s="19" t="s">
        <v>136</v>
      </c>
      <c r="H5367" s="19">
        <v>63.522904755763797</v>
      </c>
    </row>
    <row r="5368" spans="1:8">
      <c r="A5368" s="19" t="s">
        <v>67</v>
      </c>
      <c r="B5368" s="19" t="s">
        <v>5757</v>
      </c>
      <c r="C5368" s="19" t="s">
        <v>66</v>
      </c>
      <c r="D5368" s="19">
        <v>2013</v>
      </c>
      <c r="E5368" s="19" t="s">
        <v>104</v>
      </c>
      <c r="F5368" s="19" t="s">
        <v>224</v>
      </c>
      <c r="G5368" s="19" t="s">
        <v>136</v>
      </c>
      <c r="H5368" s="19">
        <v>62.450359381666608</v>
      </c>
    </row>
    <row r="5369" spans="1:8">
      <c r="A5369" s="19" t="s">
        <v>69</v>
      </c>
      <c r="B5369" s="19" t="s">
        <v>5758</v>
      </c>
      <c r="C5369" s="19" t="s">
        <v>68</v>
      </c>
      <c r="D5369" s="19">
        <v>2013</v>
      </c>
      <c r="E5369" s="19" t="s">
        <v>104</v>
      </c>
      <c r="F5369" s="19" t="s">
        <v>224</v>
      </c>
      <c r="G5369" s="19" t="s">
        <v>136</v>
      </c>
      <c r="H5369" s="19">
        <v>60.363735070575466</v>
      </c>
    </row>
    <row r="5370" spans="1:8">
      <c r="A5370" s="19" t="s">
        <v>71</v>
      </c>
      <c r="B5370" s="19" t="s">
        <v>5759</v>
      </c>
      <c r="C5370" s="19" t="s">
        <v>70</v>
      </c>
      <c r="D5370" s="19">
        <v>2013</v>
      </c>
      <c r="E5370" s="19" t="s">
        <v>104</v>
      </c>
      <c r="F5370" s="19" t="s">
        <v>224</v>
      </c>
      <c r="G5370" s="19" t="s">
        <v>136</v>
      </c>
      <c r="H5370" s="19">
        <v>62.840650118042007</v>
      </c>
    </row>
    <row r="5371" spans="1:8">
      <c r="A5371" s="19" t="s">
        <v>20</v>
      </c>
      <c r="B5371" s="19" t="s">
        <v>5760</v>
      </c>
      <c r="C5371" s="19" t="s">
        <v>182</v>
      </c>
      <c r="D5371" s="19">
        <v>2013</v>
      </c>
      <c r="E5371" s="19" t="s">
        <v>104</v>
      </c>
      <c r="F5371" s="19" t="s">
        <v>224</v>
      </c>
      <c r="G5371" s="19" t="s">
        <v>136</v>
      </c>
      <c r="H5371" s="19">
        <v>62.503552412850716</v>
      </c>
    </row>
    <row r="5372" spans="1:8">
      <c r="A5372" s="19" t="s">
        <v>23</v>
      </c>
      <c r="B5372" s="19" t="s">
        <v>5761</v>
      </c>
      <c r="C5372" s="19" t="s">
        <v>175</v>
      </c>
      <c r="D5372" s="19">
        <v>2014</v>
      </c>
      <c r="E5372" s="19" t="s">
        <v>104</v>
      </c>
      <c r="F5372" s="19" t="s">
        <v>224</v>
      </c>
      <c r="G5372" s="19" t="s">
        <v>136</v>
      </c>
      <c r="H5372" s="19">
        <v>60.245836683293994</v>
      </c>
    </row>
    <row r="5373" spans="1:8">
      <c r="A5373" s="19" t="s">
        <v>25</v>
      </c>
      <c r="B5373" s="19" t="s">
        <v>5762</v>
      </c>
      <c r="C5373" s="19" t="s">
        <v>176</v>
      </c>
      <c r="D5373" s="19">
        <v>2014</v>
      </c>
      <c r="E5373" s="19" t="s">
        <v>104</v>
      </c>
      <c r="F5373" s="19" t="s">
        <v>224</v>
      </c>
      <c r="G5373" s="19" t="s">
        <v>136</v>
      </c>
      <c r="H5373" s="19">
        <v>58.163934426229517</v>
      </c>
    </row>
    <row r="5374" spans="1:8">
      <c r="A5374" s="19" t="s">
        <v>26</v>
      </c>
      <c r="B5374" s="19" t="s">
        <v>5763</v>
      </c>
      <c r="C5374" s="19" t="s">
        <v>177</v>
      </c>
      <c r="D5374" s="19">
        <v>2014</v>
      </c>
      <c r="E5374" s="19" t="s">
        <v>104</v>
      </c>
      <c r="F5374" s="19" t="s">
        <v>224</v>
      </c>
      <c r="G5374" s="19" t="s">
        <v>136</v>
      </c>
      <c r="H5374" s="19">
        <v>60.050678535062204</v>
      </c>
    </row>
    <row r="5375" spans="1:8">
      <c r="A5375" s="19" t="s">
        <v>221</v>
      </c>
      <c r="B5375" s="19" t="s">
        <v>5764</v>
      </c>
      <c r="C5375" s="19" t="s">
        <v>178</v>
      </c>
      <c r="D5375" s="19">
        <v>2014</v>
      </c>
      <c r="E5375" s="19" t="s">
        <v>104</v>
      </c>
      <c r="F5375" s="19" t="s">
        <v>224</v>
      </c>
      <c r="G5375" s="19" t="s">
        <v>136</v>
      </c>
      <c r="H5375" s="19">
        <v>63.051695885858727</v>
      </c>
    </row>
    <row r="5376" spans="1:8">
      <c r="A5376" s="19" t="s">
        <v>107</v>
      </c>
      <c r="B5376" s="19" t="s">
        <v>5765</v>
      </c>
      <c r="C5376" s="19" t="s">
        <v>179</v>
      </c>
      <c r="D5376" s="19">
        <v>2014</v>
      </c>
      <c r="E5376" s="19" t="s">
        <v>104</v>
      </c>
      <c r="F5376" s="19" t="s">
        <v>224</v>
      </c>
      <c r="G5376" s="19" t="s">
        <v>136</v>
      </c>
      <c r="H5376" s="19">
        <v>66.127154917537894</v>
      </c>
    </row>
    <row r="5377" spans="1:8">
      <c r="A5377" s="19" t="s">
        <v>27</v>
      </c>
      <c r="B5377" s="19" t="s">
        <v>5766</v>
      </c>
      <c r="C5377" s="19" t="s">
        <v>180</v>
      </c>
      <c r="D5377" s="19">
        <v>2014</v>
      </c>
      <c r="E5377" s="19" t="s">
        <v>104</v>
      </c>
      <c r="F5377" s="19" t="s">
        <v>224</v>
      </c>
      <c r="G5377" s="19" t="s">
        <v>136</v>
      </c>
      <c r="H5377" s="19">
        <v>63.027237432970772</v>
      </c>
    </row>
    <row r="5378" spans="1:8">
      <c r="A5378" s="19" t="s">
        <v>28</v>
      </c>
      <c r="B5378" s="19" t="s">
        <v>5767</v>
      </c>
      <c r="C5378" s="19" t="s">
        <v>181</v>
      </c>
      <c r="D5378" s="19">
        <v>2014</v>
      </c>
      <c r="E5378" s="19" t="s">
        <v>104</v>
      </c>
      <c r="F5378" s="19" t="s">
        <v>224</v>
      </c>
      <c r="G5378" s="19" t="s">
        <v>136</v>
      </c>
      <c r="H5378" s="19">
        <v>62.293311003943828</v>
      </c>
    </row>
    <row r="5379" spans="1:8">
      <c r="A5379" s="19" t="s">
        <v>30</v>
      </c>
      <c r="B5379" s="19" t="s">
        <v>5768</v>
      </c>
      <c r="C5379" s="19" t="s">
        <v>29</v>
      </c>
      <c r="D5379" s="19">
        <v>2014</v>
      </c>
      <c r="E5379" s="19" t="s">
        <v>104</v>
      </c>
      <c r="F5379" s="19" t="s">
        <v>224</v>
      </c>
      <c r="G5379" s="19" t="s">
        <v>136</v>
      </c>
      <c r="H5379" s="19">
        <v>58.631304422180733</v>
      </c>
    </row>
    <row r="5380" spans="1:8">
      <c r="A5380" s="19" t="s">
        <v>32</v>
      </c>
      <c r="B5380" s="19" t="s">
        <v>5769</v>
      </c>
      <c r="C5380" s="19" t="s">
        <v>31</v>
      </c>
      <c r="D5380" s="19">
        <v>2014</v>
      </c>
      <c r="E5380" s="19" t="s">
        <v>104</v>
      </c>
      <c r="F5380" s="19" t="s">
        <v>224</v>
      </c>
      <c r="G5380" s="19" t="s">
        <v>136</v>
      </c>
      <c r="H5380" s="19">
        <v>60.582467102303859</v>
      </c>
    </row>
    <row r="5381" spans="1:8">
      <c r="A5381" s="19" t="s">
        <v>34</v>
      </c>
      <c r="B5381" s="19" t="s">
        <v>5770</v>
      </c>
      <c r="C5381" s="19" t="s">
        <v>33</v>
      </c>
      <c r="D5381" s="19">
        <v>2014</v>
      </c>
      <c r="E5381" s="19" t="s">
        <v>104</v>
      </c>
      <c r="F5381" s="19" t="s">
        <v>224</v>
      </c>
      <c r="G5381" s="19" t="s">
        <v>136</v>
      </c>
      <c r="H5381" s="19">
        <v>57.538675862306185</v>
      </c>
    </row>
    <row r="5382" spans="1:8">
      <c r="A5382" s="19" t="s">
        <v>36</v>
      </c>
      <c r="B5382" s="19" t="s">
        <v>5771</v>
      </c>
      <c r="C5382" s="19" t="s">
        <v>35</v>
      </c>
      <c r="D5382" s="19">
        <v>2014</v>
      </c>
      <c r="E5382" s="19" t="s">
        <v>104</v>
      </c>
      <c r="F5382" s="19" t="s">
        <v>224</v>
      </c>
      <c r="G5382" s="19" t="s">
        <v>136</v>
      </c>
      <c r="H5382" s="19">
        <v>59.010876560010971</v>
      </c>
    </row>
    <row r="5383" spans="1:8">
      <c r="A5383" s="19" t="s">
        <v>38</v>
      </c>
      <c r="B5383" s="19" t="s">
        <v>5772</v>
      </c>
      <c r="C5383" s="19" t="s">
        <v>37</v>
      </c>
      <c r="D5383" s="19">
        <v>2014</v>
      </c>
      <c r="E5383" s="19" t="s">
        <v>104</v>
      </c>
      <c r="F5383" s="19" t="s">
        <v>224</v>
      </c>
      <c r="G5383" s="19" t="s">
        <v>136</v>
      </c>
      <c r="H5383" s="19">
        <v>61.818288210969804</v>
      </c>
    </row>
    <row r="5384" spans="1:8">
      <c r="A5384" s="19" t="s">
        <v>40</v>
      </c>
      <c r="B5384" s="19" t="s">
        <v>5773</v>
      </c>
      <c r="C5384" s="19" t="s">
        <v>39</v>
      </c>
      <c r="D5384" s="19">
        <v>2014</v>
      </c>
      <c r="E5384" s="19" t="s">
        <v>104</v>
      </c>
      <c r="F5384" s="19" t="s">
        <v>224</v>
      </c>
      <c r="G5384" s="19" t="s">
        <v>136</v>
      </c>
      <c r="H5384" s="19">
        <v>62.163348303758212</v>
      </c>
    </row>
    <row r="5385" spans="1:8">
      <c r="A5385" s="19" t="s">
        <v>41</v>
      </c>
      <c r="B5385" s="19" t="s">
        <v>5774</v>
      </c>
      <c r="C5385" s="19" t="s">
        <v>24</v>
      </c>
      <c r="D5385" s="19">
        <v>2014</v>
      </c>
      <c r="E5385" s="19" t="s">
        <v>104</v>
      </c>
      <c r="F5385" s="19" t="s">
        <v>224</v>
      </c>
      <c r="G5385" s="19" t="s">
        <v>136</v>
      </c>
      <c r="H5385" s="19">
        <v>58.163934426229517</v>
      </c>
    </row>
    <row r="5386" spans="1:8">
      <c r="A5386" s="19" t="s">
        <v>43</v>
      </c>
      <c r="B5386" s="19" t="s">
        <v>5775</v>
      </c>
      <c r="C5386" s="19" t="s">
        <v>42</v>
      </c>
      <c r="D5386" s="19">
        <v>2014</v>
      </c>
      <c r="E5386" s="19" t="s">
        <v>104</v>
      </c>
      <c r="F5386" s="19" t="s">
        <v>224</v>
      </c>
      <c r="G5386" s="19" t="s">
        <v>136</v>
      </c>
      <c r="H5386" s="19">
        <v>62.684786211468349</v>
      </c>
    </row>
    <row r="5387" spans="1:8">
      <c r="A5387" s="19" t="s">
        <v>45</v>
      </c>
      <c r="B5387" s="19" t="s">
        <v>5776</v>
      </c>
      <c r="C5387" s="19" t="s">
        <v>44</v>
      </c>
      <c r="D5387" s="19">
        <v>2014</v>
      </c>
      <c r="E5387" s="19" t="s">
        <v>104</v>
      </c>
      <c r="F5387" s="19" t="s">
        <v>224</v>
      </c>
      <c r="G5387" s="19" t="s">
        <v>136</v>
      </c>
      <c r="H5387" s="19">
        <v>58.681448417511682</v>
      </c>
    </row>
    <row r="5388" spans="1:8">
      <c r="A5388" s="19" t="s">
        <v>47</v>
      </c>
      <c r="B5388" s="19" t="s">
        <v>5777</v>
      </c>
      <c r="C5388" s="19" t="s">
        <v>46</v>
      </c>
      <c r="D5388" s="19">
        <v>2014</v>
      </c>
      <c r="E5388" s="19" t="s">
        <v>104</v>
      </c>
      <c r="F5388" s="19" t="s">
        <v>224</v>
      </c>
      <c r="G5388" s="19" t="s">
        <v>136</v>
      </c>
      <c r="H5388" s="19">
        <v>59.891940421205206</v>
      </c>
    </row>
    <row r="5389" spans="1:8">
      <c r="A5389" s="19" t="s">
        <v>49</v>
      </c>
      <c r="B5389" s="19" t="s">
        <v>5778</v>
      </c>
      <c r="C5389" s="19" t="s">
        <v>48</v>
      </c>
      <c r="D5389" s="19">
        <v>2014</v>
      </c>
      <c r="E5389" s="19" t="s">
        <v>104</v>
      </c>
      <c r="F5389" s="19" t="s">
        <v>224</v>
      </c>
      <c r="G5389" s="19" t="s">
        <v>136</v>
      </c>
      <c r="H5389" s="19">
        <v>63.631126785662481</v>
      </c>
    </row>
    <row r="5390" spans="1:8">
      <c r="A5390" s="19" t="s">
        <v>51</v>
      </c>
      <c r="B5390" s="19" t="s">
        <v>5779</v>
      </c>
      <c r="C5390" s="19" t="s">
        <v>50</v>
      </c>
      <c r="D5390" s="19">
        <v>2014</v>
      </c>
      <c r="E5390" s="19" t="s">
        <v>104</v>
      </c>
      <c r="F5390" s="19" t="s">
        <v>224</v>
      </c>
      <c r="G5390" s="19" t="s">
        <v>136</v>
      </c>
      <c r="H5390" s="19">
        <v>62.553918428357889</v>
      </c>
    </row>
    <row r="5391" spans="1:8">
      <c r="A5391" s="19" t="s">
        <v>53</v>
      </c>
      <c r="B5391" s="19" t="s">
        <v>5780</v>
      </c>
      <c r="C5391" s="19" t="s">
        <v>52</v>
      </c>
      <c r="D5391" s="19">
        <v>2014</v>
      </c>
      <c r="E5391" s="19" t="s">
        <v>104</v>
      </c>
      <c r="F5391" s="19" t="s">
        <v>224</v>
      </c>
      <c r="G5391" s="19" t="s">
        <v>136</v>
      </c>
      <c r="H5391" s="19">
        <v>62.556828643052384</v>
      </c>
    </row>
    <row r="5392" spans="1:8">
      <c r="A5392" s="19" t="s">
        <v>55</v>
      </c>
      <c r="B5392" s="19" t="s">
        <v>5781</v>
      </c>
      <c r="C5392" s="19" t="s">
        <v>54</v>
      </c>
      <c r="D5392" s="19">
        <v>2014</v>
      </c>
      <c r="E5392" s="19" t="s">
        <v>104</v>
      </c>
      <c r="F5392" s="19" t="s">
        <v>224</v>
      </c>
      <c r="G5392" s="19" t="s">
        <v>136</v>
      </c>
      <c r="H5392" s="19">
        <v>61.462192113404079</v>
      </c>
    </row>
    <row r="5393" spans="1:8">
      <c r="A5393" s="19" t="s">
        <v>57</v>
      </c>
      <c r="B5393" s="19" t="s">
        <v>5782</v>
      </c>
      <c r="C5393" s="19" t="s">
        <v>56</v>
      </c>
      <c r="D5393" s="19">
        <v>2014</v>
      </c>
      <c r="E5393" s="19" t="s">
        <v>104</v>
      </c>
      <c r="F5393" s="19" t="s">
        <v>224</v>
      </c>
      <c r="G5393" s="19" t="s">
        <v>136</v>
      </c>
      <c r="H5393" s="19">
        <v>67.80837383641834</v>
      </c>
    </row>
    <row r="5394" spans="1:8">
      <c r="A5394" s="19" t="s">
        <v>59</v>
      </c>
      <c r="B5394" s="19" t="s">
        <v>5783</v>
      </c>
      <c r="C5394" s="19" t="s">
        <v>58</v>
      </c>
      <c r="D5394" s="19">
        <v>2014</v>
      </c>
      <c r="E5394" s="19" t="s">
        <v>104</v>
      </c>
      <c r="F5394" s="19" t="s">
        <v>224</v>
      </c>
      <c r="G5394" s="19" t="s">
        <v>136</v>
      </c>
      <c r="H5394" s="19">
        <v>62.923406842051946</v>
      </c>
    </row>
    <row r="5395" spans="1:8">
      <c r="A5395" s="19" t="s">
        <v>61</v>
      </c>
      <c r="B5395" s="19" t="s">
        <v>5784</v>
      </c>
      <c r="C5395" s="19" t="s">
        <v>60</v>
      </c>
      <c r="D5395" s="19">
        <v>2014</v>
      </c>
      <c r="E5395" s="19" t="s">
        <v>104</v>
      </c>
      <c r="F5395" s="19" t="s">
        <v>224</v>
      </c>
      <c r="G5395" s="19" t="s">
        <v>136</v>
      </c>
      <c r="H5395" s="19">
        <v>63.443663760264116</v>
      </c>
    </row>
    <row r="5396" spans="1:8">
      <c r="A5396" s="19" t="s">
        <v>63</v>
      </c>
      <c r="B5396" s="19" t="s">
        <v>5785</v>
      </c>
      <c r="C5396" s="19" t="s">
        <v>62</v>
      </c>
      <c r="D5396" s="19">
        <v>2014</v>
      </c>
      <c r="E5396" s="19" t="s">
        <v>104</v>
      </c>
      <c r="F5396" s="19" t="s">
        <v>224</v>
      </c>
      <c r="G5396" s="19" t="s">
        <v>136</v>
      </c>
      <c r="H5396" s="19">
        <v>62.84226496462729</v>
      </c>
    </row>
    <row r="5397" spans="1:8">
      <c r="A5397" s="19" t="s">
        <v>65</v>
      </c>
      <c r="B5397" s="19" t="s">
        <v>5786</v>
      </c>
      <c r="C5397" s="19" t="s">
        <v>64</v>
      </c>
      <c r="D5397" s="19">
        <v>2014</v>
      </c>
      <c r="E5397" s="19" t="s">
        <v>104</v>
      </c>
      <c r="F5397" s="19" t="s">
        <v>224</v>
      </c>
      <c r="G5397" s="19" t="s">
        <v>136</v>
      </c>
      <c r="H5397" s="19">
        <v>63.210092717512993</v>
      </c>
    </row>
    <row r="5398" spans="1:8">
      <c r="A5398" s="19" t="s">
        <v>67</v>
      </c>
      <c r="B5398" s="19" t="s">
        <v>5787</v>
      </c>
      <c r="C5398" s="19" t="s">
        <v>66</v>
      </c>
      <c r="D5398" s="19">
        <v>2014</v>
      </c>
      <c r="E5398" s="19" t="s">
        <v>104</v>
      </c>
      <c r="F5398" s="19" t="s">
        <v>224</v>
      </c>
      <c r="G5398" s="19" t="s">
        <v>136</v>
      </c>
      <c r="H5398" s="19">
        <v>62.131449966706334</v>
      </c>
    </row>
    <row r="5399" spans="1:8">
      <c r="A5399" s="19" t="s">
        <v>69</v>
      </c>
      <c r="B5399" s="19" t="s">
        <v>5788</v>
      </c>
      <c r="C5399" s="19" t="s">
        <v>68</v>
      </c>
      <c r="D5399" s="19">
        <v>2014</v>
      </c>
      <c r="E5399" s="19" t="s">
        <v>104</v>
      </c>
      <c r="F5399" s="19" t="s">
        <v>224</v>
      </c>
      <c r="G5399" s="19" t="s">
        <v>136</v>
      </c>
      <c r="H5399" s="19">
        <v>60.054583261133253</v>
      </c>
    </row>
    <row r="5400" spans="1:8">
      <c r="A5400" s="19" t="s">
        <v>71</v>
      </c>
      <c r="B5400" s="19" t="s">
        <v>5789</v>
      </c>
      <c r="C5400" s="19" t="s">
        <v>70</v>
      </c>
      <c r="D5400" s="19">
        <v>2014</v>
      </c>
      <c r="E5400" s="19" t="s">
        <v>104</v>
      </c>
      <c r="F5400" s="19" t="s">
        <v>224</v>
      </c>
      <c r="G5400" s="19" t="s">
        <v>136</v>
      </c>
      <c r="H5400" s="19">
        <v>62.694342860645193</v>
      </c>
    </row>
    <row r="5401" spans="1:8">
      <c r="A5401" s="19" t="s">
        <v>20</v>
      </c>
      <c r="B5401" s="19" t="s">
        <v>5790</v>
      </c>
      <c r="C5401" s="19" t="s">
        <v>182</v>
      </c>
      <c r="D5401" s="19">
        <v>2014</v>
      </c>
      <c r="E5401" s="19" t="s">
        <v>104</v>
      </c>
      <c r="F5401" s="19" t="s">
        <v>224</v>
      </c>
      <c r="G5401" s="19" t="s">
        <v>136</v>
      </c>
      <c r="H5401" s="19">
        <v>62.174179084590222</v>
      </c>
    </row>
    <row r="5402" spans="1:8">
      <c r="A5402" s="19" t="s">
        <v>23</v>
      </c>
      <c r="B5402" s="19" t="s">
        <v>5791</v>
      </c>
      <c r="C5402" s="19" t="s">
        <v>175</v>
      </c>
      <c r="D5402" s="19">
        <v>2005</v>
      </c>
      <c r="E5402" s="19" t="s">
        <v>105</v>
      </c>
      <c r="F5402" s="19" t="s">
        <v>224</v>
      </c>
      <c r="G5402" s="19" t="s">
        <v>144</v>
      </c>
      <c r="H5402" s="19">
        <v>15.162019041696009</v>
      </c>
    </row>
    <row r="5403" spans="1:8">
      <c r="A5403" s="19" t="s">
        <v>25</v>
      </c>
      <c r="B5403" s="19" t="s">
        <v>5792</v>
      </c>
      <c r="C5403" s="19" t="s">
        <v>176</v>
      </c>
      <c r="D5403" s="19">
        <v>2005</v>
      </c>
      <c r="E5403" s="19" t="s">
        <v>105</v>
      </c>
      <c r="F5403" s="19" t="s">
        <v>224</v>
      </c>
      <c r="G5403" s="19" t="s">
        <v>144</v>
      </c>
      <c r="H5403" s="19">
        <v>17.083436878727635</v>
      </c>
    </row>
    <row r="5404" spans="1:8">
      <c r="A5404" s="19" t="s">
        <v>26</v>
      </c>
      <c r="B5404" s="19" t="s">
        <v>5793</v>
      </c>
      <c r="C5404" s="19" t="s">
        <v>177</v>
      </c>
      <c r="D5404" s="19">
        <v>2005</v>
      </c>
      <c r="E5404" s="19" t="s">
        <v>105</v>
      </c>
      <c r="F5404" s="19" t="s">
        <v>224</v>
      </c>
      <c r="G5404" s="19" t="s">
        <v>144</v>
      </c>
      <c r="H5404" s="19">
        <v>16.368970049187872</v>
      </c>
    </row>
    <row r="5405" spans="1:8">
      <c r="A5405" s="19" t="s">
        <v>221</v>
      </c>
      <c r="B5405" s="19" t="s">
        <v>5794</v>
      </c>
      <c r="C5405" s="19" t="s">
        <v>178</v>
      </c>
      <c r="D5405" s="19">
        <v>2005</v>
      </c>
      <c r="E5405" s="19" t="s">
        <v>105</v>
      </c>
      <c r="F5405" s="19" t="s">
        <v>224</v>
      </c>
      <c r="G5405" s="19" t="s">
        <v>144</v>
      </c>
      <c r="H5405" s="19">
        <v>14.311696842796731</v>
      </c>
    </row>
    <row r="5406" spans="1:8">
      <c r="A5406" s="19" t="s">
        <v>107</v>
      </c>
      <c r="B5406" s="19" t="s">
        <v>5795</v>
      </c>
      <c r="C5406" s="19" t="s">
        <v>179</v>
      </c>
      <c r="D5406" s="19">
        <v>2005</v>
      </c>
      <c r="E5406" s="19" t="s">
        <v>105</v>
      </c>
      <c r="F5406" s="19" t="s">
        <v>224</v>
      </c>
      <c r="G5406" s="19" t="s">
        <v>144</v>
      </c>
      <c r="H5406" s="19">
        <v>11.584700968433504</v>
      </c>
    </row>
    <row r="5407" spans="1:8">
      <c r="A5407" s="19" t="s">
        <v>27</v>
      </c>
      <c r="B5407" s="19" t="s">
        <v>5796</v>
      </c>
      <c r="C5407" s="19" t="s">
        <v>180</v>
      </c>
      <c r="D5407" s="19">
        <v>2005</v>
      </c>
      <c r="E5407" s="19" t="s">
        <v>105</v>
      </c>
      <c r="F5407" s="19" t="s">
        <v>224</v>
      </c>
      <c r="G5407" s="19" t="s">
        <v>144</v>
      </c>
      <c r="H5407" s="19">
        <v>13.171117817087048</v>
      </c>
    </row>
    <row r="5408" spans="1:8">
      <c r="A5408" s="19" t="s">
        <v>28</v>
      </c>
      <c r="B5408" s="19" t="s">
        <v>5797</v>
      </c>
      <c r="C5408" s="19" t="s">
        <v>181</v>
      </c>
      <c r="D5408" s="19">
        <v>2005</v>
      </c>
      <c r="E5408" s="19" t="s">
        <v>105</v>
      </c>
      <c r="F5408" s="19" t="s">
        <v>224</v>
      </c>
      <c r="G5408" s="19" t="s">
        <v>144</v>
      </c>
      <c r="H5408" s="19">
        <v>13.561881224316696</v>
      </c>
    </row>
    <row r="5409" spans="1:8">
      <c r="A5409" s="19" t="s">
        <v>30</v>
      </c>
      <c r="B5409" s="19" t="s">
        <v>5798</v>
      </c>
      <c r="C5409" s="19" t="s">
        <v>29</v>
      </c>
      <c r="D5409" s="19">
        <v>2005</v>
      </c>
      <c r="E5409" s="19" t="s">
        <v>105</v>
      </c>
      <c r="F5409" s="19" t="s">
        <v>224</v>
      </c>
      <c r="G5409" s="19" t="s">
        <v>144</v>
      </c>
      <c r="H5409" s="19">
        <v>16.217094572635684</v>
      </c>
    </row>
    <row r="5410" spans="1:8">
      <c r="A5410" s="19" t="s">
        <v>32</v>
      </c>
      <c r="B5410" s="19" t="s">
        <v>5799</v>
      </c>
      <c r="C5410" s="19" t="s">
        <v>31</v>
      </c>
      <c r="D5410" s="19">
        <v>2005</v>
      </c>
      <c r="E5410" s="19" t="s">
        <v>105</v>
      </c>
      <c r="F5410" s="19" t="s">
        <v>224</v>
      </c>
      <c r="G5410" s="19" t="s">
        <v>144</v>
      </c>
      <c r="H5410" s="19">
        <v>15.677774295762386</v>
      </c>
    </row>
    <row r="5411" spans="1:8">
      <c r="A5411" s="19" t="s">
        <v>34</v>
      </c>
      <c r="B5411" s="19" t="s">
        <v>5800</v>
      </c>
      <c r="C5411" s="19" t="s">
        <v>33</v>
      </c>
      <c r="D5411" s="19">
        <v>2005</v>
      </c>
      <c r="E5411" s="19" t="s">
        <v>105</v>
      </c>
      <c r="F5411" s="19" t="s">
        <v>224</v>
      </c>
      <c r="G5411" s="19" t="s">
        <v>144</v>
      </c>
      <c r="H5411" s="19">
        <v>18.441293670651469</v>
      </c>
    </row>
    <row r="5412" spans="1:8">
      <c r="A5412" s="19" t="s">
        <v>36</v>
      </c>
      <c r="B5412" s="19" t="s">
        <v>5801</v>
      </c>
      <c r="C5412" s="19" t="s">
        <v>35</v>
      </c>
      <c r="D5412" s="19">
        <v>2005</v>
      </c>
      <c r="E5412" s="19" t="s">
        <v>105</v>
      </c>
      <c r="F5412" s="19" t="s">
        <v>224</v>
      </c>
      <c r="G5412" s="19" t="s">
        <v>144</v>
      </c>
      <c r="H5412" s="19">
        <v>16.267100690625963</v>
      </c>
    </row>
    <row r="5413" spans="1:8">
      <c r="A5413" s="19" t="s">
        <v>38</v>
      </c>
      <c r="B5413" s="19" t="s">
        <v>5802</v>
      </c>
      <c r="C5413" s="19" t="s">
        <v>37</v>
      </c>
      <c r="D5413" s="19">
        <v>2005</v>
      </c>
      <c r="E5413" s="19" t="s">
        <v>105</v>
      </c>
      <c r="F5413" s="19" t="s">
        <v>224</v>
      </c>
      <c r="G5413" s="19" t="s">
        <v>144</v>
      </c>
      <c r="H5413" s="19">
        <v>13.194642348247365</v>
      </c>
    </row>
    <row r="5414" spans="1:8">
      <c r="A5414" s="19" t="s">
        <v>40</v>
      </c>
      <c r="B5414" s="19" t="s">
        <v>5803</v>
      </c>
      <c r="C5414" s="19" t="s">
        <v>39</v>
      </c>
      <c r="D5414" s="19">
        <v>2005</v>
      </c>
      <c r="E5414" s="19" t="s">
        <v>105</v>
      </c>
      <c r="F5414" s="19" t="s">
        <v>224</v>
      </c>
      <c r="G5414" s="19" t="s">
        <v>144</v>
      </c>
      <c r="H5414" s="19">
        <v>12.843041715129985</v>
      </c>
    </row>
    <row r="5415" spans="1:8">
      <c r="A5415" s="19" t="s">
        <v>41</v>
      </c>
      <c r="B5415" s="19" t="s">
        <v>5804</v>
      </c>
      <c r="C5415" s="19" t="s">
        <v>24</v>
      </c>
      <c r="D5415" s="19">
        <v>2005</v>
      </c>
      <c r="E5415" s="19" t="s">
        <v>105</v>
      </c>
      <c r="F5415" s="19" t="s">
        <v>224</v>
      </c>
      <c r="G5415" s="19" t="s">
        <v>144</v>
      </c>
      <c r="H5415" s="19">
        <v>17.083436878727635</v>
      </c>
    </row>
    <row r="5416" spans="1:8">
      <c r="A5416" s="19" t="s">
        <v>43</v>
      </c>
      <c r="B5416" s="19" t="s">
        <v>5805</v>
      </c>
      <c r="C5416" s="19" t="s">
        <v>42</v>
      </c>
      <c r="D5416" s="19">
        <v>2005</v>
      </c>
      <c r="E5416" s="19" t="s">
        <v>105</v>
      </c>
      <c r="F5416" s="19" t="s">
        <v>224</v>
      </c>
      <c r="G5416" s="19" t="s">
        <v>144</v>
      </c>
      <c r="H5416" s="19">
        <v>15.91196491511287</v>
      </c>
    </row>
    <row r="5417" spans="1:8">
      <c r="A5417" s="19" t="s">
        <v>45</v>
      </c>
      <c r="B5417" s="19" t="s">
        <v>5806</v>
      </c>
      <c r="C5417" s="19" t="s">
        <v>44</v>
      </c>
      <c r="D5417" s="19">
        <v>2005</v>
      </c>
      <c r="E5417" s="19" t="s">
        <v>105</v>
      </c>
      <c r="F5417" s="19" t="s">
        <v>224</v>
      </c>
      <c r="G5417" s="19" t="s">
        <v>144</v>
      </c>
      <c r="H5417" s="19">
        <v>16.991035102242105</v>
      </c>
    </row>
    <row r="5418" spans="1:8">
      <c r="A5418" s="19" t="s">
        <v>47</v>
      </c>
      <c r="B5418" s="19" t="s">
        <v>5807</v>
      </c>
      <c r="C5418" s="19" t="s">
        <v>46</v>
      </c>
      <c r="D5418" s="19">
        <v>2005</v>
      </c>
      <c r="E5418" s="19" t="s">
        <v>105</v>
      </c>
      <c r="F5418" s="19" t="s">
        <v>224</v>
      </c>
      <c r="G5418" s="19" t="s">
        <v>144</v>
      </c>
      <c r="H5418" s="19">
        <v>16.156740174798863</v>
      </c>
    </row>
    <row r="5419" spans="1:8">
      <c r="A5419" s="19" t="s">
        <v>49</v>
      </c>
      <c r="B5419" s="19" t="s">
        <v>5808</v>
      </c>
      <c r="C5419" s="19" t="s">
        <v>48</v>
      </c>
      <c r="D5419" s="19">
        <v>2005</v>
      </c>
      <c r="E5419" s="19" t="s">
        <v>105</v>
      </c>
      <c r="F5419" s="19" t="s">
        <v>224</v>
      </c>
      <c r="G5419" s="19" t="s">
        <v>144</v>
      </c>
      <c r="H5419" s="19">
        <v>14.514933040300896</v>
      </c>
    </row>
    <row r="5420" spans="1:8">
      <c r="A5420" s="19" t="s">
        <v>51</v>
      </c>
      <c r="B5420" s="19" t="s">
        <v>5809</v>
      </c>
      <c r="C5420" s="19" t="s">
        <v>50</v>
      </c>
      <c r="D5420" s="19">
        <v>2005</v>
      </c>
      <c r="E5420" s="19" t="s">
        <v>105</v>
      </c>
      <c r="F5420" s="19" t="s">
        <v>224</v>
      </c>
      <c r="G5420" s="19" t="s">
        <v>144</v>
      </c>
      <c r="H5420" s="19">
        <v>14.607835792943291</v>
      </c>
    </row>
    <row r="5421" spans="1:8">
      <c r="A5421" s="19" t="s">
        <v>53</v>
      </c>
      <c r="B5421" s="19" t="s">
        <v>5810</v>
      </c>
      <c r="C5421" s="19" t="s">
        <v>52</v>
      </c>
      <c r="D5421" s="19">
        <v>2005</v>
      </c>
      <c r="E5421" s="19" t="s">
        <v>105</v>
      </c>
      <c r="F5421" s="19" t="s">
        <v>224</v>
      </c>
      <c r="G5421" s="19" t="s">
        <v>144</v>
      </c>
      <c r="H5421" s="19">
        <v>13.656537015348579</v>
      </c>
    </row>
    <row r="5422" spans="1:8">
      <c r="A5422" s="19" t="s">
        <v>55</v>
      </c>
      <c r="B5422" s="19" t="s">
        <v>5811</v>
      </c>
      <c r="C5422" s="19" t="s">
        <v>54</v>
      </c>
      <c r="D5422" s="19">
        <v>2005</v>
      </c>
      <c r="E5422" s="19" t="s">
        <v>105</v>
      </c>
      <c r="F5422" s="19" t="s">
        <v>224</v>
      </c>
      <c r="G5422" s="19" t="s">
        <v>144</v>
      </c>
      <c r="H5422" s="19">
        <v>13.890382418173264</v>
      </c>
    </row>
    <row r="5423" spans="1:8">
      <c r="A5423" s="19" t="s">
        <v>57</v>
      </c>
      <c r="B5423" s="19" t="s">
        <v>5812</v>
      </c>
      <c r="C5423" s="19" t="s">
        <v>56</v>
      </c>
      <c r="D5423" s="19">
        <v>2005</v>
      </c>
      <c r="E5423" s="19" t="s">
        <v>105</v>
      </c>
      <c r="F5423" s="19" t="s">
        <v>224</v>
      </c>
      <c r="G5423" s="19" t="s">
        <v>144</v>
      </c>
      <c r="H5423" s="19">
        <v>10.710188890871549</v>
      </c>
    </row>
    <row r="5424" spans="1:8">
      <c r="A5424" s="19" t="s">
        <v>59</v>
      </c>
      <c r="B5424" s="19" t="s">
        <v>5813</v>
      </c>
      <c r="C5424" s="19" t="s">
        <v>58</v>
      </c>
      <c r="D5424" s="19">
        <v>2005</v>
      </c>
      <c r="E5424" s="19" t="s">
        <v>105</v>
      </c>
      <c r="F5424" s="19" t="s">
        <v>224</v>
      </c>
      <c r="G5424" s="19" t="s">
        <v>144</v>
      </c>
      <c r="H5424" s="19">
        <v>13.131941281575168</v>
      </c>
    </row>
    <row r="5425" spans="1:8">
      <c r="A5425" s="19" t="s">
        <v>61</v>
      </c>
      <c r="B5425" s="19" t="s">
        <v>5814</v>
      </c>
      <c r="C5425" s="19" t="s">
        <v>60</v>
      </c>
      <c r="D5425" s="19">
        <v>2005</v>
      </c>
      <c r="E5425" s="19" t="s">
        <v>105</v>
      </c>
      <c r="F5425" s="19" t="s">
        <v>224</v>
      </c>
      <c r="G5425" s="19" t="s">
        <v>144</v>
      </c>
      <c r="H5425" s="19">
        <v>13.334797087129946</v>
      </c>
    </row>
    <row r="5426" spans="1:8">
      <c r="A5426" s="19" t="s">
        <v>63</v>
      </c>
      <c r="B5426" s="19" t="s">
        <v>5815</v>
      </c>
      <c r="C5426" s="19" t="s">
        <v>62</v>
      </c>
      <c r="D5426" s="19">
        <v>2005</v>
      </c>
      <c r="E5426" s="19" t="s">
        <v>105</v>
      </c>
      <c r="F5426" s="19" t="s">
        <v>224</v>
      </c>
      <c r="G5426" s="19" t="s">
        <v>144</v>
      </c>
      <c r="H5426" s="19">
        <v>12.8009839632906</v>
      </c>
    </row>
    <row r="5427" spans="1:8">
      <c r="A5427" s="19" t="s">
        <v>65</v>
      </c>
      <c r="B5427" s="19" t="s">
        <v>5816</v>
      </c>
      <c r="C5427" s="19" t="s">
        <v>64</v>
      </c>
      <c r="D5427" s="19">
        <v>2005</v>
      </c>
      <c r="E5427" s="19" t="s">
        <v>105</v>
      </c>
      <c r="F5427" s="19" t="s">
        <v>224</v>
      </c>
      <c r="G5427" s="19" t="s">
        <v>144</v>
      </c>
      <c r="H5427" s="19">
        <v>14.137900276514138</v>
      </c>
    </row>
    <row r="5428" spans="1:8">
      <c r="A5428" s="19" t="s">
        <v>67</v>
      </c>
      <c r="B5428" s="19" t="s">
        <v>5817</v>
      </c>
      <c r="C5428" s="19" t="s">
        <v>66</v>
      </c>
      <c r="D5428" s="19">
        <v>2005</v>
      </c>
      <c r="E5428" s="19" t="s">
        <v>105</v>
      </c>
      <c r="F5428" s="19" t="s">
        <v>224</v>
      </c>
      <c r="G5428" s="19" t="s">
        <v>144</v>
      </c>
      <c r="H5428" s="19">
        <v>13.752781435902092</v>
      </c>
    </row>
    <row r="5429" spans="1:8">
      <c r="A5429" s="19" t="s">
        <v>69</v>
      </c>
      <c r="B5429" s="19" t="s">
        <v>5818</v>
      </c>
      <c r="C5429" s="19" t="s">
        <v>68</v>
      </c>
      <c r="D5429" s="19">
        <v>2005</v>
      </c>
      <c r="E5429" s="19" t="s">
        <v>105</v>
      </c>
      <c r="F5429" s="19" t="s">
        <v>224</v>
      </c>
      <c r="G5429" s="19" t="s">
        <v>144</v>
      </c>
      <c r="H5429" s="19">
        <v>15.202617089409543</v>
      </c>
    </row>
    <row r="5430" spans="1:8">
      <c r="A5430" s="19" t="s">
        <v>71</v>
      </c>
      <c r="B5430" s="19" t="s">
        <v>5819</v>
      </c>
      <c r="C5430" s="19" t="s">
        <v>70</v>
      </c>
      <c r="D5430" s="19">
        <v>2005</v>
      </c>
      <c r="E5430" s="19" t="s">
        <v>105</v>
      </c>
      <c r="F5430" s="19" t="s">
        <v>224</v>
      </c>
      <c r="G5430" s="19" t="s">
        <v>144</v>
      </c>
      <c r="H5430" s="19">
        <v>13.051291871667207</v>
      </c>
    </row>
    <row r="5431" spans="1:8">
      <c r="A5431" s="19" t="s">
        <v>20</v>
      </c>
      <c r="B5431" s="19" t="s">
        <v>5820</v>
      </c>
      <c r="C5431" s="19" t="s">
        <v>182</v>
      </c>
      <c r="D5431" s="19">
        <v>2005</v>
      </c>
      <c r="E5431" s="19" t="s">
        <v>105</v>
      </c>
      <c r="F5431" s="19" t="s">
        <v>224</v>
      </c>
      <c r="G5431" s="19" t="s">
        <v>144</v>
      </c>
      <c r="H5431" s="19">
        <v>14.223055696578497</v>
      </c>
    </row>
    <row r="5432" spans="1:8">
      <c r="A5432" s="19" t="s">
        <v>23</v>
      </c>
      <c r="B5432" s="19" t="s">
        <v>5821</v>
      </c>
      <c r="C5432" s="19" t="s">
        <v>175</v>
      </c>
      <c r="D5432" s="19">
        <v>2006</v>
      </c>
      <c r="E5432" s="19" t="s">
        <v>105</v>
      </c>
      <c r="F5432" s="19" t="s">
        <v>224</v>
      </c>
      <c r="G5432" s="19" t="s">
        <v>144</v>
      </c>
      <c r="H5432" s="19">
        <v>15.310509409100018</v>
      </c>
    </row>
    <row r="5433" spans="1:8">
      <c r="A5433" s="19" t="s">
        <v>25</v>
      </c>
      <c r="B5433" s="19" t="s">
        <v>5822</v>
      </c>
      <c r="C5433" s="19" t="s">
        <v>176</v>
      </c>
      <c r="D5433" s="19">
        <v>2006</v>
      </c>
      <c r="E5433" s="19" t="s">
        <v>105</v>
      </c>
      <c r="F5433" s="19" t="s">
        <v>224</v>
      </c>
      <c r="G5433" s="19" t="s">
        <v>144</v>
      </c>
      <c r="H5433" s="19">
        <v>17.282081389240801</v>
      </c>
    </row>
    <row r="5434" spans="1:8">
      <c r="A5434" s="19" t="s">
        <v>26</v>
      </c>
      <c r="B5434" s="19" t="s">
        <v>5823</v>
      </c>
      <c r="C5434" s="19" t="s">
        <v>177</v>
      </c>
      <c r="D5434" s="19">
        <v>2006</v>
      </c>
      <c r="E5434" s="19" t="s">
        <v>105</v>
      </c>
      <c r="F5434" s="19" t="s">
        <v>224</v>
      </c>
      <c r="G5434" s="19" t="s">
        <v>144</v>
      </c>
      <c r="H5434" s="19">
        <v>16.504431847603936</v>
      </c>
    </row>
    <row r="5435" spans="1:8">
      <c r="A5435" s="19" t="s">
        <v>221</v>
      </c>
      <c r="B5435" s="19" t="s">
        <v>5824</v>
      </c>
      <c r="C5435" s="19" t="s">
        <v>178</v>
      </c>
      <c r="D5435" s="19">
        <v>2006</v>
      </c>
      <c r="E5435" s="19" t="s">
        <v>105</v>
      </c>
      <c r="F5435" s="19" t="s">
        <v>224</v>
      </c>
      <c r="G5435" s="19" t="s">
        <v>144</v>
      </c>
      <c r="H5435" s="19">
        <v>14.211133345016322</v>
      </c>
    </row>
    <row r="5436" spans="1:8">
      <c r="A5436" s="19" t="s">
        <v>107</v>
      </c>
      <c r="B5436" s="19" t="s">
        <v>5825</v>
      </c>
      <c r="C5436" s="19" t="s">
        <v>179</v>
      </c>
      <c r="D5436" s="19">
        <v>2006</v>
      </c>
      <c r="E5436" s="19" t="s">
        <v>105</v>
      </c>
      <c r="F5436" s="19" t="s">
        <v>224</v>
      </c>
      <c r="G5436" s="19" t="s">
        <v>144</v>
      </c>
      <c r="H5436" s="19">
        <v>11.464038305276157</v>
      </c>
    </row>
    <row r="5437" spans="1:8">
      <c r="A5437" s="19" t="s">
        <v>27</v>
      </c>
      <c r="B5437" s="19" t="s">
        <v>5826</v>
      </c>
      <c r="C5437" s="19" t="s">
        <v>180</v>
      </c>
      <c r="D5437" s="19">
        <v>2006</v>
      </c>
      <c r="E5437" s="19" t="s">
        <v>105</v>
      </c>
      <c r="F5437" s="19" t="s">
        <v>224</v>
      </c>
      <c r="G5437" s="19" t="s">
        <v>144</v>
      </c>
      <c r="H5437" s="19">
        <v>13.206655855601776</v>
      </c>
    </row>
    <row r="5438" spans="1:8">
      <c r="A5438" s="19" t="s">
        <v>28</v>
      </c>
      <c r="B5438" s="19" t="s">
        <v>5827</v>
      </c>
      <c r="C5438" s="19" t="s">
        <v>181</v>
      </c>
      <c r="D5438" s="19">
        <v>2006</v>
      </c>
      <c r="E5438" s="19" t="s">
        <v>105</v>
      </c>
      <c r="F5438" s="19" t="s">
        <v>224</v>
      </c>
      <c r="G5438" s="19" t="s">
        <v>144</v>
      </c>
      <c r="H5438" s="19">
        <v>13.618166281839173</v>
      </c>
    </row>
    <row r="5439" spans="1:8">
      <c r="A5439" s="19" t="s">
        <v>30</v>
      </c>
      <c r="B5439" s="19" t="s">
        <v>5828</v>
      </c>
      <c r="C5439" s="19" t="s">
        <v>29</v>
      </c>
      <c r="D5439" s="19">
        <v>2006</v>
      </c>
      <c r="E5439" s="19" t="s">
        <v>105</v>
      </c>
      <c r="F5439" s="19" t="s">
        <v>224</v>
      </c>
      <c r="G5439" s="19" t="s">
        <v>144</v>
      </c>
      <c r="H5439" s="19">
        <v>16.44521698141001</v>
      </c>
    </row>
    <row r="5440" spans="1:8">
      <c r="A5440" s="19" t="s">
        <v>32</v>
      </c>
      <c r="B5440" s="19" t="s">
        <v>5829</v>
      </c>
      <c r="C5440" s="19" t="s">
        <v>31</v>
      </c>
      <c r="D5440" s="19">
        <v>2006</v>
      </c>
      <c r="E5440" s="19" t="s">
        <v>105</v>
      </c>
      <c r="F5440" s="19" t="s">
        <v>224</v>
      </c>
      <c r="G5440" s="19" t="s">
        <v>144</v>
      </c>
      <c r="H5440" s="19">
        <v>15.782355389096962</v>
      </c>
    </row>
    <row r="5441" spans="1:8">
      <c r="A5441" s="19" t="s">
        <v>34</v>
      </c>
      <c r="B5441" s="19" t="s">
        <v>5830</v>
      </c>
      <c r="C5441" s="19" t="s">
        <v>33</v>
      </c>
      <c r="D5441" s="19">
        <v>2006</v>
      </c>
      <c r="E5441" s="19" t="s">
        <v>105</v>
      </c>
      <c r="F5441" s="19" t="s">
        <v>224</v>
      </c>
      <c r="G5441" s="19" t="s">
        <v>144</v>
      </c>
      <c r="H5441" s="19">
        <v>18.540848498257649</v>
      </c>
    </row>
    <row r="5442" spans="1:8">
      <c r="A5442" s="19" t="s">
        <v>36</v>
      </c>
      <c r="B5442" s="19" t="s">
        <v>5831</v>
      </c>
      <c r="C5442" s="19" t="s">
        <v>35</v>
      </c>
      <c r="D5442" s="19">
        <v>2006</v>
      </c>
      <c r="E5442" s="19" t="s">
        <v>105</v>
      </c>
      <c r="F5442" s="19" t="s">
        <v>224</v>
      </c>
      <c r="G5442" s="19" t="s">
        <v>144</v>
      </c>
      <c r="H5442" s="19">
        <v>16.379234491860977</v>
      </c>
    </row>
    <row r="5443" spans="1:8">
      <c r="A5443" s="19" t="s">
        <v>38</v>
      </c>
      <c r="B5443" s="19" t="s">
        <v>5832</v>
      </c>
      <c r="C5443" s="19" t="s">
        <v>37</v>
      </c>
      <c r="D5443" s="19">
        <v>2006</v>
      </c>
      <c r="E5443" s="19" t="s">
        <v>105</v>
      </c>
      <c r="F5443" s="19" t="s">
        <v>224</v>
      </c>
      <c r="G5443" s="19" t="s">
        <v>144</v>
      </c>
      <c r="H5443" s="19">
        <v>13.464660677562506</v>
      </c>
    </row>
    <row r="5444" spans="1:8">
      <c r="A5444" s="19" t="s">
        <v>40</v>
      </c>
      <c r="B5444" s="19" t="s">
        <v>5833</v>
      </c>
      <c r="C5444" s="19" t="s">
        <v>39</v>
      </c>
      <c r="D5444" s="19">
        <v>2006</v>
      </c>
      <c r="E5444" s="19" t="s">
        <v>105</v>
      </c>
      <c r="F5444" s="19" t="s">
        <v>224</v>
      </c>
      <c r="G5444" s="19" t="s">
        <v>144</v>
      </c>
      <c r="H5444" s="19">
        <v>12.923695780972277</v>
      </c>
    </row>
    <row r="5445" spans="1:8">
      <c r="A5445" s="19" t="s">
        <v>41</v>
      </c>
      <c r="B5445" s="19" t="s">
        <v>5834</v>
      </c>
      <c r="C5445" s="19" t="s">
        <v>24</v>
      </c>
      <c r="D5445" s="19">
        <v>2006</v>
      </c>
      <c r="E5445" s="19" t="s">
        <v>105</v>
      </c>
      <c r="F5445" s="19" t="s">
        <v>224</v>
      </c>
      <c r="G5445" s="19" t="s">
        <v>144</v>
      </c>
      <c r="H5445" s="19">
        <v>17.282081389240801</v>
      </c>
    </row>
    <row r="5446" spans="1:8">
      <c r="A5446" s="19" t="s">
        <v>43</v>
      </c>
      <c r="B5446" s="19" t="s">
        <v>5835</v>
      </c>
      <c r="C5446" s="19" t="s">
        <v>42</v>
      </c>
      <c r="D5446" s="19">
        <v>2006</v>
      </c>
      <c r="E5446" s="19" t="s">
        <v>105</v>
      </c>
      <c r="F5446" s="19" t="s">
        <v>224</v>
      </c>
      <c r="G5446" s="19" t="s">
        <v>144</v>
      </c>
      <c r="H5446" s="19">
        <v>15.901012494614392</v>
      </c>
    </row>
    <row r="5447" spans="1:8">
      <c r="A5447" s="19" t="s">
        <v>45</v>
      </c>
      <c r="B5447" s="19" t="s">
        <v>5836</v>
      </c>
      <c r="C5447" s="19" t="s">
        <v>44</v>
      </c>
      <c r="D5447" s="19">
        <v>2006</v>
      </c>
      <c r="E5447" s="19" t="s">
        <v>105</v>
      </c>
      <c r="F5447" s="19" t="s">
        <v>224</v>
      </c>
      <c r="G5447" s="19" t="s">
        <v>144</v>
      </c>
      <c r="H5447" s="19">
        <v>17.209756437749533</v>
      </c>
    </row>
    <row r="5448" spans="1:8">
      <c r="A5448" s="19" t="s">
        <v>47</v>
      </c>
      <c r="B5448" s="19" t="s">
        <v>5837</v>
      </c>
      <c r="C5448" s="19" t="s">
        <v>46</v>
      </c>
      <c r="D5448" s="19">
        <v>2006</v>
      </c>
      <c r="E5448" s="19" t="s">
        <v>105</v>
      </c>
      <c r="F5448" s="19" t="s">
        <v>224</v>
      </c>
      <c r="G5448" s="19" t="s">
        <v>144</v>
      </c>
      <c r="H5448" s="19">
        <v>16.297079302341615</v>
      </c>
    </row>
    <row r="5449" spans="1:8">
      <c r="A5449" s="19" t="s">
        <v>49</v>
      </c>
      <c r="B5449" s="19" t="s">
        <v>5838</v>
      </c>
      <c r="C5449" s="19" t="s">
        <v>48</v>
      </c>
      <c r="D5449" s="19">
        <v>2006</v>
      </c>
      <c r="E5449" s="19" t="s">
        <v>105</v>
      </c>
      <c r="F5449" s="19" t="s">
        <v>224</v>
      </c>
      <c r="G5449" s="19" t="s">
        <v>144</v>
      </c>
      <c r="H5449" s="19">
        <v>14.335937500000002</v>
      </c>
    </row>
    <row r="5450" spans="1:8">
      <c r="A5450" s="19" t="s">
        <v>51</v>
      </c>
      <c r="B5450" s="19" t="s">
        <v>5839</v>
      </c>
      <c r="C5450" s="19" t="s">
        <v>50</v>
      </c>
      <c r="D5450" s="19">
        <v>2006</v>
      </c>
      <c r="E5450" s="19" t="s">
        <v>105</v>
      </c>
      <c r="F5450" s="19" t="s">
        <v>224</v>
      </c>
      <c r="G5450" s="19" t="s">
        <v>144</v>
      </c>
      <c r="H5450" s="19">
        <v>14.542206342117018</v>
      </c>
    </row>
    <row r="5451" spans="1:8">
      <c r="A5451" s="19" t="s">
        <v>53</v>
      </c>
      <c r="B5451" s="19" t="s">
        <v>5840</v>
      </c>
      <c r="C5451" s="19" t="s">
        <v>52</v>
      </c>
      <c r="D5451" s="19">
        <v>2006</v>
      </c>
      <c r="E5451" s="19" t="s">
        <v>105</v>
      </c>
      <c r="F5451" s="19" t="s">
        <v>224</v>
      </c>
      <c r="G5451" s="19" t="s">
        <v>144</v>
      </c>
      <c r="H5451" s="19">
        <v>13.657509800033557</v>
      </c>
    </row>
    <row r="5452" spans="1:8">
      <c r="A5452" s="19" t="s">
        <v>55</v>
      </c>
      <c r="B5452" s="19" t="s">
        <v>5841</v>
      </c>
      <c r="C5452" s="19" t="s">
        <v>54</v>
      </c>
      <c r="D5452" s="19">
        <v>2006</v>
      </c>
      <c r="E5452" s="19" t="s">
        <v>105</v>
      </c>
      <c r="F5452" s="19" t="s">
        <v>224</v>
      </c>
      <c r="G5452" s="19" t="s">
        <v>144</v>
      </c>
      <c r="H5452" s="19">
        <v>13.900387234610761</v>
      </c>
    </row>
    <row r="5453" spans="1:8">
      <c r="A5453" s="19" t="s">
        <v>57</v>
      </c>
      <c r="B5453" s="19" t="s">
        <v>5842</v>
      </c>
      <c r="C5453" s="19" t="s">
        <v>56</v>
      </c>
      <c r="D5453" s="19">
        <v>2006</v>
      </c>
      <c r="E5453" s="19" t="s">
        <v>105</v>
      </c>
      <c r="F5453" s="19" t="s">
        <v>224</v>
      </c>
      <c r="G5453" s="19" t="s">
        <v>144</v>
      </c>
      <c r="H5453" s="19">
        <v>10.539713900340052</v>
      </c>
    </row>
    <row r="5454" spans="1:8">
      <c r="A5454" s="19" t="s">
        <v>59</v>
      </c>
      <c r="B5454" s="19" t="s">
        <v>5843</v>
      </c>
      <c r="C5454" s="19" t="s">
        <v>58</v>
      </c>
      <c r="D5454" s="19">
        <v>2006</v>
      </c>
      <c r="E5454" s="19" t="s">
        <v>105</v>
      </c>
      <c r="F5454" s="19" t="s">
        <v>224</v>
      </c>
      <c r="G5454" s="19" t="s">
        <v>144</v>
      </c>
      <c r="H5454" s="19">
        <v>13.179325245138774</v>
      </c>
    </row>
    <row r="5455" spans="1:8">
      <c r="A5455" s="19" t="s">
        <v>61</v>
      </c>
      <c r="B5455" s="19" t="s">
        <v>5844</v>
      </c>
      <c r="C5455" s="19" t="s">
        <v>60</v>
      </c>
      <c r="D5455" s="19">
        <v>2006</v>
      </c>
      <c r="E5455" s="19" t="s">
        <v>105</v>
      </c>
      <c r="F5455" s="19" t="s">
        <v>224</v>
      </c>
      <c r="G5455" s="19" t="s">
        <v>144</v>
      </c>
      <c r="H5455" s="19">
        <v>13.320245755625839</v>
      </c>
    </row>
    <row r="5456" spans="1:8">
      <c r="A5456" s="19" t="s">
        <v>63</v>
      </c>
      <c r="B5456" s="19" t="s">
        <v>5845</v>
      </c>
      <c r="C5456" s="19" t="s">
        <v>62</v>
      </c>
      <c r="D5456" s="19">
        <v>2006</v>
      </c>
      <c r="E5456" s="19" t="s">
        <v>105</v>
      </c>
      <c r="F5456" s="19" t="s">
        <v>224</v>
      </c>
      <c r="G5456" s="19" t="s">
        <v>144</v>
      </c>
      <c r="H5456" s="19">
        <v>12.835325677710843</v>
      </c>
    </row>
    <row r="5457" spans="1:8">
      <c r="A5457" s="19" t="s">
        <v>65</v>
      </c>
      <c r="B5457" s="19" t="s">
        <v>5846</v>
      </c>
      <c r="C5457" s="19" t="s">
        <v>64</v>
      </c>
      <c r="D5457" s="19">
        <v>2006</v>
      </c>
      <c r="E5457" s="19" t="s">
        <v>105</v>
      </c>
      <c r="F5457" s="19" t="s">
        <v>224</v>
      </c>
      <c r="G5457" s="19" t="s">
        <v>144</v>
      </c>
      <c r="H5457" s="19">
        <v>14.21570074695167</v>
      </c>
    </row>
    <row r="5458" spans="1:8">
      <c r="A5458" s="19" t="s">
        <v>67</v>
      </c>
      <c r="B5458" s="19" t="s">
        <v>5847</v>
      </c>
      <c r="C5458" s="19" t="s">
        <v>66</v>
      </c>
      <c r="D5458" s="19">
        <v>2006</v>
      </c>
      <c r="E5458" s="19" t="s">
        <v>105</v>
      </c>
      <c r="F5458" s="19" t="s">
        <v>224</v>
      </c>
      <c r="G5458" s="19" t="s">
        <v>144</v>
      </c>
      <c r="H5458" s="19">
        <v>13.846746071283004</v>
      </c>
    </row>
    <row r="5459" spans="1:8">
      <c r="A5459" s="19" t="s">
        <v>69</v>
      </c>
      <c r="B5459" s="19" t="s">
        <v>5848</v>
      </c>
      <c r="C5459" s="19" t="s">
        <v>68</v>
      </c>
      <c r="D5459" s="19">
        <v>2006</v>
      </c>
      <c r="E5459" s="19" t="s">
        <v>105</v>
      </c>
      <c r="F5459" s="19" t="s">
        <v>224</v>
      </c>
      <c r="G5459" s="19" t="s">
        <v>144</v>
      </c>
      <c r="H5459" s="19">
        <v>15.411735079325107</v>
      </c>
    </row>
    <row r="5460" spans="1:8">
      <c r="A5460" s="19" t="s">
        <v>71</v>
      </c>
      <c r="B5460" s="19" t="s">
        <v>5849</v>
      </c>
      <c r="C5460" s="19" t="s">
        <v>70</v>
      </c>
      <c r="D5460" s="19">
        <v>2006</v>
      </c>
      <c r="E5460" s="19" t="s">
        <v>105</v>
      </c>
      <c r="F5460" s="19" t="s">
        <v>224</v>
      </c>
      <c r="G5460" s="19" t="s">
        <v>144</v>
      </c>
      <c r="H5460" s="19">
        <v>13.001215066828674</v>
      </c>
    </row>
    <row r="5461" spans="1:8">
      <c r="A5461" s="19" t="s">
        <v>20</v>
      </c>
      <c r="B5461" s="19" t="s">
        <v>5850</v>
      </c>
      <c r="C5461" s="19" t="s">
        <v>182</v>
      </c>
      <c r="D5461" s="19">
        <v>2006</v>
      </c>
      <c r="E5461" s="19" t="s">
        <v>105</v>
      </c>
      <c r="F5461" s="19" t="s">
        <v>224</v>
      </c>
      <c r="G5461" s="19" t="s">
        <v>144</v>
      </c>
      <c r="H5461" s="19">
        <v>14.261434675679761</v>
      </c>
    </row>
    <row r="5462" spans="1:8">
      <c r="A5462" s="19" t="s">
        <v>23</v>
      </c>
      <c r="B5462" s="19" t="s">
        <v>5851</v>
      </c>
      <c r="C5462" s="19" t="s">
        <v>175</v>
      </c>
      <c r="D5462" s="19">
        <v>2007</v>
      </c>
      <c r="E5462" s="19" t="s">
        <v>105</v>
      </c>
      <c r="F5462" s="19" t="s">
        <v>224</v>
      </c>
      <c r="G5462" s="19" t="s">
        <v>144</v>
      </c>
      <c r="H5462" s="19">
        <v>15.483725135623869</v>
      </c>
    </row>
    <row r="5463" spans="1:8">
      <c r="A5463" s="19" t="s">
        <v>25</v>
      </c>
      <c r="B5463" s="19" t="s">
        <v>5852</v>
      </c>
      <c r="C5463" s="19" t="s">
        <v>176</v>
      </c>
      <c r="D5463" s="19">
        <v>2007</v>
      </c>
      <c r="E5463" s="19" t="s">
        <v>105</v>
      </c>
      <c r="F5463" s="19" t="s">
        <v>224</v>
      </c>
      <c r="G5463" s="19" t="s">
        <v>144</v>
      </c>
      <c r="H5463" s="19">
        <v>17.555061008364671</v>
      </c>
    </row>
    <row r="5464" spans="1:8">
      <c r="A5464" s="19" t="s">
        <v>26</v>
      </c>
      <c r="B5464" s="19" t="s">
        <v>5853</v>
      </c>
      <c r="C5464" s="19" t="s">
        <v>177</v>
      </c>
      <c r="D5464" s="19">
        <v>2007</v>
      </c>
      <c r="E5464" s="19" t="s">
        <v>105</v>
      </c>
      <c r="F5464" s="19" t="s">
        <v>224</v>
      </c>
      <c r="G5464" s="19" t="s">
        <v>144</v>
      </c>
      <c r="H5464" s="19">
        <v>16.651042120868578</v>
      </c>
    </row>
    <row r="5465" spans="1:8">
      <c r="A5465" s="19" t="s">
        <v>221</v>
      </c>
      <c r="B5465" s="19" t="s">
        <v>5854</v>
      </c>
      <c r="C5465" s="19" t="s">
        <v>178</v>
      </c>
      <c r="D5465" s="19">
        <v>2007</v>
      </c>
      <c r="E5465" s="19" t="s">
        <v>105</v>
      </c>
      <c r="F5465" s="19" t="s">
        <v>224</v>
      </c>
      <c r="G5465" s="19" t="s">
        <v>144</v>
      </c>
      <c r="H5465" s="19">
        <v>14.189249115112032</v>
      </c>
    </row>
    <row r="5466" spans="1:8">
      <c r="A5466" s="19" t="s">
        <v>107</v>
      </c>
      <c r="B5466" s="19" t="s">
        <v>5855</v>
      </c>
      <c r="C5466" s="19" t="s">
        <v>179</v>
      </c>
      <c r="D5466" s="19">
        <v>2007</v>
      </c>
      <c r="E5466" s="19" t="s">
        <v>105</v>
      </c>
      <c r="F5466" s="19" t="s">
        <v>224</v>
      </c>
      <c r="G5466" s="19" t="s">
        <v>144</v>
      </c>
      <c r="H5466" s="19">
        <v>11.358566548268138</v>
      </c>
    </row>
    <row r="5467" spans="1:8">
      <c r="A5467" s="19" t="s">
        <v>27</v>
      </c>
      <c r="B5467" s="19" t="s">
        <v>5856</v>
      </c>
      <c r="C5467" s="19" t="s">
        <v>180</v>
      </c>
      <c r="D5467" s="19">
        <v>2007</v>
      </c>
      <c r="E5467" s="19" t="s">
        <v>105</v>
      </c>
      <c r="F5467" s="19" t="s">
        <v>224</v>
      </c>
      <c r="G5467" s="19" t="s">
        <v>144</v>
      </c>
      <c r="H5467" s="19">
        <v>13.266424126645221</v>
      </c>
    </row>
    <row r="5468" spans="1:8">
      <c r="A5468" s="19" t="s">
        <v>28</v>
      </c>
      <c r="B5468" s="19" t="s">
        <v>5857</v>
      </c>
      <c r="C5468" s="19" t="s">
        <v>181</v>
      </c>
      <c r="D5468" s="19">
        <v>2007</v>
      </c>
      <c r="E5468" s="19" t="s">
        <v>105</v>
      </c>
      <c r="F5468" s="19" t="s">
        <v>224</v>
      </c>
      <c r="G5468" s="19" t="s">
        <v>144</v>
      </c>
      <c r="H5468" s="19">
        <v>13.736730437674172</v>
      </c>
    </row>
    <row r="5469" spans="1:8">
      <c r="A5469" s="19" t="s">
        <v>30</v>
      </c>
      <c r="B5469" s="19" t="s">
        <v>5858</v>
      </c>
      <c r="C5469" s="19" t="s">
        <v>29</v>
      </c>
      <c r="D5469" s="19">
        <v>2007</v>
      </c>
      <c r="E5469" s="19" t="s">
        <v>105</v>
      </c>
      <c r="F5469" s="19" t="s">
        <v>224</v>
      </c>
      <c r="G5469" s="19" t="s">
        <v>144</v>
      </c>
      <c r="H5469" s="19">
        <v>16.769095697980685</v>
      </c>
    </row>
    <row r="5470" spans="1:8">
      <c r="A5470" s="19" t="s">
        <v>32</v>
      </c>
      <c r="B5470" s="19" t="s">
        <v>5859</v>
      </c>
      <c r="C5470" s="19" t="s">
        <v>31</v>
      </c>
      <c r="D5470" s="19">
        <v>2007</v>
      </c>
      <c r="E5470" s="19" t="s">
        <v>105</v>
      </c>
      <c r="F5470" s="19" t="s">
        <v>224</v>
      </c>
      <c r="G5470" s="19" t="s">
        <v>144</v>
      </c>
      <c r="H5470" s="19">
        <v>15.987855577981335</v>
      </c>
    </row>
    <row r="5471" spans="1:8">
      <c r="A5471" s="19" t="s">
        <v>34</v>
      </c>
      <c r="B5471" s="19" t="s">
        <v>5860</v>
      </c>
      <c r="C5471" s="19" t="s">
        <v>33</v>
      </c>
      <c r="D5471" s="19">
        <v>2007</v>
      </c>
      <c r="E5471" s="19" t="s">
        <v>105</v>
      </c>
      <c r="F5471" s="19" t="s">
        <v>224</v>
      </c>
      <c r="G5471" s="19" t="s">
        <v>144</v>
      </c>
      <c r="H5471" s="19">
        <v>18.609235261909106</v>
      </c>
    </row>
    <row r="5472" spans="1:8">
      <c r="A5472" s="19" t="s">
        <v>36</v>
      </c>
      <c r="B5472" s="19" t="s">
        <v>5861</v>
      </c>
      <c r="C5472" s="19" t="s">
        <v>35</v>
      </c>
      <c r="D5472" s="19">
        <v>2007</v>
      </c>
      <c r="E5472" s="19" t="s">
        <v>105</v>
      </c>
      <c r="F5472" s="19" t="s">
        <v>224</v>
      </c>
      <c r="G5472" s="19" t="s">
        <v>144</v>
      </c>
      <c r="H5472" s="19">
        <v>16.561995725936587</v>
      </c>
    </row>
    <row r="5473" spans="1:8">
      <c r="A5473" s="19" t="s">
        <v>38</v>
      </c>
      <c r="B5473" s="19" t="s">
        <v>5862</v>
      </c>
      <c r="C5473" s="19" t="s">
        <v>37</v>
      </c>
      <c r="D5473" s="19">
        <v>2007</v>
      </c>
      <c r="E5473" s="19" t="s">
        <v>105</v>
      </c>
      <c r="F5473" s="19" t="s">
        <v>224</v>
      </c>
      <c r="G5473" s="19" t="s">
        <v>144</v>
      </c>
      <c r="H5473" s="19">
        <v>13.632325625218725</v>
      </c>
    </row>
    <row r="5474" spans="1:8">
      <c r="A5474" s="19" t="s">
        <v>40</v>
      </c>
      <c r="B5474" s="19" t="s">
        <v>5863</v>
      </c>
      <c r="C5474" s="19" t="s">
        <v>39</v>
      </c>
      <c r="D5474" s="19">
        <v>2007</v>
      </c>
      <c r="E5474" s="19" t="s">
        <v>105</v>
      </c>
      <c r="F5474" s="19" t="s">
        <v>224</v>
      </c>
      <c r="G5474" s="19" t="s">
        <v>144</v>
      </c>
      <c r="H5474" s="19">
        <v>13.068805142230259</v>
      </c>
    </row>
    <row r="5475" spans="1:8">
      <c r="A5475" s="19" t="s">
        <v>41</v>
      </c>
      <c r="B5475" s="19" t="s">
        <v>5864</v>
      </c>
      <c r="C5475" s="19" t="s">
        <v>24</v>
      </c>
      <c r="D5475" s="19">
        <v>2007</v>
      </c>
      <c r="E5475" s="19" t="s">
        <v>105</v>
      </c>
      <c r="F5475" s="19" t="s">
        <v>224</v>
      </c>
      <c r="G5475" s="19" t="s">
        <v>144</v>
      </c>
      <c r="H5475" s="19">
        <v>17.555061008364671</v>
      </c>
    </row>
    <row r="5476" spans="1:8">
      <c r="A5476" s="19" t="s">
        <v>43</v>
      </c>
      <c r="B5476" s="19" t="s">
        <v>5865</v>
      </c>
      <c r="C5476" s="19" t="s">
        <v>42</v>
      </c>
      <c r="D5476" s="19">
        <v>2007</v>
      </c>
      <c r="E5476" s="19" t="s">
        <v>105</v>
      </c>
      <c r="F5476" s="19" t="s">
        <v>224</v>
      </c>
      <c r="G5476" s="19" t="s">
        <v>144</v>
      </c>
      <c r="H5476" s="19">
        <v>16.163868368032237</v>
      </c>
    </row>
    <row r="5477" spans="1:8">
      <c r="A5477" s="19" t="s">
        <v>45</v>
      </c>
      <c r="B5477" s="19" t="s">
        <v>5866</v>
      </c>
      <c r="C5477" s="19" t="s">
        <v>44</v>
      </c>
      <c r="D5477" s="19">
        <v>2007</v>
      </c>
      <c r="E5477" s="19" t="s">
        <v>105</v>
      </c>
      <c r="F5477" s="19" t="s">
        <v>224</v>
      </c>
      <c r="G5477" s="19" t="s">
        <v>144</v>
      </c>
      <c r="H5477" s="19">
        <v>17.246297123612493</v>
      </c>
    </row>
    <row r="5478" spans="1:8">
      <c r="A5478" s="19" t="s">
        <v>47</v>
      </c>
      <c r="B5478" s="19" t="s">
        <v>5867</v>
      </c>
      <c r="C5478" s="19" t="s">
        <v>46</v>
      </c>
      <c r="D5478" s="19">
        <v>2007</v>
      </c>
      <c r="E5478" s="19" t="s">
        <v>105</v>
      </c>
      <c r="F5478" s="19" t="s">
        <v>224</v>
      </c>
      <c r="G5478" s="19" t="s">
        <v>144</v>
      </c>
      <c r="H5478" s="19">
        <v>16.463560063146655</v>
      </c>
    </row>
    <row r="5479" spans="1:8">
      <c r="A5479" s="19" t="s">
        <v>49</v>
      </c>
      <c r="B5479" s="19" t="s">
        <v>5868</v>
      </c>
      <c r="C5479" s="19" t="s">
        <v>48</v>
      </c>
      <c r="D5479" s="19">
        <v>2007</v>
      </c>
      <c r="E5479" s="19" t="s">
        <v>105</v>
      </c>
      <c r="F5479" s="19" t="s">
        <v>224</v>
      </c>
      <c r="G5479" s="19" t="s">
        <v>144</v>
      </c>
      <c r="H5479" s="19">
        <v>14.235363399048984</v>
      </c>
    </row>
    <row r="5480" spans="1:8">
      <c r="A5480" s="19" t="s">
        <v>51</v>
      </c>
      <c r="B5480" s="19" t="s">
        <v>5869</v>
      </c>
      <c r="C5480" s="19" t="s">
        <v>50</v>
      </c>
      <c r="D5480" s="19">
        <v>2007</v>
      </c>
      <c r="E5480" s="19" t="s">
        <v>105</v>
      </c>
      <c r="F5480" s="19" t="s">
        <v>224</v>
      </c>
      <c r="G5480" s="19" t="s">
        <v>144</v>
      </c>
      <c r="H5480" s="19">
        <v>14.578715607175576</v>
      </c>
    </row>
    <row r="5481" spans="1:8">
      <c r="A5481" s="19" t="s">
        <v>53</v>
      </c>
      <c r="B5481" s="19" t="s">
        <v>5870</v>
      </c>
      <c r="C5481" s="19" t="s">
        <v>52</v>
      </c>
      <c r="D5481" s="19">
        <v>2007</v>
      </c>
      <c r="E5481" s="19" t="s">
        <v>105</v>
      </c>
      <c r="F5481" s="19" t="s">
        <v>224</v>
      </c>
      <c r="G5481" s="19" t="s">
        <v>144</v>
      </c>
      <c r="H5481" s="19">
        <v>13.714774723377424</v>
      </c>
    </row>
    <row r="5482" spans="1:8">
      <c r="A5482" s="19" t="s">
        <v>55</v>
      </c>
      <c r="B5482" s="19" t="s">
        <v>5871</v>
      </c>
      <c r="C5482" s="19" t="s">
        <v>54</v>
      </c>
      <c r="D5482" s="19">
        <v>2007</v>
      </c>
      <c r="E5482" s="19" t="s">
        <v>105</v>
      </c>
      <c r="F5482" s="19" t="s">
        <v>224</v>
      </c>
      <c r="G5482" s="19" t="s">
        <v>144</v>
      </c>
      <c r="H5482" s="19">
        <v>13.997059163679019</v>
      </c>
    </row>
    <row r="5483" spans="1:8">
      <c r="A5483" s="19" t="s">
        <v>57</v>
      </c>
      <c r="B5483" s="19" t="s">
        <v>5872</v>
      </c>
      <c r="C5483" s="19" t="s">
        <v>56</v>
      </c>
      <c r="D5483" s="19">
        <v>2007</v>
      </c>
      <c r="E5483" s="19" t="s">
        <v>105</v>
      </c>
      <c r="F5483" s="19" t="s">
        <v>224</v>
      </c>
      <c r="G5483" s="19" t="s">
        <v>144</v>
      </c>
      <c r="H5483" s="19">
        <v>10.363414299779409</v>
      </c>
    </row>
    <row r="5484" spans="1:8">
      <c r="A5484" s="19" t="s">
        <v>59</v>
      </c>
      <c r="B5484" s="19" t="s">
        <v>5873</v>
      </c>
      <c r="C5484" s="19" t="s">
        <v>58</v>
      </c>
      <c r="D5484" s="19">
        <v>2007</v>
      </c>
      <c r="E5484" s="19" t="s">
        <v>105</v>
      </c>
      <c r="F5484" s="19" t="s">
        <v>224</v>
      </c>
      <c r="G5484" s="19" t="s">
        <v>144</v>
      </c>
      <c r="H5484" s="19">
        <v>13.235615075034701</v>
      </c>
    </row>
    <row r="5485" spans="1:8">
      <c r="A5485" s="19" t="s">
        <v>61</v>
      </c>
      <c r="B5485" s="19" t="s">
        <v>5874</v>
      </c>
      <c r="C5485" s="19" t="s">
        <v>60</v>
      </c>
      <c r="D5485" s="19">
        <v>2007</v>
      </c>
      <c r="E5485" s="19" t="s">
        <v>105</v>
      </c>
      <c r="F5485" s="19" t="s">
        <v>224</v>
      </c>
      <c r="G5485" s="19" t="s">
        <v>144</v>
      </c>
      <c r="H5485" s="19">
        <v>13.393209987425902</v>
      </c>
    </row>
    <row r="5486" spans="1:8">
      <c r="A5486" s="19" t="s">
        <v>63</v>
      </c>
      <c r="B5486" s="19" t="s">
        <v>5875</v>
      </c>
      <c r="C5486" s="19" t="s">
        <v>62</v>
      </c>
      <c r="D5486" s="19">
        <v>2007</v>
      </c>
      <c r="E5486" s="19" t="s">
        <v>105</v>
      </c>
      <c r="F5486" s="19" t="s">
        <v>224</v>
      </c>
      <c r="G5486" s="19" t="s">
        <v>144</v>
      </c>
      <c r="H5486" s="19">
        <v>13.003829807108497</v>
      </c>
    </row>
    <row r="5487" spans="1:8">
      <c r="A5487" s="19" t="s">
        <v>65</v>
      </c>
      <c r="B5487" s="19" t="s">
        <v>5876</v>
      </c>
      <c r="C5487" s="19" t="s">
        <v>64</v>
      </c>
      <c r="D5487" s="19">
        <v>2007</v>
      </c>
      <c r="E5487" s="19" t="s">
        <v>105</v>
      </c>
      <c r="F5487" s="19" t="s">
        <v>224</v>
      </c>
      <c r="G5487" s="19" t="s">
        <v>144</v>
      </c>
      <c r="H5487" s="19">
        <v>14.347134695800696</v>
      </c>
    </row>
    <row r="5488" spans="1:8">
      <c r="A5488" s="19" t="s">
        <v>67</v>
      </c>
      <c r="B5488" s="19" t="s">
        <v>5877</v>
      </c>
      <c r="C5488" s="19" t="s">
        <v>66</v>
      </c>
      <c r="D5488" s="19">
        <v>2007</v>
      </c>
      <c r="E5488" s="19" t="s">
        <v>105</v>
      </c>
      <c r="F5488" s="19" t="s">
        <v>224</v>
      </c>
      <c r="G5488" s="19" t="s">
        <v>144</v>
      </c>
      <c r="H5488" s="19">
        <v>13.887007180598834</v>
      </c>
    </row>
    <row r="5489" spans="1:8">
      <c r="A5489" s="19" t="s">
        <v>69</v>
      </c>
      <c r="B5489" s="19" t="s">
        <v>5878</v>
      </c>
      <c r="C5489" s="19" t="s">
        <v>68</v>
      </c>
      <c r="D5489" s="19">
        <v>2007</v>
      </c>
      <c r="E5489" s="19" t="s">
        <v>105</v>
      </c>
      <c r="F5489" s="19" t="s">
        <v>224</v>
      </c>
      <c r="G5489" s="19" t="s">
        <v>144</v>
      </c>
      <c r="H5489" s="19">
        <v>15.63488991598552</v>
      </c>
    </row>
    <row r="5490" spans="1:8">
      <c r="A5490" s="19" t="s">
        <v>71</v>
      </c>
      <c r="B5490" s="19" t="s">
        <v>5879</v>
      </c>
      <c r="C5490" s="19" t="s">
        <v>70</v>
      </c>
      <c r="D5490" s="19">
        <v>2007</v>
      </c>
      <c r="E5490" s="19" t="s">
        <v>105</v>
      </c>
      <c r="F5490" s="19" t="s">
        <v>224</v>
      </c>
      <c r="G5490" s="19" t="s">
        <v>144</v>
      </c>
      <c r="H5490" s="19">
        <v>13.039879171628568</v>
      </c>
    </row>
    <row r="5491" spans="1:8">
      <c r="A5491" s="19" t="s">
        <v>20</v>
      </c>
      <c r="B5491" s="19" t="s">
        <v>5880</v>
      </c>
      <c r="C5491" s="19" t="s">
        <v>182</v>
      </c>
      <c r="D5491" s="19">
        <v>2007</v>
      </c>
      <c r="E5491" s="19" t="s">
        <v>105</v>
      </c>
      <c r="F5491" s="19" t="s">
        <v>224</v>
      </c>
      <c r="G5491" s="19" t="s">
        <v>144</v>
      </c>
      <c r="H5491" s="19">
        <v>14.337894568396395</v>
      </c>
    </row>
    <row r="5492" spans="1:8">
      <c r="A5492" s="19" t="s">
        <v>23</v>
      </c>
      <c r="B5492" s="19" t="s">
        <v>5881</v>
      </c>
      <c r="C5492" s="19" t="s">
        <v>175</v>
      </c>
      <c r="D5492" s="19">
        <v>2008</v>
      </c>
      <c r="E5492" s="19" t="s">
        <v>105</v>
      </c>
      <c r="F5492" s="19" t="s">
        <v>224</v>
      </c>
      <c r="G5492" s="19" t="s">
        <v>144</v>
      </c>
      <c r="H5492" s="19">
        <v>15.85115532022642</v>
      </c>
    </row>
    <row r="5493" spans="1:8">
      <c r="A5493" s="19" t="s">
        <v>25</v>
      </c>
      <c r="B5493" s="19" t="s">
        <v>5882</v>
      </c>
      <c r="C5493" s="19" t="s">
        <v>176</v>
      </c>
      <c r="D5493" s="19">
        <v>2008</v>
      </c>
      <c r="E5493" s="19" t="s">
        <v>105</v>
      </c>
      <c r="F5493" s="19" t="s">
        <v>224</v>
      </c>
      <c r="G5493" s="19" t="s">
        <v>144</v>
      </c>
      <c r="H5493" s="19">
        <v>17.938122322013996</v>
      </c>
    </row>
    <row r="5494" spans="1:8">
      <c r="A5494" s="19" t="s">
        <v>26</v>
      </c>
      <c r="B5494" s="19" t="s">
        <v>5883</v>
      </c>
      <c r="C5494" s="19" t="s">
        <v>177</v>
      </c>
      <c r="D5494" s="19">
        <v>2008</v>
      </c>
      <c r="E5494" s="19" t="s">
        <v>105</v>
      </c>
      <c r="F5494" s="19" t="s">
        <v>224</v>
      </c>
      <c r="G5494" s="19" t="s">
        <v>144</v>
      </c>
      <c r="H5494" s="19">
        <v>16.933145824318476</v>
      </c>
    </row>
    <row r="5495" spans="1:8">
      <c r="A5495" s="19" t="s">
        <v>221</v>
      </c>
      <c r="B5495" s="19" t="s">
        <v>5884</v>
      </c>
      <c r="C5495" s="19" t="s">
        <v>178</v>
      </c>
      <c r="D5495" s="19">
        <v>2008</v>
      </c>
      <c r="E5495" s="19" t="s">
        <v>105</v>
      </c>
      <c r="F5495" s="19" t="s">
        <v>224</v>
      </c>
      <c r="G5495" s="19" t="s">
        <v>144</v>
      </c>
      <c r="H5495" s="19">
        <v>14.260180416493395</v>
      </c>
    </row>
    <row r="5496" spans="1:8">
      <c r="A5496" s="19" t="s">
        <v>107</v>
      </c>
      <c r="B5496" s="19" t="s">
        <v>5885</v>
      </c>
      <c r="C5496" s="19" t="s">
        <v>179</v>
      </c>
      <c r="D5496" s="19">
        <v>2008</v>
      </c>
      <c r="E5496" s="19" t="s">
        <v>105</v>
      </c>
      <c r="F5496" s="19" t="s">
        <v>224</v>
      </c>
      <c r="G5496" s="19" t="s">
        <v>144</v>
      </c>
      <c r="H5496" s="19">
        <v>11.331200457555473</v>
      </c>
    </row>
    <row r="5497" spans="1:8">
      <c r="A5497" s="19" t="s">
        <v>27</v>
      </c>
      <c r="B5497" s="19" t="s">
        <v>5886</v>
      </c>
      <c r="C5497" s="19" t="s">
        <v>180</v>
      </c>
      <c r="D5497" s="19">
        <v>2008</v>
      </c>
      <c r="E5497" s="19" t="s">
        <v>105</v>
      </c>
      <c r="F5497" s="19" t="s">
        <v>224</v>
      </c>
      <c r="G5497" s="19" t="s">
        <v>144</v>
      </c>
      <c r="H5497" s="19">
        <v>13.437589690101012</v>
      </c>
    </row>
    <row r="5498" spans="1:8">
      <c r="A5498" s="19" t="s">
        <v>28</v>
      </c>
      <c r="B5498" s="19" t="s">
        <v>5887</v>
      </c>
      <c r="C5498" s="19" t="s">
        <v>181</v>
      </c>
      <c r="D5498" s="19">
        <v>2008</v>
      </c>
      <c r="E5498" s="19" t="s">
        <v>105</v>
      </c>
      <c r="F5498" s="19" t="s">
        <v>224</v>
      </c>
      <c r="G5498" s="19" t="s">
        <v>144</v>
      </c>
      <c r="H5498" s="19">
        <v>13.919591493762523</v>
      </c>
    </row>
    <row r="5499" spans="1:8">
      <c r="A5499" s="19" t="s">
        <v>30</v>
      </c>
      <c r="B5499" s="19" t="s">
        <v>5888</v>
      </c>
      <c r="C5499" s="19" t="s">
        <v>29</v>
      </c>
      <c r="D5499" s="19">
        <v>2008</v>
      </c>
      <c r="E5499" s="19" t="s">
        <v>105</v>
      </c>
      <c r="F5499" s="19" t="s">
        <v>224</v>
      </c>
      <c r="G5499" s="19" t="s">
        <v>144</v>
      </c>
      <c r="H5499" s="19">
        <v>17.382413087934559</v>
      </c>
    </row>
    <row r="5500" spans="1:8">
      <c r="A5500" s="19" t="s">
        <v>32</v>
      </c>
      <c r="B5500" s="19" t="s">
        <v>5889</v>
      </c>
      <c r="C5500" s="19" t="s">
        <v>31</v>
      </c>
      <c r="D5500" s="19">
        <v>2008</v>
      </c>
      <c r="E5500" s="19" t="s">
        <v>105</v>
      </c>
      <c r="F5500" s="19" t="s">
        <v>224</v>
      </c>
      <c r="G5500" s="19" t="s">
        <v>144</v>
      </c>
      <c r="H5500" s="19">
        <v>16.345015696567341</v>
      </c>
    </row>
    <row r="5501" spans="1:8">
      <c r="A5501" s="19" t="s">
        <v>34</v>
      </c>
      <c r="B5501" s="19" t="s">
        <v>5890</v>
      </c>
      <c r="C5501" s="19" t="s">
        <v>33</v>
      </c>
      <c r="D5501" s="19">
        <v>2008</v>
      </c>
      <c r="E5501" s="19" t="s">
        <v>105</v>
      </c>
      <c r="F5501" s="19" t="s">
        <v>224</v>
      </c>
      <c r="G5501" s="19" t="s">
        <v>144</v>
      </c>
      <c r="H5501" s="19">
        <v>18.902638168160539</v>
      </c>
    </row>
    <row r="5502" spans="1:8">
      <c r="A5502" s="19" t="s">
        <v>36</v>
      </c>
      <c r="B5502" s="19" t="s">
        <v>5891</v>
      </c>
      <c r="C5502" s="19" t="s">
        <v>35</v>
      </c>
      <c r="D5502" s="19">
        <v>2008</v>
      </c>
      <c r="E5502" s="19" t="s">
        <v>105</v>
      </c>
      <c r="F5502" s="19" t="s">
        <v>224</v>
      </c>
      <c r="G5502" s="19" t="s">
        <v>144</v>
      </c>
      <c r="H5502" s="19">
        <v>16.784747047990468</v>
      </c>
    </row>
    <row r="5503" spans="1:8">
      <c r="A5503" s="19" t="s">
        <v>38</v>
      </c>
      <c r="B5503" s="19" t="s">
        <v>5892</v>
      </c>
      <c r="C5503" s="19" t="s">
        <v>37</v>
      </c>
      <c r="D5503" s="19">
        <v>2008</v>
      </c>
      <c r="E5503" s="19" t="s">
        <v>105</v>
      </c>
      <c r="F5503" s="19" t="s">
        <v>224</v>
      </c>
      <c r="G5503" s="19" t="s">
        <v>144</v>
      </c>
      <c r="H5503" s="19">
        <v>14.002411898700254</v>
      </c>
    </row>
    <row r="5504" spans="1:8">
      <c r="A5504" s="19" t="s">
        <v>40</v>
      </c>
      <c r="B5504" s="19" t="s">
        <v>5893</v>
      </c>
      <c r="C5504" s="19" t="s">
        <v>39</v>
      </c>
      <c r="D5504" s="19">
        <v>2008</v>
      </c>
      <c r="E5504" s="19" t="s">
        <v>105</v>
      </c>
      <c r="F5504" s="19" t="s">
        <v>224</v>
      </c>
      <c r="G5504" s="19" t="s">
        <v>144</v>
      </c>
      <c r="H5504" s="19">
        <v>13.48495290604181</v>
      </c>
    </row>
    <row r="5505" spans="1:8">
      <c r="A5505" s="19" t="s">
        <v>41</v>
      </c>
      <c r="B5505" s="19" t="s">
        <v>5894</v>
      </c>
      <c r="C5505" s="19" t="s">
        <v>24</v>
      </c>
      <c r="D5505" s="19">
        <v>2008</v>
      </c>
      <c r="E5505" s="19" t="s">
        <v>105</v>
      </c>
      <c r="F5505" s="19" t="s">
        <v>224</v>
      </c>
      <c r="G5505" s="19" t="s">
        <v>144</v>
      </c>
      <c r="H5505" s="19">
        <v>17.938122322013996</v>
      </c>
    </row>
    <row r="5506" spans="1:8">
      <c r="A5506" s="19" t="s">
        <v>43</v>
      </c>
      <c r="B5506" s="19" t="s">
        <v>5895</v>
      </c>
      <c r="C5506" s="19" t="s">
        <v>42</v>
      </c>
      <c r="D5506" s="19">
        <v>2008</v>
      </c>
      <c r="E5506" s="19" t="s">
        <v>105</v>
      </c>
      <c r="F5506" s="19" t="s">
        <v>224</v>
      </c>
      <c r="G5506" s="19" t="s">
        <v>144</v>
      </c>
      <c r="H5506" s="19">
        <v>16.554537840101592</v>
      </c>
    </row>
    <row r="5507" spans="1:8">
      <c r="A5507" s="19" t="s">
        <v>45</v>
      </c>
      <c r="B5507" s="19" t="s">
        <v>5896</v>
      </c>
      <c r="C5507" s="19" t="s">
        <v>44</v>
      </c>
      <c r="D5507" s="19">
        <v>2008</v>
      </c>
      <c r="E5507" s="19" t="s">
        <v>105</v>
      </c>
      <c r="F5507" s="19" t="s">
        <v>224</v>
      </c>
      <c r="G5507" s="19" t="s">
        <v>144</v>
      </c>
      <c r="H5507" s="19">
        <v>17.450266655379668</v>
      </c>
    </row>
    <row r="5508" spans="1:8">
      <c r="A5508" s="19" t="s">
        <v>47</v>
      </c>
      <c r="B5508" s="19" t="s">
        <v>5897</v>
      </c>
      <c r="C5508" s="19" t="s">
        <v>46</v>
      </c>
      <c r="D5508" s="19">
        <v>2008</v>
      </c>
      <c r="E5508" s="19" t="s">
        <v>105</v>
      </c>
      <c r="F5508" s="19" t="s">
        <v>224</v>
      </c>
      <c r="G5508" s="19" t="s">
        <v>144</v>
      </c>
      <c r="H5508" s="19">
        <v>16.746993378676635</v>
      </c>
    </row>
    <row r="5509" spans="1:8">
      <c r="A5509" s="19" t="s">
        <v>49</v>
      </c>
      <c r="B5509" s="19" t="s">
        <v>5898</v>
      </c>
      <c r="C5509" s="19" t="s">
        <v>48</v>
      </c>
      <c r="D5509" s="19">
        <v>2008</v>
      </c>
      <c r="E5509" s="19" t="s">
        <v>105</v>
      </c>
      <c r="F5509" s="19" t="s">
        <v>224</v>
      </c>
      <c r="G5509" s="19" t="s">
        <v>144</v>
      </c>
      <c r="H5509" s="19">
        <v>14.228184409403518</v>
      </c>
    </row>
    <row r="5510" spans="1:8">
      <c r="A5510" s="19" t="s">
        <v>51</v>
      </c>
      <c r="B5510" s="19" t="s">
        <v>5899</v>
      </c>
      <c r="C5510" s="19" t="s">
        <v>50</v>
      </c>
      <c r="D5510" s="19">
        <v>2008</v>
      </c>
      <c r="E5510" s="19" t="s">
        <v>105</v>
      </c>
      <c r="F5510" s="19" t="s">
        <v>224</v>
      </c>
      <c r="G5510" s="19" t="s">
        <v>144</v>
      </c>
      <c r="H5510" s="19">
        <v>14.712974944124221</v>
      </c>
    </row>
    <row r="5511" spans="1:8">
      <c r="A5511" s="19" t="s">
        <v>53</v>
      </c>
      <c r="B5511" s="19" t="s">
        <v>5900</v>
      </c>
      <c r="C5511" s="19" t="s">
        <v>52</v>
      </c>
      <c r="D5511" s="19">
        <v>2008</v>
      </c>
      <c r="E5511" s="19" t="s">
        <v>105</v>
      </c>
      <c r="F5511" s="19" t="s">
        <v>224</v>
      </c>
      <c r="G5511" s="19" t="s">
        <v>144</v>
      </c>
      <c r="H5511" s="19">
        <v>13.857505530234423</v>
      </c>
    </row>
    <row r="5512" spans="1:8">
      <c r="A5512" s="19" t="s">
        <v>55</v>
      </c>
      <c r="B5512" s="19" t="s">
        <v>5901</v>
      </c>
      <c r="C5512" s="19" t="s">
        <v>54</v>
      </c>
      <c r="D5512" s="19">
        <v>2008</v>
      </c>
      <c r="E5512" s="19" t="s">
        <v>105</v>
      </c>
      <c r="F5512" s="19" t="s">
        <v>224</v>
      </c>
      <c r="G5512" s="19" t="s">
        <v>144</v>
      </c>
      <c r="H5512" s="19">
        <v>14.182164059168882</v>
      </c>
    </row>
    <row r="5513" spans="1:8">
      <c r="A5513" s="19" t="s">
        <v>57</v>
      </c>
      <c r="B5513" s="19" t="s">
        <v>5902</v>
      </c>
      <c r="C5513" s="19" t="s">
        <v>56</v>
      </c>
      <c r="D5513" s="19">
        <v>2008</v>
      </c>
      <c r="E5513" s="19" t="s">
        <v>105</v>
      </c>
      <c r="F5513" s="19" t="s">
        <v>224</v>
      </c>
      <c r="G5513" s="19" t="s">
        <v>144</v>
      </c>
      <c r="H5513" s="19">
        <v>10.263481144822503</v>
      </c>
    </row>
    <row r="5514" spans="1:8">
      <c r="A5514" s="19" t="s">
        <v>59</v>
      </c>
      <c r="B5514" s="19" t="s">
        <v>5903</v>
      </c>
      <c r="C5514" s="19" t="s">
        <v>58</v>
      </c>
      <c r="D5514" s="19">
        <v>2008</v>
      </c>
      <c r="E5514" s="19" t="s">
        <v>105</v>
      </c>
      <c r="F5514" s="19" t="s">
        <v>224</v>
      </c>
      <c r="G5514" s="19" t="s">
        <v>144</v>
      </c>
      <c r="H5514" s="19">
        <v>13.420215316218453</v>
      </c>
    </row>
    <row r="5515" spans="1:8">
      <c r="A5515" s="19" t="s">
        <v>61</v>
      </c>
      <c r="B5515" s="19" t="s">
        <v>5904</v>
      </c>
      <c r="C5515" s="19" t="s">
        <v>60</v>
      </c>
      <c r="D5515" s="19">
        <v>2008</v>
      </c>
      <c r="E5515" s="19" t="s">
        <v>105</v>
      </c>
      <c r="F5515" s="19" t="s">
        <v>224</v>
      </c>
      <c r="G5515" s="19" t="s">
        <v>144</v>
      </c>
      <c r="H5515" s="19">
        <v>13.508422773473594</v>
      </c>
    </row>
    <row r="5516" spans="1:8">
      <c r="A5516" s="19" t="s">
        <v>63</v>
      </c>
      <c r="B5516" s="19" t="s">
        <v>5905</v>
      </c>
      <c r="C5516" s="19" t="s">
        <v>62</v>
      </c>
      <c r="D5516" s="19">
        <v>2008</v>
      </c>
      <c r="E5516" s="19" t="s">
        <v>105</v>
      </c>
      <c r="F5516" s="19" t="s">
        <v>224</v>
      </c>
      <c r="G5516" s="19" t="s">
        <v>144</v>
      </c>
      <c r="H5516" s="19">
        <v>13.186978683966636</v>
      </c>
    </row>
    <row r="5517" spans="1:8">
      <c r="A5517" s="19" t="s">
        <v>65</v>
      </c>
      <c r="B5517" s="19" t="s">
        <v>5906</v>
      </c>
      <c r="C5517" s="19" t="s">
        <v>64</v>
      </c>
      <c r="D5517" s="19">
        <v>2008</v>
      </c>
      <c r="E5517" s="19" t="s">
        <v>105</v>
      </c>
      <c r="F5517" s="19" t="s">
        <v>224</v>
      </c>
      <c r="G5517" s="19" t="s">
        <v>144</v>
      </c>
      <c r="H5517" s="19">
        <v>14.542464466110655</v>
      </c>
    </row>
    <row r="5518" spans="1:8">
      <c r="A5518" s="19" t="s">
        <v>67</v>
      </c>
      <c r="B5518" s="19" t="s">
        <v>5907</v>
      </c>
      <c r="C5518" s="19" t="s">
        <v>66</v>
      </c>
      <c r="D5518" s="19">
        <v>2008</v>
      </c>
      <c r="E5518" s="19" t="s">
        <v>105</v>
      </c>
      <c r="F5518" s="19" t="s">
        <v>224</v>
      </c>
      <c r="G5518" s="19" t="s">
        <v>144</v>
      </c>
      <c r="H5518" s="19">
        <v>13.926878808395395</v>
      </c>
    </row>
    <row r="5519" spans="1:8">
      <c r="A5519" s="19" t="s">
        <v>69</v>
      </c>
      <c r="B5519" s="19" t="s">
        <v>5908</v>
      </c>
      <c r="C5519" s="19" t="s">
        <v>68</v>
      </c>
      <c r="D5519" s="19">
        <v>2008</v>
      </c>
      <c r="E5519" s="19" t="s">
        <v>105</v>
      </c>
      <c r="F5519" s="19" t="s">
        <v>224</v>
      </c>
      <c r="G5519" s="19" t="s">
        <v>144</v>
      </c>
      <c r="H5519" s="19">
        <v>16.123848539030849</v>
      </c>
    </row>
    <row r="5520" spans="1:8">
      <c r="A5520" s="19" t="s">
        <v>71</v>
      </c>
      <c r="B5520" s="19" t="s">
        <v>5909</v>
      </c>
      <c r="C5520" s="19" t="s">
        <v>70</v>
      </c>
      <c r="D5520" s="19">
        <v>2008</v>
      </c>
      <c r="E5520" s="19" t="s">
        <v>105</v>
      </c>
      <c r="F5520" s="19" t="s">
        <v>224</v>
      </c>
      <c r="G5520" s="19" t="s">
        <v>144</v>
      </c>
      <c r="H5520" s="19">
        <v>13.119675922600663</v>
      </c>
    </row>
    <row r="5521" spans="1:8">
      <c r="A5521" s="19" t="s">
        <v>20</v>
      </c>
      <c r="B5521" s="19" t="s">
        <v>5910</v>
      </c>
      <c r="C5521" s="19" t="s">
        <v>182</v>
      </c>
      <c r="D5521" s="19">
        <v>2008</v>
      </c>
      <c r="E5521" s="19" t="s">
        <v>105</v>
      </c>
      <c r="F5521" s="19" t="s">
        <v>224</v>
      </c>
      <c r="G5521" s="19" t="s">
        <v>144</v>
      </c>
      <c r="H5521" s="19">
        <v>14.529520513453134</v>
      </c>
    </row>
    <row r="5522" spans="1:8">
      <c r="A5522" s="19" t="s">
        <v>23</v>
      </c>
      <c r="B5522" s="19" t="s">
        <v>5911</v>
      </c>
      <c r="C5522" s="19" t="s">
        <v>175</v>
      </c>
      <c r="D5522" s="19">
        <v>2009</v>
      </c>
      <c r="E5522" s="19" t="s">
        <v>105</v>
      </c>
      <c r="F5522" s="19" t="s">
        <v>224</v>
      </c>
      <c r="G5522" s="19" t="s">
        <v>144</v>
      </c>
      <c r="H5522" s="19">
        <v>16.188384563279751</v>
      </c>
    </row>
    <row r="5523" spans="1:8">
      <c r="A5523" s="19" t="s">
        <v>25</v>
      </c>
      <c r="B5523" s="19" t="s">
        <v>5912</v>
      </c>
      <c r="C5523" s="19" t="s">
        <v>176</v>
      </c>
      <c r="D5523" s="19">
        <v>2009</v>
      </c>
      <c r="E5523" s="19" t="s">
        <v>105</v>
      </c>
      <c r="F5523" s="19" t="s">
        <v>224</v>
      </c>
      <c r="G5523" s="19" t="s">
        <v>144</v>
      </c>
      <c r="H5523" s="19">
        <v>18.483484396861122</v>
      </c>
    </row>
    <row r="5524" spans="1:8">
      <c r="A5524" s="19" t="s">
        <v>26</v>
      </c>
      <c r="B5524" s="19" t="s">
        <v>5913</v>
      </c>
      <c r="C5524" s="19" t="s">
        <v>177</v>
      </c>
      <c r="D5524" s="19">
        <v>2009</v>
      </c>
      <c r="E5524" s="19" t="s">
        <v>105</v>
      </c>
      <c r="F5524" s="19" t="s">
        <v>224</v>
      </c>
      <c r="G5524" s="19" t="s">
        <v>144</v>
      </c>
      <c r="H5524" s="19">
        <v>17.283271295247342</v>
      </c>
    </row>
    <row r="5525" spans="1:8">
      <c r="A5525" s="19" t="s">
        <v>221</v>
      </c>
      <c r="B5525" s="19" t="s">
        <v>5914</v>
      </c>
      <c r="C5525" s="19" t="s">
        <v>178</v>
      </c>
      <c r="D5525" s="19">
        <v>2009</v>
      </c>
      <c r="E5525" s="19" t="s">
        <v>105</v>
      </c>
      <c r="F5525" s="19" t="s">
        <v>224</v>
      </c>
      <c r="G5525" s="19" t="s">
        <v>144</v>
      </c>
      <c r="H5525" s="19">
        <v>14.394836617412111</v>
      </c>
    </row>
    <row r="5526" spans="1:8">
      <c r="A5526" s="19" t="s">
        <v>107</v>
      </c>
      <c r="B5526" s="19" t="s">
        <v>5915</v>
      </c>
      <c r="C5526" s="19" t="s">
        <v>179</v>
      </c>
      <c r="D5526" s="19">
        <v>2009</v>
      </c>
      <c r="E5526" s="19" t="s">
        <v>105</v>
      </c>
      <c r="F5526" s="19" t="s">
        <v>224</v>
      </c>
      <c r="G5526" s="19" t="s">
        <v>144</v>
      </c>
      <c r="H5526" s="19">
        <v>11.341711402142892</v>
      </c>
    </row>
    <row r="5527" spans="1:8">
      <c r="A5527" s="19" t="s">
        <v>27</v>
      </c>
      <c r="B5527" s="19" t="s">
        <v>5916</v>
      </c>
      <c r="C5527" s="19" t="s">
        <v>180</v>
      </c>
      <c r="D5527" s="19">
        <v>2009</v>
      </c>
      <c r="E5527" s="19" t="s">
        <v>105</v>
      </c>
      <c r="F5527" s="19" t="s">
        <v>224</v>
      </c>
      <c r="G5527" s="19" t="s">
        <v>144</v>
      </c>
      <c r="H5527" s="19">
        <v>13.706083676747921</v>
      </c>
    </row>
    <row r="5528" spans="1:8">
      <c r="A5528" s="19" t="s">
        <v>28</v>
      </c>
      <c r="B5528" s="19" t="s">
        <v>5917</v>
      </c>
      <c r="C5528" s="19" t="s">
        <v>181</v>
      </c>
      <c r="D5528" s="19">
        <v>2009</v>
      </c>
      <c r="E5528" s="19" t="s">
        <v>105</v>
      </c>
      <c r="F5528" s="19" t="s">
        <v>224</v>
      </c>
      <c r="G5528" s="19" t="s">
        <v>144</v>
      </c>
      <c r="H5528" s="19">
        <v>14.180601767889527</v>
      </c>
    </row>
    <row r="5529" spans="1:8">
      <c r="A5529" s="19" t="s">
        <v>30</v>
      </c>
      <c r="B5529" s="19" t="s">
        <v>5918</v>
      </c>
      <c r="C5529" s="19" t="s">
        <v>29</v>
      </c>
      <c r="D5529" s="19">
        <v>2009</v>
      </c>
      <c r="E5529" s="19" t="s">
        <v>105</v>
      </c>
      <c r="F5529" s="19" t="s">
        <v>224</v>
      </c>
      <c r="G5529" s="19" t="s">
        <v>144</v>
      </c>
      <c r="H5529" s="19">
        <v>17.903828197945845</v>
      </c>
    </row>
    <row r="5530" spans="1:8">
      <c r="A5530" s="19" t="s">
        <v>32</v>
      </c>
      <c r="B5530" s="19" t="s">
        <v>5919</v>
      </c>
      <c r="C5530" s="19" t="s">
        <v>31</v>
      </c>
      <c r="D5530" s="19">
        <v>2009</v>
      </c>
      <c r="E5530" s="19" t="s">
        <v>105</v>
      </c>
      <c r="F5530" s="19" t="s">
        <v>224</v>
      </c>
      <c r="G5530" s="19" t="s">
        <v>144</v>
      </c>
      <c r="H5530" s="19">
        <v>16.633129838682173</v>
      </c>
    </row>
    <row r="5531" spans="1:8">
      <c r="A5531" s="19" t="s">
        <v>34</v>
      </c>
      <c r="B5531" s="19" t="s">
        <v>5920</v>
      </c>
      <c r="C5531" s="19" t="s">
        <v>33</v>
      </c>
      <c r="D5531" s="19">
        <v>2009</v>
      </c>
      <c r="E5531" s="19" t="s">
        <v>105</v>
      </c>
      <c r="F5531" s="19" t="s">
        <v>224</v>
      </c>
      <c r="G5531" s="19" t="s">
        <v>144</v>
      </c>
      <c r="H5531" s="19">
        <v>19.114269697462881</v>
      </c>
    </row>
    <row r="5532" spans="1:8">
      <c r="A5532" s="19" t="s">
        <v>36</v>
      </c>
      <c r="B5532" s="19" t="s">
        <v>5921</v>
      </c>
      <c r="C5532" s="19" t="s">
        <v>35</v>
      </c>
      <c r="D5532" s="19">
        <v>2009</v>
      </c>
      <c r="E5532" s="19" t="s">
        <v>105</v>
      </c>
      <c r="F5532" s="19" t="s">
        <v>224</v>
      </c>
      <c r="G5532" s="19" t="s">
        <v>144</v>
      </c>
      <c r="H5532" s="19">
        <v>17.112959833614973</v>
      </c>
    </row>
    <row r="5533" spans="1:8">
      <c r="A5533" s="19" t="s">
        <v>38</v>
      </c>
      <c r="B5533" s="19" t="s">
        <v>5922</v>
      </c>
      <c r="C5533" s="19" t="s">
        <v>37</v>
      </c>
      <c r="D5533" s="19">
        <v>2009</v>
      </c>
      <c r="E5533" s="19" t="s">
        <v>105</v>
      </c>
      <c r="F5533" s="19" t="s">
        <v>224</v>
      </c>
      <c r="G5533" s="19" t="s">
        <v>144</v>
      </c>
      <c r="H5533" s="19">
        <v>14.449019974864294</v>
      </c>
    </row>
    <row r="5534" spans="1:8">
      <c r="A5534" s="19" t="s">
        <v>40</v>
      </c>
      <c r="B5534" s="19" t="s">
        <v>5923</v>
      </c>
      <c r="C5534" s="19" t="s">
        <v>39</v>
      </c>
      <c r="D5534" s="19">
        <v>2009</v>
      </c>
      <c r="E5534" s="19" t="s">
        <v>105</v>
      </c>
      <c r="F5534" s="19" t="s">
        <v>224</v>
      </c>
      <c r="G5534" s="19" t="s">
        <v>144</v>
      </c>
      <c r="H5534" s="19">
        <v>13.7739167348919</v>
      </c>
    </row>
    <row r="5535" spans="1:8">
      <c r="A5535" s="19" t="s">
        <v>41</v>
      </c>
      <c r="B5535" s="19" t="s">
        <v>5924</v>
      </c>
      <c r="C5535" s="19" t="s">
        <v>24</v>
      </c>
      <c r="D5535" s="19">
        <v>2009</v>
      </c>
      <c r="E5535" s="19" t="s">
        <v>105</v>
      </c>
      <c r="F5535" s="19" t="s">
        <v>224</v>
      </c>
      <c r="G5535" s="19" t="s">
        <v>144</v>
      </c>
      <c r="H5535" s="19">
        <v>18.483484396861122</v>
      </c>
    </row>
    <row r="5536" spans="1:8">
      <c r="A5536" s="19" t="s">
        <v>43</v>
      </c>
      <c r="B5536" s="19" t="s">
        <v>5925</v>
      </c>
      <c r="C5536" s="19" t="s">
        <v>42</v>
      </c>
      <c r="D5536" s="19">
        <v>2009</v>
      </c>
      <c r="E5536" s="19" t="s">
        <v>105</v>
      </c>
      <c r="F5536" s="19" t="s">
        <v>224</v>
      </c>
      <c r="G5536" s="19" t="s">
        <v>144</v>
      </c>
      <c r="H5536" s="19">
        <v>16.979702300405954</v>
      </c>
    </row>
    <row r="5537" spans="1:8">
      <c r="A5537" s="19" t="s">
        <v>45</v>
      </c>
      <c r="B5537" s="19" t="s">
        <v>5926</v>
      </c>
      <c r="C5537" s="19" t="s">
        <v>44</v>
      </c>
      <c r="D5537" s="19">
        <v>2009</v>
      </c>
      <c r="E5537" s="19" t="s">
        <v>105</v>
      </c>
      <c r="F5537" s="19" t="s">
        <v>224</v>
      </c>
      <c r="G5537" s="19" t="s">
        <v>144</v>
      </c>
      <c r="H5537" s="19">
        <v>17.841743582833658</v>
      </c>
    </row>
    <row r="5538" spans="1:8">
      <c r="A5538" s="19" t="s">
        <v>47</v>
      </c>
      <c r="B5538" s="19" t="s">
        <v>5927</v>
      </c>
      <c r="C5538" s="19" t="s">
        <v>46</v>
      </c>
      <c r="D5538" s="19">
        <v>2009</v>
      </c>
      <c r="E5538" s="19" t="s">
        <v>105</v>
      </c>
      <c r="F5538" s="19" t="s">
        <v>224</v>
      </c>
      <c r="G5538" s="19" t="s">
        <v>144</v>
      </c>
      <c r="H5538" s="19">
        <v>17.03687898661396</v>
      </c>
    </row>
    <row r="5539" spans="1:8">
      <c r="A5539" s="19" t="s">
        <v>49</v>
      </c>
      <c r="B5539" s="19" t="s">
        <v>5928</v>
      </c>
      <c r="C5539" s="19" t="s">
        <v>48</v>
      </c>
      <c r="D5539" s="19">
        <v>2009</v>
      </c>
      <c r="E5539" s="19" t="s">
        <v>105</v>
      </c>
      <c r="F5539" s="19" t="s">
        <v>224</v>
      </c>
      <c r="G5539" s="19" t="s">
        <v>144</v>
      </c>
      <c r="H5539" s="19">
        <v>14.286207998894081</v>
      </c>
    </row>
    <row r="5540" spans="1:8">
      <c r="A5540" s="19" t="s">
        <v>51</v>
      </c>
      <c r="B5540" s="19" t="s">
        <v>5929</v>
      </c>
      <c r="C5540" s="19" t="s">
        <v>50</v>
      </c>
      <c r="D5540" s="19">
        <v>2009</v>
      </c>
      <c r="E5540" s="19" t="s">
        <v>105</v>
      </c>
      <c r="F5540" s="19" t="s">
        <v>224</v>
      </c>
      <c r="G5540" s="19" t="s">
        <v>144</v>
      </c>
      <c r="H5540" s="19">
        <v>14.88693559511057</v>
      </c>
    </row>
    <row r="5541" spans="1:8">
      <c r="A5541" s="19" t="s">
        <v>53</v>
      </c>
      <c r="B5541" s="19" t="s">
        <v>5930</v>
      </c>
      <c r="C5541" s="19" t="s">
        <v>52</v>
      </c>
      <c r="D5541" s="19">
        <v>2009</v>
      </c>
      <c r="E5541" s="19" t="s">
        <v>105</v>
      </c>
      <c r="F5541" s="19" t="s">
        <v>224</v>
      </c>
      <c r="G5541" s="19" t="s">
        <v>144</v>
      </c>
      <c r="H5541" s="19">
        <v>14.08533884541562</v>
      </c>
    </row>
    <row r="5542" spans="1:8">
      <c r="A5542" s="19" t="s">
        <v>55</v>
      </c>
      <c r="B5542" s="19" t="s">
        <v>5931</v>
      </c>
      <c r="C5542" s="19" t="s">
        <v>54</v>
      </c>
      <c r="D5542" s="19">
        <v>2009</v>
      </c>
      <c r="E5542" s="19" t="s">
        <v>105</v>
      </c>
      <c r="F5542" s="19" t="s">
        <v>224</v>
      </c>
      <c r="G5542" s="19" t="s">
        <v>144</v>
      </c>
      <c r="H5542" s="19">
        <v>14.465675635983876</v>
      </c>
    </row>
    <row r="5543" spans="1:8">
      <c r="A5543" s="19" t="s">
        <v>57</v>
      </c>
      <c r="B5543" s="19" t="s">
        <v>5932</v>
      </c>
      <c r="C5543" s="19" t="s">
        <v>56</v>
      </c>
      <c r="D5543" s="19">
        <v>2009</v>
      </c>
      <c r="E5543" s="19" t="s">
        <v>105</v>
      </c>
      <c r="F5543" s="19" t="s">
        <v>224</v>
      </c>
      <c r="G5543" s="19" t="s">
        <v>144</v>
      </c>
      <c r="H5543" s="19">
        <v>10.184379156087536</v>
      </c>
    </row>
    <row r="5544" spans="1:8">
      <c r="A5544" s="19" t="s">
        <v>59</v>
      </c>
      <c r="B5544" s="19" t="s">
        <v>5933</v>
      </c>
      <c r="C5544" s="19" t="s">
        <v>58</v>
      </c>
      <c r="D5544" s="19">
        <v>2009</v>
      </c>
      <c r="E5544" s="19" t="s">
        <v>105</v>
      </c>
      <c r="F5544" s="19" t="s">
        <v>224</v>
      </c>
      <c r="G5544" s="19" t="s">
        <v>144</v>
      </c>
      <c r="H5544" s="19">
        <v>13.70964230035622</v>
      </c>
    </row>
    <row r="5545" spans="1:8">
      <c r="A5545" s="19" t="s">
        <v>61</v>
      </c>
      <c r="B5545" s="19" t="s">
        <v>5934</v>
      </c>
      <c r="C5545" s="19" t="s">
        <v>60</v>
      </c>
      <c r="D5545" s="19">
        <v>2009</v>
      </c>
      <c r="E5545" s="19" t="s">
        <v>105</v>
      </c>
      <c r="F5545" s="19" t="s">
        <v>224</v>
      </c>
      <c r="G5545" s="19" t="s">
        <v>144</v>
      </c>
      <c r="H5545" s="19">
        <v>13.69167283885303</v>
      </c>
    </row>
    <row r="5546" spans="1:8">
      <c r="A5546" s="19" t="s">
        <v>63</v>
      </c>
      <c r="B5546" s="19" t="s">
        <v>5935</v>
      </c>
      <c r="C5546" s="19" t="s">
        <v>62</v>
      </c>
      <c r="D5546" s="19">
        <v>2009</v>
      </c>
      <c r="E5546" s="19" t="s">
        <v>105</v>
      </c>
      <c r="F5546" s="19" t="s">
        <v>224</v>
      </c>
      <c r="G5546" s="19" t="s">
        <v>144</v>
      </c>
      <c r="H5546" s="19">
        <v>13.474474751197935</v>
      </c>
    </row>
    <row r="5547" spans="1:8">
      <c r="A5547" s="19" t="s">
        <v>65</v>
      </c>
      <c r="B5547" s="19" t="s">
        <v>5936</v>
      </c>
      <c r="C5547" s="19" t="s">
        <v>64</v>
      </c>
      <c r="D5547" s="19">
        <v>2009</v>
      </c>
      <c r="E5547" s="19" t="s">
        <v>105</v>
      </c>
      <c r="F5547" s="19" t="s">
        <v>224</v>
      </c>
      <c r="G5547" s="19" t="s">
        <v>144</v>
      </c>
      <c r="H5547" s="19">
        <v>14.781133951285124</v>
      </c>
    </row>
    <row r="5548" spans="1:8">
      <c r="A5548" s="19" t="s">
        <v>67</v>
      </c>
      <c r="B5548" s="19" t="s">
        <v>5937</v>
      </c>
      <c r="C5548" s="19" t="s">
        <v>66</v>
      </c>
      <c r="D5548" s="19">
        <v>2009</v>
      </c>
      <c r="E5548" s="19" t="s">
        <v>105</v>
      </c>
      <c r="F5548" s="19" t="s">
        <v>224</v>
      </c>
      <c r="G5548" s="19" t="s">
        <v>144</v>
      </c>
      <c r="H5548" s="19">
        <v>14.113484766540472</v>
      </c>
    </row>
    <row r="5549" spans="1:8">
      <c r="A5549" s="19" t="s">
        <v>69</v>
      </c>
      <c r="B5549" s="19" t="s">
        <v>5938</v>
      </c>
      <c r="C5549" s="19" t="s">
        <v>68</v>
      </c>
      <c r="D5549" s="19">
        <v>2009</v>
      </c>
      <c r="E5549" s="19" t="s">
        <v>105</v>
      </c>
      <c r="F5549" s="19" t="s">
        <v>224</v>
      </c>
      <c r="G5549" s="19" t="s">
        <v>144</v>
      </c>
      <c r="H5549" s="19">
        <v>16.630280659899618</v>
      </c>
    </row>
    <row r="5550" spans="1:8">
      <c r="A5550" s="19" t="s">
        <v>71</v>
      </c>
      <c r="B5550" s="19" t="s">
        <v>5939</v>
      </c>
      <c r="C5550" s="19" t="s">
        <v>70</v>
      </c>
      <c r="D5550" s="19">
        <v>2009</v>
      </c>
      <c r="E5550" s="19" t="s">
        <v>105</v>
      </c>
      <c r="F5550" s="19" t="s">
        <v>224</v>
      </c>
      <c r="G5550" s="19" t="s">
        <v>144</v>
      </c>
      <c r="H5550" s="19">
        <v>13.254417664968843</v>
      </c>
    </row>
    <row r="5551" spans="1:8">
      <c r="A5551" s="19" t="s">
        <v>20</v>
      </c>
      <c r="B5551" s="19" t="s">
        <v>5940</v>
      </c>
      <c r="C5551" s="19" t="s">
        <v>182</v>
      </c>
      <c r="D5551" s="19">
        <v>2009</v>
      </c>
      <c r="E5551" s="19" t="s">
        <v>105</v>
      </c>
      <c r="F5551" s="19" t="s">
        <v>224</v>
      </c>
      <c r="G5551" s="19" t="s">
        <v>144</v>
      </c>
      <c r="H5551" s="19">
        <v>14.767570343207101</v>
      </c>
    </row>
    <row r="5552" spans="1:8">
      <c r="A5552" s="19" t="s">
        <v>23</v>
      </c>
      <c r="B5552" s="19" t="s">
        <v>5941</v>
      </c>
      <c r="C5552" s="19" t="s">
        <v>175</v>
      </c>
      <c r="D5552" s="19">
        <v>2010</v>
      </c>
      <c r="E5552" s="19" t="s">
        <v>105</v>
      </c>
      <c r="F5552" s="19" t="s">
        <v>224</v>
      </c>
      <c r="G5552" s="19" t="s">
        <v>144</v>
      </c>
      <c r="H5552" s="19">
        <v>16.512208162537874</v>
      </c>
    </row>
    <row r="5553" spans="1:8">
      <c r="A5553" s="19" t="s">
        <v>25</v>
      </c>
      <c r="B5553" s="19" t="s">
        <v>5942</v>
      </c>
      <c r="C5553" s="19" t="s">
        <v>176</v>
      </c>
      <c r="D5553" s="19">
        <v>2010</v>
      </c>
      <c r="E5553" s="19" t="s">
        <v>105</v>
      </c>
      <c r="F5553" s="19" t="s">
        <v>224</v>
      </c>
      <c r="G5553" s="19" t="s">
        <v>144</v>
      </c>
      <c r="H5553" s="19">
        <v>19.013290251783211</v>
      </c>
    </row>
    <row r="5554" spans="1:8">
      <c r="A5554" s="19" t="s">
        <v>26</v>
      </c>
      <c r="B5554" s="19" t="s">
        <v>5943</v>
      </c>
      <c r="C5554" s="19" t="s">
        <v>177</v>
      </c>
      <c r="D5554" s="19">
        <v>2010</v>
      </c>
      <c r="E5554" s="19" t="s">
        <v>105</v>
      </c>
      <c r="F5554" s="19" t="s">
        <v>224</v>
      </c>
      <c r="G5554" s="19" t="s">
        <v>144</v>
      </c>
      <c r="H5554" s="19">
        <v>17.648985992953513</v>
      </c>
    </row>
    <row r="5555" spans="1:8">
      <c r="A5555" s="19" t="s">
        <v>221</v>
      </c>
      <c r="B5555" s="19" t="s">
        <v>5944</v>
      </c>
      <c r="C5555" s="19" t="s">
        <v>178</v>
      </c>
      <c r="D5555" s="19">
        <v>2010</v>
      </c>
      <c r="E5555" s="19" t="s">
        <v>105</v>
      </c>
      <c r="F5555" s="19" t="s">
        <v>224</v>
      </c>
      <c r="G5555" s="19" t="s">
        <v>144</v>
      </c>
      <c r="H5555" s="19">
        <v>14.578852020981422</v>
      </c>
    </row>
    <row r="5556" spans="1:8">
      <c r="A5556" s="19" t="s">
        <v>107</v>
      </c>
      <c r="B5556" s="19" t="s">
        <v>5945</v>
      </c>
      <c r="C5556" s="19" t="s">
        <v>179</v>
      </c>
      <c r="D5556" s="19">
        <v>2010</v>
      </c>
      <c r="E5556" s="19" t="s">
        <v>105</v>
      </c>
      <c r="F5556" s="19" t="s">
        <v>224</v>
      </c>
      <c r="G5556" s="19" t="s">
        <v>144</v>
      </c>
      <c r="H5556" s="19">
        <v>11.375394569673473</v>
      </c>
    </row>
    <row r="5557" spans="1:8">
      <c r="A5557" s="19" t="s">
        <v>27</v>
      </c>
      <c r="B5557" s="19" t="s">
        <v>5946</v>
      </c>
      <c r="C5557" s="19" t="s">
        <v>180</v>
      </c>
      <c r="D5557" s="19">
        <v>2010</v>
      </c>
      <c r="E5557" s="19" t="s">
        <v>105</v>
      </c>
      <c r="F5557" s="19" t="s">
        <v>224</v>
      </c>
      <c r="G5557" s="19" t="s">
        <v>144</v>
      </c>
      <c r="H5557" s="19">
        <v>14.029083492812941</v>
      </c>
    </row>
    <row r="5558" spans="1:8">
      <c r="A5558" s="19" t="s">
        <v>28</v>
      </c>
      <c r="B5558" s="19" t="s">
        <v>5947</v>
      </c>
      <c r="C5558" s="19" t="s">
        <v>181</v>
      </c>
      <c r="D5558" s="19">
        <v>2010</v>
      </c>
      <c r="E5558" s="19" t="s">
        <v>105</v>
      </c>
      <c r="F5558" s="19" t="s">
        <v>224</v>
      </c>
      <c r="G5558" s="19" t="s">
        <v>144</v>
      </c>
      <c r="H5558" s="19">
        <v>14.487938857522536</v>
      </c>
    </row>
    <row r="5559" spans="1:8">
      <c r="A5559" s="19" t="s">
        <v>30</v>
      </c>
      <c r="B5559" s="19" t="s">
        <v>5948</v>
      </c>
      <c r="C5559" s="19" t="s">
        <v>29</v>
      </c>
      <c r="D5559" s="19">
        <v>2010</v>
      </c>
      <c r="E5559" s="19" t="s">
        <v>105</v>
      </c>
      <c r="F5559" s="19" t="s">
        <v>224</v>
      </c>
      <c r="G5559" s="19" t="s">
        <v>144</v>
      </c>
      <c r="H5559" s="19">
        <v>18.446743406673466</v>
      </c>
    </row>
    <row r="5560" spans="1:8">
      <c r="A5560" s="19" t="s">
        <v>32</v>
      </c>
      <c r="B5560" s="19" t="s">
        <v>5949</v>
      </c>
      <c r="C5560" s="19" t="s">
        <v>31</v>
      </c>
      <c r="D5560" s="19">
        <v>2010</v>
      </c>
      <c r="E5560" s="19" t="s">
        <v>105</v>
      </c>
      <c r="F5560" s="19" t="s">
        <v>224</v>
      </c>
      <c r="G5560" s="19" t="s">
        <v>144</v>
      </c>
      <c r="H5560" s="19">
        <v>16.744468224944807</v>
      </c>
    </row>
    <row r="5561" spans="1:8">
      <c r="A5561" s="19" t="s">
        <v>34</v>
      </c>
      <c r="B5561" s="19" t="s">
        <v>5950</v>
      </c>
      <c r="C5561" s="19" t="s">
        <v>33</v>
      </c>
      <c r="D5561" s="19">
        <v>2010</v>
      </c>
      <c r="E5561" s="19" t="s">
        <v>105</v>
      </c>
      <c r="F5561" s="19" t="s">
        <v>224</v>
      </c>
      <c r="G5561" s="19" t="s">
        <v>144</v>
      </c>
      <c r="H5561" s="19">
        <v>19.556662695404167</v>
      </c>
    </row>
    <row r="5562" spans="1:8">
      <c r="A5562" s="19" t="s">
        <v>36</v>
      </c>
      <c r="B5562" s="19" t="s">
        <v>5951</v>
      </c>
      <c r="C5562" s="19" t="s">
        <v>35</v>
      </c>
      <c r="D5562" s="19">
        <v>2010</v>
      </c>
      <c r="E5562" s="19" t="s">
        <v>105</v>
      </c>
      <c r="F5562" s="19" t="s">
        <v>224</v>
      </c>
      <c r="G5562" s="19" t="s">
        <v>144</v>
      </c>
      <c r="H5562" s="19">
        <v>17.483412116744006</v>
      </c>
    </row>
    <row r="5563" spans="1:8">
      <c r="A5563" s="19" t="s">
        <v>38</v>
      </c>
      <c r="B5563" s="19" t="s">
        <v>5952</v>
      </c>
      <c r="C5563" s="19" t="s">
        <v>37</v>
      </c>
      <c r="D5563" s="19">
        <v>2010</v>
      </c>
      <c r="E5563" s="19" t="s">
        <v>105</v>
      </c>
      <c r="F5563" s="19" t="s">
        <v>224</v>
      </c>
      <c r="G5563" s="19" t="s">
        <v>144</v>
      </c>
      <c r="H5563" s="19">
        <v>14.781391628898961</v>
      </c>
    </row>
    <row r="5564" spans="1:8">
      <c r="A5564" s="19" t="s">
        <v>40</v>
      </c>
      <c r="B5564" s="19" t="s">
        <v>5953</v>
      </c>
      <c r="C5564" s="19" t="s">
        <v>39</v>
      </c>
      <c r="D5564" s="19">
        <v>2010</v>
      </c>
      <c r="E5564" s="19" t="s">
        <v>105</v>
      </c>
      <c r="F5564" s="19" t="s">
        <v>224</v>
      </c>
      <c r="G5564" s="19" t="s">
        <v>144</v>
      </c>
      <c r="H5564" s="19">
        <v>14.048442906574394</v>
      </c>
    </row>
    <row r="5565" spans="1:8">
      <c r="A5565" s="19" t="s">
        <v>41</v>
      </c>
      <c r="B5565" s="19" t="s">
        <v>5954</v>
      </c>
      <c r="C5565" s="19" t="s">
        <v>24</v>
      </c>
      <c r="D5565" s="19">
        <v>2010</v>
      </c>
      <c r="E5565" s="19" t="s">
        <v>105</v>
      </c>
      <c r="F5565" s="19" t="s">
        <v>224</v>
      </c>
      <c r="G5565" s="19" t="s">
        <v>144</v>
      </c>
      <c r="H5565" s="19">
        <v>19.013290251783211</v>
      </c>
    </row>
    <row r="5566" spans="1:8">
      <c r="A5566" s="19" t="s">
        <v>43</v>
      </c>
      <c r="B5566" s="19" t="s">
        <v>5955</v>
      </c>
      <c r="C5566" s="19" t="s">
        <v>42</v>
      </c>
      <c r="D5566" s="19">
        <v>2010</v>
      </c>
      <c r="E5566" s="19" t="s">
        <v>105</v>
      </c>
      <c r="F5566" s="19" t="s">
        <v>224</v>
      </c>
      <c r="G5566" s="19" t="s">
        <v>144</v>
      </c>
      <c r="H5566" s="19">
        <v>17.264087806183912</v>
      </c>
    </row>
    <row r="5567" spans="1:8">
      <c r="A5567" s="19" t="s">
        <v>45</v>
      </c>
      <c r="B5567" s="19" t="s">
        <v>5956</v>
      </c>
      <c r="C5567" s="19" t="s">
        <v>44</v>
      </c>
      <c r="D5567" s="19">
        <v>2010</v>
      </c>
      <c r="E5567" s="19" t="s">
        <v>105</v>
      </c>
      <c r="F5567" s="19" t="s">
        <v>224</v>
      </c>
      <c r="G5567" s="19" t="s">
        <v>144</v>
      </c>
      <c r="H5567" s="19">
        <v>18.283055630206935</v>
      </c>
    </row>
    <row r="5568" spans="1:8">
      <c r="A5568" s="19" t="s">
        <v>47</v>
      </c>
      <c r="B5568" s="19" t="s">
        <v>5957</v>
      </c>
      <c r="C5568" s="19" t="s">
        <v>46</v>
      </c>
      <c r="D5568" s="19">
        <v>2010</v>
      </c>
      <c r="E5568" s="19" t="s">
        <v>105</v>
      </c>
      <c r="F5568" s="19" t="s">
        <v>224</v>
      </c>
      <c r="G5568" s="19" t="s">
        <v>144</v>
      </c>
      <c r="H5568" s="19">
        <v>17.38726330052295</v>
      </c>
    </row>
    <row r="5569" spans="1:8">
      <c r="A5569" s="19" t="s">
        <v>49</v>
      </c>
      <c r="B5569" s="19" t="s">
        <v>5958</v>
      </c>
      <c r="C5569" s="19" t="s">
        <v>48</v>
      </c>
      <c r="D5569" s="19">
        <v>2010</v>
      </c>
      <c r="E5569" s="19" t="s">
        <v>105</v>
      </c>
      <c r="F5569" s="19" t="s">
        <v>224</v>
      </c>
      <c r="G5569" s="19" t="s">
        <v>144</v>
      </c>
      <c r="H5569" s="19">
        <v>14.313195738786957</v>
      </c>
    </row>
    <row r="5570" spans="1:8">
      <c r="A5570" s="19" t="s">
        <v>51</v>
      </c>
      <c r="B5570" s="19" t="s">
        <v>5959</v>
      </c>
      <c r="C5570" s="19" t="s">
        <v>50</v>
      </c>
      <c r="D5570" s="19">
        <v>2010</v>
      </c>
      <c r="E5570" s="19" t="s">
        <v>105</v>
      </c>
      <c r="F5570" s="19" t="s">
        <v>224</v>
      </c>
      <c r="G5570" s="19" t="s">
        <v>144</v>
      </c>
      <c r="H5570" s="19">
        <v>15.179264772677323</v>
      </c>
    </row>
    <row r="5571" spans="1:8">
      <c r="A5571" s="19" t="s">
        <v>53</v>
      </c>
      <c r="B5571" s="19" t="s">
        <v>5960</v>
      </c>
      <c r="C5571" s="19" t="s">
        <v>52</v>
      </c>
      <c r="D5571" s="19">
        <v>2010</v>
      </c>
      <c r="E5571" s="19" t="s">
        <v>105</v>
      </c>
      <c r="F5571" s="19" t="s">
        <v>224</v>
      </c>
      <c r="G5571" s="19" t="s">
        <v>144</v>
      </c>
      <c r="H5571" s="19">
        <v>14.43348886345629</v>
      </c>
    </row>
    <row r="5572" spans="1:8">
      <c r="A5572" s="19" t="s">
        <v>55</v>
      </c>
      <c r="B5572" s="19" t="s">
        <v>5961</v>
      </c>
      <c r="C5572" s="19" t="s">
        <v>54</v>
      </c>
      <c r="D5572" s="19">
        <v>2010</v>
      </c>
      <c r="E5572" s="19" t="s">
        <v>105</v>
      </c>
      <c r="F5572" s="19" t="s">
        <v>224</v>
      </c>
      <c r="G5572" s="19" t="s">
        <v>144</v>
      </c>
      <c r="H5572" s="19">
        <v>14.62733574687079</v>
      </c>
    </row>
    <row r="5573" spans="1:8">
      <c r="A5573" s="19" t="s">
        <v>57</v>
      </c>
      <c r="B5573" s="19" t="s">
        <v>5962</v>
      </c>
      <c r="C5573" s="19" t="s">
        <v>56</v>
      </c>
      <c r="D5573" s="19">
        <v>2010</v>
      </c>
      <c r="E5573" s="19" t="s">
        <v>105</v>
      </c>
      <c r="F5573" s="19" t="s">
        <v>224</v>
      </c>
      <c r="G5573" s="19" t="s">
        <v>144</v>
      </c>
      <c r="H5573" s="19">
        <v>10.179157957599283</v>
      </c>
    </row>
    <row r="5574" spans="1:8">
      <c r="A5574" s="19" t="s">
        <v>59</v>
      </c>
      <c r="B5574" s="19" t="s">
        <v>5963</v>
      </c>
      <c r="C5574" s="19" t="s">
        <v>58</v>
      </c>
      <c r="D5574" s="19">
        <v>2010</v>
      </c>
      <c r="E5574" s="19" t="s">
        <v>105</v>
      </c>
      <c r="F5574" s="19" t="s">
        <v>224</v>
      </c>
      <c r="G5574" s="19" t="s">
        <v>144</v>
      </c>
      <c r="H5574" s="19">
        <v>14.03938952346879</v>
      </c>
    </row>
    <row r="5575" spans="1:8">
      <c r="A5575" s="19" t="s">
        <v>61</v>
      </c>
      <c r="B5575" s="19" t="s">
        <v>5964</v>
      </c>
      <c r="C5575" s="19" t="s">
        <v>60</v>
      </c>
      <c r="D5575" s="19">
        <v>2010</v>
      </c>
      <c r="E5575" s="19" t="s">
        <v>105</v>
      </c>
      <c r="F5575" s="19" t="s">
        <v>224</v>
      </c>
      <c r="G5575" s="19" t="s">
        <v>144</v>
      </c>
      <c r="H5575" s="19">
        <v>13.987751531058617</v>
      </c>
    </row>
    <row r="5576" spans="1:8">
      <c r="A5576" s="19" t="s">
        <v>63</v>
      </c>
      <c r="B5576" s="19" t="s">
        <v>5965</v>
      </c>
      <c r="C5576" s="19" t="s">
        <v>62</v>
      </c>
      <c r="D5576" s="19">
        <v>2010</v>
      </c>
      <c r="E5576" s="19" t="s">
        <v>105</v>
      </c>
      <c r="F5576" s="19" t="s">
        <v>224</v>
      </c>
      <c r="G5576" s="19" t="s">
        <v>144</v>
      </c>
      <c r="H5576" s="19">
        <v>13.762739035841062</v>
      </c>
    </row>
    <row r="5577" spans="1:8">
      <c r="A5577" s="19" t="s">
        <v>65</v>
      </c>
      <c r="B5577" s="19" t="s">
        <v>5966</v>
      </c>
      <c r="C5577" s="19" t="s">
        <v>64</v>
      </c>
      <c r="D5577" s="19">
        <v>2010</v>
      </c>
      <c r="E5577" s="19" t="s">
        <v>105</v>
      </c>
      <c r="F5577" s="19" t="s">
        <v>224</v>
      </c>
      <c r="G5577" s="19" t="s">
        <v>144</v>
      </c>
      <c r="H5577" s="19">
        <v>15.128827537800134</v>
      </c>
    </row>
    <row r="5578" spans="1:8">
      <c r="A5578" s="19" t="s">
        <v>67</v>
      </c>
      <c r="B5578" s="19" t="s">
        <v>5967</v>
      </c>
      <c r="C5578" s="19" t="s">
        <v>66</v>
      </c>
      <c r="D5578" s="19">
        <v>2010</v>
      </c>
      <c r="E5578" s="19" t="s">
        <v>105</v>
      </c>
      <c r="F5578" s="19" t="s">
        <v>224</v>
      </c>
      <c r="G5578" s="19" t="s">
        <v>144</v>
      </c>
      <c r="H5578" s="19">
        <v>14.570700809232919</v>
      </c>
    </row>
    <row r="5579" spans="1:8">
      <c r="A5579" s="19" t="s">
        <v>69</v>
      </c>
      <c r="B5579" s="19" t="s">
        <v>5968</v>
      </c>
      <c r="C5579" s="19" t="s">
        <v>68</v>
      </c>
      <c r="D5579" s="19">
        <v>2010</v>
      </c>
      <c r="E5579" s="19" t="s">
        <v>105</v>
      </c>
      <c r="F5579" s="19" t="s">
        <v>224</v>
      </c>
      <c r="G5579" s="19" t="s">
        <v>144</v>
      </c>
      <c r="H5579" s="19">
        <v>17.141003266657716</v>
      </c>
    </row>
    <row r="5580" spans="1:8">
      <c r="A5580" s="19" t="s">
        <v>71</v>
      </c>
      <c r="B5580" s="19" t="s">
        <v>5969</v>
      </c>
      <c r="C5580" s="19" t="s">
        <v>70</v>
      </c>
      <c r="D5580" s="19">
        <v>2010</v>
      </c>
      <c r="E5580" s="19" t="s">
        <v>105</v>
      </c>
      <c r="F5580" s="19" t="s">
        <v>224</v>
      </c>
      <c r="G5580" s="19" t="s">
        <v>144</v>
      </c>
      <c r="H5580" s="19">
        <v>13.347257306557909</v>
      </c>
    </row>
    <row r="5581" spans="1:8">
      <c r="A5581" s="19" t="s">
        <v>20</v>
      </c>
      <c r="B5581" s="19" t="s">
        <v>5970</v>
      </c>
      <c r="C5581" s="19" t="s">
        <v>182</v>
      </c>
      <c r="D5581" s="19">
        <v>2010</v>
      </c>
      <c r="E5581" s="19" t="s">
        <v>105</v>
      </c>
      <c r="F5581" s="19" t="s">
        <v>224</v>
      </c>
      <c r="G5581" s="19" t="s">
        <v>144</v>
      </c>
      <c r="H5581" s="19">
        <v>15.030494960524724</v>
      </c>
    </row>
    <row r="5582" spans="1:8">
      <c r="A5582" s="19" t="s">
        <v>23</v>
      </c>
      <c r="B5582" s="19" t="s">
        <v>5971</v>
      </c>
      <c r="C5582" s="19" t="s">
        <v>175</v>
      </c>
      <c r="D5582" s="19">
        <v>2011</v>
      </c>
      <c r="E5582" s="19" t="s">
        <v>105</v>
      </c>
      <c r="F5582" s="19" t="s">
        <v>224</v>
      </c>
      <c r="G5582" s="19" t="s">
        <v>144</v>
      </c>
      <c r="H5582" s="19">
        <v>16.805314624970819</v>
      </c>
    </row>
    <row r="5583" spans="1:8">
      <c r="A5583" s="19" t="s">
        <v>25</v>
      </c>
      <c r="B5583" s="19" t="s">
        <v>5972</v>
      </c>
      <c r="C5583" s="19" t="s">
        <v>176</v>
      </c>
      <c r="D5583" s="19">
        <v>2011</v>
      </c>
      <c r="E5583" s="19" t="s">
        <v>105</v>
      </c>
      <c r="F5583" s="19" t="s">
        <v>224</v>
      </c>
      <c r="G5583" s="19" t="s">
        <v>144</v>
      </c>
      <c r="H5583" s="19">
        <v>19.33202536843546</v>
      </c>
    </row>
    <row r="5584" spans="1:8">
      <c r="A5584" s="19" t="s">
        <v>26</v>
      </c>
      <c r="B5584" s="19" t="s">
        <v>5973</v>
      </c>
      <c r="C5584" s="19" t="s">
        <v>177</v>
      </c>
      <c r="D5584" s="19">
        <v>2011</v>
      </c>
      <c r="E5584" s="19" t="s">
        <v>105</v>
      </c>
      <c r="F5584" s="19" t="s">
        <v>224</v>
      </c>
      <c r="G5584" s="19" t="s">
        <v>144</v>
      </c>
      <c r="H5584" s="19">
        <v>17.931251701624483</v>
      </c>
    </row>
    <row r="5585" spans="1:8">
      <c r="A5585" s="19" t="s">
        <v>221</v>
      </c>
      <c r="B5585" s="19" t="s">
        <v>5974</v>
      </c>
      <c r="C5585" s="19" t="s">
        <v>178</v>
      </c>
      <c r="D5585" s="19">
        <v>2011</v>
      </c>
      <c r="E5585" s="19" t="s">
        <v>105</v>
      </c>
      <c r="F5585" s="19" t="s">
        <v>224</v>
      </c>
      <c r="G5585" s="19" t="s">
        <v>144</v>
      </c>
      <c r="H5585" s="19">
        <v>14.652528330858994</v>
      </c>
    </row>
    <row r="5586" spans="1:8">
      <c r="A5586" s="19" t="s">
        <v>107</v>
      </c>
      <c r="B5586" s="19" t="s">
        <v>5975</v>
      </c>
      <c r="C5586" s="19" t="s">
        <v>179</v>
      </c>
      <c r="D5586" s="19">
        <v>2011</v>
      </c>
      <c r="E5586" s="19" t="s">
        <v>105</v>
      </c>
      <c r="F5586" s="19" t="s">
        <v>224</v>
      </c>
      <c r="G5586" s="19" t="s">
        <v>144</v>
      </c>
      <c r="H5586" s="19">
        <v>11.411288233363845</v>
      </c>
    </row>
    <row r="5587" spans="1:8">
      <c r="A5587" s="19" t="s">
        <v>27</v>
      </c>
      <c r="B5587" s="19" t="s">
        <v>5976</v>
      </c>
      <c r="C5587" s="19" t="s">
        <v>180</v>
      </c>
      <c r="D5587" s="19">
        <v>2011</v>
      </c>
      <c r="E5587" s="19" t="s">
        <v>105</v>
      </c>
      <c r="F5587" s="19" t="s">
        <v>224</v>
      </c>
      <c r="G5587" s="19" t="s">
        <v>144</v>
      </c>
      <c r="H5587" s="19">
        <v>14.301156254794483</v>
      </c>
    </row>
    <row r="5588" spans="1:8">
      <c r="A5588" s="19" t="s">
        <v>28</v>
      </c>
      <c r="B5588" s="19" t="s">
        <v>5977</v>
      </c>
      <c r="C5588" s="19" t="s">
        <v>181</v>
      </c>
      <c r="D5588" s="19">
        <v>2011</v>
      </c>
      <c r="E5588" s="19" t="s">
        <v>105</v>
      </c>
      <c r="F5588" s="19" t="s">
        <v>224</v>
      </c>
      <c r="G5588" s="19" t="s">
        <v>144</v>
      </c>
      <c r="H5588" s="19">
        <v>14.724950571391183</v>
      </c>
    </row>
    <row r="5589" spans="1:8">
      <c r="A5589" s="19" t="s">
        <v>30</v>
      </c>
      <c r="B5589" s="19" t="s">
        <v>5978</v>
      </c>
      <c r="C5589" s="19" t="s">
        <v>29</v>
      </c>
      <c r="D5589" s="19">
        <v>2011</v>
      </c>
      <c r="E5589" s="19" t="s">
        <v>105</v>
      </c>
      <c r="F5589" s="19" t="s">
        <v>224</v>
      </c>
      <c r="G5589" s="19" t="s">
        <v>144</v>
      </c>
      <c r="H5589" s="19">
        <v>18.713263108886689</v>
      </c>
    </row>
    <row r="5590" spans="1:8">
      <c r="A5590" s="19" t="s">
        <v>32</v>
      </c>
      <c r="B5590" s="19" t="s">
        <v>5979</v>
      </c>
      <c r="C5590" s="19" t="s">
        <v>31</v>
      </c>
      <c r="D5590" s="19">
        <v>2011</v>
      </c>
      <c r="E5590" s="19" t="s">
        <v>105</v>
      </c>
      <c r="F5590" s="19" t="s">
        <v>224</v>
      </c>
      <c r="G5590" s="19" t="s">
        <v>144</v>
      </c>
      <c r="H5590" s="19">
        <v>17.038834951456312</v>
      </c>
    </row>
    <row r="5591" spans="1:8">
      <c r="A5591" s="19" t="s">
        <v>34</v>
      </c>
      <c r="B5591" s="19" t="s">
        <v>5980</v>
      </c>
      <c r="C5591" s="19" t="s">
        <v>33</v>
      </c>
      <c r="D5591" s="19">
        <v>2011</v>
      </c>
      <c r="E5591" s="19" t="s">
        <v>105</v>
      </c>
      <c r="F5591" s="19" t="s">
        <v>224</v>
      </c>
      <c r="G5591" s="19" t="s">
        <v>144</v>
      </c>
      <c r="H5591" s="19">
        <v>19.888868972934219</v>
      </c>
    </row>
    <row r="5592" spans="1:8">
      <c r="A5592" s="19" t="s">
        <v>36</v>
      </c>
      <c r="B5592" s="19" t="s">
        <v>5981</v>
      </c>
      <c r="C5592" s="19" t="s">
        <v>35</v>
      </c>
      <c r="D5592" s="19">
        <v>2011</v>
      </c>
      <c r="E5592" s="19" t="s">
        <v>105</v>
      </c>
      <c r="F5592" s="19" t="s">
        <v>224</v>
      </c>
      <c r="G5592" s="19" t="s">
        <v>144</v>
      </c>
      <c r="H5592" s="19">
        <v>17.726986607627357</v>
      </c>
    </row>
    <row r="5593" spans="1:8">
      <c r="A5593" s="19" t="s">
        <v>38</v>
      </c>
      <c r="B5593" s="19" t="s">
        <v>5982</v>
      </c>
      <c r="C5593" s="19" t="s">
        <v>37</v>
      </c>
      <c r="D5593" s="19">
        <v>2011</v>
      </c>
      <c r="E5593" s="19" t="s">
        <v>105</v>
      </c>
      <c r="F5593" s="19" t="s">
        <v>224</v>
      </c>
      <c r="G5593" s="19" t="s">
        <v>144</v>
      </c>
      <c r="H5593" s="19">
        <v>15.119553666312433</v>
      </c>
    </row>
    <row r="5594" spans="1:8">
      <c r="A5594" s="19" t="s">
        <v>40</v>
      </c>
      <c r="B5594" s="19" t="s">
        <v>5983</v>
      </c>
      <c r="C5594" s="19" t="s">
        <v>39</v>
      </c>
      <c r="D5594" s="19">
        <v>2011</v>
      </c>
      <c r="E5594" s="19" t="s">
        <v>105</v>
      </c>
      <c r="F5594" s="19" t="s">
        <v>224</v>
      </c>
      <c r="G5594" s="19" t="s">
        <v>144</v>
      </c>
      <c r="H5594" s="19">
        <v>14.316353887399464</v>
      </c>
    </row>
    <row r="5595" spans="1:8">
      <c r="A5595" s="19" t="s">
        <v>41</v>
      </c>
      <c r="B5595" s="19" t="s">
        <v>5984</v>
      </c>
      <c r="C5595" s="19" t="s">
        <v>24</v>
      </c>
      <c r="D5595" s="19">
        <v>2011</v>
      </c>
      <c r="E5595" s="19" t="s">
        <v>105</v>
      </c>
      <c r="F5595" s="19" t="s">
        <v>224</v>
      </c>
      <c r="G5595" s="19" t="s">
        <v>144</v>
      </c>
      <c r="H5595" s="19">
        <v>19.33202536843546</v>
      </c>
    </row>
    <row r="5596" spans="1:8">
      <c r="A5596" s="19" t="s">
        <v>43</v>
      </c>
      <c r="B5596" s="19" t="s">
        <v>5985</v>
      </c>
      <c r="C5596" s="19" t="s">
        <v>42</v>
      </c>
      <c r="D5596" s="19">
        <v>2011</v>
      </c>
      <c r="E5596" s="19" t="s">
        <v>105</v>
      </c>
      <c r="F5596" s="19" t="s">
        <v>224</v>
      </c>
      <c r="G5596" s="19" t="s">
        <v>144</v>
      </c>
      <c r="H5596" s="19">
        <v>17.418683459188301</v>
      </c>
    </row>
    <row r="5597" spans="1:8">
      <c r="A5597" s="19" t="s">
        <v>45</v>
      </c>
      <c r="B5597" s="19" t="s">
        <v>5986</v>
      </c>
      <c r="C5597" s="19" t="s">
        <v>44</v>
      </c>
      <c r="D5597" s="19">
        <v>2011</v>
      </c>
      <c r="E5597" s="19" t="s">
        <v>105</v>
      </c>
      <c r="F5597" s="19" t="s">
        <v>224</v>
      </c>
      <c r="G5597" s="19" t="s">
        <v>144</v>
      </c>
      <c r="H5597" s="19">
        <v>18.558489433036982</v>
      </c>
    </row>
    <row r="5598" spans="1:8">
      <c r="A5598" s="19" t="s">
        <v>47</v>
      </c>
      <c r="B5598" s="19" t="s">
        <v>5987</v>
      </c>
      <c r="C5598" s="19" t="s">
        <v>46</v>
      </c>
      <c r="D5598" s="19">
        <v>2011</v>
      </c>
      <c r="E5598" s="19" t="s">
        <v>105</v>
      </c>
      <c r="F5598" s="19" t="s">
        <v>224</v>
      </c>
      <c r="G5598" s="19" t="s">
        <v>144</v>
      </c>
      <c r="H5598" s="19">
        <v>17.726630549653478</v>
      </c>
    </row>
    <row r="5599" spans="1:8">
      <c r="A5599" s="19" t="s">
        <v>49</v>
      </c>
      <c r="B5599" s="19" t="s">
        <v>5988</v>
      </c>
      <c r="C5599" s="19" t="s">
        <v>48</v>
      </c>
      <c r="D5599" s="19">
        <v>2011</v>
      </c>
      <c r="E5599" s="19" t="s">
        <v>105</v>
      </c>
      <c r="F5599" s="19" t="s">
        <v>224</v>
      </c>
      <c r="G5599" s="19" t="s">
        <v>144</v>
      </c>
      <c r="H5599" s="19">
        <v>14.284624318619182</v>
      </c>
    </row>
    <row r="5600" spans="1:8">
      <c r="A5600" s="19" t="s">
        <v>51</v>
      </c>
      <c r="B5600" s="19" t="s">
        <v>5989</v>
      </c>
      <c r="C5600" s="19" t="s">
        <v>50</v>
      </c>
      <c r="D5600" s="19">
        <v>2011</v>
      </c>
      <c r="E5600" s="19" t="s">
        <v>105</v>
      </c>
      <c r="F5600" s="19" t="s">
        <v>224</v>
      </c>
      <c r="G5600" s="19" t="s">
        <v>144</v>
      </c>
      <c r="H5600" s="19">
        <v>15.312326444710767</v>
      </c>
    </row>
    <row r="5601" spans="1:8">
      <c r="A5601" s="19" t="s">
        <v>53</v>
      </c>
      <c r="B5601" s="19" t="s">
        <v>5990</v>
      </c>
      <c r="C5601" s="19" t="s">
        <v>52</v>
      </c>
      <c r="D5601" s="19">
        <v>2011</v>
      </c>
      <c r="E5601" s="19" t="s">
        <v>105</v>
      </c>
      <c r="F5601" s="19" t="s">
        <v>224</v>
      </c>
      <c r="G5601" s="19" t="s">
        <v>144</v>
      </c>
      <c r="H5601" s="19">
        <v>14.627173250515193</v>
      </c>
    </row>
    <row r="5602" spans="1:8">
      <c r="A5602" s="19" t="s">
        <v>55</v>
      </c>
      <c r="B5602" s="19" t="s">
        <v>5991</v>
      </c>
      <c r="C5602" s="19" t="s">
        <v>54</v>
      </c>
      <c r="D5602" s="19">
        <v>2011</v>
      </c>
      <c r="E5602" s="19" t="s">
        <v>105</v>
      </c>
      <c r="F5602" s="19" t="s">
        <v>224</v>
      </c>
      <c r="G5602" s="19" t="s">
        <v>144</v>
      </c>
      <c r="H5602" s="19">
        <v>14.858605163421981</v>
      </c>
    </row>
    <row r="5603" spans="1:8">
      <c r="A5603" s="19" t="s">
        <v>57</v>
      </c>
      <c r="B5603" s="19" t="s">
        <v>5992</v>
      </c>
      <c r="C5603" s="19" t="s">
        <v>56</v>
      </c>
      <c r="D5603" s="19">
        <v>2011</v>
      </c>
      <c r="E5603" s="19" t="s">
        <v>105</v>
      </c>
      <c r="F5603" s="19" t="s">
        <v>224</v>
      </c>
      <c r="G5603" s="19" t="s">
        <v>144</v>
      </c>
      <c r="H5603" s="19">
        <v>10.158246105662244</v>
      </c>
    </row>
    <row r="5604" spans="1:8">
      <c r="A5604" s="19" t="s">
        <v>59</v>
      </c>
      <c r="B5604" s="19" t="s">
        <v>5993</v>
      </c>
      <c r="C5604" s="19" t="s">
        <v>58</v>
      </c>
      <c r="D5604" s="19">
        <v>2011</v>
      </c>
      <c r="E5604" s="19" t="s">
        <v>105</v>
      </c>
      <c r="F5604" s="19" t="s">
        <v>224</v>
      </c>
      <c r="G5604" s="19" t="s">
        <v>144</v>
      </c>
      <c r="H5604" s="19">
        <v>14.337324164892317</v>
      </c>
    </row>
    <row r="5605" spans="1:8">
      <c r="A5605" s="19" t="s">
        <v>61</v>
      </c>
      <c r="B5605" s="19" t="s">
        <v>5994</v>
      </c>
      <c r="C5605" s="19" t="s">
        <v>60</v>
      </c>
      <c r="D5605" s="19">
        <v>2011</v>
      </c>
      <c r="E5605" s="19" t="s">
        <v>105</v>
      </c>
      <c r="F5605" s="19" t="s">
        <v>224</v>
      </c>
      <c r="G5605" s="19" t="s">
        <v>144</v>
      </c>
      <c r="H5605" s="19">
        <v>14.157233141190362</v>
      </c>
    </row>
    <row r="5606" spans="1:8">
      <c r="A5606" s="19" t="s">
        <v>63</v>
      </c>
      <c r="B5606" s="19" t="s">
        <v>5995</v>
      </c>
      <c r="C5606" s="19" t="s">
        <v>62</v>
      </c>
      <c r="D5606" s="19">
        <v>2011</v>
      </c>
      <c r="E5606" s="19" t="s">
        <v>105</v>
      </c>
      <c r="F5606" s="19" t="s">
        <v>224</v>
      </c>
      <c r="G5606" s="19" t="s">
        <v>144</v>
      </c>
      <c r="H5606" s="19">
        <v>14.074944658709693</v>
      </c>
    </row>
    <row r="5607" spans="1:8">
      <c r="A5607" s="19" t="s">
        <v>65</v>
      </c>
      <c r="B5607" s="19" t="s">
        <v>5996</v>
      </c>
      <c r="C5607" s="19" t="s">
        <v>64</v>
      </c>
      <c r="D5607" s="19">
        <v>2011</v>
      </c>
      <c r="E5607" s="19" t="s">
        <v>105</v>
      </c>
      <c r="F5607" s="19" t="s">
        <v>224</v>
      </c>
      <c r="G5607" s="19" t="s">
        <v>144</v>
      </c>
      <c r="H5607" s="19">
        <v>15.27542990381813</v>
      </c>
    </row>
    <row r="5608" spans="1:8">
      <c r="A5608" s="19" t="s">
        <v>67</v>
      </c>
      <c r="B5608" s="19" t="s">
        <v>5997</v>
      </c>
      <c r="C5608" s="19" t="s">
        <v>66</v>
      </c>
      <c r="D5608" s="19">
        <v>2011</v>
      </c>
      <c r="E5608" s="19" t="s">
        <v>105</v>
      </c>
      <c r="F5608" s="19" t="s">
        <v>224</v>
      </c>
      <c r="G5608" s="19" t="s">
        <v>144</v>
      </c>
      <c r="H5608" s="19">
        <v>14.832740533969654</v>
      </c>
    </row>
    <row r="5609" spans="1:8">
      <c r="A5609" s="19" t="s">
        <v>69</v>
      </c>
      <c r="B5609" s="19" t="s">
        <v>5998</v>
      </c>
      <c r="C5609" s="19" t="s">
        <v>68</v>
      </c>
      <c r="D5609" s="19">
        <v>2011</v>
      </c>
      <c r="E5609" s="19" t="s">
        <v>105</v>
      </c>
      <c r="F5609" s="19" t="s">
        <v>224</v>
      </c>
      <c r="G5609" s="19" t="s">
        <v>144</v>
      </c>
      <c r="H5609" s="19">
        <v>17.542533081285445</v>
      </c>
    </row>
    <row r="5610" spans="1:8">
      <c r="A5610" s="19" t="s">
        <v>71</v>
      </c>
      <c r="B5610" s="19" t="s">
        <v>5999</v>
      </c>
      <c r="C5610" s="19" t="s">
        <v>70</v>
      </c>
      <c r="D5610" s="19">
        <v>2011</v>
      </c>
      <c r="E5610" s="19" t="s">
        <v>105</v>
      </c>
      <c r="F5610" s="19" t="s">
        <v>224</v>
      </c>
      <c r="G5610" s="19" t="s">
        <v>144</v>
      </c>
      <c r="H5610" s="19">
        <v>13.416718023418678</v>
      </c>
    </row>
    <row r="5611" spans="1:8">
      <c r="A5611" s="19" t="s">
        <v>20</v>
      </c>
      <c r="B5611" s="19" t="s">
        <v>6000</v>
      </c>
      <c r="C5611" s="19" t="s">
        <v>182</v>
      </c>
      <c r="D5611" s="19">
        <v>2011</v>
      </c>
      <c r="E5611" s="19" t="s">
        <v>105</v>
      </c>
      <c r="F5611" s="19" t="s">
        <v>224</v>
      </c>
      <c r="G5611" s="19" t="s">
        <v>144</v>
      </c>
      <c r="H5611" s="19">
        <v>15.230628624603268</v>
      </c>
    </row>
    <row r="5612" spans="1:8">
      <c r="A5612" s="19" t="s">
        <v>23</v>
      </c>
      <c r="B5612" s="19" t="s">
        <v>6001</v>
      </c>
      <c r="C5612" s="19" t="s">
        <v>175</v>
      </c>
      <c r="D5612" s="19">
        <v>2012</v>
      </c>
      <c r="E5612" s="19" t="s">
        <v>105</v>
      </c>
      <c r="F5612" s="19" t="s">
        <v>224</v>
      </c>
      <c r="G5612" s="19" t="s">
        <v>144</v>
      </c>
      <c r="H5612" s="19">
        <v>17.478680407758361</v>
      </c>
    </row>
    <row r="5613" spans="1:8">
      <c r="A5613" s="19" t="s">
        <v>25</v>
      </c>
      <c r="B5613" s="19" t="s">
        <v>6002</v>
      </c>
      <c r="C5613" s="19" t="s">
        <v>176</v>
      </c>
      <c r="D5613" s="19">
        <v>2012</v>
      </c>
      <c r="E5613" s="19" t="s">
        <v>105</v>
      </c>
      <c r="F5613" s="19" t="s">
        <v>224</v>
      </c>
      <c r="G5613" s="19" t="s">
        <v>144</v>
      </c>
      <c r="H5613" s="19">
        <v>20.269220812839762</v>
      </c>
    </row>
    <row r="5614" spans="1:8">
      <c r="A5614" s="19" t="s">
        <v>26</v>
      </c>
      <c r="B5614" s="19" t="s">
        <v>6003</v>
      </c>
      <c r="C5614" s="19" t="s">
        <v>177</v>
      </c>
      <c r="D5614" s="19">
        <v>2012</v>
      </c>
      <c r="E5614" s="19" t="s">
        <v>105</v>
      </c>
      <c r="F5614" s="19" t="s">
        <v>224</v>
      </c>
      <c r="G5614" s="19" t="s">
        <v>144</v>
      </c>
      <c r="H5614" s="19">
        <v>18.527624954861185</v>
      </c>
    </row>
    <row r="5615" spans="1:8">
      <c r="A5615" s="19" t="s">
        <v>221</v>
      </c>
      <c r="B5615" s="19" t="s">
        <v>6004</v>
      </c>
      <c r="C5615" s="19" t="s">
        <v>178</v>
      </c>
      <c r="D5615" s="19">
        <v>2012</v>
      </c>
      <c r="E5615" s="19" t="s">
        <v>105</v>
      </c>
      <c r="F5615" s="19" t="s">
        <v>224</v>
      </c>
      <c r="G5615" s="19" t="s">
        <v>144</v>
      </c>
      <c r="H5615" s="19">
        <v>15.157088302134339</v>
      </c>
    </row>
    <row r="5616" spans="1:8">
      <c r="A5616" s="19" t="s">
        <v>107</v>
      </c>
      <c r="B5616" s="19" t="s">
        <v>6005</v>
      </c>
      <c r="C5616" s="19" t="s">
        <v>179</v>
      </c>
      <c r="D5616" s="19">
        <v>2012</v>
      </c>
      <c r="E5616" s="19" t="s">
        <v>105</v>
      </c>
      <c r="F5616" s="19" t="s">
        <v>224</v>
      </c>
      <c r="G5616" s="19" t="s">
        <v>144</v>
      </c>
      <c r="H5616" s="19">
        <v>11.810803847475094</v>
      </c>
    </row>
    <row r="5617" spans="1:8">
      <c r="A5617" s="19" t="s">
        <v>27</v>
      </c>
      <c r="B5617" s="19" t="s">
        <v>6006</v>
      </c>
      <c r="C5617" s="19" t="s">
        <v>180</v>
      </c>
      <c r="D5617" s="19">
        <v>2012</v>
      </c>
      <c r="E5617" s="19" t="s">
        <v>105</v>
      </c>
      <c r="F5617" s="19" t="s">
        <v>224</v>
      </c>
      <c r="G5617" s="19" t="s">
        <v>144</v>
      </c>
      <c r="H5617" s="19">
        <v>14.812630936359728</v>
      </c>
    </row>
    <row r="5618" spans="1:8">
      <c r="A5618" s="19" t="s">
        <v>28</v>
      </c>
      <c r="B5618" s="19" t="s">
        <v>6007</v>
      </c>
      <c r="C5618" s="19" t="s">
        <v>181</v>
      </c>
      <c r="D5618" s="19">
        <v>2012</v>
      </c>
      <c r="E5618" s="19" t="s">
        <v>105</v>
      </c>
      <c r="F5618" s="19" t="s">
        <v>224</v>
      </c>
      <c r="G5618" s="19" t="s">
        <v>144</v>
      </c>
      <c r="H5618" s="19">
        <v>15.30090352296248</v>
      </c>
    </row>
    <row r="5619" spans="1:8">
      <c r="A5619" s="19" t="s">
        <v>30</v>
      </c>
      <c r="B5619" s="19" t="s">
        <v>6008</v>
      </c>
      <c r="C5619" s="19" t="s">
        <v>29</v>
      </c>
      <c r="D5619" s="19">
        <v>2012</v>
      </c>
      <c r="E5619" s="19" t="s">
        <v>105</v>
      </c>
      <c r="F5619" s="19" t="s">
        <v>224</v>
      </c>
      <c r="G5619" s="19" t="s">
        <v>144</v>
      </c>
      <c r="H5619" s="19">
        <v>19.260485651214129</v>
      </c>
    </row>
    <row r="5620" spans="1:8">
      <c r="A5620" s="19" t="s">
        <v>32</v>
      </c>
      <c r="B5620" s="19" t="s">
        <v>6009</v>
      </c>
      <c r="C5620" s="19" t="s">
        <v>31</v>
      </c>
      <c r="D5620" s="19">
        <v>2012</v>
      </c>
      <c r="E5620" s="19" t="s">
        <v>105</v>
      </c>
      <c r="F5620" s="19" t="s">
        <v>224</v>
      </c>
      <c r="G5620" s="19" t="s">
        <v>144</v>
      </c>
      <c r="H5620" s="19">
        <v>17.617354905152652</v>
      </c>
    </row>
    <row r="5621" spans="1:8">
      <c r="A5621" s="19" t="s">
        <v>34</v>
      </c>
      <c r="B5621" s="19" t="s">
        <v>6010</v>
      </c>
      <c r="C5621" s="19" t="s">
        <v>33</v>
      </c>
      <c r="D5621" s="19">
        <v>2012</v>
      </c>
      <c r="E5621" s="19" t="s">
        <v>105</v>
      </c>
      <c r="F5621" s="19" t="s">
        <v>224</v>
      </c>
      <c r="G5621" s="19" t="s">
        <v>144</v>
      </c>
      <c r="H5621" s="19">
        <v>20.557903029434936</v>
      </c>
    </row>
    <row r="5622" spans="1:8">
      <c r="A5622" s="19" t="s">
        <v>36</v>
      </c>
      <c r="B5622" s="19" t="s">
        <v>6011</v>
      </c>
      <c r="C5622" s="19" t="s">
        <v>35</v>
      </c>
      <c r="D5622" s="19">
        <v>2012</v>
      </c>
      <c r="E5622" s="19" t="s">
        <v>105</v>
      </c>
      <c r="F5622" s="19" t="s">
        <v>224</v>
      </c>
      <c r="G5622" s="19" t="s">
        <v>144</v>
      </c>
      <c r="H5622" s="19">
        <v>18.519719070772556</v>
      </c>
    </row>
    <row r="5623" spans="1:8">
      <c r="A5623" s="19" t="s">
        <v>38</v>
      </c>
      <c r="B5623" s="19" t="s">
        <v>6012</v>
      </c>
      <c r="C5623" s="19" t="s">
        <v>37</v>
      </c>
      <c r="D5623" s="19">
        <v>2012</v>
      </c>
      <c r="E5623" s="19" t="s">
        <v>105</v>
      </c>
      <c r="F5623" s="19" t="s">
        <v>224</v>
      </c>
      <c r="G5623" s="19" t="s">
        <v>144</v>
      </c>
      <c r="H5623" s="19">
        <v>15.960271935415339</v>
      </c>
    </row>
    <row r="5624" spans="1:8">
      <c r="A5624" s="19" t="s">
        <v>40</v>
      </c>
      <c r="B5624" s="19" t="s">
        <v>6013</v>
      </c>
      <c r="C5624" s="19" t="s">
        <v>39</v>
      </c>
      <c r="D5624" s="19">
        <v>2012</v>
      </c>
      <c r="E5624" s="19" t="s">
        <v>105</v>
      </c>
      <c r="F5624" s="19" t="s">
        <v>224</v>
      </c>
      <c r="G5624" s="19" t="s">
        <v>144</v>
      </c>
      <c r="H5624" s="19">
        <v>14.884243517341297</v>
      </c>
    </row>
    <row r="5625" spans="1:8">
      <c r="A5625" s="19" t="s">
        <v>41</v>
      </c>
      <c r="B5625" s="19" t="s">
        <v>6014</v>
      </c>
      <c r="C5625" s="19" t="s">
        <v>24</v>
      </c>
      <c r="D5625" s="19">
        <v>2012</v>
      </c>
      <c r="E5625" s="19" t="s">
        <v>105</v>
      </c>
      <c r="F5625" s="19" t="s">
        <v>224</v>
      </c>
      <c r="G5625" s="19" t="s">
        <v>144</v>
      </c>
      <c r="H5625" s="19">
        <v>20.269220812839762</v>
      </c>
    </row>
    <row r="5626" spans="1:8">
      <c r="A5626" s="19" t="s">
        <v>43</v>
      </c>
      <c r="B5626" s="19" t="s">
        <v>6015</v>
      </c>
      <c r="C5626" s="19" t="s">
        <v>42</v>
      </c>
      <c r="D5626" s="19">
        <v>2012</v>
      </c>
      <c r="E5626" s="19" t="s">
        <v>105</v>
      </c>
      <c r="F5626" s="19" t="s">
        <v>224</v>
      </c>
      <c r="G5626" s="19" t="s">
        <v>144</v>
      </c>
      <c r="H5626" s="19">
        <v>17.909662483887089</v>
      </c>
    </row>
    <row r="5627" spans="1:8">
      <c r="A5627" s="19" t="s">
        <v>45</v>
      </c>
      <c r="B5627" s="19" t="s">
        <v>6016</v>
      </c>
      <c r="C5627" s="19" t="s">
        <v>44</v>
      </c>
      <c r="D5627" s="19">
        <v>2012</v>
      </c>
      <c r="E5627" s="19" t="s">
        <v>105</v>
      </c>
      <c r="F5627" s="19" t="s">
        <v>224</v>
      </c>
      <c r="G5627" s="19" t="s">
        <v>144</v>
      </c>
      <c r="H5627" s="19">
        <v>19.241638406808963</v>
      </c>
    </row>
    <row r="5628" spans="1:8">
      <c r="A5628" s="19" t="s">
        <v>47</v>
      </c>
      <c r="B5628" s="19" t="s">
        <v>6017</v>
      </c>
      <c r="C5628" s="19" t="s">
        <v>46</v>
      </c>
      <c r="D5628" s="19">
        <v>2012</v>
      </c>
      <c r="E5628" s="19" t="s">
        <v>105</v>
      </c>
      <c r="F5628" s="19" t="s">
        <v>224</v>
      </c>
      <c r="G5628" s="19" t="s">
        <v>144</v>
      </c>
      <c r="H5628" s="19">
        <v>18.311718567989438</v>
      </c>
    </row>
    <row r="5629" spans="1:8">
      <c r="A5629" s="19" t="s">
        <v>49</v>
      </c>
      <c r="B5629" s="19" t="s">
        <v>6018</v>
      </c>
      <c r="C5629" s="19" t="s">
        <v>48</v>
      </c>
      <c r="D5629" s="19">
        <v>2012</v>
      </c>
      <c r="E5629" s="19" t="s">
        <v>105</v>
      </c>
      <c r="F5629" s="19" t="s">
        <v>224</v>
      </c>
      <c r="G5629" s="19" t="s">
        <v>144</v>
      </c>
      <c r="H5629" s="19">
        <v>14.715851602023609</v>
      </c>
    </row>
    <row r="5630" spans="1:8">
      <c r="A5630" s="19" t="s">
        <v>51</v>
      </c>
      <c r="B5630" s="19" t="s">
        <v>6019</v>
      </c>
      <c r="C5630" s="19" t="s">
        <v>50</v>
      </c>
      <c r="D5630" s="19">
        <v>2012</v>
      </c>
      <c r="E5630" s="19" t="s">
        <v>105</v>
      </c>
      <c r="F5630" s="19" t="s">
        <v>224</v>
      </c>
      <c r="G5630" s="19" t="s">
        <v>144</v>
      </c>
      <c r="H5630" s="19">
        <v>15.836787111085169</v>
      </c>
    </row>
    <row r="5631" spans="1:8">
      <c r="A5631" s="19" t="s">
        <v>53</v>
      </c>
      <c r="B5631" s="19" t="s">
        <v>6020</v>
      </c>
      <c r="C5631" s="19" t="s">
        <v>52</v>
      </c>
      <c r="D5631" s="19">
        <v>2012</v>
      </c>
      <c r="E5631" s="19" t="s">
        <v>105</v>
      </c>
      <c r="F5631" s="19" t="s">
        <v>224</v>
      </c>
      <c r="G5631" s="19" t="s">
        <v>144</v>
      </c>
      <c r="H5631" s="19">
        <v>15.240525415373909</v>
      </c>
    </row>
    <row r="5632" spans="1:8">
      <c r="A5632" s="19" t="s">
        <v>55</v>
      </c>
      <c r="B5632" s="19" t="s">
        <v>6021</v>
      </c>
      <c r="C5632" s="19" t="s">
        <v>54</v>
      </c>
      <c r="D5632" s="19">
        <v>2012</v>
      </c>
      <c r="E5632" s="19" t="s">
        <v>105</v>
      </c>
      <c r="F5632" s="19" t="s">
        <v>224</v>
      </c>
      <c r="G5632" s="19" t="s">
        <v>144</v>
      </c>
      <c r="H5632" s="19">
        <v>15.597563741212298</v>
      </c>
    </row>
    <row r="5633" spans="1:8">
      <c r="A5633" s="19" t="s">
        <v>57</v>
      </c>
      <c r="B5633" s="19" t="s">
        <v>6022</v>
      </c>
      <c r="C5633" s="19" t="s">
        <v>56</v>
      </c>
      <c r="D5633" s="19">
        <v>2012</v>
      </c>
      <c r="E5633" s="19" t="s">
        <v>105</v>
      </c>
      <c r="F5633" s="19" t="s">
        <v>224</v>
      </c>
      <c r="G5633" s="19" t="s">
        <v>144</v>
      </c>
      <c r="H5633" s="19">
        <v>10.444883315999204</v>
      </c>
    </row>
    <row r="5634" spans="1:8">
      <c r="A5634" s="19" t="s">
        <v>59</v>
      </c>
      <c r="B5634" s="19" t="s">
        <v>6023</v>
      </c>
      <c r="C5634" s="19" t="s">
        <v>58</v>
      </c>
      <c r="D5634" s="19">
        <v>2012</v>
      </c>
      <c r="E5634" s="19" t="s">
        <v>105</v>
      </c>
      <c r="F5634" s="19" t="s">
        <v>224</v>
      </c>
      <c r="G5634" s="19" t="s">
        <v>144</v>
      </c>
      <c r="H5634" s="19">
        <v>14.85587967578345</v>
      </c>
    </row>
    <row r="5635" spans="1:8">
      <c r="A5635" s="19" t="s">
        <v>61</v>
      </c>
      <c r="B5635" s="19" t="s">
        <v>6024</v>
      </c>
      <c r="C5635" s="19" t="s">
        <v>60</v>
      </c>
      <c r="D5635" s="19">
        <v>2012</v>
      </c>
      <c r="E5635" s="19" t="s">
        <v>105</v>
      </c>
      <c r="F5635" s="19" t="s">
        <v>224</v>
      </c>
      <c r="G5635" s="19" t="s">
        <v>144</v>
      </c>
      <c r="H5635" s="19">
        <v>14.639397201291713</v>
      </c>
    </row>
    <row r="5636" spans="1:8">
      <c r="A5636" s="19" t="s">
        <v>63</v>
      </c>
      <c r="B5636" s="19" t="s">
        <v>6025</v>
      </c>
      <c r="C5636" s="19" t="s">
        <v>62</v>
      </c>
      <c r="D5636" s="19">
        <v>2012</v>
      </c>
      <c r="E5636" s="19" t="s">
        <v>105</v>
      </c>
      <c r="F5636" s="19" t="s">
        <v>224</v>
      </c>
      <c r="G5636" s="19" t="s">
        <v>144</v>
      </c>
      <c r="H5636" s="19">
        <v>14.661971188913203</v>
      </c>
    </row>
    <row r="5637" spans="1:8">
      <c r="A5637" s="19" t="s">
        <v>65</v>
      </c>
      <c r="B5637" s="19" t="s">
        <v>6026</v>
      </c>
      <c r="C5637" s="19" t="s">
        <v>64</v>
      </c>
      <c r="D5637" s="19">
        <v>2012</v>
      </c>
      <c r="E5637" s="19" t="s">
        <v>105</v>
      </c>
      <c r="F5637" s="19" t="s">
        <v>224</v>
      </c>
      <c r="G5637" s="19" t="s">
        <v>144</v>
      </c>
      <c r="H5637" s="19">
        <v>15.917570246006763</v>
      </c>
    </row>
    <row r="5638" spans="1:8">
      <c r="A5638" s="19" t="s">
        <v>67</v>
      </c>
      <c r="B5638" s="19" t="s">
        <v>6027</v>
      </c>
      <c r="C5638" s="19" t="s">
        <v>66</v>
      </c>
      <c r="D5638" s="19">
        <v>2012</v>
      </c>
      <c r="E5638" s="19" t="s">
        <v>105</v>
      </c>
      <c r="F5638" s="19" t="s">
        <v>224</v>
      </c>
      <c r="G5638" s="19" t="s">
        <v>144</v>
      </c>
      <c r="H5638" s="19">
        <v>15.369225581656737</v>
      </c>
    </row>
    <row r="5639" spans="1:8">
      <c r="A5639" s="19" t="s">
        <v>69</v>
      </c>
      <c r="B5639" s="19" t="s">
        <v>6028</v>
      </c>
      <c r="C5639" s="19" t="s">
        <v>68</v>
      </c>
      <c r="D5639" s="19">
        <v>2012</v>
      </c>
      <c r="E5639" s="19" t="s">
        <v>105</v>
      </c>
      <c r="F5639" s="19" t="s">
        <v>224</v>
      </c>
      <c r="G5639" s="19" t="s">
        <v>144</v>
      </c>
      <c r="H5639" s="19">
        <v>18.345219844919907</v>
      </c>
    </row>
    <row r="5640" spans="1:8">
      <c r="A5640" s="19" t="s">
        <v>71</v>
      </c>
      <c r="B5640" s="19" t="s">
        <v>6029</v>
      </c>
      <c r="C5640" s="19" t="s">
        <v>70</v>
      </c>
      <c r="D5640" s="19">
        <v>2012</v>
      </c>
      <c r="E5640" s="19" t="s">
        <v>105</v>
      </c>
      <c r="F5640" s="19" t="s">
        <v>224</v>
      </c>
      <c r="G5640" s="19" t="s">
        <v>144</v>
      </c>
      <c r="H5640" s="19">
        <v>13.831600715403534</v>
      </c>
    </row>
    <row r="5641" spans="1:8">
      <c r="A5641" s="19" t="s">
        <v>20</v>
      </c>
      <c r="B5641" s="19" t="s">
        <v>6030</v>
      </c>
      <c r="C5641" s="19" t="s">
        <v>182</v>
      </c>
      <c r="D5641" s="19">
        <v>2012</v>
      </c>
      <c r="E5641" s="19" t="s">
        <v>105</v>
      </c>
      <c r="F5641" s="19" t="s">
        <v>224</v>
      </c>
      <c r="G5641" s="19" t="s">
        <v>144</v>
      </c>
      <c r="H5641" s="19">
        <v>15.800073645505504</v>
      </c>
    </row>
    <row r="5642" spans="1:8">
      <c r="A5642" s="19" t="s">
        <v>23</v>
      </c>
      <c r="B5642" s="19" t="s">
        <v>6031</v>
      </c>
      <c r="C5642" s="19" t="s">
        <v>175</v>
      </c>
      <c r="D5642" s="19">
        <v>2013</v>
      </c>
      <c r="E5642" s="19" t="s">
        <v>105</v>
      </c>
      <c r="F5642" s="19" t="s">
        <v>224</v>
      </c>
      <c r="G5642" s="19" t="s">
        <v>144</v>
      </c>
      <c r="H5642" s="19">
        <v>17.987156431611957</v>
      </c>
    </row>
    <row r="5643" spans="1:8">
      <c r="A5643" s="19" t="s">
        <v>25</v>
      </c>
      <c r="B5643" s="19" t="s">
        <v>6032</v>
      </c>
      <c r="C5643" s="19" t="s">
        <v>176</v>
      </c>
      <c r="D5643" s="19">
        <v>2013</v>
      </c>
      <c r="E5643" s="19" t="s">
        <v>105</v>
      </c>
      <c r="F5643" s="19" t="s">
        <v>224</v>
      </c>
      <c r="G5643" s="19" t="s">
        <v>144</v>
      </c>
      <c r="H5643" s="19">
        <v>21.106101684588904</v>
      </c>
    </row>
    <row r="5644" spans="1:8">
      <c r="A5644" s="19" t="s">
        <v>26</v>
      </c>
      <c r="B5644" s="19" t="s">
        <v>6033</v>
      </c>
      <c r="C5644" s="19" t="s">
        <v>177</v>
      </c>
      <c r="D5644" s="19">
        <v>2013</v>
      </c>
      <c r="E5644" s="19" t="s">
        <v>105</v>
      </c>
      <c r="F5644" s="19" t="s">
        <v>224</v>
      </c>
      <c r="G5644" s="19" t="s">
        <v>144</v>
      </c>
      <c r="H5644" s="19">
        <v>19.070161503839024</v>
      </c>
    </row>
    <row r="5645" spans="1:8">
      <c r="A5645" s="19" t="s">
        <v>221</v>
      </c>
      <c r="B5645" s="19" t="s">
        <v>6034</v>
      </c>
      <c r="C5645" s="19" t="s">
        <v>178</v>
      </c>
      <c r="D5645" s="19">
        <v>2013</v>
      </c>
      <c r="E5645" s="19" t="s">
        <v>105</v>
      </c>
      <c r="F5645" s="19" t="s">
        <v>224</v>
      </c>
      <c r="G5645" s="19" t="s">
        <v>144</v>
      </c>
      <c r="H5645" s="19">
        <v>15.527899567005257</v>
      </c>
    </row>
    <row r="5646" spans="1:8">
      <c r="A5646" s="19" t="s">
        <v>107</v>
      </c>
      <c r="B5646" s="19" t="s">
        <v>6035</v>
      </c>
      <c r="C5646" s="19" t="s">
        <v>179</v>
      </c>
      <c r="D5646" s="19">
        <v>2013</v>
      </c>
      <c r="E5646" s="19" t="s">
        <v>105</v>
      </c>
      <c r="F5646" s="19" t="s">
        <v>224</v>
      </c>
      <c r="G5646" s="19" t="s">
        <v>144</v>
      </c>
      <c r="H5646" s="19">
        <v>12.058388434860829</v>
      </c>
    </row>
    <row r="5647" spans="1:8">
      <c r="A5647" s="19" t="s">
        <v>27</v>
      </c>
      <c r="B5647" s="19" t="s">
        <v>6036</v>
      </c>
      <c r="C5647" s="19" t="s">
        <v>180</v>
      </c>
      <c r="D5647" s="19">
        <v>2013</v>
      </c>
      <c r="E5647" s="19" t="s">
        <v>105</v>
      </c>
      <c r="F5647" s="19" t="s">
        <v>224</v>
      </c>
      <c r="G5647" s="19" t="s">
        <v>144</v>
      </c>
      <c r="H5647" s="19">
        <v>15.271566822190533</v>
      </c>
    </row>
    <row r="5648" spans="1:8">
      <c r="A5648" s="19" t="s">
        <v>28</v>
      </c>
      <c r="B5648" s="19" t="s">
        <v>6037</v>
      </c>
      <c r="C5648" s="19" t="s">
        <v>181</v>
      </c>
      <c r="D5648" s="19">
        <v>2013</v>
      </c>
      <c r="E5648" s="19" t="s">
        <v>105</v>
      </c>
      <c r="F5648" s="19" t="s">
        <v>224</v>
      </c>
      <c r="G5648" s="19" t="s">
        <v>144</v>
      </c>
      <c r="H5648" s="19">
        <v>15.746352808513636</v>
      </c>
    </row>
    <row r="5649" spans="1:8">
      <c r="A5649" s="19" t="s">
        <v>30</v>
      </c>
      <c r="B5649" s="19" t="s">
        <v>6038</v>
      </c>
      <c r="C5649" s="19" t="s">
        <v>29</v>
      </c>
      <c r="D5649" s="19">
        <v>2013</v>
      </c>
      <c r="E5649" s="19" t="s">
        <v>105</v>
      </c>
      <c r="F5649" s="19" t="s">
        <v>224</v>
      </c>
      <c r="G5649" s="19" t="s">
        <v>144</v>
      </c>
      <c r="H5649" s="19">
        <v>19.8546934030805</v>
      </c>
    </row>
    <row r="5650" spans="1:8">
      <c r="A5650" s="19" t="s">
        <v>32</v>
      </c>
      <c r="B5650" s="19" t="s">
        <v>6039</v>
      </c>
      <c r="C5650" s="19" t="s">
        <v>31</v>
      </c>
      <c r="D5650" s="19">
        <v>2013</v>
      </c>
      <c r="E5650" s="19" t="s">
        <v>105</v>
      </c>
      <c r="F5650" s="19" t="s">
        <v>224</v>
      </c>
      <c r="G5650" s="19" t="s">
        <v>144</v>
      </c>
      <c r="H5650" s="19">
        <v>18.092454835281615</v>
      </c>
    </row>
    <row r="5651" spans="1:8">
      <c r="A5651" s="19" t="s">
        <v>34</v>
      </c>
      <c r="B5651" s="19" t="s">
        <v>6040</v>
      </c>
      <c r="C5651" s="19" t="s">
        <v>33</v>
      </c>
      <c r="D5651" s="19">
        <v>2013</v>
      </c>
      <c r="E5651" s="19" t="s">
        <v>105</v>
      </c>
      <c r="F5651" s="19" t="s">
        <v>224</v>
      </c>
      <c r="G5651" s="19" t="s">
        <v>144</v>
      </c>
      <c r="H5651" s="19">
        <v>21.045793510954493</v>
      </c>
    </row>
    <row r="5652" spans="1:8">
      <c r="A5652" s="19" t="s">
        <v>36</v>
      </c>
      <c r="B5652" s="19" t="s">
        <v>6041</v>
      </c>
      <c r="C5652" s="19" t="s">
        <v>35</v>
      </c>
      <c r="D5652" s="19">
        <v>2013</v>
      </c>
      <c r="E5652" s="19" t="s">
        <v>105</v>
      </c>
      <c r="F5652" s="19" t="s">
        <v>224</v>
      </c>
      <c r="G5652" s="19" t="s">
        <v>144</v>
      </c>
      <c r="H5652" s="19">
        <v>19.027157098659334</v>
      </c>
    </row>
    <row r="5653" spans="1:8">
      <c r="A5653" s="19" t="s">
        <v>38</v>
      </c>
      <c r="B5653" s="19" t="s">
        <v>6042</v>
      </c>
      <c r="C5653" s="19" t="s">
        <v>37</v>
      </c>
      <c r="D5653" s="19">
        <v>2013</v>
      </c>
      <c r="E5653" s="19" t="s">
        <v>105</v>
      </c>
      <c r="F5653" s="19" t="s">
        <v>224</v>
      </c>
      <c r="G5653" s="19" t="s">
        <v>144</v>
      </c>
      <c r="H5653" s="19">
        <v>16.53308604358482</v>
      </c>
    </row>
    <row r="5654" spans="1:8">
      <c r="A5654" s="19" t="s">
        <v>40</v>
      </c>
      <c r="B5654" s="19" t="s">
        <v>6043</v>
      </c>
      <c r="C5654" s="19" t="s">
        <v>39</v>
      </c>
      <c r="D5654" s="19">
        <v>2013</v>
      </c>
      <c r="E5654" s="19" t="s">
        <v>105</v>
      </c>
      <c r="F5654" s="19" t="s">
        <v>224</v>
      </c>
      <c r="G5654" s="19" t="s">
        <v>144</v>
      </c>
      <c r="H5654" s="19">
        <v>15.324679143205774</v>
      </c>
    </row>
    <row r="5655" spans="1:8">
      <c r="A5655" s="19" t="s">
        <v>41</v>
      </c>
      <c r="B5655" s="19" t="s">
        <v>6044</v>
      </c>
      <c r="C5655" s="19" t="s">
        <v>24</v>
      </c>
      <c r="D5655" s="19">
        <v>2013</v>
      </c>
      <c r="E5655" s="19" t="s">
        <v>105</v>
      </c>
      <c r="F5655" s="19" t="s">
        <v>224</v>
      </c>
      <c r="G5655" s="19" t="s">
        <v>144</v>
      </c>
      <c r="H5655" s="19">
        <v>21.106101684588904</v>
      </c>
    </row>
    <row r="5656" spans="1:8">
      <c r="A5656" s="19" t="s">
        <v>43</v>
      </c>
      <c r="B5656" s="19" t="s">
        <v>6045</v>
      </c>
      <c r="C5656" s="19" t="s">
        <v>42</v>
      </c>
      <c r="D5656" s="19">
        <v>2013</v>
      </c>
      <c r="E5656" s="19" t="s">
        <v>105</v>
      </c>
      <c r="F5656" s="19" t="s">
        <v>224</v>
      </c>
      <c r="G5656" s="19" t="s">
        <v>144</v>
      </c>
      <c r="H5656" s="19">
        <v>18.443849425106315</v>
      </c>
    </row>
    <row r="5657" spans="1:8">
      <c r="A5657" s="19" t="s">
        <v>45</v>
      </c>
      <c r="B5657" s="19" t="s">
        <v>6046</v>
      </c>
      <c r="C5657" s="19" t="s">
        <v>44</v>
      </c>
      <c r="D5657" s="19">
        <v>2013</v>
      </c>
      <c r="E5657" s="19" t="s">
        <v>105</v>
      </c>
      <c r="F5657" s="19" t="s">
        <v>224</v>
      </c>
      <c r="G5657" s="19" t="s">
        <v>144</v>
      </c>
      <c r="H5657" s="19">
        <v>19.820237366129806</v>
      </c>
    </row>
    <row r="5658" spans="1:8">
      <c r="A5658" s="19" t="s">
        <v>47</v>
      </c>
      <c r="B5658" s="19" t="s">
        <v>6047</v>
      </c>
      <c r="C5658" s="19" t="s">
        <v>46</v>
      </c>
      <c r="D5658" s="19">
        <v>2013</v>
      </c>
      <c r="E5658" s="19" t="s">
        <v>105</v>
      </c>
      <c r="F5658" s="19" t="s">
        <v>224</v>
      </c>
      <c r="G5658" s="19" t="s">
        <v>144</v>
      </c>
      <c r="H5658" s="19">
        <v>18.83267104258216</v>
      </c>
    </row>
    <row r="5659" spans="1:8">
      <c r="A5659" s="19" t="s">
        <v>49</v>
      </c>
      <c r="B5659" s="19" t="s">
        <v>6048</v>
      </c>
      <c r="C5659" s="19" t="s">
        <v>48</v>
      </c>
      <c r="D5659" s="19">
        <v>2013</v>
      </c>
      <c r="E5659" s="19" t="s">
        <v>105</v>
      </c>
      <c r="F5659" s="19" t="s">
        <v>224</v>
      </c>
      <c r="G5659" s="19" t="s">
        <v>144</v>
      </c>
      <c r="H5659" s="19">
        <v>14.978904723161188</v>
      </c>
    </row>
    <row r="5660" spans="1:8">
      <c r="A5660" s="19" t="s">
        <v>51</v>
      </c>
      <c r="B5660" s="19" t="s">
        <v>6049</v>
      </c>
      <c r="C5660" s="19" t="s">
        <v>50</v>
      </c>
      <c r="D5660" s="19">
        <v>2013</v>
      </c>
      <c r="E5660" s="19" t="s">
        <v>105</v>
      </c>
      <c r="F5660" s="19" t="s">
        <v>224</v>
      </c>
      <c r="G5660" s="19" t="s">
        <v>144</v>
      </c>
      <c r="H5660" s="19">
        <v>16.359282136651043</v>
      </c>
    </row>
    <row r="5661" spans="1:8">
      <c r="A5661" s="19" t="s">
        <v>53</v>
      </c>
      <c r="B5661" s="19" t="s">
        <v>6050</v>
      </c>
      <c r="C5661" s="19" t="s">
        <v>52</v>
      </c>
      <c r="D5661" s="19">
        <v>2013</v>
      </c>
      <c r="E5661" s="19" t="s">
        <v>105</v>
      </c>
      <c r="F5661" s="19" t="s">
        <v>224</v>
      </c>
      <c r="G5661" s="19" t="s">
        <v>144</v>
      </c>
      <c r="H5661" s="19">
        <v>15.650731848006345</v>
      </c>
    </row>
    <row r="5662" spans="1:8">
      <c r="A5662" s="19" t="s">
        <v>55</v>
      </c>
      <c r="B5662" s="19" t="s">
        <v>6051</v>
      </c>
      <c r="C5662" s="19" t="s">
        <v>54</v>
      </c>
      <c r="D5662" s="19">
        <v>2013</v>
      </c>
      <c r="E5662" s="19" t="s">
        <v>105</v>
      </c>
      <c r="F5662" s="19" t="s">
        <v>224</v>
      </c>
      <c r="G5662" s="19" t="s">
        <v>144</v>
      </c>
      <c r="H5662" s="19">
        <v>16.112970237806554</v>
      </c>
    </row>
    <row r="5663" spans="1:8">
      <c r="A5663" s="19" t="s">
        <v>57</v>
      </c>
      <c r="B5663" s="19" t="s">
        <v>6052</v>
      </c>
      <c r="C5663" s="19" t="s">
        <v>56</v>
      </c>
      <c r="D5663" s="19">
        <v>2013</v>
      </c>
      <c r="E5663" s="19" t="s">
        <v>105</v>
      </c>
      <c r="F5663" s="19" t="s">
        <v>224</v>
      </c>
      <c r="G5663" s="19" t="s">
        <v>144</v>
      </c>
      <c r="H5663" s="19">
        <v>10.6062185165885</v>
      </c>
    </row>
    <row r="5664" spans="1:8">
      <c r="A5664" s="19" t="s">
        <v>59</v>
      </c>
      <c r="B5664" s="19" t="s">
        <v>6053</v>
      </c>
      <c r="C5664" s="19" t="s">
        <v>58</v>
      </c>
      <c r="D5664" s="19">
        <v>2013</v>
      </c>
      <c r="E5664" s="19" t="s">
        <v>105</v>
      </c>
      <c r="F5664" s="19" t="s">
        <v>224</v>
      </c>
      <c r="G5664" s="19" t="s">
        <v>144</v>
      </c>
      <c r="H5664" s="19">
        <v>15.356731925495929</v>
      </c>
    </row>
    <row r="5665" spans="1:8">
      <c r="A5665" s="19" t="s">
        <v>61</v>
      </c>
      <c r="B5665" s="19" t="s">
        <v>6054</v>
      </c>
      <c r="C5665" s="19" t="s">
        <v>60</v>
      </c>
      <c r="D5665" s="19">
        <v>2013</v>
      </c>
      <c r="E5665" s="19" t="s">
        <v>105</v>
      </c>
      <c r="F5665" s="19" t="s">
        <v>224</v>
      </c>
      <c r="G5665" s="19" t="s">
        <v>144</v>
      </c>
      <c r="H5665" s="19">
        <v>14.930543527211002</v>
      </c>
    </row>
    <row r="5666" spans="1:8">
      <c r="A5666" s="19" t="s">
        <v>63</v>
      </c>
      <c r="B5666" s="19" t="s">
        <v>6055</v>
      </c>
      <c r="C5666" s="19" t="s">
        <v>62</v>
      </c>
      <c r="D5666" s="19">
        <v>2013</v>
      </c>
      <c r="E5666" s="19" t="s">
        <v>105</v>
      </c>
      <c r="F5666" s="19" t="s">
        <v>224</v>
      </c>
      <c r="G5666" s="19" t="s">
        <v>144</v>
      </c>
      <c r="H5666" s="19">
        <v>15.222391764786265</v>
      </c>
    </row>
    <row r="5667" spans="1:8">
      <c r="A5667" s="19" t="s">
        <v>65</v>
      </c>
      <c r="B5667" s="19" t="s">
        <v>6056</v>
      </c>
      <c r="C5667" s="19" t="s">
        <v>64</v>
      </c>
      <c r="D5667" s="19">
        <v>2013</v>
      </c>
      <c r="E5667" s="19" t="s">
        <v>105</v>
      </c>
      <c r="F5667" s="19" t="s">
        <v>224</v>
      </c>
      <c r="G5667" s="19" t="s">
        <v>144</v>
      </c>
      <c r="H5667" s="19">
        <v>16.26260271577598</v>
      </c>
    </row>
    <row r="5668" spans="1:8">
      <c r="A5668" s="19" t="s">
        <v>67</v>
      </c>
      <c r="B5668" s="19" t="s">
        <v>6057</v>
      </c>
      <c r="C5668" s="19" t="s">
        <v>66</v>
      </c>
      <c r="D5668" s="19">
        <v>2013</v>
      </c>
      <c r="E5668" s="19" t="s">
        <v>105</v>
      </c>
      <c r="F5668" s="19" t="s">
        <v>224</v>
      </c>
      <c r="G5668" s="19" t="s">
        <v>144</v>
      </c>
      <c r="H5668" s="19">
        <v>15.794675951926319</v>
      </c>
    </row>
    <row r="5669" spans="1:8">
      <c r="A5669" s="19" t="s">
        <v>69</v>
      </c>
      <c r="B5669" s="19" t="s">
        <v>6058</v>
      </c>
      <c r="C5669" s="19" t="s">
        <v>68</v>
      </c>
      <c r="D5669" s="19">
        <v>2013</v>
      </c>
      <c r="E5669" s="19" t="s">
        <v>105</v>
      </c>
      <c r="F5669" s="19" t="s">
        <v>224</v>
      </c>
      <c r="G5669" s="19" t="s">
        <v>144</v>
      </c>
      <c r="H5669" s="19">
        <v>18.879558011049724</v>
      </c>
    </row>
    <row r="5670" spans="1:8">
      <c r="A5670" s="19" t="s">
        <v>71</v>
      </c>
      <c r="B5670" s="19" t="s">
        <v>6059</v>
      </c>
      <c r="C5670" s="19" t="s">
        <v>70</v>
      </c>
      <c r="D5670" s="19">
        <v>2013</v>
      </c>
      <c r="E5670" s="19" t="s">
        <v>105</v>
      </c>
      <c r="F5670" s="19" t="s">
        <v>224</v>
      </c>
      <c r="G5670" s="19" t="s">
        <v>144</v>
      </c>
      <c r="H5670" s="19">
        <v>14.137647991763934</v>
      </c>
    </row>
    <row r="5671" spans="1:8">
      <c r="A5671" s="19" t="s">
        <v>20</v>
      </c>
      <c r="B5671" s="19" t="s">
        <v>6060</v>
      </c>
      <c r="C5671" s="19" t="s">
        <v>182</v>
      </c>
      <c r="D5671" s="19">
        <v>2013</v>
      </c>
      <c r="E5671" s="19" t="s">
        <v>105</v>
      </c>
      <c r="F5671" s="19" t="s">
        <v>224</v>
      </c>
      <c r="G5671" s="19" t="s">
        <v>144</v>
      </c>
      <c r="H5671" s="19">
        <v>16.243704738629923</v>
      </c>
    </row>
    <row r="5672" spans="1:8">
      <c r="A5672" s="19" t="s">
        <v>23</v>
      </c>
      <c r="B5672" s="19" t="s">
        <v>6061</v>
      </c>
      <c r="C5672" s="19" t="s">
        <v>175</v>
      </c>
      <c r="D5672" s="19">
        <v>2014</v>
      </c>
      <c r="E5672" s="19" t="s">
        <v>105</v>
      </c>
      <c r="F5672" s="19" t="s">
        <v>224</v>
      </c>
      <c r="G5672" s="19" t="s">
        <v>144</v>
      </c>
      <c r="H5672" s="19">
        <v>18.468643584759512</v>
      </c>
    </row>
    <row r="5673" spans="1:8">
      <c r="A5673" s="19" t="s">
        <v>25</v>
      </c>
      <c r="B5673" s="19" t="s">
        <v>6062</v>
      </c>
      <c r="C5673" s="19" t="s">
        <v>176</v>
      </c>
      <c r="D5673" s="19">
        <v>2014</v>
      </c>
      <c r="E5673" s="19" t="s">
        <v>105</v>
      </c>
      <c r="F5673" s="19" t="s">
        <v>224</v>
      </c>
      <c r="G5673" s="19" t="s">
        <v>144</v>
      </c>
      <c r="H5673" s="19">
        <v>21.649578769366705</v>
      </c>
    </row>
    <row r="5674" spans="1:8">
      <c r="A5674" s="19" t="s">
        <v>26</v>
      </c>
      <c r="B5674" s="19" t="s">
        <v>6063</v>
      </c>
      <c r="C5674" s="19" t="s">
        <v>177</v>
      </c>
      <c r="D5674" s="19">
        <v>2014</v>
      </c>
      <c r="E5674" s="19" t="s">
        <v>105</v>
      </c>
      <c r="F5674" s="19" t="s">
        <v>224</v>
      </c>
      <c r="G5674" s="19" t="s">
        <v>144</v>
      </c>
      <c r="H5674" s="19">
        <v>19.54600039147018</v>
      </c>
    </row>
    <row r="5675" spans="1:8">
      <c r="A5675" s="19" t="s">
        <v>221</v>
      </c>
      <c r="B5675" s="19" t="s">
        <v>6064</v>
      </c>
      <c r="C5675" s="19" t="s">
        <v>178</v>
      </c>
      <c r="D5675" s="19">
        <v>2014</v>
      </c>
      <c r="E5675" s="19" t="s">
        <v>105</v>
      </c>
      <c r="F5675" s="19" t="s">
        <v>224</v>
      </c>
      <c r="G5675" s="19" t="s">
        <v>144</v>
      </c>
      <c r="H5675" s="19">
        <v>15.834464200795667</v>
      </c>
    </row>
    <row r="5676" spans="1:8">
      <c r="A5676" s="19" t="s">
        <v>107</v>
      </c>
      <c r="B5676" s="19" t="s">
        <v>6065</v>
      </c>
      <c r="C5676" s="19" t="s">
        <v>179</v>
      </c>
      <c r="D5676" s="19">
        <v>2014</v>
      </c>
      <c r="E5676" s="19" t="s">
        <v>105</v>
      </c>
      <c r="F5676" s="19" t="s">
        <v>224</v>
      </c>
      <c r="G5676" s="19" t="s">
        <v>144</v>
      </c>
      <c r="H5676" s="19">
        <v>12.299236718736777</v>
      </c>
    </row>
    <row r="5677" spans="1:8">
      <c r="A5677" s="19" t="s">
        <v>27</v>
      </c>
      <c r="B5677" s="19" t="s">
        <v>6066</v>
      </c>
      <c r="C5677" s="19" t="s">
        <v>180</v>
      </c>
      <c r="D5677" s="19">
        <v>2014</v>
      </c>
      <c r="E5677" s="19" t="s">
        <v>105</v>
      </c>
      <c r="F5677" s="19" t="s">
        <v>224</v>
      </c>
      <c r="G5677" s="19" t="s">
        <v>144</v>
      </c>
      <c r="H5677" s="19">
        <v>15.571442359397189</v>
      </c>
    </row>
    <row r="5678" spans="1:8">
      <c r="A5678" s="19" t="s">
        <v>28</v>
      </c>
      <c r="B5678" s="19" t="s">
        <v>6067</v>
      </c>
      <c r="C5678" s="19" t="s">
        <v>181</v>
      </c>
      <c r="D5678" s="19">
        <v>2014</v>
      </c>
      <c r="E5678" s="19" t="s">
        <v>105</v>
      </c>
      <c r="F5678" s="19" t="s">
        <v>224</v>
      </c>
      <c r="G5678" s="19" t="s">
        <v>144</v>
      </c>
      <c r="H5678" s="19">
        <v>16.128306529572018</v>
      </c>
    </row>
    <row r="5679" spans="1:8">
      <c r="A5679" s="19" t="s">
        <v>30</v>
      </c>
      <c r="B5679" s="19" t="s">
        <v>6068</v>
      </c>
      <c r="C5679" s="19" t="s">
        <v>29</v>
      </c>
      <c r="D5679" s="19">
        <v>2014</v>
      </c>
      <c r="E5679" s="19" t="s">
        <v>105</v>
      </c>
      <c r="F5679" s="19" t="s">
        <v>224</v>
      </c>
      <c r="G5679" s="19" t="s">
        <v>144</v>
      </c>
      <c r="H5679" s="19">
        <v>20.340309583164242</v>
      </c>
    </row>
    <row r="5680" spans="1:8">
      <c r="A5680" s="19" t="s">
        <v>32</v>
      </c>
      <c r="B5680" s="19" t="s">
        <v>6069</v>
      </c>
      <c r="C5680" s="19" t="s">
        <v>31</v>
      </c>
      <c r="D5680" s="19">
        <v>2014</v>
      </c>
      <c r="E5680" s="19" t="s">
        <v>105</v>
      </c>
      <c r="F5680" s="19" t="s">
        <v>224</v>
      </c>
      <c r="G5680" s="19" t="s">
        <v>144</v>
      </c>
      <c r="H5680" s="19">
        <v>18.539502155563998</v>
      </c>
    </row>
    <row r="5681" spans="1:8">
      <c r="A5681" s="19" t="s">
        <v>34</v>
      </c>
      <c r="B5681" s="19" t="s">
        <v>6070</v>
      </c>
      <c r="C5681" s="19" t="s">
        <v>33</v>
      </c>
      <c r="D5681" s="19">
        <v>2014</v>
      </c>
      <c r="E5681" s="19" t="s">
        <v>105</v>
      </c>
      <c r="F5681" s="19" t="s">
        <v>224</v>
      </c>
      <c r="G5681" s="19" t="s">
        <v>144</v>
      </c>
      <c r="H5681" s="19">
        <v>21.608164856388541</v>
      </c>
    </row>
    <row r="5682" spans="1:8">
      <c r="A5682" s="19" t="s">
        <v>36</v>
      </c>
      <c r="B5682" s="19" t="s">
        <v>6071</v>
      </c>
      <c r="C5682" s="19" t="s">
        <v>35</v>
      </c>
      <c r="D5682" s="19">
        <v>2014</v>
      </c>
      <c r="E5682" s="19" t="s">
        <v>105</v>
      </c>
      <c r="F5682" s="19" t="s">
        <v>224</v>
      </c>
      <c r="G5682" s="19" t="s">
        <v>144</v>
      </c>
      <c r="H5682" s="19">
        <v>19.594753621327857</v>
      </c>
    </row>
    <row r="5683" spans="1:8">
      <c r="A5683" s="19" t="s">
        <v>38</v>
      </c>
      <c r="B5683" s="19" t="s">
        <v>6072</v>
      </c>
      <c r="C5683" s="19" t="s">
        <v>37</v>
      </c>
      <c r="D5683" s="19">
        <v>2014</v>
      </c>
      <c r="E5683" s="19" t="s">
        <v>105</v>
      </c>
      <c r="F5683" s="19" t="s">
        <v>224</v>
      </c>
      <c r="G5683" s="19" t="s">
        <v>144</v>
      </c>
      <c r="H5683" s="19">
        <v>17.018467915462093</v>
      </c>
    </row>
    <row r="5684" spans="1:8">
      <c r="A5684" s="19" t="s">
        <v>40</v>
      </c>
      <c r="B5684" s="19" t="s">
        <v>6073</v>
      </c>
      <c r="C5684" s="19" t="s">
        <v>39</v>
      </c>
      <c r="D5684" s="19">
        <v>2014</v>
      </c>
      <c r="E5684" s="19" t="s">
        <v>105</v>
      </c>
      <c r="F5684" s="19" t="s">
        <v>224</v>
      </c>
      <c r="G5684" s="19" t="s">
        <v>144</v>
      </c>
      <c r="H5684" s="19">
        <v>15.697955949463674</v>
      </c>
    </row>
    <row r="5685" spans="1:8">
      <c r="A5685" s="19" t="s">
        <v>41</v>
      </c>
      <c r="B5685" s="19" t="s">
        <v>6074</v>
      </c>
      <c r="C5685" s="19" t="s">
        <v>24</v>
      </c>
      <c r="D5685" s="19">
        <v>2014</v>
      </c>
      <c r="E5685" s="19" t="s">
        <v>105</v>
      </c>
      <c r="F5685" s="19" t="s">
        <v>224</v>
      </c>
      <c r="G5685" s="19" t="s">
        <v>144</v>
      </c>
      <c r="H5685" s="19">
        <v>21.649578769366705</v>
      </c>
    </row>
    <row r="5686" spans="1:8">
      <c r="A5686" s="19" t="s">
        <v>43</v>
      </c>
      <c r="B5686" s="19" t="s">
        <v>6075</v>
      </c>
      <c r="C5686" s="19" t="s">
        <v>42</v>
      </c>
      <c r="D5686" s="19">
        <v>2014</v>
      </c>
      <c r="E5686" s="19" t="s">
        <v>105</v>
      </c>
      <c r="F5686" s="19" t="s">
        <v>224</v>
      </c>
      <c r="G5686" s="19" t="s">
        <v>144</v>
      </c>
      <c r="H5686" s="19">
        <v>19.076793070666525</v>
      </c>
    </row>
    <row r="5687" spans="1:8">
      <c r="A5687" s="19" t="s">
        <v>45</v>
      </c>
      <c r="B5687" s="19" t="s">
        <v>6076</v>
      </c>
      <c r="C5687" s="19" t="s">
        <v>44</v>
      </c>
      <c r="D5687" s="19">
        <v>2014</v>
      </c>
      <c r="E5687" s="19" t="s">
        <v>105</v>
      </c>
      <c r="F5687" s="19" t="s">
        <v>224</v>
      </c>
      <c r="G5687" s="19" t="s">
        <v>144</v>
      </c>
      <c r="H5687" s="19">
        <v>20.255772178183555</v>
      </c>
    </row>
    <row r="5688" spans="1:8">
      <c r="A5688" s="19" t="s">
        <v>47</v>
      </c>
      <c r="B5688" s="19" t="s">
        <v>6077</v>
      </c>
      <c r="C5688" s="19" t="s">
        <v>46</v>
      </c>
      <c r="D5688" s="19">
        <v>2014</v>
      </c>
      <c r="E5688" s="19" t="s">
        <v>105</v>
      </c>
      <c r="F5688" s="19" t="s">
        <v>224</v>
      </c>
      <c r="G5688" s="19" t="s">
        <v>144</v>
      </c>
      <c r="H5688" s="19">
        <v>19.266389637947039</v>
      </c>
    </row>
    <row r="5689" spans="1:8">
      <c r="A5689" s="19" t="s">
        <v>49</v>
      </c>
      <c r="B5689" s="19" t="s">
        <v>6078</v>
      </c>
      <c r="C5689" s="19" t="s">
        <v>48</v>
      </c>
      <c r="D5689" s="19">
        <v>2014</v>
      </c>
      <c r="E5689" s="19" t="s">
        <v>105</v>
      </c>
      <c r="F5689" s="19" t="s">
        <v>224</v>
      </c>
      <c r="G5689" s="19" t="s">
        <v>144</v>
      </c>
      <c r="H5689" s="19">
        <v>15.225487173932967</v>
      </c>
    </row>
    <row r="5690" spans="1:8">
      <c r="A5690" s="19" t="s">
        <v>51</v>
      </c>
      <c r="B5690" s="19" t="s">
        <v>6079</v>
      </c>
      <c r="C5690" s="19" t="s">
        <v>50</v>
      </c>
      <c r="D5690" s="19">
        <v>2014</v>
      </c>
      <c r="E5690" s="19" t="s">
        <v>105</v>
      </c>
      <c r="F5690" s="19" t="s">
        <v>224</v>
      </c>
      <c r="G5690" s="19" t="s">
        <v>144</v>
      </c>
      <c r="H5690" s="19">
        <v>16.608855927898642</v>
      </c>
    </row>
    <row r="5691" spans="1:8">
      <c r="A5691" s="19" t="s">
        <v>53</v>
      </c>
      <c r="B5691" s="19" t="s">
        <v>6080</v>
      </c>
      <c r="C5691" s="19" t="s">
        <v>52</v>
      </c>
      <c r="D5691" s="19">
        <v>2014</v>
      </c>
      <c r="E5691" s="19" t="s">
        <v>105</v>
      </c>
      <c r="F5691" s="19" t="s">
        <v>224</v>
      </c>
      <c r="G5691" s="19" t="s">
        <v>144</v>
      </c>
      <c r="H5691" s="19">
        <v>16.117557624177053</v>
      </c>
    </row>
    <row r="5692" spans="1:8">
      <c r="A5692" s="19" t="s">
        <v>55</v>
      </c>
      <c r="B5692" s="19" t="s">
        <v>6081</v>
      </c>
      <c r="C5692" s="19" t="s">
        <v>54</v>
      </c>
      <c r="D5692" s="19">
        <v>2014</v>
      </c>
      <c r="E5692" s="19" t="s">
        <v>105</v>
      </c>
      <c r="F5692" s="19" t="s">
        <v>224</v>
      </c>
      <c r="G5692" s="19" t="s">
        <v>144</v>
      </c>
      <c r="H5692" s="19">
        <v>16.503947156436283</v>
      </c>
    </row>
    <row r="5693" spans="1:8">
      <c r="A5693" s="19" t="s">
        <v>57</v>
      </c>
      <c r="B5693" s="19" t="s">
        <v>6082</v>
      </c>
      <c r="C5693" s="19" t="s">
        <v>56</v>
      </c>
      <c r="D5693" s="19">
        <v>2014</v>
      </c>
      <c r="E5693" s="19" t="s">
        <v>105</v>
      </c>
      <c r="F5693" s="19" t="s">
        <v>224</v>
      </c>
      <c r="G5693" s="19" t="s">
        <v>144</v>
      </c>
      <c r="H5693" s="19">
        <v>10.801707616566635</v>
      </c>
    </row>
    <row r="5694" spans="1:8">
      <c r="A5694" s="19" t="s">
        <v>59</v>
      </c>
      <c r="B5694" s="19" t="s">
        <v>6083</v>
      </c>
      <c r="C5694" s="19" t="s">
        <v>58</v>
      </c>
      <c r="D5694" s="19">
        <v>2014</v>
      </c>
      <c r="E5694" s="19" t="s">
        <v>105</v>
      </c>
      <c r="F5694" s="19" t="s">
        <v>224</v>
      </c>
      <c r="G5694" s="19" t="s">
        <v>144</v>
      </c>
      <c r="H5694" s="19">
        <v>15.641476274165203</v>
      </c>
    </row>
    <row r="5695" spans="1:8">
      <c r="A5695" s="19" t="s">
        <v>61</v>
      </c>
      <c r="B5695" s="19" t="s">
        <v>6084</v>
      </c>
      <c r="C5695" s="19" t="s">
        <v>60</v>
      </c>
      <c r="D5695" s="19">
        <v>2014</v>
      </c>
      <c r="E5695" s="19" t="s">
        <v>105</v>
      </c>
      <c r="F5695" s="19" t="s">
        <v>224</v>
      </c>
      <c r="G5695" s="19" t="s">
        <v>144</v>
      </c>
      <c r="H5695" s="19">
        <v>15.290910345779556</v>
      </c>
    </row>
    <row r="5696" spans="1:8">
      <c r="A5696" s="19" t="s">
        <v>63</v>
      </c>
      <c r="B5696" s="19" t="s">
        <v>6085</v>
      </c>
      <c r="C5696" s="19" t="s">
        <v>62</v>
      </c>
      <c r="D5696" s="19">
        <v>2014</v>
      </c>
      <c r="E5696" s="19" t="s">
        <v>105</v>
      </c>
      <c r="F5696" s="19" t="s">
        <v>224</v>
      </c>
      <c r="G5696" s="19" t="s">
        <v>144</v>
      </c>
      <c r="H5696" s="19">
        <v>15.627092863548134</v>
      </c>
    </row>
    <row r="5697" spans="1:8">
      <c r="A5697" s="19" t="s">
        <v>65</v>
      </c>
      <c r="B5697" s="19" t="s">
        <v>6086</v>
      </c>
      <c r="C5697" s="19" t="s">
        <v>64</v>
      </c>
      <c r="D5697" s="19">
        <v>2014</v>
      </c>
      <c r="E5697" s="19" t="s">
        <v>105</v>
      </c>
      <c r="F5697" s="19" t="s">
        <v>224</v>
      </c>
      <c r="G5697" s="19" t="s">
        <v>144</v>
      </c>
      <c r="H5697" s="19">
        <v>16.735718036995973</v>
      </c>
    </row>
    <row r="5698" spans="1:8">
      <c r="A5698" s="19" t="s">
        <v>67</v>
      </c>
      <c r="B5698" s="19" t="s">
        <v>6087</v>
      </c>
      <c r="C5698" s="19" t="s">
        <v>66</v>
      </c>
      <c r="D5698" s="19">
        <v>2014</v>
      </c>
      <c r="E5698" s="19" t="s">
        <v>105</v>
      </c>
      <c r="F5698" s="19" t="s">
        <v>224</v>
      </c>
      <c r="G5698" s="19" t="s">
        <v>144</v>
      </c>
      <c r="H5698" s="19">
        <v>16.233519127884851</v>
      </c>
    </row>
    <row r="5699" spans="1:8">
      <c r="A5699" s="19" t="s">
        <v>69</v>
      </c>
      <c r="B5699" s="19" t="s">
        <v>6088</v>
      </c>
      <c r="C5699" s="19" t="s">
        <v>68</v>
      </c>
      <c r="D5699" s="19">
        <v>2014</v>
      </c>
      <c r="E5699" s="19" t="s">
        <v>105</v>
      </c>
      <c r="F5699" s="19" t="s">
        <v>224</v>
      </c>
      <c r="G5699" s="19" t="s">
        <v>144</v>
      </c>
      <c r="H5699" s="19">
        <v>19.483609446598518</v>
      </c>
    </row>
    <row r="5700" spans="1:8">
      <c r="A5700" s="19" t="s">
        <v>71</v>
      </c>
      <c r="B5700" s="19" t="s">
        <v>6089</v>
      </c>
      <c r="C5700" s="19" t="s">
        <v>70</v>
      </c>
      <c r="D5700" s="19">
        <v>2014</v>
      </c>
      <c r="E5700" s="19" t="s">
        <v>105</v>
      </c>
      <c r="F5700" s="19" t="s">
        <v>224</v>
      </c>
      <c r="G5700" s="19" t="s">
        <v>144</v>
      </c>
      <c r="H5700" s="19">
        <v>14.272824442315969</v>
      </c>
    </row>
    <row r="5701" spans="1:8">
      <c r="A5701" s="19" t="s">
        <v>20</v>
      </c>
      <c r="B5701" s="19" t="s">
        <v>6090</v>
      </c>
      <c r="C5701" s="19" t="s">
        <v>182</v>
      </c>
      <c r="D5701" s="19">
        <v>2014</v>
      </c>
      <c r="E5701" s="19" t="s">
        <v>105</v>
      </c>
      <c r="F5701" s="19" t="s">
        <v>224</v>
      </c>
      <c r="G5701" s="19" t="s">
        <v>144</v>
      </c>
      <c r="H5701" s="19">
        <v>16.619569254230715</v>
      </c>
    </row>
    <row r="5702" spans="1:8">
      <c r="A5702" s="19" t="s">
        <v>23</v>
      </c>
      <c r="B5702" s="19" t="s">
        <v>6091</v>
      </c>
      <c r="C5702" s="19" t="s">
        <v>175</v>
      </c>
      <c r="D5702" s="19">
        <v>2005</v>
      </c>
      <c r="E5702" s="19" t="s">
        <v>106</v>
      </c>
      <c r="F5702" s="19" t="s">
        <v>224</v>
      </c>
      <c r="G5702" s="19" t="s">
        <v>144</v>
      </c>
      <c r="H5702" s="19">
        <v>17.658526693896466</v>
      </c>
    </row>
    <row r="5703" spans="1:8">
      <c r="A5703" s="19" t="s">
        <v>25</v>
      </c>
      <c r="B5703" s="19" t="s">
        <v>6092</v>
      </c>
      <c r="C5703" s="19" t="s">
        <v>176</v>
      </c>
      <c r="D5703" s="19">
        <v>2005</v>
      </c>
      <c r="E5703" s="19" t="s">
        <v>106</v>
      </c>
      <c r="F5703" s="19" t="s">
        <v>224</v>
      </c>
      <c r="G5703" s="19" t="s">
        <v>144</v>
      </c>
      <c r="H5703" s="19">
        <v>18.700817306231578</v>
      </c>
    </row>
    <row r="5704" spans="1:8">
      <c r="A5704" s="19" t="s">
        <v>26</v>
      </c>
      <c r="B5704" s="19" t="s">
        <v>6093</v>
      </c>
      <c r="C5704" s="19" t="s">
        <v>177</v>
      </c>
      <c r="D5704" s="19">
        <v>2005</v>
      </c>
      <c r="E5704" s="19" t="s">
        <v>106</v>
      </c>
      <c r="F5704" s="19" t="s">
        <v>224</v>
      </c>
      <c r="G5704" s="19" t="s">
        <v>144</v>
      </c>
      <c r="H5704" s="19">
        <v>18.196223286758418</v>
      </c>
    </row>
    <row r="5705" spans="1:8">
      <c r="A5705" s="19" t="s">
        <v>221</v>
      </c>
      <c r="B5705" s="19" t="s">
        <v>6094</v>
      </c>
      <c r="C5705" s="19" t="s">
        <v>178</v>
      </c>
      <c r="D5705" s="19">
        <v>2005</v>
      </c>
      <c r="E5705" s="19" t="s">
        <v>106</v>
      </c>
      <c r="F5705" s="19" t="s">
        <v>224</v>
      </c>
      <c r="G5705" s="19" t="s">
        <v>144</v>
      </c>
      <c r="H5705" s="19">
        <v>16.716080205976439</v>
      </c>
    </row>
    <row r="5706" spans="1:8">
      <c r="A5706" s="19" t="s">
        <v>107</v>
      </c>
      <c r="B5706" s="19" t="s">
        <v>6095</v>
      </c>
      <c r="C5706" s="19" t="s">
        <v>179</v>
      </c>
      <c r="D5706" s="19">
        <v>2005</v>
      </c>
      <c r="E5706" s="19" t="s">
        <v>106</v>
      </c>
      <c r="F5706" s="19" t="s">
        <v>224</v>
      </c>
      <c r="G5706" s="19" t="s">
        <v>144</v>
      </c>
      <c r="H5706" s="19">
        <v>14.156766880929981</v>
      </c>
    </row>
    <row r="5707" spans="1:8">
      <c r="A5707" s="19" t="s">
        <v>27</v>
      </c>
      <c r="B5707" s="19" t="s">
        <v>6096</v>
      </c>
      <c r="C5707" s="19" t="s">
        <v>180</v>
      </c>
      <c r="D5707" s="19">
        <v>2005</v>
      </c>
      <c r="E5707" s="19" t="s">
        <v>106</v>
      </c>
      <c r="F5707" s="19" t="s">
        <v>224</v>
      </c>
      <c r="G5707" s="19" t="s">
        <v>144</v>
      </c>
      <c r="H5707" s="19">
        <v>15.576160720284889</v>
      </c>
    </row>
    <row r="5708" spans="1:8">
      <c r="A5708" s="19" t="s">
        <v>28</v>
      </c>
      <c r="B5708" s="19" t="s">
        <v>6097</v>
      </c>
      <c r="C5708" s="19" t="s">
        <v>181</v>
      </c>
      <c r="D5708" s="19">
        <v>2005</v>
      </c>
      <c r="E5708" s="19" t="s">
        <v>106</v>
      </c>
      <c r="F5708" s="19" t="s">
        <v>224</v>
      </c>
      <c r="G5708" s="19" t="s">
        <v>144</v>
      </c>
      <c r="H5708" s="19">
        <v>15.778262730889308</v>
      </c>
    </row>
    <row r="5709" spans="1:8">
      <c r="A5709" s="19" t="s">
        <v>30</v>
      </c>
      <c r="B5709" s="19" t="s">
        <v>6098</v>
      </c>
      <c r="C5709" s="19" t="s">
        <v>29</v>
      </c>
      <c r="D5709" s="19">
        <v>2005</v>
      </c>
      <c r="E5709" s="19" t="s">
        <v>106</v>
      </c>
      <c r="F5709" s="19" t="s">
        <v>224</v>
      </c>
      <c r="G5709" s="19" t="s">
        <v>144</v>
      </c>
      <c r="H5709" s="19">
        <v>18.732977757603265</v>
      </c>
    </row>
    <row r="5710" spans="1:8">
      <c r="A5710" s="19" t="s">
        <v>32</v>
      </c>
      <c r="B5710" s="19" t="s">
        <v>6099</v>
      </c>
      <c r="C5710" s="19" t="s">
        <v>31</v>
      </c>
      <c r="D5710" s="19">
        <v>2005</v>
      </c>
      <c r="E5710" s="19" t="s">
        <v>106</v>
      </c>
      <c r="F5710" s="19" t="s">
        <v>224</v>
      </c>
      <c r="G5710" s="19" t="s">
        <v>144</v>
      </c>
      <c r="H5710" s="19">
        <v>18.350407659755241</v>
      </c>
    </row>
    <row r="5711" spans="1:8">
      <c r="A5711" s="19" t="s">
        <v>34</v>
      </c>
      <c r="B5711" s="19" t="s">
        <v>6100</v>
      </c>
      <c r="C5711" s="19" t="s">
        <v>33</v>
      </c>
      <c r="D5711" s="19">
        <v>2005</v>
      </c>
      <c r="E5711" s="19" t="s">
        <v>106</v>
      </c>
      <c r="F5711" s="19" t="s">
        <v>224</v>
      </c>
      <c r="G5711" s="19" t="s">
        <v>144</v>
      </c>
      <c r="H5711" s="19">
        <v>21.640219791506187</v>
      </c>
    </row>
    <row r="5712" spans="1:8">
      <c r="A5712" s="19" t="s">
        <v>36</v>
      </c>
      <c r="B5712" s="19" t="s">
        <v>6101</v>
      </c>
      <c r="C5712" s="19" t="s">
        <v>35</v>
      </c>
      <c r="D5712" s="19">
        <v>2005</v>
      </c>
      <c r="E5712" s="19" t="s">
        <v>106</v>
      </c>
      <c r="F5712" s="19" t="s">
        <v>224</v>
      </c>
      <c r="G5712" s="19" t="s">
        <v>144</v>
      </c>
      <c r="H5712" s="19">
        <v>18.640748680738785</v>
      </c>
    </row>
    <row r="5713" spans="1:8">
      <c r="A5713" s="19" t="s">
        <v>38</v>
      </c>
      <c r="B5713" s="19" t="s">
        <v>6102</v>
      </c>
      <c r="C5713" s="19" t="s">
        <v>37</v>
      </c>
      <c r="D5713" s="19">
        <v>2005</v>
      </c>
      <c r="E5713" s="19" t="s">
        <v>106</v>
      </c>
      <c r="F5713" s="19" t="s">
        <v>224</v>
      </c>
      <c r="G5713" s="19" t="s">
        <v>144</v>
      </c>
      <c r="H5713" s="19">
        <v>14.914502434351254</v>
      </c>
    </row>
    <row r="5714" spans="1:8">
      <c r="A5714" s="19" t="s">
        <v>40</v>
      </c>
      <c r="B5714" s="19" t="s">
        <v>6103</v>
      </c>
      <c r="C5714" s="19" t="s">
        <v>39</v>
      </c>
      <c r="D5714" s="19">
        <v>2005</v>
      </c>
      <c r="E5714" s="19" t="s">
        <v>106</v>
      </c>
      <c r="F5714" s="19" t="s">
        <v>224</v>
      </c>
      <c r="G5714" s="19" t="s">
        <v>144</v>
      </c>
      <c r="H5714" s="19">
        <v>15.351913084553615</v>
      </c>
    </row>
    <row r="5715" spans="1:8">
      <c r="A5715" s="19" t="s">
        <v>41</v>
      </c>
      <c r="B5715" s="19" t="s">
        <v>6104</v>
      </c>
      <c r="C5715" s="19" t="s">
        <v>24</v>
      </c>
      <c r="D5715" s="19">
        <v>2005</v>
      </c>
      <c r="E5715" s="19" t="s">
        <v>106</v>
      </c>
      <c r="F5715" s="19" t="s">
        <v>224</v>
      </c>
      <c r="G5715" s="19" t="s">
        <v>144</v>
      </c>
      <c r="H5715" s="19">
        <v>18.700817306231578</v>
      </c>
    </row>
    <row r="5716" spans="1:8">
      <c r="A5716" s="19" t="s">
        <v>43</v>
      </c>
      <c r="B5716" s="19" t="s">
        <v>6105</v>
      </c>
      <c r="C5716" s="19" t="s">
        <v>42</v>
      </c>
      <c r="D5716" s="19">
        <v>2005</v>
      </c>
      <c r="E5716" s="19" t="s">
        <v>106</v>
      </c>
      <c r="F5716" s="19" t="s">
        <v>224</v>
      </c>
      <c r="G5716" s="19" t="s">
        <v>144</v>
      </c>
      <c r="H5716" s="19">
        <v>17.894984080588756</v>
      </c>
    </row>
    <row r="5717" spans="1:8">
      <c r="A5717" s="19" t="s">
        <v>45</v>
      </c>
      <c r="B5717" s="19" t="s">
        <v>6106</v>
      </c>
      <c r="C5717" s="19" t="s">
        <v>44</v>
      </c>
      <c r="D5717" s="19">
        <v>2005</v>
      </c>
      <c r="E5717" s="19" t="s">
        <v>106</v>
      </c>
      <c r="F5717" s="19" t="s">
        <v>224</v>
      </c>
      <c r="G5717" s="19" t="s">
        <v>144</v>
      </c>
      <c r="H5717" s="19">
        <v>18.352723120459398</v>
      </c>
    </row>
    <row r="5718" spans="1:8">
      <c r="A5718" s="19" t="s">
        <v>47</v>
      </c>
      <c r="B5718" s="19" t="s">
        <v>6107</v>
      </c>
      <c r="C5718" s="19" t="s">
        <v>46</v>
      </c>
      <c r="D5718" s="19">
        <v>2005</v>
      </c>
      <c r="E5718" s="19" t="s">
        <v>106</v>
      </c>
      <c r="F5718" s="19" t="s">
        <v>224</v>
      </c>
      <c r="G5718" s="19" t="s">
        <v>144</v>
      </c>
      <c r="H5718" s="19">
        <v>18.218936457471365</v>
      </c>
    </row>
    <row r="5719" spans="1:8">
      <c r="A5719" s="19" t="s">
        <v>49</v>
      </c>
      <c r="B5719" s="19" t="s">
        <v>6108</v>
      </c>
      <c r="C5719" s="19" t="s">
        <v>48</v>
      </c>
      <c r="D5719" s="19">
        <v>2005</v>
      </c>
      <c r="E5719" s="19" t="s">
        <v>106</v>
      </c>
      <c r="F5719" s="19" t="s">
        <v>224</v>
      </c>
      <c r="G5719" s="19" t="s">
        <v>144</v>
      </c>
      <c r="H5719" s="19">
        <v>16.786754560784914</v>
      </c>
    </row>
    <row r="5720" spans="1:8">
      <c r="A5720" s="19" t="s">
        <v>51</v>
      </c>
      <c r="B5720" s="19" t="s">
        <v>6109</v>
      </c>
      <c r="C5720" s="19" t="s">
        <v>50</v>
      </c>
      <c r="D5720" s="19">
        <v>2005</v>
      </c>
      <c r="E5720" s="19" t="s">
        <v>106</v>
      </c>
      <c r="F5720" s="19" t="s">
        <v>224</v>
      </c>
      <c r="G5720" s="19" t="s">
        <v>144</v>
      </c>
      <c r="H5720" s="19">
        <v>17.149101163200562</v>
      </c>
    </row>
    <row r="5721" spans="1:8">
      <c r="A5721" s="19" t="s">
        <v>53</v>
      </c>
      <c r="B5721" s="19" t="s">
        <v>6110</v>
      </c>
      <c r="C5721" s="19" t="s">
        <v>52</v>
      </c>
      <c r="D5721" s="19">
        <v>2005</v>
      </c>
      <c r="E5721" s="19" t="s">
        <v>106</v>
      </c>
      <c r="F5721" s="19" t="s">
        <v>224</v>
      </c>
      <c r="G5721" s="19" t="s">
        <v>144</v>
      </c>
      <c r="H5721" s="19">
        <v>16.142409670446021</v>
      </c>
    </row>
    <row r="5722" spans="1:8">
      <c r="A5722" s="19" t="s">
        <v>55</v>
      </c>
      <c r="B5722" s="19" t="s">
        <v>6111</v>
      </c>
      <c r="C5722" s="19" t="s">
        <v>54</v>
      </c>
      <c r="D5722" s="19">
        <v>2005</v>
      </c>
      <c r="E5722" s="19" t="s">
        <v>106</v>
      </c>
      <c r="F5722" s="19" t="s">
        <v>224</v>
      </c>
      <c r="G5722" s="19" t="s">
        <v>144</v>
      </c>
      <c r="H5722" s="19">
        <v>16.129795931251085</v>
      </c>
    </row>
    <row r="5723" spans="1:8">
      <c r="A5723" s="19" t="s">
        <v>57</v>
      </c>
      <c r="B5723" s="19" t="s">
        <v>6112</v>
      </c>
      <c r="C5723" s="19" t="s">
        <v>56</v>
      </c>
      <c r="D5723" s="19">
        <v>2005</v>
      </c>
      <c r="E5723" s="19" t="s">
        <v>106</v>
      </c>
      <c r="F5723" s="19" t="s">
        <v>224</v>
      </c>
      <c r="G5723" s="19" t="s">
        <v>144</v>
      </c>
      <c r="H5723" s="19">
        <v>13.394886796477435</v>
      </c>
    </row>
    <row r="5724" spans="1:8">
      <c r="A5724" s="19" t="s">
        <v>59</v>
      </c>
      <c r="B5724" s="19" t="s">
        <v>6113</v>
      </c>
      <c r="C5724" s="19" t="s">
        <v>58</v>
      </c>
      <c r="D5724" s="19">
        <v>2005</v>
      </c>
      <c r="E5724" s="19" t="s">
        <v>106</v>
      </c>
      <c r="F5724" s="19" t="s">
        <v>224</v>
      </c>
      <c r="G5724" s="19" t="s">
        <v>144</v>
      </c>
      <c r="H5724" s="19">
        <v>15.549884068124573</v>
      </c>
    </row>
    <row r="5725" spans="1:8">
      <c r="A5725" s="19" t="s">
        <v>61</v>
      </c>
      <c r="B5725" s="19" t="s">
        <v>6114</v>
      </c>
      <c r="C5725" s="19" t="s">
        <v>60</v>
      </c>
      <c r="D5725" s="19">
        <v>2005</v>
      </c>
      <c r="E5725" s="19" t="s">
        <v>106</v>
      </c>
      <c r="F5725" s="19" t="s">
        <v>224</v>
      </c>
      <c r="G5725" s="19" t="s">
        <v>144</v>
      </c>
      <c r="H5725" s="19">
        <v>15.685054610811559</v>
      </c>
    </row>
    <row r="5726" spans="1:8">
      <c r="A5726" s="19" t="s">
        <v>63</v>
      </c>
      <c r="B5726" s="19" t="s">
        <v>6115</v>
      </c>
      <c r="C5726" s="19" t="s">
        <v>62</v>
      </c>
      <c r="D5726" s="19">
        <v>2005</v>
      </c>
      <c r="E5726" s="19" t="s">
        <v>106</v>
      </c>
      <c r="F5726" s="19" t="s">
        <v>224</v>
      </c>
      <c r="G5726" s="19" t="s">
        <v>144</v>
      </c>
      <c r="H5726" s="19">
        <v>14.922750818966005</v>
      </c>
    </row>
    <row r="5727" spans="1:8">
      <c r="A5727" s="19" t="s">
        <v>65</v>
      </c>
      <c r="B5727" s="19" t="s">
        <v>6116</v>
      </c>
      <c r="C5727" s="19" t="s">
        <v>64</v>
      </c>
      <c r="D5727" s="19">
        <v>2005</v>
      </c>
      <c r="E5727" s="19" t="s">
        <v>106</v>
      </c>
      <c r="F5727" s="19" t="s">
        <v>224</v>
      </c>
      <c r="G5727" s="19" t="s">
        <v>144</v>
      </c>
      <c r="H5727" s="19">
        <v>16.006187596681198</v>
      </c>
    </row>
    <row r="5728" spans="1:8">
      <c r="A5728" s="19" t="s">
        <v>67</v>
      </c>
      <c r="B5728" s="19" t="s">
        <v>6117</v>
      </c>
      <c r="C5728" s="19" t="s">
        <v>66</v>
      </c>
      <c r="D5728" s="19">
        <v>2005</v>
      </c>
      <c r="E5728" s="19" t="s">
        <v>106</v>
      </c>
      <c r="F5728" s="19" t="s">
        <v>224</v>
      </c>
      <c r="G5728" s="19" t="s">
        <v>144</v>
      </c>
      <c r="H5728" s="19">
        <v>16.505729367838288</v>
      </c>
    </row>
    <row r="5729" spans="1:8">
      <c r="A5729" s="19" t="s">
        <v>69</v>
      </c>
      <c r="B5729" s="19" t="s">
        <v>6118</v>
      </c>
      <c r="C5729" s="19" t="s">
        <v>68</v>
      </c>
      <c r="D5729" s="19">
        <v>2005</v>
      </c>
      <c r="E5729" s="19" t="s">
        <v>106</v>
      </c>
      <c r="F5729" s="19" t="s">
        <v>224</v>
      </c>
      <c r="G5729" s="19" t="s">
        <v>144</v>
      </c>
      <c r="H5729" s="19">
        <v>17.394478364746483</v>
      </c>
    </row>
    <row r="5730" spans="1:8">
      <c r="A5730" s="19" t="s">
        <v>71</v>
      </c>
      <c r="B5730" s="19" t="s">
        <v>6119</v>
      </c>
      <c r="C5730" s="19" t="s">
        <v>70</v>
      </c>
      <c r="D5730" s="19">
        <v>2005</v>
      </c>
      <c r="E5730" s="19" t="s">
        <v>106</v>
      </c>
      <c r="F5730" s="19" t="s">
        <v>224</v>
      </c>
      <c r="G5730" s="19" t="s">
        <v>144</v>
      </c>
      <c r="H5730" s="19">
        <v>15.226331711533367</v>
      </c>
    </row>
    <row r="5731" spans="1:8">
      <c r="A5731" s="19" t="s">
        <v>20</v>
      </c>
      <c r="B5731" s="19" t="s">
        <v>6120</v>
      </c>
      <c r="C5731" s="19" t="s">
        <v>182</v>
      </c>
      <c r="D5731" s="19">
        <v>2005</v>
      </c>
      <c r="E5731" s="19" t="s">
        <v>106</v>
      </c>
      <c r="F5731" s="19" t="s">
        <v>224</v>
      </c>
      <c r="G5731" s="19" t="s">
        <v>144</v>
      </c>
      <c r="H5731" s="19">
        <v>16.530008136418424</v>
      </c>
    </row>
    <row r="5732" spans="1:8">
      <c r="A5732" s="19" t="s">
        <v>23</v>
      </c>
      <c r="B5732" s="19" t="s">
        <v>6121</v>
      </c>
      <c r="C5732" s="19" t="s">
        <v>175</v>
      </c>
      <c r="D5732" s="19">
        <v>2006</v>
      </c>
      <c r="E5732" s="19" t="s">
        <v>106</v>
      </c>
      <c r="F5732" s="19" t="s">
        <v>224</v>
      </c>
      <c r="G5732" s="19" t="s">
        <v>144</v>
      </c>
      <c r="H5732" s="19">
        <v>17.535546391395567</v>
      </c>
    </row>
    <row r="5733" spans="1:8">
      <c r="A5733" s="19" t="s">
        <v>25</v>
      </c>
      <c r="B5733" s="19" t="s">
        <v>6122</v>
      </c>
      <c r="C5733" s="19" t="s">
        <v>176</v>
      </c>
      <c r="D5733" s="19">
        <v>2006</v>
      </c>
      <c r="E5733" s="19" t="s">
        <v>106</v>
      </c>
      <c r="F5733" s="19" t="s">
        <v>224</v>
      </c>
      <c r="G5733" s="19" t="s">
        <v>144</v>
      </c>
      <c r="H5733" s="19">
        <v>18.731432190737586</v>
      </c>
    </row>
    <row r="5734" spans="1:8">
      <c r="A5734" s="19" t="s">
        <v>26</v>
      </c>
      <c r="B5734" s="19" t="s">
        <v>6123</v>
      </c>
      <c r="C5734" s="19" t="s">
        <v>177</v>
      </c>
      <c r="D5734" s="19">
        <v>2006</v>
      </c>
      <c r="E5734" s="19" t="s">
        <v>106</v>
      </c>
      <c r="F5734" s="19" t="s">
        <v>224</v>
      </c>
      <c r="G5734" s="19" t="s">
        <v>144</v>
      </c>
      <c r="H5734" s="19">
        <v>18.035773002708812</v>
      </c>
    </row>
    <row r="5735" spans="1:8">
      <c r="A5735" s="19" t="s">
        <v>221</v>
      </c>
      <c r="B5735" s="19" t="s">
        <v>6124</v>
      </c>
      <c r="C5735" s="19" t="s">
        <v>178</v>
      </c>
      <c r="D5735" s="19">
        <v>2006</v>
      </c>
      <c r="E5735" s="19" t="s">
        <v>106</v>
      </c>
      <c r="F5735" s="19" t="s">
        <v>224</v>
      </c>
      <c r="G5735" s="19" t="s">
        <v>144</v>
      </c>
      <c r="H5735" s="19">
        <v>16.524045302800598</v>
      </c>
    </row>
    <row r="5736" spans="1:8">
      <c r="A5736" s="19" t="s">
        <v>107</v>
      </c>
      <c r="B5736" s="19" t="s">
        <v>6125</v>
      </c>
      <c r="C5736" s="19" t="s">
        <v>179</v>
      </c>
      <c r="D5736" s="19">
        <v>2006</v>
      </c>
      <c r="E5736" s="19" t="s">
        <v>106</v>
      </c>
      <c r="F5736" s="19" t="s">
        <v>224</v>
      </c>
      <c r="G5736" s="19" t="s">
        <v>144</v>
      </c>
      <c r="H5736" s="19">
        <v>13.872348951776948</v>
      </c>
    </row>
    <row r="5737" spans="1:8">
      <c r="A5737" s="19" t="s">
        <v>27</v>
      </c>
      <c r="B5737" s="19" t="s">
        <v>6126</v>
      </c>
      <c r="C5737" s="19" t="s">
        <v>180</v>
      </c>
      <c r="D5737" s="19">
        <v>2006</v>
      </c>
      <c r="E5737" s="19" t="s">
        <v>106</v>
      </c>
      <c r="F5737" s="19" t="s">
        <v>224</v>
      </c>
      <c r="G5737" s="19" t="s">
        <v>144</v>
      </c>
      <c r="H5737" s="19">
        <v>15.397548395739836</v>
      </c>
    </row>
    <row r="5738" spans="1:8">
      <c r="A5738" s="19" t="s">
        <v>28</v>
      </c>
      <c r="B5738" s="19" t="s">
        <v>6127</v>
      </c>
      <c r="C5738" s="19" t="s">
        <v>181</v>
      </c>
      <c r="D5738" s="19">
        <v>2006</v>
      </c>
      <c r="E5738" s="19" t="s">
        <v>106</v>
      </c>
      <c r="F5738" s="19" t="s">
        <v>224</v>
      </c>
      <c r="G5738" s="19" t="s">
        <v>144</v>
      </c>
      <c r="H5738" s="19">
        <v>15.677468724355355</v>
      </c>
    </row>
    <row r="5739" spans="1:8">
      <c r="A5739" s="19" t="s">
        <v>30</v>
      </c>
      <c r="B5739" s="19" t="s">
        <v>6128</v>
      </c>
      <c r="C5739" s="19" t="s">
        <v>29</v>
      </c>
      <c r="D5739" s="19">
        <v>2006</v>
      </c>
      <c r="E5739" s="19" t="s">
        <v>106</v>
      </c>
      <c r="F5739" s="19" t="s">
        <v>224</v>
      </c>
      <c r="G5739" s="19" t="s">
        <v>144</v>
      </c>
      <c r="H5739" s="19">
        <v>18.657074340527576</v>
      </c>
    </row>
    <row r="5740" spans="1:8">
      <c r="A5740" s="19" t="s">
        <v>32</v>
      </c>
      <c r="B5740" s="19" t="s">
        <v>6129</v>
      </c>
      <c r="C5740" s="19" t="s">
        <v>31</v>
      </c>
      <c r="D5740" s="19">
        <v>2006</v>
      </c>
      <c r="E5740" s="19" t="s">
        <v>106</v>
      </c>
      <c r="F5740" s="19" t="s">
        <v>224</v>
      </c>
      <c r="G5740" s="19" t="s">
        <v>144</v>
      </c>
      <c r="H5740" s="19">
        <v>18.187888856314537</v>
      </c>
    </row>
    <row r="5741" spans="1:8">
      <c r="A5741" s="19" t="s">
        <v>34</v>
      </c>
      <c r="B5741" s="19" t="s">
        <v>6130</v>
      </c>
      <c r="C5741" s="19" t="s">
        <v>33</v>
      </c>
      <c r="D5741" s="19">
        <v>2006</v>
      </c>
      <c r="E5741" s="19" t="s">
        <v>106</v>
      </c>
      <c r="F5741" s="19" t="s">
        <v>224</v>
      </c>
      <c r="G5741" s="19" t="s">
        <v>144</v>
      </c>
      <c r="H5741" s="19">
        <v>21.416781527047494</v>
      </c>
    </row>
    <row r="5742" spans="1:8">
      <c r="A5742" s="19" t="s">
        <v>36</v>
      </c>
      <c r="B5742" s="19" t="s">
        <v>6131</v>
      </c>
      <c r="C5742" s="19" t="s">
        <v>35</v>
      </c>
      <c r="D5742" s="19">
        <v>2006</v>
      </c>
      <c r="E5742" s="19" t="s">
        <v>106</v>
      </c>
      <c r="F5742" s="19" t="s">
        <v>224</v>
      </c>
      <c r="G5742" s="19" t="s">
        <v>144</v>
      </c>
      <c r="H5742" s="19">
        <v>18.529357212043774</v>
      </c>
    </row>
    <row r="5743" spans="1:8">
      <c r="A5743" s="19" t="s">
        <v>38</v>
      </c>
      <c r="B5743" s="19" t="s">
        <v>6132</v>
      </c>
      <c r="C5743" s="19" t="s">
        <v>37</v>
      </c>
      <c r="D5743" s="19">
        <v>2006</v>
      </c>
      <c r="E5743" s="19" t="s">
        <v>106</v>
      </c>
      <c r="F5743" s="19" t="s">
        <v>224</v>
      </c>
      <c r="G5743" s="19" t="s">
        <v>144</v>
      </c>
      <c r="H5743" s="19">
        <v>14.941020560796714</v>
      </c>
    </row>
    <row r="5744" spans="1:8">
      <c r="A5744" s="19" t="s">
        <v>40</v>
      </c>
      <c r="B5744" s="19" t="s">
        <v>6133</v>
      </c>
      <c r="C5744" s="19" t="s">
        <v>39</v>
      </c>
      <c r="D5744" s="19">
        <v>2006</v>
      </c>
      <c r="E5744" s="19" t="s">
        <v>106</v>
      </c>
      <c r="F5744" s="19" t="s">
        <v>224</v>
      </c>
      <c r="G5744" s="19" t="s">
        <v>144</v>
      </c>
      <c r="H5744" s="19">
        <v>15.142127453795354</v>
      </c>
    </row>
    <row r="5745" spans="1:8">
      <c r="A5745" s="19" t="s">
        <v>41</v>
      </c>
      <c r="B5745" s="19" t="s">
        <v>6134</v>
      </c>
      <c r="C5745" s="19" t="s">
        <v>24</v>
      </c>
      <c r="D5745" s="19">
        <v>2006</v>
      </c>
      <c r="E5745" s="19" t="s">
        <v>106</v>
      </c>
      <c r="F5745" s="19" t="s">
        <v>224</v>
      </c>
      <c r="G5745" s="19" t="s">
        <v>144</v>
      </c>
      <c r="H5745" s="19">
        <v>18.731432190737586</v>
      </c>
    </row>
    <row r="5746" spans="1:8">
      <c r="A5746" s="19" t="s">
        <v>43</v>
      </c>
      <c r="B5746" s="19" t="s">
        <v>6135</v>
      </c>
      <c r="C5746" s="19" t="s">
        <v>42</v>
      </c>
      <c r="D5746" s="19">
        <v>2006</v>
      </c>
      <c r="E5746" s="19" t="s">
        <v>106</v>
      </c>
      <c r="F5746" s="19" t="s">
        <v>224</v>
      </c>
      <c r="G5746" s="19" t="s">
        <v>144</v>
      </c>
      <c r="H5746" s="19">
        <v>17.868921111867245</v>
      </c>
    </row>
    <row r="5747" spans="1:8">
      <c r="A5747" s="19" t="s">
        <v>45</v>
      </c>
      <c r="B5747" s="19" t="s">
        <v>6136</v>
      </c>
      <c r="C5747" s="19" t="s">
        <v>44</v>
      </c>
      <c r="D5747" s="19">
        <v>2006</v>
      </c>
      <c r="E5747" s="19" t="s">
        <v>106</v>
      </c>
      <c r="F5747" s="19" t="s">
        <v>224</v>
      </c>
      <c r="G5747" s="19" t="s">
        <v>144</v>
      </c>
      <c r="H5747" s="19">
        <v>18.243298698314213</v>
      </c>
    </row>
    <row r="5748" spans="1:8">
      <c r="A5748" s="19" t="s">
        <v>47</v>
      </c>
      <c r="B5748" s="19" t="s">
        <v>6137</v>
      </c>
      <c r="C5748" s="19" t="s">
        <v>46</v>
      </c>
      <c r="D5748" s="19">
        <v>2006</v>
      </c>
      <c r="E5748" s="19" t="s">
        <v>106</v>
      </c>
      <c r="F5748" s="19" t="s">
        <v>224</v>
      </c>
      <c r="G5748" s="19" t="s">
        <v>144</v>
      </c>
      <c r="H5748" s="19">
        <v>17.967989618254567</v>
      </c>
    </row>
    <row r="5749" spans="1:8">
      <c r="A5749" s="19" t="s">
        <v>49</v>
      </c>
      <c r="B5749" s="19" t="s">
        <v>6138</v>
      </c>
      <c r="C5749" s="19" t="s">
        <v>48</v>
      </c>
      <c r="D5749" s="19">
        <v>2006</v>
      </c>
      <c r="E5749" s="19" t="s">
        <v>106</v>
      </c>
      <c r="F5749" s="19" t="s">
        <v>224</v>
      </c>
      <c r="G5749" s="19" t="s">
        <v>144</v>
      </c>
      <c r="H5749" s="19">
        <v>16.564962379287874</v>
      </c>
    </row>
    <row r="5750" spans="1:8">
      <c r="A5750" s="19" t="s">
        <v>51</v>
      </c>
      <c r="B5750" s="19" t="s">
        <v>6139</v>
      </c>
      <c r="C5750" s="19" t="s">
        <v>50</v>
      </c>
      <c r="D5750" s="19">
        <v>2006</v>
      </c>
      <c r="E5750" s="19" t="s">
        <v>106</v>
      </c>
      <c r="F5750" s="19" t="s">
        <v>224</v>
      </c>
      <c r="G5750" s="19" t="s">
        <v>144</v>
      </c>
      <c r="H5750" s="19">
        <v>16.955012437985751</v>
      </c>
    </row>
    <row r="5751" spans="1:8">
      <c r="A5751" s="19" t="s">
        <v>53</v>
      </c>
      <c r="B5751" s="19" t="s">
        <v>6140</v>
      </c>
      <c r="C5751" s="19" t="s">
        <v>52</v>
      </c>
      <c r="D5751" s="19">
        <v>2006</v>
      </c>
      <c r="E5751" s="19" t="s">
        <v>106</v>
      </c>
      <c r="F5751" s="19" t="s">
        <v>224</v>
      </c>
      <c r="G5751" s="19" t="s">
        <v>144</v>
      </c>
      <c r="H5751" s="19">
        <v>16.006588633150155</v>
      </c>
    </row>
    <row r="5752" spans="1:8">
      <c r="A5752" s="19" t="s">
        <v>55</v>
      </c>
      <c r="B5752" s="19" t="s">
        <v>6141</v>
      </c>
      <c r="C5752" s="19" t="s">
        <v>54</v>
      </c>
      <c r="D5752" s="19">
        <v>2006</v>
      </c>
      <c r="E5752" s="19" t="s">
        <v>106</v>
      </c>
      <c r="F5752" s="19" t="s">
        <v>224</v>
      </c>
      <c r="G5752" s="19" t="s">
        <v>144</v>
      </c>
      <c r="H5752" s="19">
        <v>16.016005021183116</v>
      </c>
    </row>
    <row r="5753" spans="1:8">
      <c r="A5753" s="19" t="s">
        <v>57</v>
      </c>
      <c r="B5753" s="19" t="s">
        <v>6142</v>
      </c>
      <c r="C5753" s="19" t="s">
        <v>56</v>
      </c>
      <c r="D5753" s="19">
        <v>2006</v>
      </c>
      <c r="E5753" s="19" t="s">
        <v>106</v>
      </c>
      <c r="F5753" s="19" t="s">
        <v>224</v>
      </c>
      <c r="G5753" s="19" t="s">
        <v>144</v>
      </c>
      <c r="H5753" s="19">
        <v>13.04861651261087</v>
      </c>
    </row>
    <row r="5754" spans="1:8">
      <c r="A5754" s="19" t="s">
        <v>59</v>
      </c>
      <c r="B5754" s="19" t="s">
        <v>6143</v>
      </c>
      <c r="C5754" s="19" t="s">
        <v>58</v>
      </c>
      <c r="D5754" s="19">
        <v>2006</v>
      </c>
      <c r="E5754" s="19" t="s">
        <v>106</v>
      </c>
      <c r="F5754" s="19" t="s">
        <v>224</v>
      </c>
      <c r="G5754" s="19" t="s">
        <v>144</v>
      </c>
      <c r="H5754" s="19">
        <v>15.390696513272864</v>
      </c>
    </row>
    <row r="5755" spans="1:8">
      <c r="A5755" s="19" t="s">
        <v>61</v>
      </c>
      <c r="B5755" s="19" t="s">
        <v>6144</v>
      </c>
      <c r="C5755" s="19" t="s">
        <v>60</v>
      </c>
      <c r="D5755" s="19">
        <v>2006</v>
      </c>
      <c r="E5755" s="19" t="s">
        <v>106</v>
      </c>
      <c r="F5755" s="19" t="s">
        <v>224</v>
      </c>
      <c r="G5755" s="19" t="s">
        <v>144</v>
      </c>
      <c r="H5755" s="19">
        <v>15.425824175824177</v>
      </c>
    </row>
    <row r="5756" spans="1:8">
      <c r="A5756" s="19" t="s">
        <v>63</v>
      </c>
      <c r="B5756" s="19" t="s">
        <v>6145</v>
      </c>
      <c r="C5756" s="19" t="s">
        <v>62</v>
      </c>
      <c r="D5756" s="19">
        <v>2006</v>
      </c>
      <c r="E5756" s="19" t="s">
        <v>106</v>
      </c>
      <c r="F5756" s="19" t="s">
        <v>224</v>
      </c>
      <c r="G5756" s="19" t="s">
        <v>144</v>
      </c>
      <c r="H5756" s="19">
        <v>14.871153477785665</v>
      </c>
    </row>
    <row r="5757" spans="1:8">
      <c r="A5757" s="19" t="s">
        <v>65</v>
      </c>
      <c r="B5757" s="19" t="s">
        <v>6146</v>
      </c>
      <c r="C5757" s="19" t="s">
        <v>64</v>
      </c>
      <c r="D5757" s="19">
        <v>2006</v>
      </c>
      <c r="E5757" s="19" t="s">
        <v>106</v>
      </c>
      <c r="F5757" s="19" t="s">
        <v>224</v>
      </c>
      <c r="G5757" s="19" t="s">
        <v>144</v>
      </c>
      <c r="H5757" s="19">
        <v>15.792271747950418</v>
      </c>
    </row>
    <row r="5758" spans="1:8">
      <c r="A5758" s="19" t="s">
        <v>67</v>
      </c>
      <c r="B5758" s="19" t="s">
        <v>6147</v>
      </c>
      <c r="C5758" s="19" t="s">
        <v>66</v>
      </c>
      <c r="D5758" s="19">
        <v>2006</v>
      </c>
      <c r="E5758" s="19" t="s">
        <v>106</v>
      </c>
      <c r="F5758" s="19" t="s">
        <v>224</v>
      </c>
      <c r="G5758" s="19" t="s">
        <v>144</v>
      </c>
      <c r="H5758" s="19">
        <v>16.402331861631446</v>
      </c>
    </row>
    <row r="5759" spans="1:8">
      <c r="A5759" s="19" t="s">
        <v>69</v>
      </c>
      <c r="B5759" s="19" t="s">
        <v>6148</v>
      </c>
      <c r="C5759" s="19" t="s">
        <v>68</v>
      </c>
      <c r="D5759" s="19">
        <v>2006</v>
      </c>
      <c r="E5759" s="19" t="s">
        <v>106</v>
      </c>
      <c r="F5759" s="19" t="s">
        <v>224</v>
      </c>
      <c r="G5759" s="19" t="s">
        <v>144</v>
      </c>
      <c r="H5759" s="19">
        <v>17.467902838644321</v>
      </c>
    </row>
    <row r="5760" spans="1:8">
      <c r="A5760" s="19" t="s">
        <v>71</v>
      </c>
      <c r="B5760" s="19" t="s">
        <v>6149</v>
      </c>
      <c r="C5760" s="19" t="s">
        <v>70</v>
      </c>
      <c r="D5760" s="19">
        <v>2006</v>
      </c>
      <c r="E5760" s="19" t="s">
        <v>106</v>
      </c>
      <c r="F5760" s="19" t="s">
        <v>224</v>
      </c>
      <c r="G5760" s="19" t="s">
        <v>144</v>
      </c>
      <c r="H5760" s="19">
        <v>15.017716753404939</v>
      </c>
    </row>
    <row r="5761" spans="1:8">
      <c r="A5761" s="19" t="s">
        <v>20</v>
      </c>
      <c r="B5761" s="19" t="s">
        <v>6150</v>
      </c>
      <c r="C5761" s="19" t="s">
        <v>182</v>
      </c>
      <c r="D5761" s="19">
        <v>2006</v>
      </c>
      <c r="E5761" s="19" t="s">
        <v>106</v>
      </c>
      <c r="F5761" s="19" t="s">
        <v>224</v>
      </c>
      <c r="G5761" s="19" t="s">
        <v>144</v>
      </c>
      <c r="H5761" s="19">
        <v>16.370502637894706</v>
      </c>
    </row>
    <row r="5762" spans="1:8">
      <c r="A5762" s="19" t="s">
        <v>23</v>
      </c>
      <c r="B5762" s="19" t="s">
        <v>6151</v>
      </c>
      <c r="C5762" s="19" t="s">
        <v>175</v>
      </c>
      <c r="D5762" s="19">
        <v>2007</v>
      </c>
      <c r="E5762" s="19" t="s">
        <v>106</v>
      </c>
      <c r="F5762" s="19" t="s">
        <v>224</v>
      </c>
      <c r="G5762" s="19" t="s">
        <v>144</v>
      </c>
      <c r="H5762" s="19">
        <v>17.488531285502681</v>
      </c>
    </row>
    <row r="5763" spans="1:8">
      <c r="A5763" s="19" t="s">
        <v>25</v>
      </c>
      <c r="B5763" s="19" t="s">
        <v>6152</v>
      </c>
      <c r="C5763" s="19" t="s">
        <v>176</v>
      </c>
      <c r="D5763" s="19">
        <v>2007</v>
      </c>
      <c r="E5763" s="19" t="s">
        <v>106</v>
      </c>
      <c r="F5763" s="19" t="s">
        <v>224</v>
      </c>
      <c r="G5763" s="19" t="s">
        <v>144</v>
      </c>
      <c r="H5763" s="19">
        <v>18.910021398536518</v>
      </c>
    </row>
    <row r="5764" spans="1:8">
      <c r="A5764" s="19" t="s">
        <v>26</v>
      </c>
      <c r="B5764" s="19" t="s">
        <v>6153</v>
      </c>
      <c r="C5764" s="19" t="s">
        <v>177</v>
      </c>
      <c r="D5764" s="19">
        <v>2007</v>
      </c>
      <c r="E5764" s="19" t="s">
        <v>106</v>
      </c>
      <c r="F5764" s="19" t="s">
        <v>224</v>
      </c>
      <c r="G5764" s="19" t="s">
        <v>144</v>
      </c>
      <c r="H5764" s="19">
        <v>17.987842828098419</v>
      </c>
    </row>
    <row r="5765" spans="1:8">
      <c r="A5765" s="19" t="s">
        <v>221</v>
      </c>
      <c r="B5765" s="19" t="s">
        <v>6154</v>
      </c>
      <c r="C5765" s="19" t="s">
        <v>178</v>
      </c>
      <c r="D5765" s="19">
        <v>2007</v>
      </c>
      <c r="E5765" s="19" t="s">
        <v>106</v>
      </c>
      <c r="F5765" s="19" t="s">
        <v>224</v>
      </c>
      <c r="G5765" s="19" t="s">
        <v>144</v>
      </c>
      <c r="H5765" s="19">
        <v>16.388751773924849</v>
      </c>
    </row>
    <row r="5766" spans="1:8">
      <c r="A5766" s="19" t="s">
        <v>107</v>
      </c>
      <c r="B5766" s="19" t="s">
        <v>6155</v>
      </c>
      <c r="C5766" s="19" t="s">
        <v>179</v>
      </c>
      <c r="D5766" s="19">
        <v>2007</v>
      </c>
      <c r="E5766" s="19" t="s">
        <v>106</v>
      </c>
      <c r="F5766" s="19" t="s">
        <v>224</v>
      </c>
      <c r="G5766" s="19" t="s">
        <v>144</v>
      </c>
      <c r="H5766" s="19">
        <v>13.653238359283037</v>
      </c>
    </row>
    <row r="5767" spans="1:8">
      <c r="A5767" s="19" t="s">
        <v>27</v>
      </c>
      <c r="B5767" s="19" t="s">
        <v>6156</v>
      </c>
      <c r="C5767" s="19" t="s">
        <v>180</v>
      </c>
      <c r="D5767" s="19">
        <v>2007</v>
      </c>
      <c r="E5767" s="19" t="s">
        <v>106</v>
      </c>
      <c r="F5767" s="19" t="s">
        <v>224</v>
      </c>
      <c r="G5767" s="19" t="s">
        <v>144</v>
      </c>
      <c r="H5767" s="19">
        <v>15.282523348206508</v>
      </c>
    </row>
    <row r="5768" spans="1:8">
      <c r="A5768" s="19" t="s">
        <v>28</v>
      </c>
      <c r="B5768" s="19" t="s">
        <v>6157</v>
      </c>
      <c r="C5768" s="19" t="s">
        <v>181</v>
      </c>
      <c r="D5768" s="19">
        <v>2007</v>
      </c>
      <c r="E5768" s="19" t="s">
        <v>106</v>
      </c>
      <c r="F5768" s="19" t="s">
        <v>224</v>
      </c>
      <c r="G5768" s="19" t="s">
        <v>144</v>
      </c>
      <c r="H5768" s="19">
        <v>15.643893539164056</v>
      </c>
    </row>
    <row r="5769" spans="1:8">
      <c r="A5769" s="19" t="s">
        <v>30</v>
      </c>
      <c r="B5769" s="19" t="s">
        <v>6158</v>
      </c>
      <c r="C5769" s="19" t="s">
        <v>29</v>
      </c>
      <c r="D5769" s="19">
        <v>2007</v>
      </c>
      <c r="E5769" s="19" t="s">
        <v>106</v>
      </c>
      <c r="F5769" s="19" t="s">
        <v>224</v>
      </c>
      <c r="G5769" s="19" t="s">
        <v>144</v>
      </c>
      <c r="H5769" s="19">
        <v>18.865747255840134</v>
      </c>
    </row>
    <row r="5770" spans="1:8">
      <c r="A5770" s="19" t="s">
        <v>32</v>
      </c>
      <c r="B5770" s="19" t="s">
        <v>6159</v>
      </c>
      <c r="C5770" s="19" t="s">
        <v>31</v>
      </c>
      <c r="D5770" s="19">
        <v>2007</v>
      </c>
      <c r="E5770" s="19" t="s">
        <v>106</v>
      </c>
      <c r="F5770" s="19" t="s">
        <v>224</v>
      </c>
      <c r="G5770" s="19" t="s">
        <v>144</v>
      </c>
      <c r="H5770" s="19">
        <v>18.18847775480636</v>
      </c>
    </row>
    <row r="5771" spans="1:8">
      <c r="A5771" s="19" t="s">
        <v>34</v>
      </c>
      <c r="B5771" s="19" t="s">
        <v>6160</v>
      </c>
      <c r="C5771" s="19" t="s">
        <v>33</v>
      </c>
      <c r="D5771" s="19">
        <v>2007</v>
      </c>
      <c r="E5771" s="19" t="s">
        <v>106</v>
      </c>
      <c r="F5771" s="19" t="s">
        <v>224</v>
      </c>
      <c r="G5771" s="19" t="s">
        <v>144</v>
      </c>
      <c r="H5771" s="19">
        <v>21.241608462738185</v>
      </c>
    </row>
    <row r="5772" spans="1:8">
      <c r="A5772" s="19" t="s">
        <v>36</v>
      </c>
      <c r="B5772" s="19" t="s">
        <v>6161</v>
      </c>
      <c r="C5772" s="19" t="s">
        <v>35</v>
      </c>
      <c r="D5772" s="19">
        <v>2007</v>
      </c>
      <c r="E5772" s="19" t="s">
        <v>106</v>
      </c>
      <c r="F5772" s="19" t="s">
        <v>224</v>
      </c>
      <c r="G5772" s="19" t="s">
        <v>144</v>
      </c>
      <c r="H5772" s="19">
        <v>18.248685075608154</v>
      </c>
    </row>
    <row r="5773" spans="1:8">
      <c r="A5773" s="19" t="s">
        <v>38</v>
      </c>
      <c r="B5773" s="19" t="s">
        <v>6162</v>
      </c>
      <c r="C5773" s="19" t="s">
        <v>37</v>
      </c>
      <c r="D5773" s="19">
        <v>2007</v>
      </c>
      <c r="E5773" s="19" t="s">
        <v>106</v>
      </c>
      <c r="F5773" s="19" t="s">
        <v>224</v>
      </c>
      <c r="G5773" s="19" t="s">
        <v>144</v>
      </c>
      <c r="H5773" s="19">
        <v>14.994380700974883</v>
      </c>
    </row>
    <row r="5774" spans="1:8">
      <c r="A5774" s="19" t="s">
        <v>40</v>
      </c>
      <c r="B5774" s="19" t="s">
        <v>6163</v>
      </c>
      <c r="C5774" s="19" t="s">
        <v>39</v>
      </c>
      <c r="D5774" s="19">
        <v>2007</v>
      </c>
      <c r="E5774" s="19" t="s">
        <v>106</v>
      </c>
      <c r="F5774" s="19" t="s">
        <v>224</v>
      </c>
      <c r="G5774" s="19" t="s">
        <v>144</v>
      </c>
      <c r="H5774" s="19">
        <v>15.092269776388555</v>
      </c>
    </row>
    <row r="5775" spans="1:8">
      <c r="A5775" s="19" t="s">
        <v>41</v>
      </c>
      <c r="B5775" s="19" t="s">
        <v>6164</v>
      </c>
      <c r="C5775" s="19" t="s">
        <v>24</v>
      </c>
      <c r="D5775" s="19">
        <v>2007</v>
      </c>
      <c r="E5775" s="19" t="s">
        <v>106</v>
      </c>
      <c r="F5775" s="19" t="s">
        <v>224</v>
      </c>
      <c r="G5775" s="19" t="s">
        <v>144</v>
      </c>
      <c r="H5775" s="19">
        <v>18.910021398536518</v>
      </c>
    </row>
    <row r="5776" spans="1:8">
      <c r="A5776" s="19" t="s">
        <v>43</v>
      </c>
      <c r="B5776" s="19" t="s">
        <v>6165</v>
      </c>
      <c r="C5776" s="19" t="s">
        <v>42</v>
      </c>
      <c r="D5776" s="19">
        <v>2007</v>
      </c>
      <c r="E5776" s="19" t="s">
        <v>106</v>
      </c>
      <c r="F5776" s="19" t="s">
        <v>224</v>
      </c>
      <c r="G5776" s="19" t="s">
        <v>144</v>
      </c>
      <c r="H5776" s="19">
        <v>17.849925198813679</v>
      </c>
    </row>
    <row r="5777" spans="1:8">
      <c r="A5777" s="19" t="s">
        <v>45</v>
      </c>
      <c r="B5777" s="19" t="s">
        <v>6166</v>
      </c>
      <c r="C5777" s="19" t="s">
        <v>44</v>
      </c>
      <c r="D5777" s="19">
        <v>2007</v>
      </c>
      <c r="E5777" s="19" t="s">
        <v>106</v>
      </c>
      <c r="F5777" s="19" t="s">
        <v>224</v>
      </c>
      <c r="G5777" s="19" t="s">
        <v>144</v>
      </c>
      <c r="H5777" s="19">
        <v>18.326226359819017</v>
      </c>
    </row>
    <row r="5778" spans="1:8">
      <c r="A5778" s="19" t="s">
        <v>47</v>
      </c>
      <c r="B5778" s="19" t="s">
        <v>6167</v>
      </c>
      <c r="C5778" s="19" t="s">
        <v>46</v>
      </c>
      <c r="D5778" s="19">
        <v>2007</v>
      </c>
      <c r="E5778" s="19" t="s">
        <v>106</v>
      </c>
      <c r="F5778" s="19" t="s">
        <v>224</v>
      </c>
      <c r="G5778" s="19" t="s">
        <v>144</v>
      </c>
      <c r="H5778" s="19">
        <v>17.821261995389481</v>
      </c>
    </row>
    <row r="5779" spans="1:8">
      <c r="A5779" s="19" t="s">
        <v>49</v>
      </c>
      <c r="B5779" s="19" t="s">
        <v>6168</v>
      </c>
      <c r="C5779" s="19" t="s">
        <v>48</v>
      </c>
      <c r="D5779" s="19">
        <v>2007</v>
      </c>
      <c r="E5779" s="19" t="s">
        <v>106</v>
      </c>
      <c r="F5779" s="19" t="s">
        <v>224</v>
      </c>
      <c r="G5779" s="19" t="s">
        <v>144</v>
      </c>
      <c r="H5779" s="19">
        <v>16.396909518312874</v>
      </c>
    </row>
    <row r="5780" spans="1:8">
      <c r="A5780" s="19" t="s">
        <v>51</v>
      </c>
      <c r="B5780" s="19" t="s">
        <v>6169</v>
      </c>
      <c r="C5780" s="19" t="s">
        <v>50</v>
      </c>
      <c r="D5780" s="19">
        <v>2007</v>
      </c>
      <c r="E5780" s="19" t="s">
        <v>106</v>
      </c>
      <c r="F5780" s="19" t="s">
        <v>224</v>
      </c>
      <c r="G5780" s="19" t="s">
        <v>144</v>
      </c>
      <c r="H5780" s="19">
        <v>16.792222549555998</v>
      </c>
    </row>
    <row r="5781" spans="1:8">
      <c r="A5781" s="19" t="s">
        <v>53</v>
      </c>
      <c r="B5781" s="19" t="s">
        <v>6170</v>
      </c>
      <c r="C5781" s="19" t="s">
        <v>52</v>
      </c>
      <c r="D5781" s="19">
        <v>2007</v>
      </c>
      <c r="E5781" s="19" t="s">
        <v>106</v>
      </c>
      <c r="F5781" s="19" t="s">
        <v>224</v>
      </c>
      <c r="G5781" s="19" t="s">
        <v>144</v>
      </c>
      <c r="H5781" s="19">
        <v>15.960024227740762</v>
      </c>
    </row>
    <row r="5782" spans="1:8">
      <c r="A5782" s="19" t="s">
        <v>55</v>
      </c>
      <c r="B5782" s="19" t="s">
        <v>6171</v>
      </c>
      <c r="C5782" s="19" t="s">
        <v>54</v>
      </c>
      <c r="D5782" s="19">
        <v>2007</v>
      </c>
      <c r="E5782" s="19" t="s">
        <v>106</v>
      </c>
      <c r="F5782" s="19" t="s">
        <v>224</v>
      </c>
      <c r="G5782" s="19" t="s">
        <v>144</v>
      </c>
      <c r="H5782" s="19">
        <v>16.008099057705785</v>
      </c>
    </row>
    <row r="5783" spans="1:8">
      <c r="A5783" s="19" t="s">
        <v>57</v>
      </c>
      <c r="B5783" s="19" t="s">
        <v>6172</v>
      </c>
      <c r="C5783" s="19" t="s">
        <v>56</v>
      </c>
      <c r="D5783" s="19">
        <v>2007</v>
      </c>
      <c r="E5783" s="19" t="s">
        <v>106</v>
      </c>
      <c r="F5783" s="19" t="s">
        <v>224</v>
      </c>
      <c r="G5783" s="19" t="s">
        <v>144</v>
      </c>
      <c r="H5783" s="19">
        <v>12.751761886022967</v>
      </c>
    </row>
    <row r="5784" spans="1:8">
      <c r="A5784" s="19" t="s">
        <v>59</v>
      </c>
      <c r="B5784" s="19" t="s">
        <v>6173</v>
      </c>
      <c r="C5784" s="19" t="s">
        <v>58</v>
      </c>
      <c r="D5784" s="19">
        <v>2007</v>
      </c>
      <c r="E5784" s="19" t="s">
        <v>106</v>
      </c>
      <c r="F5784" s="19" t="s">
        <v>224</v>
      </c>
      <c r="G5784" s="19" t="s">
        <v>144</v>
      </c>
      <c r="H5784" s="19">
        <v>15.296354357759915</v>
      </c>
    </row>
    <row r="5785" spans="1:8">
      <c r="A5785" s="19" t="s">
        <v>61</v>
      </c>
      <c r="B5785" s="19" t="s">
        <v>6174</v>
      </c>
      <c r="C5785" s="19" t="s">
        <v>60</v>
      </c>
      <c r="D5785" s="19">
        <v>2007</v>
      </c>
      <c r="E5785" s="19" t="s">
        <v>106</v>
      </c>
      <c r="F5785" s="19" t="s">
        <v>224</v>
      </c>
      <c r="G5785" s="19" t="s">
        <v>144</v>
      </c>
      <c r="H5785" s="19">
        <v>15.225986774831277</v>
      </c>
    </row>
    <row r="5786" spans="1:8">
      <c r="A5786" s="19" t="s">
        <v>63</v>
      </c>
      <c r="B5786" s="19" t="s">
        <v>6175</v>
      </c>
      <c r="C5786" s="19" t="s">
        <v>62</v>
      </c>
      <c r="D5786" s="19">
        <v>2007</v>
      </c>
      <c r="E5786" s="19" t="s">
        <v>106</v>
      </c>
      <c r="F5786" s="19" t="s">
        <v>224</v>
      </c>
      <c r="G5786" s="19" t="s">
        <v>144</v>
      </c>
      <c r="H5786" s="19">
        <v>14.830484760977358</v>
      </c>
    </row>
    <row r="5787" spans="1:8">
      <c r="A5787" s="19" t="s">
        <v>65</v>
      </c>
      <c r="B5787" s="19" t="s">
        <v>6176</v>
      </c>
      <c r="C5787" s="19" t="s">
        <v>64</v>
      </c>
      <c r="D5787" s="19">
        <v>2007</v>
      </c>
      <c r="E5787" s="19" t="s">
        <v>106</v>
      </c>
      <c r="F5787" s="19" t="s">
        <v>224</v>
      </c>
      <c r="G5787" s="19" t="s">
        <v>144</v>
      </c>
      <c r="H5787" s="19">
        <v>15.76678702381952</v>
      </c>
    </row>
    <row r="5788" spans="1:8">
      <c r="A5788" s="19" t="s">
        <v>67</v>
      </c>
      <c r="B5788" s="19" t="s">
        <v>6177</v>
      </c>
      <c r="C5788" s="19" t="s">
        <v>66</v>
      </c>
      <c r="D5788" s="19">
        <v>2007</v>
      </c>
      <c r="E5788" s="19" t="s">
        <v>106</v>
      </c>
      <c r="F5788" s="19" t="s">
        <v>224</v>
      </c>
      <c r="G5788" s="19" t="s">
        <v>144</v>
      </c>
      <c r="H5788" s="19">
        <v>16.269705277587388</v>
      </c>
    </row>
    <row r="5789" spans="1:8">
      <c r="A5789" s="19" t="s">
        <v>69</v>
      </c>
      <c r="B5789" s="19" t="s">
        <v>6178</v>
      </c>
      <c r="C5789" s="19" t="s">
        <v>68</v>
      </c>
      <c r="D5789" s="19">
        <v>2007</v>
      </c>
      <c r="E5789" s="19" t="s">
        <v>106</v>
      </c>
      <c r="F5789" s="19" t="s">
        <v>224</v>
      </c>
      <c r="G5789" s="19" t="s">
        <v>144</v>
      </c>
      <c r="H5789" s="19">
        <v>17.62606467999387</v>
      </c>
    </row>
    <row r="5790" spans="1:8">
      <c r="A5790" s="19" t="s">
        <v>71</v>
      </c>
      <c r="B5790" s="19" t="s">
        <v>6179</v>
      </c>
      <c r="C5790" s="19" t="s">
        <v>70</v>
      </c>
      <c r="D5790" s="19">
        <v>2007</v>
      </c>
      <c r="E5790" s="19" t="s">
        <v>106</v>
      </c>
      <c r="F5790" s="19" t="s">
        <v>224</v>
      </c>
      <c r="G5790" s="19" t="s">
        <v>144</v>
      </c>
      <c r="H5790" s="19">
        <v>14.934223227336659</v>
      </c>
    </row>
    <row r="5791" spans="1:8">
      <c r="A5791" s="19" t="s">
        <v>20</v>
      </c>
      <c r="B5791" s="19" t="s">
        <v>6180</v>
      </c>
      <c r="C5791" s="19" t="s">
        <v>182</v>
      </c>
      <c r="D5791" s="19">
        <v>2007</v>
      </c>
      <c r="E5791" s="19" t="s">
        <v>106</v>
      </c>
      <c r="F5791" s="19" t="s">
        <v>224</v>
      </c>
      <c r="G5791" s="19" t="s">
        <v>144</v>
      </c>
      <c r="H5791" s="19">
        <v>16.28708956640941</v>
      </c>
    </row>
    <row r="5792" spans="1:8">
      <c r="A5792" s="19" t="s">
        <v>23</v>
      </c>
      <c r="B5792" s="19" t="s">
        <v>6181</v>
      </c>
      <c r="C5792" s="19" t="s">
        <v>175</v>
      </c>
      <c r="D5792" s="19">
        <v>2008</v>
      </c>
      <c r="E5792" s="19" t="s">
        <v>106</v>
      </c>
      <c r="F5792" s="19" t="s">
        <v>224</v>
      </c>
      <c r="G5792" s="19" t="s">
        <v>144</v>
      </c>
      <c r="H5792" s="19">
        <v>17.62288386969194</v>
      </c>
    </row>
    <row r="5793" spans="1:8">
      <c r="A5793" s="19" t="s">
        <v>25</v>
      </c>
      <c r="B5793" s="19" t="s">
        <v>6182</v>
      </c>
      <c r="C5793" s="19" t="s">
        <v>176</v>
      </c>
      <c r="D5793" s="19">
        <v>2008</v>
      </c>
      <c r="E5793" s="19" t="s">
        <v>106</v>
      </c>
      <c r="F5793" s="19" t="s">
        <v>224</v>
      </c>
      <c r="G5793" s="19" t="s">
        <v>144</v>
      </c>
      <c r="H5793" s="19">
        <v>19.194756554307116</v>
      </c>
    </row>
    <row r="5794" spans="1:8">
      <c r="A5794" s="19" t="s">
        <v>26</v>
      </c>
      <c r="B5794" s="19" t="s">
        <v>6183</v>
      </c>
      <c r="C5794" s="19" t="s">
        <v>177</v>
      </c>
      <c r="D5794" s="19">
        <v>2008</v>
      </c>
      <c r="E5794" s="19" t="s">
        <v>106</v>
      </c>
      <c r="F5794" s="19" t="s">
        <v>224</v>
      </c>
      <c r="G5794" s="19" t="s">
        <v>144</v>
      </c>
      <c r="H5794" s="19">
        <v>18.1153286329242</v>
      </c>
    </row>
    <row r="5795" spans="1:8">
      <c r="A5795" s="19" t="s">
        <v>221</v>
      </c>
      <c r="B5795" s="19" t="s">
        <v>6184</v>
      </c>
      <c r="C5795" s="19" t="s">
        <v>178</v>
      </c>
      <c r="D5795" s="19">
        <v>2008</v>
      </c>
      <c r="E5795" s="19" t="s">
        <v>106</v>
      </c>
      <c r="F5795" s="19" t="s">
        <v>224</v>
      </c>
      <c r="G5795" s="19" t="s">
        <v>144</v>
      </c>
      <c r="H5795" s="19">
        <v>16.441062188587189</v>
      </c>
    </row>
    <row r="5796" spans="1:8">
      <c r="A5796" s="19" t="s">
        <v>107</v>
      </c>
      <c r="B5796" s="19" t="s">
        <v>6185</v>
      </c>
      <c r="C5796" s="19" t="s">
        <v>179</v>
      </c>
      <c r="D5796" s="19">
        <v>2008</v>
      </c>
      <c r="E5796" s="19" t="s">
        <v>106</v>
      </c>
      <c r="F5796" s="19" t="s">
        <v>224</v>
      </c>
      <c r="G5796" s="19" t="s">
        <v>144</v>
      </c>
      <c r="H5796" s="19">
        <v>13.552757717134275</v>
      </c>
    </row>
    <row r="5797" spans="1:8">
      <c r="A5797" s="19" t="s">
        <v>27</v>
      </c>
      <c r="B5797" s="19" t="s">
        <v>6186</v>
      </c>
      <c r="C5797" s="19" t="s">
        <v>180</v>
      </c>
      <c r="D5797" s="19">
        <v>2008</v>
      </c>
      <c r="E5797" s="19" t="s">
        <v>106</v>
      </c>
      <c r="F5797" s="19" t="s">
        <v>224</v>
      </c>
      <c r="G5797" s="19" t="s">
        <v>144</v>
      </c>
      <c r="H5797" s="19">
        <v>15.304328057823332</v>
      </c>
    </row>
    <row r="5798" spans="1:8">
      <c r="A5798" s="19" t="s">
        <v>28</v>
      </c>
      <c r="B5798" s="19" t="s">
        <v>6187</v>
      </c>
      <c r="C5798" s="19" t="s">
        <v>181</v>
      </c>
      <c r="D5798" s="19">
        <v>2008</v>
      </c>
      <c r="E5798" s="19" t="s">
        <v>106</v>
      </c>
      <c r="F5798" s="19" t="s">
        <v>224</v>
      </c>
      <c r="G5798" s="19" t="s">
        <v>144</v>
      </c>
      <c r="H5798" s="19">
        <v>15.704789605828202</v>
      </c>
    </row>
    <row r="5799" spans="1:8">
      <c r="A5799" s="19" t="s">
        <v>30</v>
      </c>
      <c r="B5799" s="19" t="s">
        <v>6188</v>
      </c>
      <c r="C5799" s="19" t="s">
        <v>29</v>
      </c>
      <c r="D5799" s="19">
        <v>2008</v>
      </c>
      <c r="E5799" s="19" t="s">
        <v>106</v>
      </c>
      <c r="F5799" s="19" t="s">
        <v>224</v>
      </c>
      <c r="G5799" s="19" t="s">
        <v>144</v>
      </c>
      <c r="H5799" s="19">
        <v>19.136355993947205</v>
      </c>
    </row>
    <row r="5800" spans="1:8">
      <c r="A5800" s="19" t="s">
        <v>32</v>
      </c>
      <c r="B5800" s="19" t="s">
        <v>6189</v>
      </c>
      <c r="C5800" s="19" t="s">
        <v>31</v>
      </c>
      <c r="D5800" s="19">
        <v>2008</v>
      </c>
      <c r="E5800" s="19" t="s">
        <v>106</v>
      </c>
      <c r="F5800" s="19" t="s">
        <v>224</v>
      </c>
      <c r="G5800" s="19" t="s">
        <v>144</v>
      </c>
      <c r="H5800" s="19">
        <v>18.378272826387647</v>
      </c>
    </row>
    <row r="5801" spans="1:8">
      <c r="A5801" s="19" t="s">
        <v>34</v>
      </c>
      <c r="B5801" s="19" t="s">
        <v>6190</v>
      </c>
      <c r="C5801" s="19" t="s">
        <v>33</v>
      </c>
      <c r="D5801" s="19">
        <v>2008</v>
      </c>
      <c r="E5801" s="19" t="s">
        <v>106</v>
      </c>
      <c r="F5801" s="19" t="s">
        <v>224</v>
      </c>
      <c r="G5801" s="19" t="s">
        <v>144</v>
      </c>
      <c r="H5801" s="19">
        <v>21.393253117775117</v>
      </c>
    </row>
    <row r="5802" spans="1:8">
      <c r="A5802" s="19" t="s">
        <v>36</v>
      </c>
      <c r="B5802" s="19" t="s">
        <v>6191</v>
      </c>
      <c r="C5802" s="19" t="s">
        <v>35</v>
      </c>
      <c r="D5802" s="19">
        <v>2008</v>
      </c>
      <c r="E5802" s="19" t="s">
        <v>106</v>
      </c>
      <c r="F5802" s="19" t="s">
        <v>224</v>
      </c>
      <c r="G5802" s="19" t="s">
        <v>144</v>
      </c>
      <c r="H5802" s="19">
        <v>18.302321752017125</v>
      </c>
    </row>
    <row r="5803" spans="1:8">
      <c r="A5803" s="19" t="s">
        <v>38</v>
      </c>
      <c r="B5803" s="19" t="s">
        <v>6192</v>
      </c>
      <c r="C5803" s="19" t="s">
        <v>37</v>
      </c>
      <c r="D5803" s="19">
        <v>2008</v>
      </c>
      <c r="E5803" s="19" t="s">
        <v>106</v>
      </c>
      <c r="F5803" s="19" t="s">
        <v>224</v>
      </c>
      <c r="G5803" s="19" t="s">
        <v>144</v>
      </c>
      <c r="H5803" s="19">
        <v>15.20079093546331</v>
      </c>
    </row>
    <row r="5804" spans="1:8">
      <c r="A5804" s="19" t="s">
        <v>40</v>
      </c>
      <c r="B5804" s="19" t="s">
        <v>6193</v>
      </c>
      <c r="C5804" s="19" t="s">
        <v>39</v>
      </c>
      <c r="D5804" s="19">
        <v>2008</v>
      </c>
      <c r="E5804" s="19" t="s">
        <v>106</v>
      </c>
      <c r="F5804" s="19" t="s">
        <v>224</v>
      </c>
      <c r="G5804" s="19" t="s">
        <v>144</v>
      </c>
      <c r="H5804" s="19">
        <v>15.078418510346472</v>
      </c>
    </row>
    <row r="5805" spans="1:8">
      <c r="A5805" s="19" t="s">
        <v>41</v>
      </c>
      <c r="B5805" s="19" t="s">
        <v>6194</v>
      </c>
      <c r="C5805" s="19" t="s">
        <v>24</v>
      </c>
      <c r="D5805" s="19">
        <v>2008</v>
      </c>
      <c r="E5805" s="19" t="s">
        <v>106</v>
      </c>
      <c r="F5805" s="19" t="s">
        <v>224</v>
      </c>
      <c r="G5805" s="19" t="s">
        <v>144</v>
      </c>
      <c r="H5805" s="19">
        <v>19.194756554307116</v>
      </c>
    </row>
    <row r="5806" spans="1:8">
      <c r="A5806" s="19" t="s">
        <v>43</v>
      </c>
      <c r="B5806" s="19" t="s">
        <v>6195</v>
      </c>
      <c r="C5806" s="19" t="s">
        <v>42</v>
      </c>
      <c r="D5806" s="19">
        <v>2008</v>
      </c>
      <c r="E5806" s="19" t="s">
        <v>106</v>
      </c>
      <c r="F5806" s="19" t="s">
        <v>224</v>
      </c>
      <c r="G5806" s="19" t="s">
        <v>144</v>
      </c>
      <c r="H5806" s="19">
        <v>17.995258166491045</v>
      </c>
    </row>
    <row r="5807" spans="1:8">
      <c r="A5807" s="19" t="s">
        <v>45</v>
      </c>
      <c r="B5807" s="19" t="s">
        <v>6196</v>
      </c>
      <c r="C5807" s="19" t="s">
        <v>44</v>
      </c>
      <c r="D5807" s="19">
        <v>2008</v>
      </c>
      <c r="E5807" s="19" t="s">
        <v>106</v>
      </c>
      <c r="F5807" s="19" t="s">
        <v>224</v>
      </c>
      <c r="G5807" s="19" t="s">
        <v>144</v>
      </c>
      <c r="H5807" s="19">
        <v>18.53260081522177</v>
      </c>
    </row>
    <row r="5808" spans="1:8">
      <c r="A5808" s="19" t="s">
        <v>47</v>
      </c>
      <c r="B5808" s="19" t="s">
        <v>6197</v>
      </c>
      <c r="C5808" s="19" t="s">
        <v>46</v>
      </c>
      <c r="D5808" s="19">
        <v>2008</v>
      </c>
      <c r="E5808" s="19" t="s">
        <v>106</v>
      </c>
      <c r="F5808" s="19" t="s">
        <v>224</v>
      </c>
      <c r="G5808" s="19" t="s">
        <v>144</v>
      </c>
      <c r="H5808" s="19">
        <v>17.887592970025505</v>
      </c>
    </row>
    <row r="5809" spans="1:8">
      <c r="A5809" s="19" t="s">
        <v>49</v>
      </c>
      <c r="B5809" s="19" t="s">
        <v>6198</v>
      </c>
      <c r="C5809" s="19" t="s">
        <v>48</v>
      </c>
      <c r="D5809" s="19">
        <v>2008</v>
      </c>
      <c r="E5809" s="19" t="s">
        <v>106</v>
      </c>
      <c r="F5809" s="19" t="s">
        <v>224</v>
      </c>
      <c r="G5809" s="19" t="s">
        <v>144</v>
      </c>
      <c r="H5809" s="19">
        <v>16.468479935687011</v>
      </c>
    </row>
    <row r="5810" spans="1:8">
      <c r="A5810" s="19" t="s">
        <v>51</v>
      </c>
      <c r="B5810" s="19" t="s">
        <v>6199</v>
      </c>
      <c r="C5810" s="19" t="s">
        <v>50</v>
      </c>
      <c r="D5810" s="19">
        <v>2008</v>
      </c>
      <c r="E5810" s="19" t="s">
        <v>106</v>
      </c>
      <c r="F5810" s="19" t="s">
        <v>224</v>
      </c>
      <c r="G5810" s="19" t="s">
        <v>144</v>
      </c>
      <c r="H5810" s="19">
        <v>16.736389965441496</v>
      </c>
    </row>
    <row r="5811" spans="1:8">
      <c r="A5811" s="19" t="s">
        <v>53</v>
      </c>
      <c r="B5811" s="19" t="s">
        <v>6200</v>
      </c>
      <c r="C5811" s="19" t="s">
        <v>52</v>
      </c>
      <c r="D5811" s="19">
        <v>2008</v>
      </c>
      <c r="E5811" s="19" t="s">
        <v>106</v>
      </c>
      <c r="F5811" s="19" t="s">
        <v>224</v>
      </c>
      <c r="G5811" s="19" t="s">
        <v>144</v>
      </c>
      <c r="H5811" s="19">
        <v>16.091838780830159</v>
      </c>
    </row>
    <row r="5812" spans="1:8">
      <c r="A5812" s="19" t="s">
        <v>55</v>
      </c>
      <c r="B5812" s="19" t="s">
        <v>6201</v>
      </c>
      <c r="C5812" s="19" t="s">
        <v>54</v>
      </c>
      <c r="D5812" s="19">
        <v>2008</v>
      </c>
      <c r="E5812" s="19" t="s">
        <v>106</v>
      </c>
      <c r="F5812" s="19" t="s">
        <v>224</v>
      </c>
      <c r="G5812" s="19" t="s">
        <v>144</v>
      </c>
      <c r="H5812" s="19">
        <v>16.101027265003477</v>
      </c>
    </row>
    <row r="5813" spans="1:8">
      <c r="A5813" s="19" t="s">
        <v>57</v>
      </c>
      <c r="B5813" s="19" t="s">
        <v>6202</v>
      </c>
      <c r="C5813" s="19" t="s">
        <v>56</v>
      </c>
      <c r="D5813" s="19">
        <v>2008</v>
      </c>
      <c r="E5813" s="19" t="s">
        <v>106</v>
      </c>
      <c r="F5813" s="19" t="s">
        <v>224</v>
      </c>
      <c r="G5813" s="19" t="s">
        <v>144</v>
      </c>
      <c r="H5813" s="19">
        <v>12.582220391833854</v>
      </c>
    </row>
    <row r="5814" spans="1:8">
      <c r="A5814" s="19" t="s">
        <v>59</v>
      </c>
      <c r="B5814" s="19" t="s">
        <v>6203</v>
      </c>
      <c r="C5814" s="19" t="s">
        <v>58</v>
      </c>
      <c r="D5814" s="19">
        <v>2008</v>
      </c>
      <c r="E5814" s="19" t="s">
        <v>106</v>
      </c>
      <c r="F5814" s="19" t="s">
        <v>224</v>
      </c>
      <c r="G5814" s="19" t="s">
        <v>144</v>
      </c>
      <c r="H5814" s="19">
        <v>15.368014065611746</v>
      </c>
    </row>
    <row r="5815" spans="1:8">
      <c r="A5815" s="19" t="s">
        <v>61</v>
      </c>
      <c r="B5815" s="19" t="s">
        <v>6204</v>
      </c>
      <c r="C5815" s="19" t="s">
        <v>60</v>
      </c>
      <c r="D5815" s="19">
        <v>2008</v>
      </c>
      <c r="E5815" s="19" t="s">
        <v>106</v>
      </c>
      <c r="F5815" s="19" t="s">
        <v>224</v>
      </c>
      <c r="G5815" s="19" t="s">
        <v>144</v>
      </c>
      <c r="H5815" s="19">
        <v>15.045685279187818</v>
      </c>
    </row>
    <row r="5816" spans="1:8">
      <c r="A5816" s="19" t="s">
        <v>63</v>
      </c>
      <c r="B5816" s="19" t="s">
        <v>6205</v>
      </c>
      <c r="C5816" s="19" t="s">
        <v>62</v>
      </c>
      <c r="D5816" s="19">
        <v>2008</v>
      </c>
      <c r="E5816" s="19" t="s">
        <v>106</v>
      </c>
      <c r="F5816" s="19" t="s">
        <v>224</v>
      </c>
      <c r="G5816" s="19" t="s">
        <v>144</v>
      </c>
      <c r="H5816" s="19">
        <v>14.90009895595904</v>
      </c>
    </row>
    <row r="5817" spans="1:8">
      <c r="A5817" s="19" t="s">
        <v>65</v>
      </c>
      <c r="B5817" s="19" t="s">
        <v>6206</v>
      </c>
      <c r="C5817" s="19" t="s">
        <v>64</v>
      </c>
      <c r="D5817" s="19">
        <v>2008</v>
      </c>
      <c r="E5817" s="19" t="s">
        <v>106</v>
      </c>
      <c r="F5817" s="19" t="s">
        <v>224</v>
      </c>
      <c r="G5817" s="19" t="s">
        <v>144</v>
      </c>
      <c r="H5817" s="19">
        <v>15.813017222097963</v>
      </c>
    </row>
    <row r="5818" spans="1:8">
      <c r="A5818" s="19" t="s">
        <v>67</v>
      </c>
      <c r="B5818" s="19" t="s">
        <v>6207</v>
      </c>
      <c r="C5818" s="19" t="s">
        <v>66</v>
      </c>
      <c r="D5818" s="19">
        <v>2008</v>
      </c>
      <c r="E5818" s="19" t="s">
        <v>106</v>
      </c>
      <c r="F5818" s="19" t="s">
        <v>224</v>
      </c>
      <c r="G5818" s="19" t="s">
        <v>144</v>
      </c>
      <c r="H5818" s="19">
        <v>16.343194254445965</v>
      </c>
    </row>
    <row r="5819" spans="1:8">
      <c r="A5819" s="19" t="s">
        <v>69</v>
      </c>
      <c r="B5819" s="19" t="s">
        <v>6208</v>
      </c>
      <c r="C5819" s="19" t="s">
        <v>68</v>
      </c>
      <c r="D5819" s="19">
        <v>2008</v>
      </c>
      <c r="E5819" s="19" t="s">
        <v>106</v>
      </c>
      <c r="F5819" s="19" t="s">
        <v>224</v>
      </c>
      <c r="G5819" s="19" t="s">
        <v>144</v>
      </c>
      <c r="H5819" s="19">
        <v>17.909245307668858</v>
      </c>
    </row>
    <row r="5820" spans="1:8">
      <c r="A5820" s="19" t="s">
        <v>71</v>
      </c>
      <c r="B5820" s="19" t="s">
        <v>6209</v>
      </c>
      <c r="C5820" s="19" t="s">
        <v>70</v>
      </c>
      <c r="D5820" s="19">
        <v>2008</v>
      </c>
      <c r="E5820" s="19" t="s">
        <v>106</v>
      </c>
      <c r="F5820" s="19" t="s">
        <v>224</v>
      </c>
      <c r="G5820" s="19" t="s">
        <v>144</v>
      </c>
      <c r="H5820" s="19">
        <v>14.848696175356551</v>
      </c>
    </row>
    <row r="5821" spans="1:8">
      <c r="A5821" s="19" t="s">
        <v>20</v>
      </c>
      <c r="B5821" s="19" t="s">
        <v>6210</v>
      </c>
      <c r="C5821" s="19" t="s">
        <v>182</v>
      </c>
      <c r="D5821" s="19">
        <v>2008</v>
      </c>
      <c r="E5821" s="19" t="s">
        <v>106</v>
      </c>
      <c r="F5821" s="19" t="s">
        <v>224</v>
      </c>
      <c r="G5821" s="19" t="s">
        <v>144</v>
      </c>
      <c r="H5821" s="19">
        <v>16.35018286784371</v>
      </c>
    </row>
    <row r="5822" spans="1:8">
      <c r="A5822" s="19" t="s">
        <v>23</v>
      </c>
      <c r="B5822" s="19" t="s">
        <v>6211</v>
      </c>
      <c r="C5822" s="19" t="s">
        <v>175</v>
      </c>
      <c r="D5822" s="19">
        <v>2009</v>
      </c>
      <c r="E5822" s="19" t="s">
        <v>106</v>
      </c>
      <c r="F5822" s="19" t="s">
        <v>224</v>
      </c>
      <c r="G5822" s="19" t="s">
        <v>144</v>
      </c>
      <c r="H5822" s="19">
        <v>17.845655483442645</v>
      </c>
    </row>
    <row r="5823" spans="1:8">
      <c r="A5823" s="19" t="s">
        <v>25</v>
      </c>
      <c r="B5823" s="19" t="s">
        <v>6212</v>
      </c>
      <c r="C5823" s="19" t="s">
        <v>176</v>
      </c>
      <c r="D5823" s="19">
        <v>2009</v>
      </c>
      <c r="E5823" s="19" t="s">
        <v>106</v>
      </c>
      <c r="F5823" s="19" t="s">
        <v>224</v>
      </c>
      <c r="G5823" s="19" t="s">
        <v>144</v>
      </c>
      <c r="H5823" s="19">
        <v>19.61713250363858</v>
      </c>
    </row>
    <row r="5824" spans="1:8">
      <c r="A5824" s="19" t="s">
        <v>26</v>
      </c>
      <c r="B5824" s="19" t="s">
        <v>6213</v>
      </c>
      <c r="C5824" s="19" t="s">
        <v>177</v>
      </c>
      <c r="D5824" s="19">
        <v>2009</v>
      </c>
      <c r="E5824" s="19" t="s">
        <v>106</v>
      </c>
      <c r="F5824" s="19" t="s">
        <v>224</v>
      </c>
      <c r="G5824" s="19" t="s">
        <v>144</v>
      </c>
      <c r="H5824" s="19">
        <v>18.405006169939231</v>
      </c>
    </row>
    <row r="5825" spans="1:8">
      <c r="A5825" s="19" t="s">
        <v>221</v>
      </c>
      <c r="B5825" s="19" t="s">
        <v>6214</v>
      </c>
      <c r="C5825" s="19" t="s">
        <v>178</v>
      </c>
      <c r="D5825" s="19">
        <v>2009</v>
      </c>
      <c r="E5825" s="19" t="s">
        <v>106</v>
      </c>
      <c r="F5825" s="19" t="s">
        <v>224</v>
      </c>
      <c r="G5825" s="19" t="s">
        <v>144</v>
      </c>
      <c r="H5825" s="19">
        <v>16.614428460446302</v>
      </c>
    </row>
    <row r="5826" spans="1:8">
      <c r="A5826" s="19" t="s">
        <v>107</v>
      </c>
      <c r="B5826" s="19" t="s">
        <v>6215</v>
      </c>
      <c r="C5826" s="19" t="s">
        <v>179</v>
      </c>
      <c r="D5826" s="19">
        <v>2009</v>
      </c>
      <c r="E5826" s="19" t="s">
        <v>106</v>
      </c>
      <c r="F5826" s="19" t="s">
        <v>224</v>
      </c>
      <c r="G5826" s="19" t="s">
        <v>144</v>
      </c>
      <c r="H5826" s="19">
        <v>13.479956982898594</v>
      </c>
    </row>
    <row r="5827" spans="1:8">
      <c r="A5827" s="19" t="s">
        <v>27</v>
      </c>
      <c r="B5827" s="19" t="s">
        <v>6216</v>
      </c>
      <c r="C5827" s="19" t="s">
        <v>180</v>
      </c>
      <c r="D5827" s="19">
        <v>2009</v>
      </c>
      <c r="E5827" s="19" t="s">
        <v>106</v>
      </c>
      <c r="F5827" s="19" t="s">
        <v>224</v>
      </c>
      <c r="G5827" s="19" t="s">
        <v>144</v>
      </c>
      <c r="H5827" s="19">
        <v>15.365092934568453</v>
      </c>
    </row>
    <row r="5828" spans="1:8">
      <c r="A5828" s="19" t="s">
        <v>28</v>
      </c>
      <c r="B5828" s="19" t="s">
        <v>6217</v>
      </c>
      <c r="C5828" s="19" t="s">
        <v>181</v>
      </c>
      <c r="D5828" s="19">
        <v>2009</v>
      </c>
      <c r="E5828" s="19" t="s">
        <v>106</v>
      </c>
      <c r="F5828" s="19" t="s">
        <v>224</v>
      </c>
      <c r="G5828" s="19" t="s">
        <v>144</v>
      </c>
      <c r="H5828" s="19">
        <v>15.779898088300673</v>
      </c>
    </row>
    <row r="5829" spans="1:8">
      <c r="A5829" s="19" t="s">
        <v>30</v>
      </c>
      <c r="B5829" s="19" t="s">
        <v>6218</v>
      </c>
      <c r="C5829" s="19" t="s">
        <v>29</v>
      </c>
      <c r="D5829" s="19">
        <v>2009</v>
      </c>
      <c r="E5829" s="19" t="s">
        <v>106</v>
      </c>
      <c r="F5829" s="19" t="s">
        <v>224</v>
      </c>
      <c r="G5829" s="19" t="s">
        <v>144</v>
      </c>
      <c r="H5829" s="19">
        <v>19.600134786027184</v>
      </c>
    </row>
    <row r="5830" spans="1:8">
      <c r="A5830" s="19" t="s">
        <v>32</v>
      </c>
      <c r="B5830" s="19" t="s">
        <v>6219</v>
      </c>
      <c r="C5830" s="19" t="s">
        <v>31</v>
      </c>
      <c r="D5830" s="19">
        <v>2009</v>
      </c>
      <c r="E5830" s="19" t="s">
        <v>106</v>
      </c>
      <c r="F5830" s="19" t="s">
        <v>224</v>
      </c>
      <c r="G5830" s="19" t="s">
        <v>144</v>
      </c>
      <c r="H5830" s="19">
        <v>18.637969595799163</v>
      </c>
    </row>
    <row r="5831" spans="1:8">
      <c r="A5831" s="19" t="s">
        <v>34</v>
      </c>
      <c r="B5831" s="19" t="s">
        <v>6220</v>
      </c>
      <c r="C5831" s="19" t="s">
        <v>33</v>
      </c>
      <c r="D5831" s="19">
        <v>2009</v>
      </c>
      <c r="E5831" s="19" t="s">
        <v>106</v>
      </c>
      <c r="F5831" s="19" t="s">
        <v>224</v>
      </c>
      <c r="G5831" s="19" t="s">
        <v>144</v>
      </c>
      <c r="H5831" s="19">
        <v>21.490459173353113</v>
      </c>
    </row>
    <row r="5832" spans="1:8">
      <c r="A5832" s="19" t="s">
        <v>36</v>
      </c>
      <c r="B5832" s="19" t="s">
        <v>6221</v>
      </c>
      <c r="C5832" s="19" t="s">
        <v>35</v>
      </c>
      <c r="D5832" s="19">
        <v>2009</v>
      </c>
      <c r="E5832" s="19" t="s">
        <v>106</v>
      </c>
      <c r="F5832" s="19" t="s">
        <v>224</v>
      </c>
      <c r="G5832" s="19" t="s">
        <v>144</v>
      </c>
      <c r="H5832" s="19">
        <v>18.450482541523421</v>
      </c>
    </row>
    <row r="5833" spans="1:8">
      <c r="A5833" s="19" t="s">
        <v>38</v>
      </c>
      <c r="B5833" s="19" t="s">
        <v>6222</v>
      </c>
      <c r="C5833" s="19" t="s">
        <v>37</v>
      </c>
      <c r="D5833" s="19">
        <v>2009</v>
      </c>
      <c r="E5833" s="19" t="s">
        <v>106</v>
      </c>
      <c r="F5833" s="19" t="s">
        <v>224</v>
      </c>
      <c r="G5833" s="19" t="s">
        <v>144</v>
      </c>
      <c r="H5833" s="19">
        <v>15.519944034926352</v>
      </c>
    </row>
    <row r="5834" spans="1:8">
      <c r="A5834" s="19" t="s">
        <v>40</v>
      </c>
      <c r="B5834" s="19" t="s">
        <v>6223</v>
      </c>
      <c r="C5834" s="19" t="s">
        <v>39</v>
      </c>
      <c r="D5834" s="19">
        <v>2009</v>
      </c>
      <c r="E5834" s="19" t="s">
        <v>106</v>
      </c>
      <c r="F5834" s="19" t="s">
        <v>224</v>
      </c>
      <c r="G5834" s="19" t="s">
        <v>144</v>
      </c>
      <c r="H5834" s="19">
        <v>15.213032953651041</v>
      </c>
    </row>
    <row r="5835" spans="1:8">
      <c r="A5835" s="19" t="s">
        <v>41</v>
      </c>
      <c r="B5835" s="19" t="s">
        <v>6224</v>
      </c>
      <c r="C5835" s="19" t="s">
        <v>24</v>
      </c>
      <c r="D5835" s="19">
        <v>2009</v>
      </c>
      <c r="E5835" s="19" t="s">
        <v>106</v>
      </c>
      <c r="F5835" s="19" t="s">
        <v>224</v>
      </c>
      <c r="G5835" s="19" t="s">
        <v>144</v>
      </c>
      <c r="H5835" s="19">
        <v>19.61713250363858</v>
      </c>
    </row>
    <row r="5836" spans="1:8">
      <c r="A5836" s="19" t="s">
        <v>43</v>
      </c>
      <c r="B5836" s="19" t="s">
        <v>6225</v>
      </c>
      <c r="C5836" s="19" t="s">
        <v>42</v>
      </c>
      <c r="D5836" s="19">
        <v>2009</v>
      </c>
      <c r="E5836" s="19" t="s">
        <v>106</v>
      </c>
      <c r="F5836" s="19" t="s">
        <v>224</v>
      </c>
      <c r="G5836" s="19" t="s">
        <v>144</v>
      </c>
      <c r="H5836" s="19">
        <v>18.3407619654038</v>
      </c>
    </row>
    <row r="5837" spans="1:8">
      <c r="A5837" s="19" t="s">
        <v>45</v>
      </c>
      <c r="B5837" s="19" t="s">
        <v>6226</v>
      </c>
      <c r="C5837" s="19" t="s">
        <v>44</v>
      </c>
      <c r="D5837" s="19">
        <v>2009</v>
      </c>
      <c r="E5837" s="19" t="s">
        <v>106</v>
      </c>
      <c r="F5837" s="19" t="s">
        <v>224</v>
      </c>
      <c r="G5837" s="19" t="s">
        <v>144</v>
      </c>
      <c r="H5837" s="19">
        <v>18.824267176922707</v>
      </c>
    </row>
    <row r="5838" spans="1:8">
      <c r="A5838" s="19" t="s">
        <v>47</v>
      </c>
      <c r="B5838" s="19" t="s">
        <v>6227</v>
      </c>
      <c r="C5838" s="19" t="s">
        <v>46</v>
      </c>
      <c r="D5838" s="19">
        <v>2009</v>
      </c>
      <c r="E5838" s="19" t="s">
        <v>106</v>
      </c>
      <c r="F5838" s="19" t="s">
        <v>224</v>
      </c>
      <c r="G5838" s="19" t="s">
        <v>144</v>
      </c>
      <c r="H5838" s="19">
        <v>18.152839079724515</v>
      </c>
    </row>
    <row r="5839" spans="1:8">
      <c r="A5839" s="19" t="s">
        <v>49</v>
      </c>
      <c r="B5839" s="19" t="s">
        <v>6228</v>
      </c>
      <c r="C5839" s="19" t="s">
        <v>48</v>
      </c>
      <c r="D5839" s="19">
        <v>2009</v>
      </c>
      <c r="E5839" s="19" t="s">
        <v>106</v>
      </c>
      <c r="F5839" s="19" t="s">
        <v>224</v>
      </c>
      <c r="G5839" s="19" t="s">
        <v>144</v>
      </c>
      <c r="H5839" s="19">
        <v>16.573502419489405</v>
      </c>
    </row>
    <row r="5840" spans="1:8">
      <c r="A5840" s="19" t="s">
        <v>51</v>
      </c>
      <c r="B5840" s="19" t="s">
        <v>6229</v>
      </c>
      <c r="C5840" s="19" t="s">
        <v>50</v>
      </c>
      <c r="D5840" s="19">
        <v>2009</v>
      </c>
      <c r="E5840" s="19" t="s">
        <v>106</v>
      </c>
      <c r="F5840" s="19" t="s">
        <v>224</v>
      </c>
      <c r="G5840" s="19" t="s">
        <v>144</v>
      </c>
      <c r="H5840" s="19">
        <v>16.877713965541393</v>
      </c>
    </row>
    <row r="5841" spans="1:8">
      <c r="A5841" s="19" t="s">
        <v>53</v>
      </c>
      <c r="B5841" s="19" t="s">
        <v>6230</v>
      </c>
      <c r="C5841" s="19" t="s">
        <v>52</v>
      </c>
      <c r="D5841" s="19">
        <v>2009</v>
      </c>
      <c r="E5841" s="19" t="s">
        <v>106</v>
      </c>
      <c r="F5841" s="19" t="s">
        <v>224</v>
      </c>
      <c r="G5841" s="19" t="s">
        <v>144</v>
      </c>
      <c r="H5841" s="19">
        <v>16.41614206386593</v>
      </c>
    </row>
    <row r="5842" spans="1:8">
      <c r="A5842" s="19" t="s">
        <v>55</v>
      </c>
      <c r="B5842" s="19" t="s">
        <v>6231</v>
      </c>
      <c r="C5842" s="19" t="s">
        <v>54</v>
      </c>
      <c r="D5842" s="19">
        <v>2009</v>
      </c>
      <c r="E5842" s="19" t="s">
        <v>106</v>
      </c>
      <c r="F5842" s="19" t="s">
        <v>224</v>
      </c>
      <c r="G5842" s="19" t="s">
        <v>144</v>
      </c>
      <c r="H5842" s="19">
        <v>16.279535751167558</v>
      </c>
    </row>
    <row r="5843" spans="1:8">
      <c r="A5843" s="19" t="s">
        <v>57</v>
      </c>
      <c r="B5843" s="19" t="s">
        <v>6232</v>
      </c>
      <c r="C5843" s="19" t="s">
        <v>56</v>
      </c>
      <c r="D5843" s="19">
        <v>2009</v>
      </c>
      <c r="E5843" s="19" t="s">
        <v>106</v>
      </c>
      <c r="F5843" s="19" t="s">
        <v>224</v>
      </c>
      <c r="G5843" s="19" t="s">
        <v>144</v>
      </c>
      <c r="H5843" s="19">
        <v>12.425393065328967</v>
      </c>
    </row>
    <row r="5844" spans="1:8">
      <c r="A5844" s="19" t="s">
        <v>59</v>
      </c>
      <c r="B5844" s="19" t="s">
        <v>6233</v>
      </c>
      <c r="C5844" s="19" t="s">
        <v>58</v>
      </c>
      <c r="D5844" s="19">
        <v>2009</v>
      </c>
      <c r="E5844" s="19" t="s">
        <v>106</v>
      </c>
      <c r="F5844" s="19" t="s">
        <v>224</v>
      </c>
      <c r="G5844" s="19" t="s">
        <v>144</v>
      </c>
      <c r="H5844" s="19">
        <v>15.431182562580259</v>
      </c>
    </row>
    <row r="5845" spans="1:8">
      <c r="A5845" s="19" t="s">
        <v>61</v>
      </c>
      <c r="B5845" s="19" t="s">
        <v>6234</v>
      </c>
      <c r="C5845" s="19" t="s">
        <v>60</v>
      </c>
      <c r="D5845" s="19">
        <v>2009</v>
      </c>
      <c r="E5845" s="19" t="s">
        <v>106</v>
      </c>
      <c r="F5845" s="19" t="s">
        <v>224</v>
      </c>
      <c r="G5845" s="19" t="s">
        <v>144</v>
      </c>
      <c r="H5845" s="19">
        <v>15.099151092171928</v>
      </c>
    </row>
    <row r="5846" spans="1:8">
      <c r="A5846" s="19" t="s">
        <v>63</v>
      </c>
      <c r="B5846" s="19" t="s">
        <v>6235</v>
      </c>
      <c r="C5846" s="19" t="s">
        <v>62</v>
      </c>
      <c r="D5846" s="19">
        <v>2009</v>
      </c>
      <c r="E5846" s="19" t="s">
        <v>106</v>
      </c>
      <c r="F5846" s="19" t="s">
        <v>224</v>
      </c>
      <c r="G5846" s="19" t="s">
        <v>144</v>
      </c>
      <c r="H5846" s="19">
        <v>15.013891502385354</v>
      </c>
    </row>
    <row r="5847" spans="1:8">
      <c r="A5847" s="19" t="s">
        <v>65</v>
      </c>
      <c r="B5847" s="19" t="s">
        <v>6236</v>
      </c>
      <c r="C5847" s="19" t="s">
        <v>64</v>
      </c>
      <c r="D5847" s="19">
        <v>2009</v>
      </c>
      <c r="E5847" s="19" t="s">
        <v>106</v>
      </c>
      <c r="F5847" s="19" t="s">
        <v>224</v>
      </c>
      <c r="G5847" s="19" t="s">
        <v>144</v>
      </c>
      <c r="H5847" s="19">
        <v>15.957476648621357</v>
      </c>
    </row>
    <row r="5848" spans="1:8">
      <c r="A5848" s="19" t="s">
        <v>67</v>
      </c>
      <c r="B5848" s="19" t="s">
        <v>6237</v>
      </c>
      <c r="C5848" s="19" t="s">
        <v>66</v>
      </c>
      <c r="D5848" s="19">
        <v>2009</v>
      </c>
      <c r="E5848" s="19" t="s">
        <v>106</v>
      </c>
      <c r="F5848" s="19" t="s">
        <v>224</v>
      </c>
      <c r="G5848" s="19" t="s">
        <v>144</v>
      </c>
      <c r="H5848" s="19">
        <v>16.306088887939687</v>
      </c>
    </row>
    <row r="5849" spans="1:8">
      <c r="A5849" s="19" t="s">
        <v>69</v>
      </c>
      <c r="B5849" s="19" t="s">
        <v>6238</v>
      </c>
      <c r="C5849" s="19" t="s">
        <v>68</v>
      </c>
      <c r="D5849" s="19">
        <v>2009</v>
      </c>
      <c r="E5849" s="19" t="s">
        <v>106</v>
      </c>
      <c r="F5849" s="19" t="s">
        <v>224</v>
      </c>
      <c r="G5849" s="19" t="s">
        <v>144</v>
      </c>
      <c r="H5849" s="19">
        <v>18.148116030004768</v>
      </c>
    </row>
    <row r="5850" spans="1:8">
      <c r="A5850" s="19" t="s">
        <v>71</v>
      </c>
      <c r="B5850" s="19" t="s">
        <v>6239</v>
      </c>
      <c r="C5850" s="19" t="s">
        <v>70</v>
      </c>
      <c r="D5850" s="19">
        <v>2009</v>
      </c>
      <c r="E5850" s="19" t="s">
        <v>106</v>
      </c>
      <c r="F5850" s="19" t="s">
        <v>224</v>
      </c>
      <c r="G5850" s="19" t="s">
        <v>144</v>
      </c>
      <c r="H5850" s="19">
        <v>14.813453659466155</v>
      </c>
    </row>
    <row r="5851" spans="1:8">
      <c r="A5851" s="19" t="s">
        <v>20</v>
      </c>
      <c r="B5851" s="19" t="s">
        <v>6240</v>
      </c>
      <c r="C5851" s="19" t="s">
        <v>182</v>
      </c>
      <c r="D5851" s="19">
        <v>2009</v>
      </c>
      <c r="E5851" s="19" t="s">
        <v>106</v>
      </c>
      <c r="F5851" s="19" t="s">
        <v>224</v>
      </c>
      <c r="G5851" s="19" t="s">
        <v>144</v>
      </c>
      <c r="H5851" s="19">
        <v>16.488655236798401</v>
      </c>
    </row>
    <row r="5852" spans="1:8">
      <c r="A5852" s="19" t="s">
        <v>23</v>
      </c>
      <c r="B5852" s="19" t="s">
        <v>6241</v>
      </c>
      <c r="C5852" s="19" t="s">
        <v>175</v>
      </c>
      <c r="D5852" s="19">
        <v>2010</v>
      </c>
      <c r="E5852" s="19" t="s">
        <v>106</v>
      </c>
      <c r="F5852" s="19" t="s">
        <v>224</v>
      </c>
      <c r="G5852" s="19" t="s">
        <v>144</v>
      </c>
      <c r="H5852" s="19">
        <v>18.064658368909466</v>
      </c>
    </row>
    <row r="5853" spans="1:8">
      <c r="A5853" s="19" t="s">
        <v>25</v>
      </c>
      <c r="B5853" s="19" t="s">
        <v>6242</v>
      </c>
      <c r="C5853" s="19" t="s">
        <v>176</v>
      </c>
      <c r="D5853" s="19">
        <v>2010</v>
      </c>
      <c r="E5853" s="19" t="s">
        <v>106</v>
      </c>
      <c r="F5853" s="19" t="s">
        <v>224</v>
      </c>
      <c r="G5853" s="19" t="s">
        <v>144</v>
      </c>
      <c r="H5853" s="19">
        <v>19.98929622691999</v>
      </c>
    </row>
    <row r="5854" spans="1:8">
      <c r="A5854" s="19" t="s">
        <v>26</v>
      </c>
      <c r="B5854" s="19" t="s">
        <v>6243</v>
      </c>
      <c r="C5854" s="19" t="s">
        <v>177</v>
      </c>
      <c r="D5854" s="19">
        <v>2010</v>
      </c>
      <c r="E5854" s="19" t="s">
        <v>106</v>
      </c>
      <c r="F5854" s="19" t="s">
        <v>224</v>
      </c>
      <c r="G5854" s="19" t="s">
        <v>144</v>
      </c>
      <c r="H5854" s="19">
        <v>18.627031540749371</v>
      </c>
    </row>
    <row r="5855" spans="1:8">
      <c r="A5855" s="19" t="s">
        <v>221</v>
      </c>
      <c r="B5855" s="19" t="s">
        <v>6244</v>
      </c>
      <c r="C5855" s="19" t="s">
        <v>178</v>
      </c>
      <c r="D5855" s="19">
        <v>2010</v>
      </c>
      <c r="E5855" s="19" t="s">
        <v>106</v>
      </c>
      <c r="F5855" s="19" t="s">
        <v>224</v>
      </c>
      <c r="G5855" s="19" t="s">
        <v>144</v>
      </c>
      <c r="H5855" s="19">
        <v>16.766074038457869</v>
      </c>
    </row>
    <row r="5856" spans="1:8">
      <c r="A5856" s="19" t="s">
        <v>107</v>
      </c>
      <c r="B5856" s="19" t="s">
        <v>6245</v>
      </c>
      <c r="C5856" s="19" t="s">
        <v>179</v>
      </c>
      <c r="D5856" s="19">
        <v>2010</v>
      </c>
      <c r="E5856" s="19" t="s">
        <v>106</v>
      </c>
      <c r="F5856" s="19" t="s">
        <v>224</v>
      </c>
      <c r="G5856" s="19" t="s">
        <v>144</v>
      </c>
      <c r="H5856" s="19">
        <v>13.469994555885926</v>
      </c>
    </row>
    <row r="5857" spans="1:8">
      <c r="A5857" s="19" t="s">
        <v>27</v>
      </c>
      <c r="B5857" s="19" t="s">
        <v>6246</v>
      </c>
      <c r="C5857" s="19" t="s">
        <v>180</v>
      </c>
      <c r="D5857" s="19">
        <v>2010</v>
      </c>
      <c r="E5857" s="19" t="s">
        <v>106</v>
      </c>
      <c r="F5857" s="19" t="s">
        <v>224</v>
      </c>
      <c r="G5857" s="19" t="s">
        <v>144</v>
      </c>
      <c r="H5857" s="19">
        <v>15.478908785001803</v>
      </c>
    </row>
    <row r="5858" spans="1:8">
      <c r="A5858" s="19" t="s">
        <v>28</v>
      </c>
      <c r="B5858" s="19" t="s">
        <v>6247</v>
      </c>
      <c r="C5858" s="19" t="s">
        <v>181</v>
      </c>
      <c r="D5858" s="19">
        <v>2010</v>
      </c>
      <c r="E5858" s="19" t="s">
        <v>106</v>
      </c>
      <c r="F5858" s="19" t="s">
        <v>224</v>
      </c>
      <c r="G5858" s="19" t="s">
        <v>144</v>
      </c>
      <c r="H5858" s="19">
        <v>15.94820973828736</v>
      </c>
    </row>
    <row r="5859" spans="1:8">
      <c r="A5859" s="19" t="s">
        <v>30</v>
      </c>
      <c r="B5859" s="19" t="s">
        <v>6248</v>
      </c>
      <c r="C5859" s="19" t="s">
        <v>29</v>
      </c>
      <c r="D5859" s="19">
        <v>2010</v>
      </c>
      <c r="E5859" s="19" t="s">
        <v>106</v>
      </c>
      <c r="F5859" s="19" t="s">
        <v>224</v>
      </c>
      <c r="G5859" s="19" t="s">
        <v>144</v>
      </c>
      <c r="H5859" s="19">
        <v>19.953263134185484</v>
      </c>
    </row>
    <row r="5860" spans="1:8">
      <c r="A5860" s="19" t="s">
        <v>32</v>
      </c>
      <c r="B5860" s="19" t="s">
        <v>6249</v>
      </c>
      <c r="C5860" s="19" t="s">
        <v>31</v>
      </c>
      <c r="D5860" s="19">
        <v>2010</v>
      </c>
      <c r="E5860" s="19" t="s">
        <v>106</v>
      </c>
      <c r="F5860" s="19" t="s">
        <v>224</v>
      </c>
      <c r="G5860" s="19" t="s">
        <v>144</v>
      </c>
      <c r="H5860" s="19">
        <v>18.648893490358486</v>
      </c>
    </row>
    <row r="5861" spans="1:8">
      <c r="A5861" s="19" t="s">
        <v>34</v>
      </c>
      <c r="B5861" s="19" t="s">
        <v>6250</v>
      </c>
      <c r="C5861" s="19" t="s">
        <v>33</v>
      </c>
      <c r="D5861" s="19">
        <v>2010</v>
      </c>
      <c r="E5861" s="19" t="s">
        <v>106</v>
      </c>
      <c r="F5861" s="19" t="s">
        <v>224</v>
      </c>
      <c r="G5861" s="19" t="s">
        <v>144</v>
      </c>
      <c r="H5861" s="19">
        <v>21.722555832939747</v>
      </c>
    </row>
    <row r="5862" spans="1:8">
      <c r="A5862" s="19" t="s">
        <v>36</v>
      </c>
      <c r="B5862" s="19" t="s">
        <v>6251</v>
      </c>
      <c r="C5862" s="19" t="s">
        <v>35</v>
      </c>
      <c r="D5862" s="19">
        <v>2010</v>
      </c>
      <c r="E5862" s="19" t="s">
        <v>106</v>
      </c>
      <c r="F5862" s="19" t="s">
        <v>224</v>
      </c>
      <c r="G5862" s="19" t="s">
        <v>144</v>
      </c>
      <c r="H5862" s="19">
        <v>18.678436107757005</v>
      </c>
    </row>
    <row r="5863" spans="1:8">
      <c r="A5863" s="19" t="s">
        <v>38</v>
      </c>
      <c r="B5863" s="19" t="s">
        <v>6252</v>
      </c>
      <c r="C5863" s="19" t="s">
        <v>37</v>
      </c>
      <c r="D5863" s="19">
        <v>2010</v>
      </c>
      <c r="E5863" s="19" t="s">
        <v>106</v>
      </c>
      <c r="F5863" s="19" t="s">
        <v>224</v>
      </c>
      <c r="G5863" s="19" t="s">
        <v>144</v>
      </c>
      <c r="H5863" s="19">
        <v>15.892810796781728</v>
      </c>
    </row>
    <row r="5864" spans="1:8">
      <c r="A5864" s="19" t="s">
        <v>40</v>
      </c>
      <c r="B5864" s="19" t="s">
        <v>6253</v>
      </c>
      <c r="C5864" s="19" t="s">
        <v>39</v>
      </c>
      <c r="D5864" s="19">
        <v>2010</v>
      </c>
      <c r="E5864" s="19" t="s">
        <v>106</v>
      </c>
      <c r="F5864" s="19" t="s">
        <v>224</v>
      </c>
      <c r="G5864" s="19" t="s">
        <v>144</v>
      </c>
      <c r="H5864" s="19">
        <v>15.367417344053067</v>
      </c>
    </row>
    <row r="5865" spans="1:8">
      <c r="A5865" s="19" t="s">
        <v>41</v>
      </c>
      <c r="B5865" s="19" t="s">
        <v>6254</v>
      </c>
      <c r="C5865" s="19" t="s">
        <v>24</v>
      </c>
      <c r="D5865" s="19">
        <v>2010</v>
      </c>
      <c r="E5865" s="19" t="s">
        <v>106</v>
      </c>
      <c r="F5865" s="19" t="s">
        <v>224</v>
      </c>
      <c r="G5865" s="19" t="s">
        <v>144</v>
      </c>
      <c r="H5865" s="19">
        <v>19.98929622691999</v>
      </c>
    </row>
    <row r="5866" spans="1:8">
      <c r="A5866" s="19" t="s">
        <v>43</v>
      </c>
      <c r="B5866" s="19" t="s">
        <v>6255</v>
      </c>
      <c r="C5866" s="19" t="s">
        <v>42</v>
      </c>
      <c r="D5866" s="19">
        <v>2010</v>
      </c>
      <c r="E5866" s="19" t="s">
        <v>106</v>
      </c>
      <c r="F5866" s="19" t="s">
        <v>224</v>
      </c>
      <c r="G5866" s="19" t="s">
        <v>144</v>
      </c>
      <c r="H5866" s="19">
        <v>18.612328984205799</v>
      </c>
    </row>
    <row r="5867" spans="1:8">
      <c r="A5867" s="19" t="s">
        <v>45</v>
      </c>
      <c r="B5867" s="19" t="s">
        <v>6256</v>
      </c>
      <c r="C5867" s="19" t="s">
        <v>44</v>
      </c>
      <c r="D5867" s="19">
        <v>2010</v>
      </c>
      <c r="E5867" s="19" t="s">
        <v>106</v>
      </c>
      <c r="F5867" s="19" t="s">
        <v>224</v>
      </c>
      <c r="G5867" s="19" t="s">
        <v>144</v>
      </c>
      <c r="H5867" s="19">
        <v>19.177424004612575</v>
      </c>
    </row>
    <row r="5868" spans="1:8">
      <c r="A5868" s="19" t="s">
        <v>47</v>
      </c>
      <c r="B5868" s="19" t="s">
        <v>6257</v>
      </c>
      <c r="C5868" s="19" t="s">
        <v>46</v>
      </c>
      <c r="D5868" s="19">
        <v>2010</v>
      </c>
      <c r="E5868" s="19" t="s">
        <v>106</v>
      </c>
      <c r="F5868" s="19" t="s">
        <v>224</v>
      </c>
      <c r="G5868" s="19" t="s">
        <v>144</v>
      </c>
      <c r="H5868" s="19">
        <v>18.266224133699026</v>
      </c>
    </row>
    <row r="5869" spans="1:8">
      <c r="A5869" s="19" t="s">
        <v>49</v>
      </c>
      <c r="B5869" s="19" t="s">
        <v>6258</v>
      </c>
      <c r="C5869" s="19" t="s">
        <v>48</v>
      </c>
      <c r="D5869" s="19">
        <v>2010</v>
      </c>
      <c r="E5869" s="19" t="s">
        <v>106</v>
      </c>
      <c r="F5869" s="19" t="s">
        <v>224</v>
      </c>
      <c r="G5869" s="19" t="s">
        <v>144</v>
      </c>
      <c r="H5869" s="19">
        <v>16.715552268818186</v>
      </c>
    </row>
    <row r="5870" spans="1:8">
      <c r="A5870" s="19" t="s">
        <v>51</v>
      </c>
      <c r="B5870" s="19" t="s">
        <v>6259</v>
      </c>
      <c r="C5870" s="19" t="s">
        <v>50</v>
      </c>
      <c r="D5870" s="19">
        <v>2010</v>
      </c>
      <c r="E5870" s="19" t="s">
        <v>106</v>
      </c>
      <c r="F5870" s="19" t="s">
        <v>224</v>
      </c>
      <c r="G5870" s="19" t="s">
        <v>144</v>
      </c>
      <c r="H5870" s="19">
        <v>16.940059114404583</v>
      </c>
    </row>
    <row r="5871" spans="1:8">
      <c r="A5871" s="19" t="s">
        <v>53</v>
      </c>
      <c r="B5871" s="19" t="s">
        <v>6260</v>
      </c>
      <c r="C5871" s="19" t="s">
        <v>52</v>
      </c>
      <c r="D5871" s="19">
        <v>2010</v>
      </c>
      <c r="E5871" s="19" t="s">
        <v>106</v>
      </c>
      <c r="F5871" s="19" t="s">
        <v>224</v>
      </c>
      <c r="G5871" s="19" t="s">
        <v>144</v>
      </c>
      <c r="H5871" s="19">
        <v>16.67591051950453</v>
      </c>
    </row>
    <row r="5872" spans="1:8">
      <c r="A5872" s="19" t="s">
        <v>55</v>
      </c>
      <c r="B5872" s="19" t="s">
        <v>6261</v>
      </c>
      <c r="C5872" s="19" t="s">
        <v>54</v>
      </c>
      <c r="D5872" s="19">
        <v>2010</v>
      </c>
      <c r="E5872" s="19" t="s">
        <v>106</v>
      </c>
      <c r="F5872" s="19" t="s">
        <v>224</v>
      </c>
      <c r="G5872" s="19" t="s">
        <v>144</v>
      </c>
      <c r="H5872" s="19">
        <v>16.538141213485918</v>
      </c>
    </row>
    <row r="5873" spans="1:8">
      <c r="A5873" s="19" t="s">
        <v>57</v>
      </c>
      <c r="B5873" s="19" t="s">
        <v>6262</v>
      </c>
      <c r="C5873" s="19" t="s">
        <v>56</v>
      </c>
      <c r="D5873" s="19">
        <v>2010</v>
      </c>
      <c r="E5873" s="19" t="s">
        <v>106</v>
      </c>
      <c r="F5873" s="19" t="s">
        <v>224</v>
      </c>
      <c r="G5873" s="19" t="s">
        <v>144</v>
      </c>
      <c r="H5873" s="19">
        <v>12.326388888888889</v>
      </c>
    </row>
    <row r="5874" spans="1:8">
      <c r="A5874" s="19" t="s">
        <v>59</v>
      </c>
      <c r="B5874" s="19" t="s">
        <v>6263</v>
      </c>
      <c r="C5874" s="19" t="s">
        <v>58</v>
      </c>
      <c r="D5874" s="19">
        <v>2010</v>
      </c>
      <c r="E5874" s="19" t="s">
        <v>106</v>
      </c>
      <c r="F5874" s="19" t="s">
        <v>224</v>
      </c>
      <c r="G5874" s="19" t="s">
        <v>144</v>
      </c>
      <c r="H5874" s="19">
        <v>15.556482562990157</v>
      </c>
    </row>
    <row r="5875" spans="1:8">
      <c r="A5875" s="19" t="s">
        <v>61</v>
      </c>
      <c r="B5875" s="19" t="s">
        <v>6264</v>
      </c>
      <c r="C5875" s="19" t="s">
        <v>60</v>
      </c>
      <c r="D5875" s="19">
        <v>2010</v>
      </c>
      <c r="E5875" s="19" t="s">
        <v>106</v>
      </c>
      <c r="F5875" s="19" t="s">
        <v>224</v>
      </c>
      <c r="G5875" s="19" t="s">
        <v>144</v>
      </c>
      <c r="H5875" s="19">
        <v>15.168126211645165</v>
      </c>
    </row>
    <row r="5876" spans="1:8">
      <c r="A5876" s="19" t="s">
        <v>63</v>
      </c>
      <c r="B5876" s="19" t="s">
        <v>6265</v>
      </c>
      <c r="C5876" s="19" t="s">
        <v>62</v>
      </c>
      <c r="D5876" s="19">
        <v>2010</v>
      </c>
      <c r="E5876" s="19" t="s">
        <v>106</v>
      </c>
      <c r="F5876" s="19" t="s">
        <v>224</v>
      </c>
      <c r="G5876" s="19" t="s">
        <v>144</v>
      </c>
      <c r="H5876" s="19">
        <v>15.270295578984477</v>
      </c>
    </row>
    <row r="5877" spans="1:8">
      <c r="A5877" s="19" t="s">
        <v>65</v>
      </c>
      <c r="B5877" s="19" t="s">
        <v>6266</v>
      </c>
      <c r="C5877" s="19" t="s">
        <v>64</v>
      </c>
      <c r="D5877" s="19">
        <v>2010</v>
      </c>
      <c r="E5877" s="19" t="s">
        <v>106</v>
      </c>
      <c r="F5877" s="19" t="s">
        <v>224</v>
      </c>
      <c r="G5877" s="19" t="s">
        <v>144</v>
      </c>
      <c r="H5877" s="19">
        <v>16.059542199129336</v>
      </c>
    </row>
    <row r="5878" spans="1:8">
      <c r="A5878" s="19" t="s">
        <v>67</v>
      </c>
      <c r="B5878" s="19" t="s">
        <v>6267</v>
      </c>
      <c r="C5878" s="19" t="s">
        <v>66</v>
      </c>
      <c r="D5878" s="19">
        <v>2010</v>
      </c>
      <c r="E5878" s="19" t="s">
        <v>106</v>
      </c>
      <c r="F5878" s="19" t="s">
        <v>224</v>
      </c>
      <c r="G5878" s="19" t="s">
        <v>144</v>
      </c>
      <c r="H5878" s="19">
        <v>16.427179476197615</v>
      </c>
    </row>
    <row r="5879" spans="1:8">
      <c r="A5879" s="19" t="s">
        <v>69</v>
      </c>
      <c r="B5879" s="19" t="s">
        <v>6268</v>
      </c>
      <c r="C5879" s="19" t="s">
        <v>68</v>
      </c>
      <c r="D5879" s="19">
        <v>2010</v>
      </c>
      <c r="E5879" s="19" t="s">
        <v>106</v>
      </c>
      <c r="F5879" s="19" t="s">
        <v>224</v>
      </c>
      <c r="G5879" s="19" t="s">
        <v>144</v>
      </c>
      <c r="H5879" s="19">
        <v>18.405941021544837</v>
      </c>
    </row>
    <row r="5880" spans="1:8">
      <c r="A5880" s="19" t="s">
        <v>71</v>
      </c>
      <c r="B5880" s="19" t="s">
        <v>6269</v>
      </c>
      <c r="C5880" s="19" t="s">
        <v>70</v>
      </c>
      <c r="D5880" s="19">
        <v>2010</v>
      </c>
      <c r="E5880" s="19" t="s">
        <v>106</v>
      </c>
      <c r="F5880" s="19" t="s">
        <v>224</v>
      </c>
      <c r="G5880" s="19" t="s">
        <v>144</v>
      </c>
      <c r="H5880" s="19">
        <v>14.884639311893105</v>
      </c>
    </row>
    <row r="5881" spans="1:8">
      <c r="A5881" s="19" t="s">
        <v>20</v>
      </c>
      <c r="B5881" s="19" t="s">
        <v>6270</v>
      </c>
      <c r="C5881" s="19" t="s">
        <v>182</v>
      </c>
      <c r="D5881" s="19">
        <v>2010</v>
      </c>
      <c r="E5881" s="19" t="s">
        <v>106</v>
      </c>
      <c r="F5881" s="19" t="s">
        <v>224</v>
      </c>
      <c r="G5881" s="19" t="s">
        <v>144</v>
      </c>
      <c r="H5881" s="19">
        <v>16.644880146261318</v>
      </c>
    </row>
    <row r="5882" spans="1:8">
      <c r="A5882" s="19" t="s">
        <v>23</v>
      </c>
      <c r="B5882" s="19" t="s">
        <v>6271</v>
      </c>
      <c r="C5882" s="19" t="s">
        <v>175</v>
      </c>
      <c r="D5882" s="19">
        <v>2011</v>
      </c>
      <c r="E5882" s="19" t="s">
        <v>106</v>
      </c>
      <c r="F5882" s="19" t="s">
        <v>224</v>
      </c>
      <c r="G5882" s="19" t="s">
        <v>144</v>
      </c>
      <c r="H5882" s="19">
        <v>18.280433105733795</v>
      </c>
    </row>
    <row r="5883" spans="1:8">
      <c r="A5883" s="19" t="s">
        <v>25</v>
      </c>
      <c r="B5883" s="19" t="s">
        <v>6272</v>
      </c>
      <c r="C5883" s="19" t="s">
        <v>176</v>
      </c>
      <c r="D5883" s="19">
        <v>2011</v>
      </c>
      <c r="E5883" s="19" t="s">
        <v>106</v>
      </c>
      <c r="F5883" s="19" t="s">
        <v>224</v>
      </c>
      <c r="G5883" s="19" t="s">
        <v>144</v>
      </c>
      <c r="H5883" s="19">
        <v>20.277777777777779</v>
      </c>
    </row>
    <row r="5884" spans="1:8">
      <c r="A5884" s="19" t="s">
        <v>26</v>
      </c>
      <c r="B5884" s="19" t="s">
        <v>6273</v>
      </c>
      <c r="C5884" s="19" t="s">
        <v>177</v>
      </c>
      <c r="D5884" s="19">
        <v>2011</v>
      </c>
      <c r="E5884" s="19" t="s">
        <v>106</v>
      </c>
      <c r="F5884" s="19" t="s">
        <v>224</v>
      </c>
      <c r="G5884" s="19" t="s">
        <v>144</v>
      </c>
      <c r="H5884" s="19">
        <v>18.847984538361107</v>
      </c>
    </row>
    <row r="5885" spans="1:8">
      <c r="A5885" s="19" t="s">
        <v>221</v>
      </c>
      <c r="B5885" s="19" t="s">
        <v>6274</v>
      </c>
      <c r="C5885" s="19" t="s">
        <v>178</v>
      </c>
      <c r="D5885" s="19">
        <v>2011</v>
      </c>
      <c r="E5885" s="19" t="s">
        <v>106</v>
      </c>
      <c r="F5885" s="19" t="s">
        <v>224</v>
      </c>
      <c r="G5885" s="19" t="s">
        <v>144</v>
      </c>
      <c r="H5885" s="19">
        <v>16.944048969523475</v>
      </c>
    </row>
    <row r="5886" spans="1:8">
      <c r="A5886" s="19" t="s">
        <v>107</v>
      </c>
      <c r="B5886" s="19" t="s">
        <v>6275</v>
      </c>
      <c r="C5886" s="19" t="s">
        <v>179</v>
      </c>
      <c r="D5886" s="19">
        <v>2011</v>
      </c>
      <c r="E5886" s="19" t="s">
        <v>106</v>
      </c>
      <c r="F5886" s="19" t="s">
        <v>224</v>
      </c>
      <c r="G5886" s="19" t="s">
        <v>144</v>
      </c>
      <c r="H5886" s="19">
        <v>13.478880910704857</v>
      </c>
    </row>
    <row r="5887" spans="1:8">
      <c r="A5887" s="19" t="s">
        <v>27</v>
      </c>
      <c r="B5887" s="19" t="s">
        <v>6276</v>
      </c>
      <c r="C5887" s="19" t="s">
        <v>180</v>
      </c>
      <c r="D5887" s="19">
        <v>2011</v>
      </c>
      <c r="E5887" s="19" t="s">
        <v>106</v>
      </c>
      <c r="F5887" s="19" t="s">
        <v>224</v>
      </c>
      <c r="G5887" s="19" t="s">
        <v>144</v>
      </c>
      <c r="H5887" s="19">
        <v>15.609690983114197</v>
      </c>
    </row>
    <row r="5888" spans="1:8">
      <c r="A5888" s="19" t="s">
        <v>28</v>
      </c>
      <c r="B5888" s="19" t="s">
        <v>6277</v>
      </c>
      <c r="C5888" s="19" t="s">
        <v>181</v>
      </c>
      <c r="D5888" s="19">
        <v>2011</v>
      </c>
      <c r="E5888" s="19" t="s">
        <v>106</v>
      </c>
      <c r="F5888" s="19" t="s">
        <v>224</v>
      </c>
      <c r="G5888" s="19" t="s">
        <v>144</v>
      </c>
      <c r="H5888" s="19">
        <v>16.068504413173613</v>
      </c>
    </row>
    <row r="5889" spans="1:8">
      <c r="A5889" s="19" t="s">
        <v>30</v>
      </c>
      <c r="B5889" s="19" t="s">
        <v>6278</v>
      </c>
      <c r="C5889" s="19" t="s">
        <v>29</v>
      </c>
      <c r="D5889" s="19">
        <v>2011</v>
      </c>
      <c r="E5889" s="19" t="s">
        <v>106</v>
      </c>
      <c r="F5889" s="19" t="s">
        <v>224</v>
      </c>
      <c r="G5889" s="19" t="s">
        <v>144</v>
      </c>
      <c r="H5889" s="19">
        <v>20.440543505781079</v>
      </c>
    </row>
    <row r="5890" spans="1:8">
      <c r="A5890" s="19" t="s">
        <v>32</v>
      </c>
      <c r="B5890" s="19" t="s">
        <v>6279</v>
      </c>
      <c r="C5890" s="19" t="s">
        <v>31</v>
      </c>
      <c r="D5890" s="19">
        <v>2011</v>
      </c>
      <c r="E5890" s="19" t="s">
        <v>106</v>
      </c>
      <c r="F5890" s="19" t="s">
        <v>224</v>
      </c>
      <c r="G5890" s="19" t="s">
        <v>144</v>
      </c>
      <c r="H5890" s="19">
        <v>18.833659744589937</v>
      </c>
    </row>
    <row r="5891" spans="1:8">
      <c r="A5891" s="19" t="s">
        <v>34</v>
      </c>
      <c r="B5891" s="19" t="s">
        <v>6280</v>
      </c>
      <c r="C5891" s="19" t="s">
        <v>33</v>
      </c>
      <c r="D5891" s="19">
        <v>2011</v>
      </c>
      <c r="E5891" s="19" t="s">
        <v>106</v>
      </c>
      <c r="F5891" s="19" t="s">
        <v>224</v>
      </c>
      <c r="G5891" s="19" t="s">
        <v>144</v>
      </c>
      <c r="H5891" s="19">
        <v>21.749865627519487</v>
      </c>
    </row>
    <row r="5892" spans="1:8">
      <c r="A5892" s="19" t="s">
        <v>36</v>
      </c>
      <c r="B5892" s="19" t="s">
        <v>6281</v>
      </c>
      <c r="C5892" s="19" t="s">
        <v>35</v>
      </c>
      <c r="D5892" s="19">
        <v>2011</v>
      </c>
      <c r="E5892" s="19" t="s">
        <v>106</v>
      </c>
      <c r="F5892" s="19" t="s">
        <v>224</v>
      </c>
      <c r="G5892" s="19" t="s">
        <v>144</v>
      </c>
      <c r="H5892" s="19">
        <v>18.987209496739677</v>
      </c>
    </row>
    <row r="5893" spans="1:8">
      <c r="A5893" s="19" t="s">
        <v>38</v>
      </c>
      <c r="B5893" s="19" t="s">
        <v>6282</v>
      </c>
      <c r="C5893" s="19" t="s">
        <v>37</v>
      </c>
      <c r="D5893" s="19">
        <v>2011</v>
      </c>
      <c r="E5893" s="19" t="s">
        <v>106</v>
      </c>
      <c r="F5893" s="19" t="s">
        <v>224</v>
      </c>
      <c r="G5893" s="19" t="s">
        <v>144</v>
      </c>
      <c r="H5893" s="19">
        <v>16.205773654149329</v>
      </c>
    </row>
    <row r="5894" spans="1:8">
      <c r="A5894" s="19" t="s">
        <v>40</v>
      </c>
      <c r="B5894" s="19" t="s">
        <v>6283</v>
      </c>
      <c r="C5894" s="19" t="s">
        <v>39</v>
      </c>
      <c r="D5894" s="19">
        <v>2011</v>
      </c>
      <c r="E5894" s="19" t="s">
        <v>106</v>
      </c>
      <c r="F5894" s="19" t="s">
        <v>224</v>
      </c>
      <c r="G5894" s="19" t="s">
        <v>144</v>
      </c>
      <c r="H5894" s="19">
        <v>15.471809215368761</v>
      </c>
    </row>
    <row r="5895" spans="1:8">
      <c r="A5895" s="19" t="s">
        <v>41</v>
      </c>
      <c r="B5895" s="19" t="s">
        <v>6284</v>
      </c>
      <c r="C5895" s="19" t="s">
        <v>24</v>
      </c>
      <c r="D5895" s="19">
        <v>2011</v>
      </c>
      <c r="E5895" s="19" t="s">
        <v>106</v>
      </c>
      <c r="F5895" s="19" t="s">
        <v>224</v>
      </c>
      <c r="G5895" s="19" t="s">
        <v>144</v>
      </c>
      <c r="H5895" s="19">
        <v>20.277777777777779</v>
      </c>
    </row>
    <row r="5896" spans="1:8">
      <c r="A5896" s="19" t="s">
        <v>43</v>
      </c>
      <c r="B5896" s="19" t="s">
        <v>6285</v>
      </c>
      <c r="C5896" s="19" t="s">
        <v>42</v>
      </c>
      <c r="D5896" s="19">
        <v>2011</v>
      </c>
      <c r="E5896" s="19" t="s">
        <v>106</v>
      </c>
      <c r="F5896" s="19" t="s">
        <v>224</v>
      </c>
      <c r="G5896" s="19" t="s">
        <v>144</v>
      </c>
      <c r="H5896" s="19">
        <v>18.756610958324519</v>
      </c>
    </row>
    <row r="5897" spans="1:8">
      <c r="A5897" s="19" t="s">
        <v>45</v>
      </c>
      <c r="B5897" s="19" t="s">
        <v>6286</v>
      </c>
      <c r="C5897" s="19" t="s">
        <v>44</v>
      </c>
      <c r="D5897" s="19">
        <v>2011</v>
      </c>
      <c r="E5897" s="19" t="s">
        <v>106</v>
      </c>
      <c r="F5897" s="19" t="s">
        <v>224</v>
      </c>
      <c r="G5897" s="19" t="s">
        <v>144</v>
      </c>
      <c r="H5897" s="19">
        <v>19.581245411892375</v>
      </c>
    </row>
    <row r="5898" spans="1:8">
      <c r="A5898" s="19" t="s">
        <v>47</v>
      </c>
      <c r="B5898" s="19" t="s">
        <v>6287</v>
      </c>
      <c r="C5898" s="19" t="s">
        <v>46</v>
      </c>
      <c r="D5898" s="19">
        <v>2011</v>
      </c>
      <c r="E5898" s="19" t="s">
        <v>106</v>
      </c>
      <c r="F5898" s="19" t="s">
        <v>224</v>
      </c>
      <c r="G5898" s="19" t="s">
        <v>144</v>
      </c>
      <c r="H5898" s="19">
        <v>18.396266530594886</v>
      </c>
    </row>
    <row r="5899" spans="1:8">
      <c r="A5899" s="19" t="s">
        <v>49</v>
      </c>
      <c r="B5899" s="19" t="s">
        <v>6288</v>
      </c>
      <c r="C5899" s="19" t="s">
        <v>48</v>
      </c>
      <c r="D5899" s="19">
        <v>2011</v>
      </c>
      <c r="E5899" s="19" t="s">
        <v>106</v>
      </c>
      <c r="F5899" s="19" t="s">
        <v>224</v>
      </c>
      <c r="G5899" s="19" t="s">
        <v>144</v>
      </c>
      <c r="H5899" s="19">
        <v>16.900241857999536</v>
      </c>
    </row>
    <row r="5900" spans="1:8">
      <c r="A5900" s="19" t="s">
        <v>51</v>
      </c>
      <c r="B5900" s="19" t="s">
        <v>6289</v>
      </c>
      <c r="C5900" s="19" t="s">
        <v>50</v>
      </c>
      <c r="D5900" s="19">
        <v>2011</v>
      </c>
      <c r="E5900" s="19" t="s">
        <v>106</v>
      </c>
      <c r="F5900" s="19" t="s">
        <v>224</v>
      </c>
      <c r="G5900" s="19" t="s">
        <v>144</v>
      </c>
      <c r="H5900" s="19">
        <v>17.119146911472473</v>
      </c>
    </row>
    <row r="5901" spans="1:8">
      <c r="A5901" s="19" t="s">
        <v>53</v>
      </c>
      <c r="B5901" s="19" t="s">
        <v>6290</v>
      </c>
      <c r="C5901" s="19" t="s">
        <v>52</v>
      </c>
      <c r="D5901" s="19">
        <v>2011</v>
      </c>
      <c r="E5901" s="19" t="s">
        <v>106</v>
      </c>
      <c r="F5901" s="19" t="s">
        <v>224</v>
      </c>
      <c r="G5901" s="19" t="s">
        <v>144</v>
      </c>
      <c r="H5901" s="19">
        <v>16.841597639850221</v>
      </c>
    </row>
    <row r="5902" spans="1:8">
      <c r="A5902" s="19" t="s">
        <v>55</v>
      </c>
      <c r="B5902" s="19" t="s">
        <v>6291</v>
      </c>
      <c r="C5902" s="19" t="s">
        <v>54</v>
      </c>
      <c r="D5902" s="19">
        <v>2011</v>
      </c>
      <c r="E5902" s="19" t="s">
        <v>106</v>
      </c>
      <c r="F5902" s="19" t="s">
        <v>224</v>
      </c>
      <c r="G5902" s="19" t="s">
        <v>144</v>
      </c>
      <c r="H5902" s="19">
        <v>16.722361673622128</v>
      </c>
    </row>
    <row r="5903" spans="1:8">
      <c r="A5903" s="19" t="s">
        <v>57</v>
      </c>
      <c r="B5903" s="19" t="s">
        <v>6292</v>
      </c>
      <c r="C5903" s="19" t="s">
        <v>56</v>
      </c>
      <c r="D5903" s="19">
        <v>2011</v>
      </c>
      <c r="E5903" s="19" t="s">
        <v>106</v>
      </c>
      <c r="F5903" s="19" t="s">
        <v>224</v>
      </c>
      <c r="G5903" s="19" t="s">
        <v>144</v>
      </c>
      <c r="H5903" s="19">
        <v>12.279302881877207</v>
      </c>
    </row>
    <row r="5904" spans="1:8">
      <c r="A5904" s="19" t="s">
        <v>59</v>
      </c>
      <c r="B5904" s="19" t="s">
        <v>6293</v>
      </c>
      <c r="C5904" s="19" t="s">
        <v>58</v>
      </c>
      <c r="D5904" s="19">
        <v>2011</v>
      </c>
      <c r="E5904" s="19" t="s">
        <v>106</v>
      </c>
      <c r="F5904" s="19" t="s">
        <v>224</v>
      </c>
      <c r="G5904" s="19" t="s">
        <v>144</v>
      </c>
      <c r="H5904" s="19">
        <v>15.689990565801448</v>
      </c>
    </row>
    <row r="5905" spans="1:8">
      <c r="A5905" s="19" t="s">
        <v>61</v>
      </c>
      <c r="B5905" s="19" t="s">
        <v>6294</v>
      </c>
      <c r="C5905" s="19" t="s">
        <v>60</v>
      </c>
      <c r="D5905" s="19">
        <v>2011</v>
      </c>
      <c r="E5905" s="19" t="s">
        <v>106</v>
      </c>
      <c r="F5905" s="19" t="s">
        <v>224</v>
      </c>
      <c r="G5905" s="19" t="s">
        <v>144</v>
      </c>
      <c r="H5905" s="19">
        <v>15.289654942934149</v>
      </c>
    </row>
    <row r="5906" spans="1:8">
      <c r="A5906" s="19" t="s">
        <v>63</v>
      </c>
      <c r="B5906" s="19" t="s">
        <v>6295</v>
      </c>
      <c r="C5906" s="19" t="s">
        <v>62</v>
      </c>
      <c r="D5906" s="19">
        <v>2011</v>
      </c>
      <c r="E5906" s="19" t="s">
        <v>106</v>
      </c>
      <c r="F5906" s="19" t="s">
        <v>224</v>
      </c>
      <c r="G5906" s="19" t="s">
        <v>144</v>
      </c>
      <c r="H5906" s="19">
        <v>15.415167207934696</v>
      </c>
    </row>
    <row r="5907" spans="1:8">
      <c r="A5907" s="19" t="s">
        <v>65</v>
      </c>
      <c r="B5907" s="19" t="s">
        <v>6296</v>
      </c>
      <c r="C5907" s="19" t="s">
        <v>64</v>
      </c>
      <c r="D5907" s="19">
        <v>2011</v>
      </c>
      <c r="E5907" s="19" t="s">
        <v>106</v>
      </c>
      <c r="F5907" s="19" t="s">
        <v>224</v>
      </c>
      <c r="G5907" s="19" t="s">
        <v>144</v>
      </c>
      <c r="H5907" s="19">
        <v>16.230071545265055</v>
      </c>
    </row>
    <row r="5908" spans="1:8">
      <c r="A5908" s="19" t="s">
        <v>67</v>
      </c>
      <c r="B5908" s="19" t="s">
        <v>6297</v>
      </c>
      <c r="C5908" s="19" t="s">
        <v>66</v>
      </c>
      <c r="D5908" s="19">
        <v>2011</v>
      </c>
      <c r="E5908" s="19" t="s">
        <v>106</v>
      </c>
      <c r="F5908" s="19" t="s">
        <v>224</v>
      </c>
      <c r="G5908" s="19" t="s">
        <v>144</v>
      </c>
      <c r="H5908" s="19">
        <v>16.436452275059871</v>
      </c>
    </row>
    <row r="5909" spans="1:8">
      <c r="A5909" s="19" t="s">
        <v>69</v>
      </c>
      <c r="B5909" s="19" t="s">
        <v>6298</v>
      </c>
      <c r="C5909" s="19" t="s">
        <v>68</v>
      </c>
      <c r="D5909" s="19">
        <v>2011</v>
      </c>
      <c r="E5909" s="19" t="s">
        <v>106</v>
      </c>
      <c r="F5909" s="19" t="s">
        <v>224</v>
      </c>
      <c r="G5909" s="19" t="s">
        <v>144</v>
      </c>
      <c r="H5909" s="19">
        <v>18.722471692843175</v>
      </c>
    </row>
    <row r="5910" spans="1:8">
      <c r="A5910" s="19" t="s">
        <v>71</v>
      </c>
      <c r="B5910" s="19" t="s">
        <v>6299</v>
      </c>
      <c r="C5910" s="19" t="s">
        <v>70</v>
      </c>
      <c r="D5910" s="19">
        <v>2011</v>
      </c>
      <c r="E5910" s="19" t="s">
        <v>106</v>
      </c>
      <c r="F5910" s="19" t="s">
        <v>224</v>
      </c>
      <c r="G5910" s="19" t="s">
        <v>144</v>
      </c>
      <c r="H5910" s="19">
        <v>14.900052427106159</v>
      </c>
    </row>
    <row r="5911" spans="1:8">
      <c r="A5911" s="19" t="s">
        <v>20</v>
      </c>
      <c r="B5911" s="19" t="s">
        <v>6300</v>
      </c>
      <c r="C5911" s="19" t="s">
        <v>182</v>
      </c>
      <c r="D5911" s="19">
        <v>2011</v>
      </c>
      <c r="E5911" s="19" t="s">
        <v>106</v>
      </c>
      <c r="F5911" s="19" t="s">
        <v>224</v>
      </c>
      <c r="G5911" s="19" t="s">
        <v>144</v>
      </c>
      <c r="H5911" s="19">
        <v>16.7975280946435</v>
      </c>
    </row>
    <row r="5912" spans="1:8">
      <c r="A5912" s="19" t="s">
        <v>23</v>
      </c>
      <c r="B5912" s="19" t="s">
        <v>6301</v>
      </c>
      <c r="C5912" s="19" t="s">
        <v>175</v>
      </c>
      <c r="D5912" s="19">
        <v>2012</v>
      </c>
      <c r="E5912" s="19" t="s">
        <v>106</v>
      </c>
      <c r="F5912" s="19" t="s">
        <v>224</v>
      </c>
      <c r="G5912" s="19" t="s">
        <v>144</v>
      </c>
      <c r="H5912" s="19">
        <v>18.866740989327759</v>
      </c>
    </row>
    <row r="5913" spans="1:8">
      <c r="A5913" s="19" t="s">
        <v>25</v>
      </c>
      <c r="B5913" s="19" t="s">
        <v>6302</v>
      </c>
      <c r="C5913" s="19" t="s">
        <v>176</v>
      </c>
      <c r="D5913" s="19">
        <v>2012</v>
      </c>
      <c r="E5913" s="19" t="s">
        <v>106</v>
      </c>
      <c r="F5913" s="19" t="s">
        <v>224</v>
      </c>
      <c r="G5913" s="19" t="s">
        <v>144</v>
      </c>
      <c r="H5913" s="19">
        <v>21.072814018816604</v>
      </c>
    </row>
    <row r="5914" spans="1:8">
      <c r="A5914" s="19" t="s">
        <v>26</v>
      </c>
      <c r="B5914" s="19" t="s">
        <v>6303</v>
      </c>
      <c r="C5914" s="19" t="s">
        <v>177</v>
      </c>
      <c r="D5914" s="19">
        <v>2012</v>
      </c>
      <c r="E5914" s="19" t="s">
        <v>106</v>
      </c>
      <c r="F5914" s="19" t="s">
        <v>224</v>
      </c>
      <c r="G5914" s="19" t="s">
        <v>144</v>
      </c>
      <c r="H5914" s="19">
        <v>19.381823773642935</v>
      </c>
    </row>
    <row r="5915" spans="1:8">
      <c r="A5915" s="19" t="s">
        <v>221</v>
      </c>
      <c r="B5915" s="19" t="s">
        <v>6304</v>
      </c>
      <c r="C5915" s="19" t="s">
        <v>178</v>
      </c>
      <c r="D5915" s="19">
        <v>2012</v>
      </c>
      <c r="E5915" s="19" t="s">
        <v>106</v>
      </c>
      <c r="F5915" s="19" t="s">
        <v>224</v>
      </c>
      <c r="G5915" s="19" t="s">
        <v>144</v>
      </c>
      <c r="H5915" s="19">
        <v>17.412285530956819</v>
      </c>
    </row>
    <row r="5916" spans="1:8">
      <c r="A5916" s="19" t="s">
        <v>107</v>
      </c>
      <c r="B5916" s="19" t="s">
        <v>6305</v>
      </c>
      <c r="C5916" s="19" t="s">
        <v>179</v>
      </c>
      <c r="D5916" s="19">
        <v>2012</v>
      </c>
      <c r="E5916" s="19" t="s">
        <v>106</v>
      </c>
      <c r="F5916" s="19" t="s">
        <v>224</v>
      </c>
      <c r="G5916" s="19" t="s">
        <v>144</v>
      </c>
      <c r="H5916" s="19">
        <v>13.775552292488163</v>
      </c>
    </row>
    <row r="5917" spans="1:8">
      <c r="A5917" s="19" t="s">
        <v>27</v>
      </c>
      <c r="B5917" s="19" t="s">
        <v>6306</v>
      </c>
      <c r="C5917" s="19" t="s">
        <v>180</v>
      </c>
      <c r="D5917" s="19">
        <v>2012</v>
      </c>
      <c r="E5917" s="19" t="s">
        <v>106</v>
      </c>
      <c r="F5917" s="19" t="s">
        <v>224</v>
      </c>
      <c r="G5917" s="19" t="s">
        <v>144</v>
      </c>
      <c r="H5917" s="19">
        <v>16.069254970301245</v>
      </c>
    </row>
    <row r="5918" spans="1:8">
      <c r="A5918" s="19" t="s">
        <v>28</v>
      </c>
      <c r="B5918" s="19" t="s">
        <v>6307</v>
      </c>
      <c r="C5918" s="19" t="s">
        <v>181</v>
      </c>
      <c r="D5918" s="19">
        <v>2012</v>
      </c>
      <c r="E5918" s="19" t="s">
        <v>106</v>
      </c>
      <c r="F5918" s="19" t="s">
        <v>224</v>
      </c>
      <c r="G5918" s="19" t="s">
        <v>144</v>
      </c>
      <c r="H5918" s="19">
        <v>16.54881692424042</v>
      </c>
    </row>
    <row r="5919" spans="1:8">
      <c r="A5919" s="19" t="s">
        <v>30</v>
      </c>
      <c r="B5919" s="19" t="s">
        <v>6308</v>
      </c>
      <c r="C5919" s="19" t="s">
        <v>29</v>
      </c>
      <c r="D5919" s="19">
        <v>2012</v>
      </c>
      <c r="E5919" s="19" t="s">
        <v>106</v>
      </c>
      <c r="F5919" s="19" t="s">
        <v>224</v>
      </c>
      <c r="G5919" s="19" t="s">
        <v>144</v>
      </c>
      <c r="H5919" s="19">
        <v>21.060610314140536</v>
      </c>
    </row>
    <row r="5920" spans="1:8">
      <c r="A5920" s="19" t="s">
        <v>32</v>
      </c>
      <c r="B5920" s="19" t="s">
        <v>6309</v>
      </c>
      <c r="C5920" s="19" t="s">
        <v>31</v>
      </c>
      <c r="D5920" s="19">
        <v>2012</v>
      </c>
      <c r="E5920" s="19" t="s">
        <v>106</v>
      </c>
      <c r="F5920" s="19" t="s">
        <v>224</v>
      </c>
      <c r="G5920" s="19" t="s">
        <v>144</v>
      </c>
      <c r="H5920" s="19">
        <v>19.220213109460769</v>
      </c>
    </row>
    <row r="5921" spans="1:8">
      <c r="A5921" s="19" t="s">
        <v>34</v>
      </c>
      <c r="B5921" s="19" t="s">
        <v>6310</v>
      </c>
      <c r="C5921" s="19" t="s">
        <v>33</v>
      </c>
      <c r="D5921" s="19">
        <v>2012</v>
      </c>
      <c r="E5921" s="19" t="s">
        <v>106</v>
      </c>
      <c r="F5921" s="19" t="s">
        <v>224</v>
      </c>
      <c r="G5921" s="19" t="s">
        <v>144</v>
      </c>
      <c r="H5921" s="19">
        <v>22.229857700752557</v>
      </c>
    </row>
    <row r="5922" spans="1:8">
      <c r="A5922" s="19" t="s">
        <v>36</v>
      </c>
      <c r="B5922" s="19" t="s">
        <v>6311</v>
      </c>
      <c r="C5922" s="19" t="s">
        <v>35</v>
      </c>
      <c r="D5922" s="19">
        <v>2012</v>
      </c>
      <c r="E5922" s="19" t="s">
        <v>106</v>
      </c>
      <c r="F5922" s="19" t="s">
        <v>224</v>
      </c>
      <c r="G5922" s="19" t="s">
        <v>144</v>
      </c>
      <c r="H5922" s="19">
        <v>19.660605553346862</v>
      </c>
    </row>
    <row r="5923" spans="1:8">
      <c r="A5923" s="19" t="s">
        <v>38</v>
      </c>
      <c r="B5923" s="19" t="s">
        <v>6312</v>
      </c>
      <c r="C5923" s="19" t="s">
        <v>37</v>
      </c>
      <c r="D5923" s="19">
        <v>2012</v>
      </c>
      <c r="E5923" s="19" t="s">
        <v>106</v>
      </c>
      <c r="F5923" s="19" t="s">
        <v>224</v>
      </c>
      <c r="G5923" s="19" t="s">
        <v>144</v>
      </c>
      <c r="H5923" s="19">
        <v>17.002234247265307</v>
      </c>
    </row>
    <row r="5924" spans="1:8">
      <c r="A5924" s="19" t="s">
        <v>40</v>
      </c>
      <c r="B5924" s="19" t="s">
        <v>6313</v>
      </c>
      <c r="C5924" s="19" t="s">
        <v>39</v>
      </c>
      <c r="D5924" s="19">
        <v>2012</v>
      </c>
      <c r="E5924" s="19" t="s">
        <v>106</v>
      </c>
      <c r="F5924" s="19" t="s">
        <v>224</v>
      </c>
      <c r="G5924" s="19" t="s">
        <v>144</v>
      </c>
      <c r="H5924" s="19">
        <v>16.021500651756813</v>
      </c>
    </row>
    <row r="5925" spans="1:8">
      <c r="A5925" s="19" t="s">
        <v>41</v>
      </c>
      <c r="B5925" s="19" t="s">
        <v>6314</v>
      </c>
      <c r="C5925" s="19" t="s">
        <v>24</v>
      </c>
      <c r="D5925" s="19">
        <v>2012</v>
      </c>
      <c r="E5925" s="19" t="s">
        <v>106</v>
      </c>
      <c r="F5925" s="19" t="s">
        <v>224</v>
      </c>
      <c r="G5925" s="19" t="s">
        <v>144</v>
      </c>
      <c r="H5925" s="19">
        <v>21.072814018816604</v>
      </c>
    </row>
    <row r="5926" spans="1:8">
      <c r="A5926" s="19" t="s">
        <v>43</v>
      </c>
      <c r="B5926" s="19" t="s">
        <v>6315</v>
      </c>
      <c r="C5926" s="19" t="s">
        <v>42</v>
      </c>
      <c r="D5926" s="19">
        <v>2012</v>
      </c>
      <c r="E5926" s="19" t="s">
        <v>106</v>
      </c>
      <c r="F5926" s="19" t="s">
        <v>224</v>
      </c>
      <c r="G5926" s="19" t="s">
        <v>144</v>
      </c>
      <c r="H5926" s="19">
        <v>19.249073173296875</v>
      </c>
    </row>
    <row r="5927" spans="1:8">
      <c r="A5927" s="19" t="s">
        <v>45</v>
      </c>
      <c r="B5927" s="19" t="s">
        <v>6316</v>
      </c>
      <c r="C5927" s="19" t="s">
        <v>44</v>
      </c>
      <c r="D5927" s="19">
        <v>2012</v>
      </c>
      <c r="E5927" s="19" t="s">
        <v>106</v>
      </c>
      <c r="F5927" s="19" t="s">
        <v>224</v>
      </c>
      <c r="G5927" s="19" t="s">
        <v>144</v>
      </c>
      <c r="H5927" s="19">
        <v>20.240461839405842</v>
      </c>
    </row>
    <row r="5928" spans="1:8">
      <c r="A5928" s="19" t="s">
        <v>47</v>
      </c>
      <c r="B5928" s="19" t="s">
        <v>6317</v>
      </c>
      <c r="C5928" s="19" t="s">
        <v>46</v>
      </c>
      <c r="D5928" s="19">
        <v>2012</v>
      </c>
      <c r="E5928" s="19" t="s">
        <v>106</v>
      </c>
      <c r="F5928" s="19" t="s">
        <v>224</v>
      </c>
      <c r="G5928" s="19" t="s">
        <v>144</v>
      </c>
      <c r="H5928" s="19">
        <v>18.862154643334961</v>
      </c>
    </row>
    <row r="5929" spans="1:8">
      <c r="A5929" s="19" t="s">
        <v>49</v>
      </c>
      <c r="B5929" s="19" t="s">
        <v>6318</v>
      </c>
      <c r="C5929" s="19" t="s">
        <v>48</v>
      </c>
      <c r="D5929" s="19">
        <v>2012</v>
      </c>
      <c r="E5929" s="19" t="s">
        <v>106</v>
      </c>
      <c r="F5929" s="19" t="s">
        <v>224</v>
      </c>
      <c r="G5929" s="19" t="s">
        <v>144</v>
      </c>
      <c r="H5929" s="19">
        <v>17.323374616840034</v>
      </c>
    </row>
    <row r="5930" spans="1:8">
      <c r="A5930" s="19" t="s">
        <v>51</v>
      </c>
      <c r="B5930" s="19" t="s">
        <v>6319</v>
      </c>
      <c r="C5930" s="19" t="s">
        <v>50</v>
      </c>
      <c r="D5930" s="19">
        <v>2012</v>
      </c>
      <c r="E5930" s="19" t="s">
        <v>106</v>
      </c>
      <c r="F5930" s="19" t="s">
        <v>224</v>
      </c>
      <c r="G5930" s="19" t="s">
        <v>144</v>
      </c>
      <c r="H5930" s="19">
        <v>17.594713902548058</v>
      </c>
    </row>
    <row r="5931" spans="1:8">
      <c r="A5931" s="19" t="s">
        <v>53</v>
      </c>
      <c r="B5931" s="19" t="s">
        <v>6320</v>
      </c>
      <c r="C5931" s="19" t="s">
        <v>52</v>
      </c>
      <c r="D5931" s="19">
        <v>2012</v>
      </c>
      <c r="E5931" s="19" t="s">
        <v>106</v>
      </c>
      <c r="F5931" s="19" t="s">
        <v>224</v>
      </c>
      <c r="G5931" s="19" t="s">
        <v>144</v>
      </c>
      <c r="H5931" s="19">
        <v>17.379815165474945</v>
      </c>
    </row>
    <row r="5932" spans="1:8">
      <c r="A5932" s="19" t="s">
        <v>55</v>
      </c>
      <c r="B5932" s="19" t="s">
        <v>6321</v>
      </c>
      <c r="C5932" s="19" t="s">
        <v>54</v>
      </c>
      <c r="D5932" s="19">
        <v>2012</v>
      </c>
      <c r="E5932" s="19" t="s">
        <v>106</v>
      </c>
      <c r="F5932" s="19" t="s">
        <v>224</v>
      </c>
      <c r="G5932" s="19" t="s">
        <v>144</v>
      </c>
      <c r="H5932" s="19">
        <v>17.371000199701982</v>
      </c>
    </row>
    <row r="5933" spans="1:8">
      <c r="A5933" s="19" t="s">
        <v>57</v>
      </c>
      <c r="B5933" s="19" t="s">
        <v>6322</v>
      </c>
      <c r="C5933" s="19" t="s">
        <v>56</v>
      </c>
      <c r="D5933" s="19">
        <v>2012</v>
      </c>
      <c r="E5933" s="19" t="s">
        <v>106</v>
      </c>
      <c r="F5933" s="19" t="s">
        <v>224</v>
      </c>
      <c r="G5933" s="19" t="s">
        <v>144</v>
      </c>
      <c r="H5933" s="19">
        <v>12.455806977281826</v>
      </c>
    </row>
    <row r="5934" spans="1:8">
      <c r="A5934" s="19" t="s">
        <v>59</v>
      </c>
      <c r="B5934" s="19" t="s">
        <v>6323</v>
      </c>
      <c r="C5934" s="19" t="s">
        <v>58</v>
      </c>
      <c r="D5934" s="19">
        <v>2012</v>
      </c>
      <c r="E5934" s="19" t="s">
        <v>106</v>
      </c>
      <c r="F5934" s="19" t="s">
        <v>224</v>
      </c>
      <c r="G5934" s="19" t="s">
        <v>144</v>
      </c>
      <c r="H5934" s="19">
        <v>16.170453411396828</v>
      </c>
    </row>
    <row r="5935" spans="1:8">
      <c r="A5935" s="19" t="s">
        <v>61</v>
      </c>
      <c r="B5935" s="19" t="s">
        <v>6324</v>
      </c>
      <c r="C5935" s="19" t="s">
        <v>60</v>
      </c>
      <c r="D5935" s="19">
        <v>2012</v>
      </c>
      <c r="E5935" s="19" t="s">
        <v>106</v>
      </c>
      <c r="F5935" s="19" t="s">
        <v>224</v>
      </c>
      <c r="G5935" s="19" t="s">
        <v>144</v>
      </c>
      <c r="H5935" s="19">
        <v>15.664972258214558</v>
      </c>
    </row>
    <row r="5936" spans="1:8">
      <c r="A5936" s="19" t="s">
        <v>63</v>
      </c>
      <c r="B5936" s="19" t="s">
        <v>6325</v>
      </c>
      <c r="C5936" s="19" t="s">
        <v>62</v>
      </c>
      <c r="D5936" s="19">
        <v>2012</v>
      </c>
      <c r="E5936" s="19" t="s">
        <v>106</v>
      </c>
      <c r="F5936" s="19" t="s">
        <v>224</v>
      </c>
      <c r="G5936" s="19" t="s">
        <v>144</v>
      </c>
      <c r="H5936" s="19">
        <v>15.923880891342931</v>
      </c>
    </row>
    <row r="5937" spans="1:8">
      <c r="A5937" s="19" t="s">
        <v>65</v>
      </c>
      <c r="B5937" s="19" t="s">
        <v>6326</v>
      </c>
      <c r="C5937" s="19" t="s">
        <v>64</v>
      </c>
      <c r="D5937" s="19">
        <v>2012</v>
      </c>
      <c r="E5937" s="19" t="s">
        <v>106</v>
      </c>
      <c r="F5937" s="19" t="s">
        <v>224</v>
      </c>
      <c r="G5937" s="19" t="s">
        <v>144</v>
      </c>
      <c r="H5937" s="19">
        <v>16.734245649602975</v>
      </c>
    </row>
    <row r="5938" spans="1:8">
      <c r="A5938" s="19" t="s">
        <v>67</v>
      </c>
      <c r="B5938" s="19" t="s">
        <v>6327</v>
      </c>
      <c r="C5938" s="19" t="s">
        <v>66</v>
      </c>
      <c r="D5938" s="19">
        <v>2012</v>
      </c>
      <c r="E5938" s="19" t="s">
        <v>106</v>
      </c>
      <c r="F5938" s="19" t="s">
        <v>224</v>
      </c>
      <c r="G5938" s="19" t="s">
        <v>144</v>
      </c>
      <c r="H5938" s="19">
        <v>16.802098662742338</v>
      </c>
    </row>
    <row r="5939" spans="1:8">
      <c r="A5939" s="19" t="s">
        <v>69</v>
      </c>
      <c r="B5939" s="19" t="s">
        <v>6328</v>
      </c>
      <c r="C5939" s="19" t="s">
        <v>68</v>
      </c>
      <c r="D5939" s="19">
        <v>2012</v>
      </c>
      <c r="E5939" s="19" t="s">
        <v>106</v>
      </c>
      <c r="F5939" s="19" t="s">
        <v>224</v>
      </c>
      <c r="G5939" s="19" t="s">
        <v>144</v>
      </c>
      <c r="H5939" s="19">
        <v>19.365487674169344</v>
      </c>
    </row>
    <row r="5940" spans="1:8">
      <c r="A5940" s="19" t="s">
        <v>71</v>
      </c>
      <c r="B5940" s="19" t="s">
        <v>6329</v>
      </c>
      <c r="C5940" s="19" t="s">
        <v>70</v>
      </c>
      <c r="D5940" s="19">
        <v>2012</v>
      </c>
      <c r="E5940" s="19" t="s">
        <v>106</v>
      </c>
      <c r="F5940" s="19" t="s">
        <v>224</v>
      </c>
      <c r="G5940" s="19" t="s">
        <v>144</v>
      </c>
      <c r="H5940" s="19">
        <v>15.303603531084816</v>
      </c>
    </row>
    <row r="5941" spans="1:8">
      <c r="A5941" s="19" t="s">
        <v>20</v>
      </c>
      <c r="B5941" s="19" t="s">
        <v>6330</v>
      </c>
      <c r="C5941" s="19" t="s">
        <v>182</v>
      </c>
      <c r="D5941" s="19">
        <v>2012</v>
      </c>
      <c r="E5941" s="19" t="s">
        <v>106</v>
      </c>
      <c r="F5941" s="19" t="s">
        <v>224</v>
      </c>
      <c r="G5941" s="19" t="s">
        <v>144</v>
      </c>
      <c r="H5941" s="19">
        <v>17.285956227451539</v>
      </c>
    </row>
    <row r="5942" spans="1:8">
      <c r="A5942" s="19" t="s">
        <v>23</v>
      </c>
      <c r="B5942" s="19" t="s">
        <v>6331</v>
      </c>
      <c r="C5942" s="19" t="s">
        <v>175</v>
      </c>
      <c r="D5942" s="19">
        <v>2013</v>
      </c>
      <c r="E5942" s="19" t="s">
        <v>106</v>
      </c>
      <c r="F5942" s="19" t="s">
        <v>224</v>
      </c>
      <c r="G5942" s="19" t="s">
        <v>144</v>
      </c>
      <c r="H5942" s="19">
        <v>19.314469618216254</v>
      </c>
    </row>
    <row r="5943" spans="1:8">
      <c r="A5943" s="19" t="s">
        <v>25</v>
      </c>
      <c r="B5943" s="19" t="s">
        <v>6332</v>
      </c>
      <c r="C5943" s="19" t="s">
        <v>176</v>
      </c>
      <c r="D5943" s="19">
        <v>2013</v>
      </c>
      <c r="E5943" s="19" t="s">
        <v>106</v>
      </c>
      <c r="F5943" s="19" t="s">
        <v>224</v>
      </c>
      <c r="G5943" s="19" t="s">
        <v>144</v>
      </c>
      <c r="H5943" s="19">
        <v>21.686477457457755</v>
      </c>
    </row>
    <row r="5944" spans="1:8">
      <c r="A5944" s="19" t="s">
        <v>26</v>
      </c>
      <c r="B5944" s="19" t="s">
        <v>6333</v>
      </c>
      <c r="C5944" s="19" t="s">
        <v>177</v>
      </c>
      <c r="D5944" s="19">
        <v>2013</v>
      </c>
      <c r="E5944" s="19" t="s">
        <v>106</v>
      </c>
      <c r="F5944" s="19" t="s">
        <v>224</v>
      </c>
      <c r="G5944" s="19" t="s">
        <v>144</v>
      </c>
      <c r="H5944" s="19">
        <v>19.871729144450825</v>
      </c>
    </row>
    <row r="5945" spans="1:8">
      <c r="A5945" s="19" t="s">
        <v>221</v>
      </c>
      <c r="B5945" s="19" t="s">
        <v>6334</v>
      </c>
      <c r="C5945" s="19" t="s">
        <v>178</v>
      </c>
      <c r="D5945" s="19">
        <v>2013</v>
      </c>
      <c r="E5945" s="19" t="s">
        <v>106</v>
      </c>
      <c r="F5945" s="19" t="s">
        <v>224</v>
      </c>
      <c r="G5945" s="19" t="s">
        <v>144</v>
      </c>
      <c r="H5945" s="19">
        <v>17.79696051398945</v>
      </c>
    </row>
    <row r="5946" spans="1:8">
      <c r="A5946" s="19" t="s">
        <v>107</v>
      </c>
      <c r="B5946" s="19" t="s">
        <v>6335</v>
      </c>
      <c r="C5946" s="19" t="s">
        <v>179</v>
      </c>
      <c r="D5946" s="19">
        <v>2013</v>
      </c>
      <c r="E5946" s="19" t="s">
        <v>106</v>
      </c>
      <c r="F5946" s="19" t="s">
        <v>224</v>
      </c>
      <c r="G5946" s="19" t="s">
        <v>144</v>
      </c>
      <c r="H5946" s="19">
        <v>14.013802588599356</v>
      </c>
    </row>
    <row r="5947" spans="1:8">
      <c r="A5947" s="19" t="s">
        <v>27</v>
      </c>
      <c r="B5947" s="19" t="s">
        <v>6336</v>
      </c>
      <c r="C5947" s="19" t="s">
        <v>180</v>
      </c>
      <c r="D5947" s="19">
        <v>2013</v>
      </c>
      <c r="E5947" s="19" t="s">
        <v>106</v>
      </c>
      <c r="F5947" s="19" t="s">
        <v>224</v>
      </c>
      <c r="G5947" s="19" t="s">
        <v>144</v>
      </c>
      <c r="H5947" s="19">
        <v>16.449093093172813</v>
      </c>
    </row>
    <row r="5948" spans="1:8">
      <c r="A5948" s="19" t="s">
        <v>28</v>
      </c>
      <c r="B5948" s="19" t="s">
        <v>6337</v>
      </c>
      <c r="C5948" s="19" t="s">
        <v>181</v>
      </c>
      <c r="D5948" s="19">
        <v>2013</v>
      </c>
      <c r="E5948" s="19" t="s">
        <v>106</v>
      </c>
      <c r="F5948" s="19" t="s">
        <v>224</v>
      </c>
      <c r="G5948" s="19" t="s">
        <v>144</v>
      </c>
      <c r="H5948" s="19">
        <v>16.978135655777951</v>
      </c>
    </row>
    <row r="5949" spans="1:8">
      <c r="A5949" s="19" t="s">
        <v>30</v>
      </c>
      <c r="B5949" s="19" t="s">
        <v>6338</v>
      </c>
      <c r="C5949" s="19" t="s">
        <v>29</v>
      </c>
      <c r="D5949" s="19">
        <v>2013</v>
      </c>
      <c r="E5949" s="19" t="s">
        <v>106</v>
      </c>
      <c r="F5949" s="19" t="s">
        <v>224</v>
      </c>
      <c r="G5949" s="19" t="s">
        <v>144</v>
      </c>
      <c r="H5949" s="19">
        <v>21.367114150388161</v>
      </c>
    </row>
    <row r="5950" spans="1:8">
      <c r="A5950" s="19" t="s">
        <v>32</v>
      </c>
      <c r="B5950" s="19" t="s">
        <v>6339</v>
      </c>
      <c r="C5950" s="19" t="s">
        <v>31</v>
      </c>
      <c r="D5950" s="19">
        <v>2013</v>
      </c>
      <c r="E5950" s="19" t="s">
        <v>106</v>
      </c>
      <c r="F5950" s="19" t="s">
        <v>224</v>
      </c>
      <c r="G5950" s="19" t="s">
        <v>144</v>
      </c>
      <c r="H5950" s="19">
        <v>19.564900222088934</v>
      </c>
    </row>
    <row r="5951" spans="1:8">
      <c r="A5951" s="19" t="s">
        <v>34</v>
      </c>
      <c r="B5951" s="19" t="s">
        <v>6340</v>
      </c>
      <c r="C5951" s="19" t="s">
        <v>33</v>
      </c>
      <c r="D5951" s="19">
        <v>2013</v>
      </c>
      <c r="E5951" s="19" t="s">
        <v>106</v>
      </c>
      <c r="F5951" s="19" t="s">
        <v>224</v>
      </c>
      <c r="G5951" s="19" t="s">
        <v>144</v>
      </c>
      <c r="H5951" s="19">
        <v>22.560689377682401</v>
      </c>
    </row>
    <row r="5952" spans="1:8">
      <c r="A5952" s="19" t="s">
        <v>36</v>
      </c>
      <c r="B5952" s="19" t="s">
        <v>6341</v>
      </c>
      <c r="C5952" s="19" t="s">
        <v>35</v>
      </c>
      <c r="D5952" s="19">
        <v>2013</v>
      </c>
      <c r="E5952" s="19" t="s">
        <v>106</v>
      </c>
      <c r="F5952" s="19" t="s">
        <v>224</v>
      </c>
      <c r="G5952" s="19" t="s">
        <v>144</v>
      </c>
      <c r="H5952" s="19">
        <v>20.160113413668014</v>
      </c>
    </row>
    <row r="5953" spans="1:8">
      <c r="A5953" s="19" t="s">
        <v>38</v>
      </c>
      <c r="B5953" s="19" t="s">
        <v>6342</v>
      </c>
      <c r="C5953" s="19" t="s">
        <v>37</v>
      </c>
      <c r="D5953" s="19">
        <v>2013</v>
      </c>
      <c r="E5953" s="19" t="s">
        <v>106</v>
      </c>
      <c r="F5953" s="19" t="s">
        <v>224</v>
      </c>
      <c r="G5953" s="19" t="s">
        <v>144</v>
      </c>
      <c r="H5953" s="19">
        <v>17.586007330718282</v>
      </c>
    </row>
    <row r="5954" spans="1:8">
      <c r="A5954" s="19" t="s">
        <v>40</v>
      </c>
      <c r="B5954" s="19" t="s">
        <v>6343</v>
      </c>
      <c r="C5954" s="19" t="s">
        <v>39</v>
      </c>
      <c r="D5954" s="19">
        <v>2013</v>
      </c>
      <c r="E5954" s="19" t="s">
        <v>106</v>
      </c>
      <c r="F5954" s="19" t="s">
        <v>224</v>
      </c>
      <c r="G5954" s="19" t="s">
        <v>144</v>
      </c>
      <c r="H5954" s="19">
        <v>16.557957237708035</v>
      </c>
    </row>
    <row r="5955" spans="1:8">
      <c r="A5955" s="19" t="s">
        <v>41</v>
      </c>
      <c r="B5955" s="19" t="s">
        <v>6344</v>
      </c>
      <c r="C5955" s="19" t="s">
        <v>24</v>
      </c>
      <c r="D5955" s="19">
        <v>2013</v>
      </c>
      <c r="E5955" s="19" t="s">
        <v>106</v>
      </c>
      <c r="F5955" s="19" t="s">
        <v>224</v>
      </c>
      <c r="G5955" s="19" t="s">
        <v>144</v>
      </c>
      <c r="H5955" s="19">
        <v>21.686477457457755</v>
      </c>
    </row>
    <row r="5956" spans="1:8">
      <c r="A5956" s="19" t="s">
        <v>43</v>
      </c>
      <c r="B5956" s="19" t="s">
        <v>6345</v>
      </c>
      <c r="C5956" s="19" t="s">
        <v>42</v>
      </c>
      <c r="D5956" s="19">
        <v>2013</v>
      </c>
      <c r="E5956" s="19" t="s">
        <v>106</v>
      </c>
      <c r="F5956" s="19" t="s">
        <v>224</v>
      </c>
      <c r="G5956" s="19" t="s">
        <v>144</v>
      </c>
      <c r="H5956" s="19">
        <v>19.617111169791389</v>
      </c>
    </row>
    <row r="5957" spans="1:8">
      <c r="A5957" s="19" t="s">
        <v>45</v>
      </c>
      <c r="B5957" s="19" t="s">
        <v>6346</v>
      </c>
      <c r="C5957" s="19" t="s">
        <v>44</v>
      </c>
      <c r="D5957" s="19">
        <v>2013</v>
      </c>
      <c r="E5957" s="19" t="s">
        <v>106</v>
      </c>
      <c r="F5957" s="19" t="s">
        <v>224</v>
      </c>
      <c r="G5957" s="19" t="s">
        <v>144</v>
      </c>
      <c r="H5957" s="19">
        <v>20.855078920570264</v>
      </c>
    </row>
    <row r="5958" spans="1:8">
      <c r="A5958" s="19" t="s">
        <v>47</v>
      </c>
      <c r="B5958" s="19" t="s">
        <v>6347</v>
      </c>
      <c r="C5958" s="19" t="s">
        <v>46</v>
      </c>
      <c r="D5958" s="19">
        <v>2013</v>
      </c>
      <c r="E5958" s="19" t="s">
        <v>106</v>
      </c>
      <c r="F5958" s="19" t="s">
        <v>224</v>
      </c>
      <c r="G5958" s="19" t="s">
        <v>144</v>
      </c>
      <c r="H5958" s="19">
        <v>19.318832283915281</v>
      </c>
    </row>
    <row r="5959" spans="1:8">
      <c r="A5959" s="19" t="s">
        <v>49</v>
      </c>
      <c r="B5959" s="19" t="s">
        <v>6348</v>
      </c>
      <c r="C5959" s="19" t="s">
        <v>48</v>
      </c>
      <c r="D5959" s="19">
        <v>2013</v>
      </c>
      <c r="E5959" s="19" t="s">
        <v>106</v>
      </c>
      <c r="F5959" s="19" t="s">
        <v>224</v>
      </c>
      <c r="G5959" s="19" t="s">
        <v>144</v>
      </c>
      <c r="H5959" s="19">
        <v>17.706071289973661</v>
      </c>
    </row>
    <row r="5960" spans="1:8">
      <c r="A5960" s="19" t="s">
        <v>51</v>
      </c>
      <c r="B5960" s="19" t="s">
        <v>6349</v>
      </c>
      <c r="C5960" s="19" t="s">
        <v>50</v>
      </c>
      <c r="D5960" s="19">
        <v>2013</v>
      </c>
      <c r="E5960" s="19" t="s">
        <v>106</v>
      </c>
      <c r="F5960" s="19" t="s">
        <v>224</v>
      </c>
      <c r="G5960" s="19" t="s">
        <v>144</v>
      </c>
      <c r="H5960" s="19">
        <v>17.942506686083146</v>
      </c>
    </row>
    <row r="5961" spans="1:8">
      <c r="A5961" s="19" t="s">
        <v>53</v>
      </c>
      <c r="B5961" s="19" t="s">
        <v>6350</v>
      </c>
      <c r="C5961" s="19" t="s">
        <v>52</v>
      </c>
      <c r="D5961" s="19">
        <v>2013</v>
      </c>
      <c r="E5961" s="19" t="s">
        <v>106</v>
      </c>
      <c r="F5961" s="19" t="s">
        <v>224</v>
      </c>
      <c r="G5961" s="19" t="s">
        <v>144</v>
      </c>
      <c r="H5961" s="19">
        <v>17.805580937653755</v>
      </c>
    </row>
    <row r="5962" spans="1:8">
      <c r="A5962" s="19" t="s">
        <v>55</v>
      </c>
      <c r="B5962" s="19" t="s">
        <v>6351</v>
      </c>
      <c r="C5962" s="19" t="s">
        <v>54</v>
      </c>
      <c r="D5962" s="19">
        <v>2013</v>
      </c>
      <c r="E5962" s="19" t="s">
        <v>106</v>
      </c>
      <c r="F5962" s="19" t="s">
        <v>224</v>
      </c>
      <c r="G5962" s="19" t="s">
        <v>144</v>
      </c>
      <c r="H5962" s="19">
        <v>17.948914275213625</v>
      </c>
    </row>
    <row r="5963" spans="1:8">
      <c r="A5963" s="19" t="s">
        <v>57</v>
      </c>
      <c r="B5963" s="19" t="s">
        <v>6352</v>
      </c>
      <c r="C5963" s="19" t="s">
        <v>56</v>
      </c>
      <c r="D5963" s="19">
        <v>2013</v>
      </c>
      <c r="E5963" s="19" t="s">
        <v>106</v>
      </c>
      <c r="F5963" s="19" t="s">
        <v>224</v>
      </c>
      <c r="G5963" s="19" t="s">
        <v>144</v>
      </c>
      <c r="H5963" s="19">
        <v>12.578212290502794</v>
      </c>
    </row>
    <row r="5964" spans="1:8">
      <c r="A5964" s="19" t="s">
        <v>59</v>
      </c>
      <c r="B5964" s="19" t="s">
        <v>6353</v>
      </c>
      <c r="C5964" s="19" t="s">
        <v>58</v>
      </c>
      <c r="D5964" s="19">
        <v>2013</v>
      </c>
      <c r="E5964" s="19" t="s">
        <v>106</v>
      </c>
      <c r="F5964" s="19" t="s">
        <v>224</v>
      </c>
      <c r="G5964" s="19" t="s">
        <v>144</v>
      </c>
      <c r="H5964" s="19">
        <v>16.572770342590211</v>
      </c>
    </row>
    <row r="5965" spans="1:8">
      <c r="A5965" s="19" t="s">
        <v>61</v>
      </c>
      <c r="B5965" s="19" t="s">
        <v>6354</v>
      </c>
      <c r="C5965" s="19" t="s">
        <v>60</v>
      </c>
      <c r="D5965" s="19">
        <v>2013</v>
      </c>
      <c r="E5965" s="19" t="s">
        <v>106</v>
      </c>
      <c r="F5965" s="19" t="s">
        <v>224</v>
      </c>
      <c r="G5965" s="19" t="s">
        <v>144</v>
      </c>
      <c r="H5965" s="19">
        <v>15.954765536910525</v>
      </c>
    </row>
    <row r="5966" spans="1:8">
      <c r="A5966" s="19" t="s">
        <v>63</v>
      </c>
      <c r="B5966" s="19" t="s">
        <v>6355</v>
      </c>
      <c r="C5966" s="19" t="s">
        <v>62</v>
      </c>
      <c r="D5966" s="19">
        <v>2013</v>
      </c>
      <c r="E5966" s="19" t="s">
        <v>106</v>
      </c>
      <c r="F5966" s="19" t="s">
        <v>224</v>
      </c>
      <c r="G5966" s="19" t="s">
        <v>144</v>
      </c>
      <c r="H5966" s="19">
        <v>16.422579269159677</v>
      </c>
    </row>
    <row r="5967" spans="1:8">
      <c r="A5967" s="19" t="s">
        <v>65</v>
      </c>
      <c r="B5967" s="19" t="s">
        <v>6356</v>
      </c>
      <c r="C5967" s="19" t="s">
        <v>64</v>
      </c>
      <c r="D5967" s="19">
        <v>2013</v>
      </c>
      <c r="E5967" s="19" t="s">
        <v>106</v>
      </c>
      <c r="F5967" s="19" t="s">
        <v>224</v>
      </c>
      <c r="G5967" s="19" t="s">
        <v>144</v>
      </c>
      <c r="H5967" s="19">
        <v>16.968791407064927</v>
      </c>
    </row>
    <row r="5968" spans="1:8">
      <c r="A5968" s="19" t="s">
        <v>67</v>
      </c>
      <c r="B5968" s="19" t="s">
        <v>6357</v>
      </c>
      <c r="C5968" s="19" t="s">
        <v>66</v>
      </c>
      <c r="D5968" s="19">
        <v>2013</v>
      </c>
      <c r="E5968" s="19" t="s">
        <v>106</v>
      </c>
      <c r="F5968" s="19" t="s">
        <v>224</v>
      </c>
      <c r="G5968" s="19" t="s">
        <v>144</v>
      </c>
      <c r="H5968" s="19">
        <v>17.196963234666896</v>
      </c>
    </row>
    <row r="5969" spans="1:8">
      <c r="A5969" s="19" t="s">
        <v>69</v>
      </c>
      <c r="B5969" s="19" t="s">
        <v>6358</v>
      </c>
      <c r="C5969" s="19" t="s">
        <v>68</v>
      </c>
      <c r="D5969" s="19">
        <v>2013</v>
      </c>
      <c r="E5969" s="19" t="s">
        <v>106</v>
      </c>
      <c r="F5969" s="19" t="s">
        <v>224</v>
      </c>
      <c r="G5969" s="19" t="s">
        <v>144</v>
      </c>
      <c r="H5969" s="19">
        <v>19.948772678762005</v>
      </c>
    </row>
    <row r="5970" spans="1:8">
      <c r="A5970" s="19" t="s">
        <v>71</v>
      </c>
      <c r="B5970" s="19" t="s">
        <v>6359</v>
      </c>
      <c r="C5970" s="19" t="s">
        <v>70</v>
      </c>
      <c r="D5970" s="19">
        <v>2013</v>
      </c>
      <c r="E5970" s="19" t="s">
        <v>106</v>
      </c>
      <c r="F5970" s="19" t="s">
        <v>224</v>
      </c>
      <c r="G5970" s="19" t="s">
        <v>144</v>
      </c>
      <c r="H5970" s="19">
        <v>15.661698737262148</v>
      </c>
    </row>
    <row r="5971" spans="1:8">
      <c r="A5971" s="19" t="s">
        <v>20</v>
      </c>
      <c r="B5971" s="19" t="s">
        <v>6360</v>
      </c>
      <c r="C5971" s="19" t="s">
        <v>182</v>
      </c>
      <c r="D5971" s="19">
        <v>2013</v>
      </c>
      <c r="E5971" s="19" t="s">
        <v>106</v>
      </c>
      <c r="F5971" s="19" t="s">
        <v>224</v>
      </c>
      <c r="G5971" s="19" t="s">
        <v>144</v>
      </c>
      <c r="H5971" s="19">
        <v>17.687956431435982</v>
      </c>
    </row>
    <row r="5972" spans="1:8">
      <c r="A5972" s="19" t="s">
        <v>23</v>
      </c>
      <c r="B5972" s="19" t="s">
        <v>6361</v>
      </c>
      <c r="C5972" s="19" t="s">
        <v>175</v>
      </c>
      <c r="D5972" s="19">
        <v>2014</v>
      </c>
      <c r="E5972" s="19" t="s">
        <v>106</v>
      </c>
      <c r="F5972" s="19" t="s">
        <v>224</v>
      </c>
      <c r="G5972" s="19" t="s">
        <v>144</v>
      </c>
      <c r="H5972" s="19">
        <v>19.646343092096853</v>
      </c>
    </row>
    <row r="5973" spans="1:8">
      <c r="A5973" s="19" t="s">
        <v>25</v>
      </c>
      <c r="B5973" s="19" t="s">
        <v>6362</v>
      </c>
      <c r="C5973" s="19" t="s">
        <v>176</v>
      </c>
      <c r="D5973" s="19">
        <v>2014</v>
      </c>
      <c r="E5973" s="19" t="s">
        <v>106</v>
      </c>
      <c r="F5973" s="19" t="s">
        <v>224</v>
      </c>
      <c r="G5973" s="19" t="s">
        <v>144</v>
      </c>
      <c r="H5973" s="19">
        <v>22.272279738640094</v>
      </c>
    </row>
    <row r="5974" spans="1:8">
      <c r="A5974" s="19" t="s">
        <v>26</v>
      </c>
      <c r="B5974" s="19" t="s">
        <v>6363</v>
      </c>
      <c r="C5974" s="19" t="s">
        <v>177</v>
      </c>
      <c r="D5974" s="19">
        <v>2014</v>
      </c>
      <c r="E5974" s="19" t="s">
        <v>106</v>
      </c>
      <c r="F5974" s="19" t="s">
        <v>224</v>
      </c>
      <c r="G5974" s="19" t="s">
        <v>144</v>
      </c>
      <c r="H5974" s="19">
        <v>20.350024107756543</v>
      </c>
    </row>
    <row r="5975" spans="1:8">
      <c r="A5975" s="19" t="s">
        <v>221</v>
      </c>
      <c r="B5975" s="19" t="s">
        <v>6364</v>
      </c>
      <c r="C5975" s="19" t="s">
        <v>178</v>
      </c>
      <c r="D5975" s="19">
        <v>2014</v>
      </c>
      <c r="E5975" s="19" t="s">
        <v>106</v>
      </c>
      <c r="F5975" s="19" t="s">
        <v>224</v>
      </c>
      <c r="G5975" s="19" t="s">
        <v>144</v>
      </c>
      <c r="H5975" s="19">
        <v>18.100245886135806</v>
      </c>
    </row>
    <row r="5976" spans="1:8">
      <c r="A5976" s="19" t="s">
        <v>107</v>
      </c>
      <c r="B5976" s="19" t="s">
        <v>6365</v>
      </c>
      <c r="C5976" s="19" t="s">
        <v>179</v>
      </c>
      <c r="D5976" s="19">
        <v>2014</v>
      </c>
      <c r="E5976" s="19" t="s">
        <v>106</v>
      </c>
      <c r="F5976" s="19" t="s">
        <v>224</v>
      </c>
      <c r="G5976" s="19" t="s">
        <v>144</v>
      </c>
      <c r="H5976" s="19">
        <v>14.162707475847919</v>
      </c>
    </row>
    <row r="5977" spans="1:8">
      <c r="A5977" s="19" t="s">
        <v>27</v>
      </c>
      <c r="B5977" s="19" t="s">
        <v>6366</v>
      </c>
      <c r="C5977" s="19" t="s">
        <v>180</v>
      </c>
      <c r="D5977" s="19">
        <v>2014</v>
      </c>
      <c r="E5977" s="19" t="s">
        <v>106</v>
      </c>
      <c r="F5977" s="19" t="s">
        <v>224</v>
      </c>
      <c r="G5977" s="19" t="s">
        <v>144</v>
      </c>
      <c r="H5977" s="19">
        <v>16.754252844617923</v>
      </c>
    </row>
    <row r="5978" spans="1:8">
      <c r="A5978" s="19" t="s">
        <v>28</v>
      </c>
      <c r="B5978" s="19" t="s">
        <v>6367</v>
      </c>
      <c r="C5978" s="19" t="s">
        <v>181</v>
      </c>
      <c r="D5978" s="19">
        <v>2014</v>
      </c>
      <c r="E5978" s="19" t="s">
        <v>106</v>
      </c>
      <c r="F5978" s="19" t="s">
        <v>224</v>
      </c>
      <c r="G5978" s="19" t="s">
        <v>144</v>
      </c>
      <c r="H5978" s="19">
        <v>17.363462487243435</v>
      </c>
    </row>
    <row r="5979" spans="1:8">
      <c r="A5979" s="19" t="s">
        <v>30</v>
      </c>
      <c r="B5979" s="19" t="s">
        <v>6368</v>
      </c>
      <c r="C5979" s="19" t="s">
        <v>29</v>
      </c>
      <c r="D5979" s="19">
        <v>2014</v>
      </c>
      <c r="E5979" s="19" t="s">
        <v>106</v>
      </c>
      <c r="F5979" s="19" t="s">
        <v>224</v>
      </c>
      <c r="G5979" s="19" t="s">
        <v>144</v>
      </c>
      <c r="H5979" s="19">
        <v>21.771186678254043</v>
      </c>
    </row>
    <row r="5980" spans="1:8">
      <c r="A5980" s="19" t="s">
        <v>32</v>
      </c>
      <c r="B5980" s="19" t="s">
        <v>6369</v>
      </c>
      <c r="C5980" s="19" t="s">
        <v>31</v>
      </c>
      <c r="D5980" s="19">
        <v>2014</v>
      </c>
      <c r="E5980" s="19" t="s">
        <v>106</v>
      </c>
      <c r="F5980" s="19" t="s">
        <v>224</v>
      </c>
      <c r="G5980" s="19" t="s">
        <v>144</v>
      </c>
      <c r="H5980" s="19">
        <v>19.795243957752866</v>
      </c>
    </row>
    <row r="5981" spans="1:8">
      <c r="A5981" s="19" t="s">
        <v>34</v>
      </c>
      <c r="B5981" s="19" t="s">
        <v>6370</v>
      </c>
      <c r="C5981" s="19" t="s">
        <v>33</v>
      </c>
      <c r="D5981" s="19">
        <v>2014</v>
      </c>
      <c r="E5981" s="19" t="s">
        <v>106</v>
      </c>
      <c r="F5981" s="19" t="s">
        <v>224</v>
      </c>
      <c r="G5981" s="19" t="s">
        <v>144</v>
      </c>
      <c r="H5981" s="19">
        <v>22.81203007518797</v>
      </c>
    </row>
    <row r="5982" spans="1:8">
      <c r="A5982" s="19" t="s">
        <v>36</v>
      </c>
      <c r="B5982" s="19" t="s">
        <v>6371</v>
      </c>
      <c r="C5982" s="19" t="s">
        <v>35</v>
      </c>
      <c r="D5982" s="19">
        <v>2014</v>
      </c>
      <c r="E5982" s="19" t="s">
        <v>106</v>
      </c>
      <c r="F5982" s="19" t="s">
        <v>224</v>
      </c>
      <c r="G5982" s="19" t="s">
        <v>144</v>
      </c>
      <c r="H5982" s="19">
        <v>20.597660964747991</v>
      </c>
    </row>
    <row r="5983" spans="1:8">
      <c r="A5983" s="19" t="s">
        <v>38</v>
      </c>
      <c r="B5983" s="19" t="s">
        <v>6372</v>
      </c>
      <c r="C5983" s="19" t="s">
        <v>37</v>
      </c>
      <c r="D5983" s="19">
        <v>2014</v>
      </c>
      <c r="E5983" s="19" t="s">
        <v>106</v>
      </c>
      <c r="F5983" s="19" t="s">
        <v>224</v>
      </c>
      <c r="G5983" s="19" t="s">
        <v>144</v>
      </c>
      <c r="H5983" s="19">
        <v>17.990800886599786</v>
      </c>
    </row>
    <row r="5984" spans="1:8">
      <c r="A5984" s="19" t="s">
        <v>40</v>
      </c>
      <c r="B5984" s="19" t="s">
        <v>6373</v>
      </c>
      <c r="C5984" s="19" t="s">
        <v>39</v>
      </c>
      <c r="D5984" s="19">
        <v>2014</v>
      </c>
      <c r="E5984" s="19" t="s">
        <v>106</v>
      </c>
      <c r="F5984" s="19" t="s">
        <v>224</v>
      </c>
      <c r="G5984" s="19" t="s">
        <v>144</v>
      </c>
      <c r="H5984" s="19">
        <v>16.861372420331072</v>
      </c>
    </row>
    <row r="5985" spans="1:8">
      <c r="A5985" s="19" t="s">
        <v>41</v>
      </c>
      <c r="B5985" s="19" t="s">
        <v>6374</v>
      </c>
      <c r="C5985" s="19" t="s">
        <v>24</v>
      </c>
      <c r="D5985" s="19">
        <v>2014</v>
      </c>
      <c r="E5985" s="19" t="s">
        <v>106</v>
      </c>
      <c r="F5985" s="19" t="s">
        <v>224</v>
      </c>
      <c r="G5985" s="19" t="s">
        <v>144</v>
      </c>
      <c r="H5985" s="19">
        <v>22.272279738640094</v>
      </c>
    </row>
    <row r="5986" spans="1:8">
      <c r="A5986" s="19" t="s">
        <v>43</v>
      </c>
      <c r="B5986" s="19" t="s">
        <v>6375</v>
      </c>
      <c r="C5986" s="19" t="s">
        <v>42</v>
      </c>
      <c r="D5986" s="19">
        <v>2014</v>
      </c>
      <c r="E5986" s="19" t="s">
        <v>106</v>
      </c>
      <c r="F5986" s="19" t="s">
        <v>224</v>
      </c>
      <c r="G5986" s="19" t="s">
        <v>144</v>
      </c>
      <c r="H5986" s="19">
        <v>20.169342599249141</v>
      </c>
    </row>
    <row r="5987" spans="1:8">
      <c r="A5987" s="19" t="s">
        <v>45</v>
      </c>
      <c r="B5987" s="19" t="s">
        <v>6376</v>
      </c>
      <c r="C5987" s="19" t="s">
        <v>44</v>
      </c>
      <c r="D5987" s="19">
        <v>2014</v>
      </c>
      <c r="E5987" s="19" t="s">
        <v>106</v>
      </c>
      <c r="F5987" s="19" t="s">
        <v>224</v>
      </c>
      <c r="G5987" s="19" t="s">
        <v>144</v>
      </c>
      <c r="H5987" s="19">
        <v>21.323447695556226</v>
      </c>
    </row>
    <row r="5988" spans="1:8">
      <c r="A5988" s="19" t="s">
        <v>47</v>
      </c>
      <c r="B5988" s="19" t="s">
        <v>6377</v>
      </c>
      <c r="C5988" s="19" t="s">
        <v>46</v>
      </c>
      <c r="D5988" s="19">
        <v>2014</v>
      </c>
      <c r="E5988" s="19" t="s">
        <v>106</v>
      </c>
      <c r="F5988" s="19" t="s">
        <v>224</v>
      </c>
      <c r="G5988" s="19" t="s">
        <v>144</v>
      </c>
      <c r="H5988" s="19">
        <v>19.772491367805621</v>
      </c>
    </row>
    <row r="5989" spans="1:8">
      <c r="A5989" s="19" t="s">
        <v>49</v>
      </c>
      <c r="B5989" s="19" t="s">
        <v>6378</v>
      </c>
      <c r="C5989" s="19" t="s">
        <v>48</v>
      </c>
      <c r="D5989" s="19">
        <v>2014</v>
      </c>
      <c r="E5989" s="19" t="s">
        <v>106</v>
      </c>
      <c r="F5989" s="19" t="s">
        <v>224</v>
      </c>
      <c r="G5989" s="19" t="s">
        <v>144</v>
      </c>
      <c r="H5989" s="19">
        <v>17.961044958274236</v>
      </c>
    </row>
    <row r="5990" spans="1:8">
      <c r="A5990" s="19" t="s">
        <v>51</v>
      </c>
      <c r="B5990" s="19" t="s">
        <v>6379</v>
      </c>
      <c r="C5990" s="19" t="s">
        <v>50</v>
      </c>
      <c r="D5990" s="19">
        <v>2014</v>
      </c>
      <c r="E5990" s="19" t="s">
        <v>106</v>
      </c>
      <c r="F5990" s="19" t="s">
        <v>224</v>
      </c>
      <c r="G5990" s="19" t="s">
        <v>144</v>
      </c>
      <c r="H5990" s="19">
        <v>18.243535837512397</v>
      </c>
    </row>
    <row r="5991" spans="1:8">
      <c r="A5991" s="19" t="s">
        <v>53</v>
      </c>
      <c r="B5991" s="19" t="s">
        <v>6380</v>
      </c>
      <c r="C5991" s="19" t="s">
        <v>52</v>
      </c>
      <c r="D5991" s="19">
        <v>2014</v>
      </c>
      <c r="E5991" s="19" t="s">
        <v>106</v>
      </c>
      <c r="F5991" s="19" t="s">
        <v>224</v>
      </c>
      <c r="G5991" s="19" t="s">
        <v>144</v>
      </c>
      <c r="H5991" s="19">
        <v>18.19288062102245</v>
      </c>
    </row>
    <row r="5992" spans="1:8">
      <c r="A5992" s="19" t="s">
        <v>55</v>
      </c>
      <c r="B5992" s="19" t="s">
        <v>6381</v>
      </c>
      <c r="C5992" s="19" t="s">
        <v>54</v>
      </c>
      <c r="D5992" s="19">
        <v>2014</v>
      </c>
      <c r="E5992" s="19" t="s">
        <v>106</v>
      </c>
      <c r="F5992" s="19" t="s">
        <v>224</v>
      </c>
      <c r="G5992" s="19" t="s">
        <v>144</v>
      </c>
      <c r="H5992" s="19">
        <v>18.226015392821761</v>
      </c>
    </row>
    <row r="5993" spans="1:8">
      <c r="A5993" s="19" t="s">
        <v>57</v>
      </c>
      <c r="B5993" s="19" t="s">
        <v>6382</v>
      </c>
      <c r="C5993" s="19" t="s">
        <v>56</v>
      </c>
      <c r="D5993" s="19">
        <v>2014</v>
      </c>
      <c r="E5993" s="19" t="s">
        <v>106</v>
      </c>
      <c r="F5993" s="19" t="s">
        <v>224</v>
      </c>
      <c r="G5993" s="19" t="s">
        <v>144</v>
      </c>
      <c r="H5993" s="19">
        <v>12.681650519953783</v>
      </c>
    </row>
    <row r="5994" spans="1:8">
      <c r="A5994" s="19" t="s">
        <v>59</v>
      </c>
      <c r="B5994" s="19" t="s">
        <v>6383</v>
      </c>
      <c r="C5994" s="19" t="s">
        <v>58</v>
      </c>
      <c r="D5994" s="19">
        <v>2014</v>
      </c>
      <c r="E5994" s="19" t="s">
        <v>106</v>
      </c>
      <c r="F5994" s="19" t="s">
        <v>224</v>
      </c>
      <c r="G5994" s="19" t="s">
        <v>144</v>
      </c>
      <c r="H5994" s="19">
        <v>16.863391053868821</v>
      </c>
    </row>
    <row r="5995" spans="1:8">
      <c r="A5995" s="19" t="s">
        <v>61</v>
      </c>
      <c r="B5995" s="19" t="s">
        <v>6384</v>
      </c>
      <c r="C5995" s="19" t="s">
        <v>60</v>
      </c>
      <c r="D5995" s="19">
        <v>2014</v>
      </c>
      <c r="E5995" s="19" t="s">
        <v>106</v>
      </c>
      <c r="F5995" s="19" t="s">
        <v>224</v>
      </c>
      <c r="G5995" s="19" t="s">
        <v>144</v>
      </c>
      <c r="H5995" s="19">
        <v>16.316016884368665</v>
      </c>
    </row>
    <row r="5996" spans="1:8">
      <c r="A5996" s="19" t="s">
        <v>63</v>
      </c>
      <c r="B5996" s="19" t="s">
        <v>6385</v>
      </c>
      <c r="C5996" s="19" t="s">
        <v>62</v>
      </c>
      <c r="D5996" s="19">
        <v>2014</v>
      </c>
      <c r="E5996" s="19" t="s">
        <v>106</v>
      </c>
      <c r="F5996" s="19" t="s">
        <v>224</v>
      </c>
      <c r="G5996" s="19" t="s">
        <v>144</v>
      </c>
      <c r="H5996" s="19">
        <v>16.800226470972518</v>
      </c>
    </row>
    <row r="5997" spans="1:8">
      <c r="A5997" s="19" t="s">
        <v>65</v>
      </c>
      <c r="B5997" s="19" t="s">
        <v>6386</v>
      </c>
      <c r="C5997" s="19" t="s">
        <v>64</v>
      </c>
      <c r="D5997" s="19">
        <v>2014</v>
      </c>
      <c r="E5997" s="19" t="s">
        <v>106</v>
      </c>
      <c r="F5997" s="19" t="s">
        <v>224</v>
      </c>
      <c r="G5997" s="19" t="s">
        <v>144</v>
      </c>
      <c r="H5997" s="19">
        <v>17.389830508474578</v>
      </c>
    </row>
    <row r="5998" spans="1:8">
      <c r="A5998" s="19" t="s">
        <v>67</v>
      </c>
      <c r="B5998" s="19" t="s">
        <v>6387</v>
      </c>
      <c r="C5998" s="19" t="s">
        <v>66</v>
      </c>
      <c r="D5998" s="19">
        <v>2014</v>
      </c>
      <c r="E5998" s="19" t="s">
        <v>106</v>
      </c>
      <c r="F5998" s="19" t="s">
        <v>224</v>
      </c>
      <c r="G5998" s="19" t="s">
        <v>144</v>
      </c>
      <c r="H5998" s="19">
        <v>17.587779103460029</v>
      </c>
    </row>
    <row r="5999" spans="1:8">
      <c r="A5999" s="19" t="s">
        <v>69</v>
      </c>
      <c r="B5999" s="19" t="s">
        <v>6388</v>
      </c>
      <c r="C5999" s="19" t="s">
        <v>68</v>
      </c>
      <c r="D5999" s="19">
        <v>2014</v>
      </c>
      <c r="E5999" s="19" t="s">
        <v>106</v>
      </c>
      <c r="F5999" s="19" t="s">
        <v>224</v>
      </c>
      <c r="G5999" s="19" t="s">
        <v>144</v>
      </c>
      <c r="H5999" s="19">
        <v>20.488241308793455</v>
      </c>
    </row>
    <row r="6000" spans="1:8">
      <c r="A6000" s="19" t="s">
        <v>71</v>
      </c>
      <c r="B6000" s="19" t="s">
        <v>6389</v>
      </c>
      <c r="C6000" s="19" t="s">
        <v>70</v>
      </c>
      <c r="D6000" s="19">
        <v>2014</v>
      </c>
      <c r="E6000" s="19" t="s">
        <v>106</v>
      </c>
      <c r="F6000" s="19" t="s">
        <v>224</v>
      </c>
      <c r="G6000" s="19" t="s">
        <v>144</v>
      </c>
      <c r="H6000" s="19">
        <v>15.94075024731959</v>
      </c>
    </row>
    <row r="6001" spans="1:8">
      <c r="A6001" s="19" t="s">
        <v>20</v>
      </c>
      <c r="B6001" s="19" t="s">
        <v>6390</v>
      </c>
      <c r="C6001" s="19" t="s">
        <v>182</v>
      </c>
      <c r="D6001" s="19">
        <v>2014</v>
      </c>
      <c r="E6001" s="19" t="s">
        <v>106</v>
      </c>
      <c r="F6001" s="19" t="s">
        <v>224</v>
      </c>
      <c r="G6001" s="19" t="s">
        <v>144</v>
      </c>
      <c r="H6001" s="19">
        <v>18.020068490839559</v>
      </c>
    </row>
    <row r="6002" spans="1:8">
      <c r="A6002" s="19" t="s">
        <v>23</v>
      </c>
      <c r="B6002" s="19" t="s">
        <v>6391</v>
      </c>
      <c r="C6002" s="19" t="s">
        <v>175</v>
      </c>
      <c r="D6002" s="19">
        <v>2005</v>
      </c>
      <c r="E6002" s="19" t="s">
        <v>104</v>
      </c>
      <c r="F6002" s="19" t="s">
        <v>224</v>
      </c>
      <c r="G6002" s="19" t="s">
        <v>144</v>
      </c>
      <c r="H6002" s="19">
        <v>16.442151012956995</v>
      </c>
    </row>
    <row r="6003" spans="1:8">
      <c r="A6003" s="19" t="s">
        <v>25</v>
      </c>
      <c r="B6003" s="19" t="s">
        <v>6392</v>
      </c>
      <c r="C6003" s="19" t="s">
        <v>176</v>
      </c>
      <c r="D6003" s="19">
        <v>2005</v>
      </c>
      <c r="E6003" s="19" t="s">
        <v>104</v>
      </c>
      <c r="F6003" s="19" t="s">
        <v>224</v>
      </c>
      <c r="G6003" s="19" t="s">
        <v>144</v>
      </c>
      <c r="H6003" s="19">
        <v>17.901082866139316</v>
      </c>
    </row>
    <row r="6004" spans="1:8">
      <c r="A6004" s="19" t="s">
        <v>26</v>
      </c>
      <c r="B6004" s="19" t="s">
        <v>6393</v>
      </c>
      <c r="C6004" s="19" t="s">
        <v>177</v>
      </c>
      <c r="D6004" s="19">
        <v>2005</v>
      </c>
      <c r="E6004" s="19" t="s">
        <v>104</v>
      </c>
      <c r="F6004" s="19" t="s">
        <v>224</v>
      </c>
      <c r="G6004" s="19" t="s">
        <v>144</v>
      </c>
      <c r="H6004" s="19">
        <v>17.307868585509464</v>
      </c>
    </row>
    <row r="6005" spans="1:8">
      <c r="A6005" s="19" t="s">
        <v>221</v>
      </c>
      <c r="B6005" s="19" t="s">
        <v>6394</v>
      </c>
      <c r="C6005" s="19" t="s">
        <v>178</v>
      </c>
      <c r="D6005" s="19">
        <v>2005</v>
      </c>
      <c r="E6005" s="19" t="s">
        <v>104</v>
      </c>
      <c r="F6005" s="19" t="s">
        <v>224</v>
      </c>
      <c r="G6005" s="19" t="s">
        <v>144</v>
      </c>
      <c r="H6005" s="19">
        <v>15.544598027644977</v>
      </c>
    </row>
    <row r="6006" spans="1:8">
      <c r="A6006" s="19" t="s">
        <v>107</v>
      </c>
      <c r="B6006" s="19" t="s">
        <v>6395</v>
      </c>
      <c r="C6006" s="19" t="s">
        <v>179</v>
      </c>
      <c r="D6006" s="19">
        <v>2005</v>
      </c>
      <c r="E6006" s="19" t="s">
        <v>104</v>
      </c>
      <c r="F6006" s="19" t="s">
        <v>224</v>
      </c>
      <c r="G6006" s="19" t="s">
        <v>144</v>
      </c>
      <c r="H6006" s="19">
        <v>12.902644420313688</v>
      </c>
    </row>
    <row r="6007" spans="1:8">
      <c r="A6007" s="19" t="s">
        <v>27</v>
      </c>
      <c r="B6007" s="19" t="s">
        <v>6396</v>
      </c>
      <c r="C6007" s="19" t="s">
        <v>180</v>
      </c>
      <c r="D6007" s="19">
        <v>2005</v>
      </c>
      <c r="E6007" s="19" t="s">
        <v>104</v>
      </c>
      <c r="F6007" s="19" t="s">
        <v>224</v>
      </c>
      <c r="G6007" s="19" t="s">
        <v>144</v>
      </c>
      <c r="H6007" s="19">
        <v>14.404003733695223</v>
      </c>
    </row>
    <row r="6008" spans="1:8">
      <c r="A6008" s="19" t="s">
        <v>28</v>
      </c>
      <c r="B6008" s="19" t="s">
        <v>6397</v>
      </c>
      <c r="C6008" s="19" t="s">
        <v>181</v>
      </c>
      <c r="D6008" s="19">
        <v>2005</v>
      </c>
      <c r="E6008" s="19" t="s">
        <v>104</v>
      </c>
      <c r="F6008" s="19" t="s">
        <v>224</v>
      </c>
      <c r="G6008" s="19" t="s">
        <v>144</v>
      </c>
      <c r="H6008" s="19">
        <v>14.697318472212068</v>
      </c>
    </row>
    <row r="6009" spans="1:8">
      <c r="A6009" s="19" t="s">
        <v>30</v>
      </c>
      <c r="B6009" s="19" t="s">
        <v>6398</v>
      </c>
      <c r="C6009" s="19" t="s">
        <v>29</v>
      </c>
      <c r="D6009" s="19">
        <v>2005</v>
      </c>
      <c r="E6009" s="19" t="s">
        <v>104</v>
      </c>
      <c r="F6009" s="19" t="s">
        <v>224</v>
      </c>
      <c r="G6009" s="19" t="s">
        <v>144</v>
      </c>
      <c r="H6009" s="19">
        <v>17.500542731022506</v>
      </c>
    </row>
    <row r="6010" spans="1:8">
      <c r="A6010" s="19" t="s">
        <v>32</v>
      </c>
      <c r="B6010" s="19" t="s">
        <v>6399</v>
      </c>
      <c r="C6010" s="19" t="s">
        <v>31</v>
      </c>
      <c r="D6010" s="19">
        <v>2005</v>
      </c>
      <c r="E6010" s="19" t="s">
        <v>104</v>
      </c>
      <c r="F6010" s="19" t="s">
        <v>224</v>
      </c>
      <c r="G6010" s="19" t="s">
        <v>144</v>
      </c>
      <c r="H6010" s="19">
        <v>17.0564981751671</v>
      </c>
    </row>
    <row r="6011" spans="1:8">
      <c r="A6011" s="19" t="s">
        <v>34</v>
      </c>
      <c r="B6011" s="19" t="s">
        <v>6400</v>
      </c>
      <c r="C6011" s="19" t="s">
        <v>33</v>
      </c>
      <c r="D6011" s="19">
        <v>2005</v>
      </c>
      <c r="E6011" s="19" t="s">
        <v>104</v>
      </c>
      <c r="F6011" s="19" t="s">
        <v>224</v>
      </c>
      <c r="G6011" s="19" t="s">
        <v>144</v>
      </c>
      <c r="H6011" s="19">
        <v>20.104294587716019</v>
      </c>
    </row>
    <row r="6012" spans="1:8">
      <c r="A6012" s="19" t="s">
        <v>36</v>
      </c>
      <c r="B6012" s="19" t="s">
        <v>6401</v>
      </c>
      <c r="C6012" s="19" t="s">
        <v>35</v>
      </c>
      <c r="D6012" s="19">
        <v>2005</v>
      </c>
      <c r="E6012" s="19" t="s">
        <v>104</v>
      </c>
      <c r="F6012" s="19" t="s">
        <v>224</v>
      </c>
      <c r="G6012" s="19" t="s">
        <v>144</v>
      </c>
      <c r="H6012" s="19">
        <v>17.492391836387238</v>
      </c>
    </row>
    <row r="6013" spans="1:8">
      <c r="A6013" s="19" t="s">
        <v>38</v>
      </c>
      <c r="B6013" s="19" t="s">
        <v>6402</v>
      </c>
      <c r="C6013" s="19" t="s">
        <v>37</v>
      </c>
      <c r="D6013" s="19">
        <v>2005</v>
      </c>
      <c r="E6013" s="19" t="s">
        <v>104</v>
      </c>
      <c r="F6013" s="19" t="s">
        <v>224</v>
      </c>
      <c r="G6013" s="19" t="s">
        <v>144</v>
      </c>
      <c r="H6013" s="19">
        <v>14.068983921542463</v>
      </c>
    </row>
    <row r="6014" spans="1:8">
      <c r="A6014" s="19" t="s">
        <v>40</v>
      </c>
      <c r="B6014" s="19" t="s">
        <v>6403</v>
      </c>
      <c r="C6014" s="19" t="s">
        <v>39</v>
      </c>
      <c r="D6014" s="19">
        <v>2005</v>
      </c>
      <c r="E6014" s="19" t="s">
        <v>104</v>
      </c>
      <c r="F6014" s="19" t="s">
        <v>224</v>
      </c>
      <c r="G6014" s="19" t="s">
        <v>144</v>
      </c>
      <c r="H6014" s="19">
        <v>14.116937074948355</v>
      </c>
    </row>
    <row r="6015" spans="1:8">
      <c r="A6015" s="19" t="s">
        <v>41</v>
      </c>
      <c r="B6015" s="19" t="s">
        <v>6404</v>
      </c>
      <c r="C6015" s="19" t="s">
        <v>24</v>
      </c>
      <c r="D6015" s="19">
        <v>2005</v>
      </c>
      <c r="E6015" s="19" t="s">
        <v>104</v>
      </c>
      <c r="F6015" s="19" t="s">
        <v>224</v>
      </c>
      <c r="G6015" s="19" t="s">
        <v>144</v>
      </c>
      <c r="H6015" s="19">
        <v>17.901082866139316</v>
      </c>
    </row>
    <row r="6016" spans="1:8">
      <c r="A6016" s="19" t="s">
        <v>43</v>
      </c>
      <c r="B6016" s="19" t="s">
        <v>6405</v>
      </c>
      <c r="C6016" s="19" t="s">
        <v>42</v>
      </c>
      <c r="D6016" s="19">
        <v>2005</v>
      </c>
      <c r="E6016" s="19" t="s">
        <v>104</v>
      </c>
      <c r="F6016" s="19" t="s">
        <v>224</v>
      </c>
      <c r="G6016" s="19" t="s">
        <v>144</v>
      </c>
      <c r="H6016" s="19">
        <v>16.918593097966482</v>
      </c>
    </row>
    <row r="6017" spans="1:8">
      <c r="A6017" s="19" t="s">
        <v>45</v>
      </c>
      <c r="B6017" s="19" t="s">
        <v>6406</v>
      </c>
      <c r="C6017" s="19" t="s">
        <v>44</v>
      </c>
      <c r="D6017" s="19">
        <v>2005</v>
      </c>
      <c r="E6017" s="19" t="s">
        <v>104</v>
      </c>
      <c r="F6017" s="19" t="s">
        <v>224</v>
      </c>
      <c r="G6017" s="19" t="s">
        <v>144</v>
      </c>
      <c r="H6017" s="19">
        <v>17.693082147366983</v>
      </c>
    </row>
    <row r="6018" spans="1:8">
      <c r="A6018" s="19" t="s">
        <v>47</v>
      </c>
      <c r="B6018" s="19" t="s">
        <v>6407</v>
      </c>
      <c r="C6018" s="19" t="s">
        <v>46</v>
      </c>
      <c r="D6018" s="19">
        <v>2005</v>
      </c>
      <c r="E6018" s="19" t="s">
        <v>104</v>
      </c>
      <c r="F6018" s="19" t="s">
        <v>224</v>
      </c>
      <c r="G6018" s="19" t="s">
        <v>144</v>
      </c>
      <c r="H6018" s="19">
        <v>17.219419959714749</v>
      </c>
    </row>
    <row r="6019" spans="1:8">
      <c r="A6019" s="19" t="s">
        <v>49</v>
      </c>
      <c r="B6019" s="19" t="s">
        <v>6408</v>
      </c>
      <c r="C6019" s="19" t="s">
        <v>48</v>
      </c>
      <c r="D6019" s="19">
        <v>2005</v>
      </c>
      <c r="E6019" s="19" t="s">
        <v>104</v>
      </c>
      <c r="F6019" s="19" t="s">
        <v>224</v>
      </c>
      <c r="G6019" s="19" t="s">
        <v>144</v>
      </c>
      <c r="H6019" s="19">
        <v>15.67799011977484</v>
      </c>
    </row>
    <row r="6020" spans="1:8">
      <c r="A6020" s="19" t="s">
        <v>51</v>
      </c>
      <c r="B6020" s="19" t="s">
        <v>6409</v>
      </c>
      <c r="C6020" s="19" t="s">
        <v>50</v>
      </c>
      <c r="D6020" s="19">
        <v>2005</v>
      </c>
      <c r="E6020" s="19" t="s">
        <v>104</v>
      </c>
      <c r="F6020" s="19" t="s">
        <v>224</v>
      </c>
      <c r="G6020" s="19" t="s">
        <v>144</v>
      </c>
      <c r="H6020" s="19">
        <v>15.917048013365292</v>
      </c>
    </row>
    <row r="6021" spans="1:8">
      <c r="A6021" s="19" t="s">
        <v>53</v>
      </c>
      <c r="B6021" s="19" t="s">
        <v>6410</v>
      </c>
      <c r="C6021" s="19" t="s">
        <v>52</v>
      </c>
      <c r="D6021" s="19">
        <v>2005</v>
      </c>
      <c r="E6021" s="19" t="s">
        <v>104</v>
      </c>
      <c r="F6021" s="19" t="s">
        <v>224</v>
      </c>
      <c r="G6021" s="19" t="s">
        <v>144</v>
      </c>
      <c r="H6021" s="19">
        <v>14.928551541465691</v>
      </c>
    </row>
    <row r="6022" spans="1:8">
      <c r="A6022" s="19" t="s">
        <v>55</v>
      </c>
      <c r="B6022" s="19" t="s">
        <v>6411</v>
      </c>
      <c r="C6022" s="19" t="s">
        <v>54</v>
      </c>
      <c r="D6022" s="19">
        <v>2005</v>
      </c>
      <c r="E6022" s="19" t="s">
        <v>104</v>
      </c>
      <c r="F6022" s="19" t="s">
        <v>224</v>
      </c>
      <c r="G6022" s="19" t="s">
        <v>144</v>
      </c>
      <c r="H6022" s="19">
        <v>15.045126427240248</v>
      </c>
    </row>
    <row r="6023" spans="1:8">
      <c r="A6023" s="19" t="s">
        <v>57</v>
      </c>
      <c r="B6023" s="19" t="s">
        <v>6412</v>
      </c>
      <c r="C6023" s="19" t="s">
        <v>56</v>
      </c>
      <c r="D6023" s="19">
        <v>2005</v>
      </c>
      <c r="E6023" s="19" t="s">
        <v>104</v>
      </c>
      <c r="F6023" s="19" t="s">
        <v>224</v>
      </c>
      <c r="G6023" s="19" t="s">
        <v>144</v>
      </c>
      <c r="H6023" s="19">
        <v>12.082516876894465</v>
      </c>
    </row>
    <row r="6024" spans="1:8">
      <c r="A6024" s="19" t="s">
        <v>59</v>
      </c>
      <c r="B6024" s="19" t="s">
        <v>6413</v>
      </c>
      <c r="C6024" s="19" t="s">
        <v>58</v>
      </c>
      <c r="D6024" s="19">
        <v>2005</v>
      </c>
      <c r="E6024" s="19" t="s">
        <v>104</v>
      </c>
      <c r="F6024" s="19" t="s">
        <v>224</v>
      </c>
      <c r="G6024" s="19" t="s">
        <v>144</v>
      </c>
      <c r="H6024" s="19">
        <v>14.370487461015935</v>
      </c>
    </row>
    <row r="6025" spans="1:8">
      <c r="A6025" s="19" t="s">
        <v>61</v>
      </c>
      <c r="B6025" s="19" t="s">
        <v>6414</v>
      </c>
      <c r="C6025" s="19" t="s">
        <v>60</v>
      </c>
      <c r="D6025" s="19">
        <v>2005</v>
      </c>
      <c r="E6025" s="19" t="s">
        <v>104</v>
      </c>
      <c r="F6025" s="19" t="s">
        <v>224</v>
      </c>
      <c r="G6025" s="19" t="s">
        <v>144</v>
      </c>
      <c r="H6025" s="19">
        <v>14.543450825645673</v>
      </c>
    </row>
    <row r="6026" spans="1:8">
      <c r="A6026" s="19" t="s">
        <v>63</v>
      </c>
      <c r="B6026" s="19" t="s">
        <v>6415</v>
      </c>
      <c r="C6026" s="19" t="s">
        <v>62</v>
      </c>
      <c r="D6026" s="19">
        <v>2005</v>
      </c>
      <c r="E6026" s="19" t="s">
        <v>104</v>
      </c>
      <c r="F6026" s="19" t="s">
        <v>224</v>
      </c>
      <c r="G6026" s="19" t="s">
        <v>144</v>
      </c>
      <c r="H6026" s="19">
        <v>13.884371183664493</v>
      </c>
    </row>
    <row r="6027" spans="1:8">
      <c r="A6027" s="19" t="s">
        <v>65</v>
      </c>
      <c r="B6027" s="19" t="s">
        <v>6416</v>
      </c>
      <c r="C6027" s="19" t="s">
        <v>64</v>
      </c>
      <c r="D6027" s="19">
        <v>2005</v>
      </c>
      <c r="E6027" s="19" t="s">
        <v>104</v>
      </c>
      <c r="F6027" s="19" t="s">
        <v>224</v>
      </c>
      <c r="G6027" s="19" t="s">
        <v>144</v>
      </c>
      <c r="H6027" s="19">
        <v>15.097993871769672</v>
      </c>
    </row>
    <row r="6028" spans="1:8">
      <c r="A6028" s="19" t="s">
        <v>67</v>
      </c>
      <c r="B6028" s="19" t="s">
        <v>6417</v>
      </c>
      <c r="C6028" s="19" t="s">
        <v>66</v>
      </c>
      <c r="D6028" s="19">
        <v>2005</v>
      </c>
      <c r="E6028" s="19" t="s">
        <v>104</v>
      </c>
      <c r="F6028" s="19" t="s">
        <v>224</v>
      </c>
      <c r="G6028" s="19" t="s">
        <v>144</v>
      </c>
      <c r="H6028" s="19">
        <v>15.168130267861082</v>
      </c>
    </row>
    <row r="6029" spans="1:8">
      <c r="A6029" s="19" t="s">
        <v>69</v>
      </c>
      <c r="B6029" s="19" t="s">
        <v>6418</v>
      </c>
      <c r="C6029" s="19" t="s">
        <v>68</v>
      </c>
      <c r="D6029" s="19">
        <v>2005</v>
      </c>
      <c r="E6029" s="19" t="s">
        <v>104</v>
      </c>
      <c r="F6029" s="19" t="s">
        <v>224</v>
      </c>
      <c r="G6029" s="19" t="s">
        <v>144</v>
      </c>
      <c r="H6029" s="19">
        <v>16.320772816016071</v>
      </c>
    </row>
    <row r="6030" spans="1:8">
      <c r="A6030" s="19" t="s">
        <v>71</v>
      </c>
      <c r="B6030" s="19" t="s">
        <v>6419</v>
      </c>
      <c r="C6030" s="19" t="s">
        <v>70</v>
      </c>
      <c r="D6030" s="19">
        <v>2005</v>
      </c>
      <c r="E6030" s="19" t="s">
        <v>104</v>
      </c>
      <c r="F6030" s="19" t="s">
        <v>224</v>
      </c>
      <c r="G6030" s="19" t="s">
        <v>144</v>
      </c>
      <c r="H6030" s="19">
        <v>14.168761683749114</v>
      </c>
    </row>
    <row r="6031" spans="1:8">
      <c r="A6031" s="19" t="s">
        <v>20</v>
      </c>
      <c r="B6031" s="19" t="s">
        <v>6420</v>
      </c>
      <c r="C6031" s="19" t="s">
        <v>182</v>
      </c>
      <c r="D6031" s="19">
        <v>2005</v>
      </c>
      <c r="E6031" s="19" t="s">
        <v>104</v>
      </c>
      <c r="F6031" s="19" t="s">
        <v>224</v>
      </c>
      <c r="G6031" s="19" t="s">
        <v>144</v>
      </c>
      <c r="H6031" s="19">
        <v>15.405200334488597</v>
      </c>
    </row>
    <row r="6032" spans="1:8">
      <c r="A6032" s="19" t="s">
        <v>23</v>
      </c>
      <c r="B6032" s="19" t="s">
        <v>6421</v>
      </c>
      <c r="C6032" s="19" t="s">
        <v>175</v>
      </c>
      <c r="D6032" s="19">
        <v>2006</v>
      </c>
      <c r="E6032" s="19" t="s">
        <v>104</v>
      </c>
      <c r="F6032" s="19" t="s">
        <v>224</v>
      </c>
      <c r="G6032" s="19" t="s">
        <v>144</v>
      </c>
      <c r="H6032" s="19">
        <v>16.451268788440569</v>
      </c>
    </row>
    <row r="6033" spans="1:8">
      <c r="A6033" s="19" t="s">
        <v>25</v>
      </c>
      <c r="B6033" s="19" t="s">
        <v>6422</v>
      </c>
      <c r="C6033" s="19" t="s">
        <v>176</v>
      </c>
      <c r="D6033" s="19">
        <v>2006</v>
      </c>
      <c r="E6033" s="19" t="s">
        <v>104</v>
      </c>
      <c r="F6033" s="19" t="s">
        <v>224</v>
      </c>
      <c r="G6033" s="19" t="s">
        <v>144</v>
      </c>
      <c r="H6033" s="19">
        <v>18.015522333386752</v>
      </c>
    </row>
    <row r="6034" spans="1:8">
      <c r="A6034" s="19" t="s">
        <v>26</v>
      </c>
      <c r="B6034" s="19" t="s">
        <v>6423</v>
      </c>
      <c r="C6034" s="19" t="s">
        <v>177</v>
      </c>
      <c r="D6034" s="19">
        <v>2006</v>
      </c>
      <c r="E6034" s="19" t="s">
        <v>104</v>
      </c>
      <c r="F6034" s="19" t="s">
        <v>224</v>
      </c>
      <c r="G6034" s="19" t="s">
        <v>144</v>
      </c>
      <c r="H6034" s="19">
        <v>17.290766608419723</v>
      </c>
    </row>
    <row r="6035" spans="1:8">
      <c r="A6035" s="19" t="s">
        <v>221</v>
      </c>
      <c r="B6035" s="19" t="s">
        <v>6424</v>
      </c>
      <c r="C6035" s="19" t="s">
        <v>178</v>
      </c>
      <c r="D6035" s="19">
        <v>2006</v>
      </c>
      <c r="E6035" s="19" t="s">
        <v>104</v>
      </c>
      <c r="F6035" s="19" t="s">
        <v>224</v>
      </c>
      <c r="G6035" s="19" t="s">
        <v>144</v>
      </c>
      <c r="H6035" s="19">
        <v>15.396399618502624</v>
      </c>
    </row>
    <row r="6036" spans="1:8">
      <c r="A6036" s="19" t="s">
        <v>107</v>
      </c>
      <c r="B6036" s="19" t="s">
        <v>6425</v>
      </c>
      <c r="C6036" s="19" t="s">
        <v>179</v>
      </c>
      <c r="D6036" s="19">
        <v>2006</v>
      </c>
      <c r="E6036" s="19" t="s">
        <v>104</v>
      </c>
      <c r="F6036" s="19" t="s">
        <v>224</v>
      </c>
      <c r="G6036" s="19" t="s">
        <v>144</v>
      </c>
      <c r="H6036" s="19">
        <v>12.699817616135608</v>
      </c>
    </row>
    <row r="6037" spans="1:8">
      <c r="A6037" s="19" t="s">
        <v>27</v>
      </c>
      <c r="B6037" s="19" t="s">
        <v>6426</v>
      </c>
      <c r="C6037" s="19" t="s">
        <v>180</v>
      </c>
      <c r="D6037" s="19">
        <v>2006</v>
      </c>
      <c r="E6037" s="19" t="s">
        <v>104</v>
      </c>
      <c r="F6037" s="19" t="s">
        <v>224</v>
      </c>
      <c r="G6037" s="19" t="s">
        <v>144</v>
      </c>
      <c r="H6037" s="19">
        <v>14.33017312448475</v>
      </c>
    </row>
    <row r="6038" spans="1:8">
      <c r="A6038" s="19" t="s">
        <v>28</v>
      </c>
      <c r="B6038" s="19" t="s">
        <v>6427</v>
      </c>
      <c r="C6038" s="19" t="s">
        <v>181</v>
      </c>
      <c r="D6038" s="19">
        <v>2006</v>
      </c>
      <c r="E6038" s="19" t="s">
        <v>104</v>
      </c>
      <c r="F6038" s="19" t="s">
        <v>224</v>
      </c>
      <c r="G6038" s="19" t="s">
        <v>144</v>
      </c>
      <c r="H6038" s="19">
        <v>14.672997314736316</v>
      </c>
    </row>
    <row r="6039" spans="1:8">
      <c r="A6039" s="19" t="s">
        <v>30</v>
      </c>
      <c r="B6039" s="19" t="s">
        <v>6428</v>
      </c>
      <c r="C6039" s="19" t="s">
        <v>29</v>
      </c>
      <c r="D6039" s="19">
        <v>2006</v>
      </c>
      <c r="E6039" s="19" t="s">
        <v>104</v>
      </c>
      <c r="F6039" s="19" t="s">
        <v>224</v>
      </c>
      <c r="G6039" s="19" t="s">
        <v>144</v>
      </c>
      <c r="H6039" s="19">
        <v>17.575085029111662</v>
      </c>
    </row>
    <row r="6040" spans="1:8">
      <c r="A6040" s="19" t="s">
        <v>32</v>
      </c>
      <c r="B6040" s="19" t="s">
        <v>6429</v>
      </c>
      <c r="C6040" s="19" t="s">
        <v>31</v>
      </c>
      <c r="D6040" s="19">
        <v>2006</v>
      </c>
      <c r="E6040" s="19" t="s">
        <v>104</v>
      </c>
      <c r="F6040" s="19" t="s">
        <v>224</v>
      </c>
      <c r="G6040" s="19" t="s">
        <v>144</v>
      </c>
      <c r="H6040" s="19">
        <v>17.02275972117242</v>
      </c>
    </row>
    <row r="6041" spans="1:8">
      <c r="A6041" s="19" t="s">
        <v>34</v>
      </c>
      <c r="B6041" s="19" t="s">
        <v>6430</v>
      </c>
      <c r="C6041" s="19" t="s">
        <v>33</v>
      </c>
      <c r="D6041" s="19">
        <v>2006</v>
      </c>
      <c r="E6041" s="19" t="s">
        <v>104</v>
      </c>
      <c r="F6041" s="19" t="s">
        <v>224</v>
      </c>
      <c r="G6041" s="19" t="s">
        <v>144</v>
      </c>
      <c r="H6041" s="19">
        <v>20.036458886411101</v>
      </c>
    </row>
    <row r="6042" spans="1:8">
      <c r="A6042" s="19" t="s">
        <v>36</v>
      </c>
      <c r="B6042" s="19" t="s">
        <v>6431</v>
      </c>
      <c r="C6042" s="19" t="s">
        <v>35</v>
      </c>
      <c r="D6042" s="19">
        <v>2006</v>
      </c>
      <c r="E6042" s="19" t="s">
        <v>104</v>
      </c>
      <c r="F6042" s="19" t="s">
        <v>224</v>
      </c>
      <c r="G6042" s="19" t="s">
        <v>144</v>
      </c>
      <c r="H6042" s="19">
        <v>17.489333177276741</v>
      </c>
    </row>
    <row r="6043" spans="1:8">
      <c r="A6043" s="19" t="s">
        <v>38</v>
      </c>
      <c r="B6043" s="19" t="s">
        <v>6432</v>
      </c>
      <c r="C6043" s="19" t="s">
        <v>37</v>
      </c>
      <c r="D6043" s="19">
        <v>2006</v>
      </c>
      <c r="E6043" s="19" t="s">
        <v>104</v>
      </c>
      <c r="F6043" s="19" t="s">
        <v>224</v>
      </c>
      <c r="G6043" s="19" t="s">
        <v>144</v>
      </c>
      <c r="H6043" s="19">
        <v>14.214154870940881</v>
      </c>
    </row>
    <row r="6044" spans="1:8">
      <c r="A6044" s="19" t="s">
        <v>40</v>
      </c>
      <c r="B6044" s="19" t="s">
        <v>6433</v>
      </c>
      <c r="C6044" s="19" t="s">
        <v>39</v>
      </c>
      <c r="D6044" s="19">
        <v>2006</v>
      </c>
      <c r="E6044" s="19" t="s">
        <v>104</v>
      </c>
      <c r="F6044" s="19" t="s">
        <v>224</v>
      </c>
      <c r="G6044" s="19" t="s">
        <v>144</v>
      </c>
      <c r="H6044" s="19">
        <v>14.050233671754494</v>
      </c>
    </row>
    <row r="6045" spans="1:8">
      <c r="A6045" s="19" t="s">
        <v>41</v>
      </c>
      <c r="B6045" s="19" t="s">
        <v>6434</v>
      </c>
      <c r="C6045" s="19" t="s">
        <v>24</v>
      </c>
      <c r="D6045" s="19">
        <v>2006</v>
      </c>
      <c r="E6045" s="19" t="s">
        <v>104</v>
      </c>
      <c r="F6045" s="19" t="s">
        <v>224</v>
      </c>
      <c r="G6045" s="19" t="s">
        <v>144</v>
      </c>
      <c r="H6045" s="19">
        <v>18.015522333386752</v>
      </c>
    </row>
    <row r="6046" spans="1:8">
      <c r="A6046" s="19" t="s">
        <v>43</v>
      </c>
      <c r="B6046" s="19" t="s">
        <v>6435</v>
      </c>
      <c r="C6046" s="19" t="s">
        <v>42</v>
      </c>
      <c r="D6046" s="19">
        <v>2006</v>
      </c>
      <c r="E6046" s="19" t="s">
        <v>104</v>
      </c>
      <c r="F6046" s="19" t="s">
        <v>224</v>
      </c>
      <c r="G6046" s="19" t="s">
        <v>144</v>
      </c>
      <c r="H6046" s="19">
        <v>16.898940829816038</v>
      </c>
    </row>
    <row r="6047" spans="1:8">
      <c r="A6047" s="19" t="s">
        <v>45</v>
      </c>
      <c r="B6047" s="19" t="s">
        <v>6436</v>
      </c>
      <c r="C6047" s="19" t="s">
        <v>44</v>
      </c>
      <c r="D6047" s="19">
        <v>2006</v>
      </c>
      <c r="E6047" s="19" t="s">
        <v>104</v>
      </c>
      <c r="F6047" s="19" t="s">
        <v>224</v>
      </c>
      <c r="G6047" s="19" t="s">
        <v>144</v>
      </c>
      <c r="H6047" s="19">
        <v>17.742099122406536</v>
      </c>
    </row>
    <row r="6048" spans="1:8">
      <c r="A6048" s="19" t="s">
        <v>47</v>
      </c>
      <c r="B6048" s="19" t="s">
        <v>6437</v>
      </c>
      <c r="C6048" s="19" t="s">
        <v>46</v>
      </c>
      <c r="D6048" s="19">
        <v>2006</v>
      </c>
      <c r="E6048" s="19" t="s">
        <v>104</v>
      </c>
      <c r="F6048" s="19" t="s">
        <v>224</v>
      </c>
      <c r="G6048" s="19" t="s">
        <v>144</v>
      </c>
      <c r="H6048" s="19">
        <v>17.157834922898655</v>
      </c>
    </row>
    <row r="6049" spans="1:8">
      <c r="A6049" s="19" t="s">
        <v>49</v>
      </c>
      <c r="B6049" s="19" t="s">
        <v>6438</v>
      </c>
      <c r="C6049" s="19" t="s">
        <v>48</v>
      </c>
      <c r="D6049" s="19">
        <v>2006</v>
      </c>
      <c r="E6049" s="19" t="s">
        <v>104</v>
      </c>
      <c r="F6049" s="19" t="s">
        <v>224</v>
      </c>
      <c r="G6049" s="19" t="s">
        <v>144</v>
      </c>
      <c r="H6049" s="19">
        <v>15.477072528196262</v>
      </c>
    </row>
    <row r="6050" spans="1:8">
      <c r="A6050" s="19" t="s">
        <v>51</v>
      </c>
      <c r="B6050" s="19" t="s">
        <v>6439</v>
      </c>
      <c r="C6050" s="19" t="s">
        <v>50</v>
      </c>
      <c r="D6050" s="19">
        <v>2006</v>
      </c>
      <c r="E6050" s="19" t="s">
        <v>104</v>
      </c>
      <c r="F6050" s="19" t="s">
        <v>224</v>
      </c>
      <c r="G6050" s="19" t="s">
        <v>144</v>
      </c>
      <c r="H6050" s="19">
        <v>15.783347671753795</v>
      </c>
    </row>
    <row r="6051" spans="1:8">
      <c r="A6051" s="19" t="s">
        <v>53</v>
      </c>
      <c r="B6051" s="19" t="s">
        <v>6440</v>
      </c>
      <c r="C6051" s="19" t="s">
        <v>52</v>
      </c>
      <c r="D6051" s="19">
        <v>2006</v>
      </c>
      <c r="E6051" s="19" t="s">
        <v>104</v>
      </c>
      <c r="F6051" s="19" t="s">
        <v>224</v>
      </c>
      <c r="G6051" s="19" t="s">
        <v>144</v>
      </c>
      <c r="H6051" s="19">
        <v>14.858680420977311</v>
      </c>
    </row>
    <row r="6052" spans="1:8">
      <c r="A6052" s="19" t="s">
        <v>55</v>
      </c>
      <c r="B6052" s="19" t="s">
        <v>6441</v>
      </c>
      <c r="C6052" s="19" t="s">
        <v>54</v>
      </c>
      <c r="D6052" s="19">
        <v>2006</v>
      </c>
      <c r="E6052" s="19" t="s">
        <v>104</v>
      </c>
      <c r="F6052" s="19" t="s">
        <v>224</v>
      </c>
      <c r="G6052" s="19" t="s">
        <v>144</v>
      </c>
      <c r="H6052" s="19">
        <v>14.990860710761716</v>
      </c>
    </row>
    <row r="6053" spans="1:8">
      <c r="A6053" s="19" t="s">
        <v>57</v>
      </c>
      <c r="B6053" s="19" t="s">
        <v>6442</v>
      </c>
      <c r="C6053" s="19" t="s">
        <v>56</v>
      </c>
      <c r="D6053" s="19">
        <v>2006</v>
      </c>
      <c r="E6053" s="19" t="s">
        <v>104</v>
      </c>
      <c r="F6053" s="19" t="s">
        <v>224</v>
      </c>
      <c r="G6053" s="19" t="s">
        <v>144</v>
      </c>
      <c r="H6053" s="19">
        <v>11.824898228967836</v>
      </c>
    </row>
    <row r="6054" spans="1:8">
      <c r="A6054" s="19" t="s">
        <v>59</v>
      </c>
      <c r="B6054" s="19" t="s">
        <v>6443</v>
      </c>
      <c r="C6054" s="19" t="s">
        <v>58</v>
      </c>
      <c r="D6054" s="19">
        <v>2006</v>
      </c>
      <c r="E6054" s="19" t="s">
        <v>104</v>
      </c>
      <c r="F6054" s="19" t="s">
        <v>224</v>
      </c>
      <c r="G6054" s="19" t="s">
        <v>144</v>
      </c>
      <c r="H6054" s="19">
        <v>14.312580759340365</v>
      </c>
    </row>
    <row r="6055" spans="1:8">
      <c r="A6055" s="19" t="s">
        <v>61</v>
      </c>
      <c r="B6055" s="19" t="s">
        <v>6444</v>
      </c>
      <c r="C6055" s="19" t="s">
        <v>60</v>
      </c>
      <c r="D6055" s="19">
        <v>2006</v>
      </c>
      <c r="E6055" s="19" t="s">
        <v>104</v>
      </c>
      <c r="F6055" s="19" t="s">
        <v>224</v>
      </c>
      <c r="G6055" s="19" t="s">
        <v>144</v>
      </c>
      <c r="H6055" s="19">
        <v>14.403023292775529</v>
      </c>
    </row>
    <row r="6056" spans="1:8">
      <c r="A6056" s="19" t="s">
        <v>63</v>
      </c>
      <c r="B6056" s="19" t="s">
        <v>6445</v>
      </c>
      <c r="C6056" s="19" t="s">
        <v>62</v>
      </c>
      <c r="D6056" s="19">
        <v>2006</v>
      </c>
      <c r="E6056" s="19" t="s">
        <v>104</v>
      </c>
      <c r="F6056" s="19" t="s">
        <v>224</v>
      </c>
      <c r="G6056" s="19" t="s">
        <v>144</v>
      </c>
      <c r="H6056" s="19">
        <v>13.875251092142902</v>
      </c>
    </row>
    <row r="6057" spans="1:8">
      <c r="A6057" s="19" t="s">
        <v>65</v>
      </c>
      <c r="B6057" s="19" t="s">
        <v>6446</v>
      </c>
      <c r="C6057" s="19" t="s">
        <v>64</v>
      </c>
      <c r="D6057" s="19">
        <v>2006</v>
      </c>
      <c r="E6057" s="19" t="s">
        <v>104</v>
      </c>
      <c r="F6057" s="19" t="s">
        <v>224</v>
      </c>
      <c r="G6057" s="19" t="s">
        <v>144</v>
      </c>
      <c r="H6057" s="19">
        <v>15.025140066082459</v>
      </c>
    </row>
    <row r="6058" spans="1:8">
      <c r="A6058" s="19" t="s">
        <v>67</v>
      </c>
      <c r="B6058" s="19" t="s">
        <v>6447</v>
      </c>
      <c r="C6058" s="19" t="s">
        <v>66</v>
      </c>
      <c r="D6058" s="19">
        <v>2006</v>
      </c>
      <c r="E6058" s="19" t="s">
        <v>104</v>
      </c>
      <c r="F6058" s="19" t="s">
        <v>224</v>
      </c>
      <c r="G6058" s="19" t="s">
        <v>144</v>
      </c>
      <c r="H6058" s="19">
        <v>15.159656463334068</v>
      </c>
    </row>
    <row r="6059" spans="1:8">
      <c r="A6059" s="19" t="s">
        <v>69</v>
      </c>
      <c r="B6059" s="19" t="s">
        <v>6448</v>
      </c>
      <c r="C6059" s="19" t="s">
        <v>68</v>
      </c>
      <c r="D6059" s="19">
        <v>2006</v>
      </c>
      <c r="E6059" s="19" t="s">
        <v>104</v>
      </c>
      <c r="F6059" s="19" t="s">
        <v>224</v>
      </c>
      <c r="G6059" s="19" t="s">
        <v>144</v>
      </c>
      <c r="H6059" s="19">
        <v>16.459759793467281</v>
      </c>
    </row>
    <row r="6060" spans="1:8">
      <c r="A6060" s="19" t="s">
        <v>71</v>
      </c>
      <c r="B6060" s="19" t="s">
        <v>6449</v>
      </c>
      <c r="C6060" s="19" t="s">
        <v>70</v>
      </c>
      <c r="D6060" s="19">
        <v>2006</v>
      </c>
      <c r="E6060" s="19" t="s">
        <v>104</v>
      </c>
      <c r="F6060" s="19" t="s">
        <v>224</v>
      </c>
      <c r="G6060" s="19" t="s">
        <v>144</v>
      </c>
      <c r="H6060" s="19">
        <v>14.037721351480181</v>
      </c>
    </row>
    <row r="6061" spans="1:8">
      <c r="A6061" s="19" t="s">
        <v>20</v>
      </c>
      <c r="B6061" s="19" t="s">
        <v>6450</v>
      </c>
      <c r="C6061" s="19" t="s">
        <v>182</v>
      </c>
      <c r="D6061" s="19">
        <v>2006</v>
      </c>
      <c r="E6061" s="19" t="s">
        <v>104</v>
      </c>
      <c r="F6061" s="19" t="s">
        <v>224</v>
      </c>
      <c r="G6061" s="19" t="s">
        <v>144</v>
      </c>
      <c r="H6061" s="19">
        <v>15.342228271864119</v>
      </c>
    </row>
    <row r="6062" spans="1:8">
      <c r="A6062" s="19" t="s">
        <v>23</v>
      </c>
      <c r="B6062" s="19" t="s">
        <v>6451</v>
      </c>
      <c r="C6062" s="19" t="s">
        <v>175</v>
      </c>
      <c r="D6062" s="19">
        <v>2007</v>
      </c>
      <c r="E6062" s="19" t="s">
        <v>104</v>
      </c>
      <c r="F6062" s="19" t="s">
        <v>224</v>
      </c>
      <c r="G6062" s="19" t="s">
        <v>144</v>
      </c>
      <c r="H6062" s="19">
        <v>16.50956238916238</v>
      </c>
    </row>
    <row r="6063" spans="1:8">
      <c r="A6063" s="19" t="s">
        <v>25</v>
      </c>
      <c r="B6063" s="19" t="s">
        <v>6452</v>
      </c>
      <c r="C6063" s="19" t="s">
        <v>176</v>
      </c>
      <c r="D6063" s="19">
        <v>2007</v>
      </c>
      <c r="E6063" s="19" t="s">
        <v>104</v>
      </c>
      <c r="F6063" s="19" t="s">
        <v>224</v>
      </c>
      <c r="G6063" s="19" t="s">
        <v>144</v>
      </c>
      <c r="H6063" s="19">
        <v>18.241123789607673</v>
      </c>
    </row>
    <row r="6064" spans="1:8">
      <c r="A6064" s="19" t="s">
        <v>26</v>
      </c>
      <c r="B6064" s="19" t="s">
        <v>6453</v>
      </c>
      <c r="C6064" s="19" t="s">
        <v>177</v>
      </c>
      <c r="D6064" s="19">
        <v>2007</v>
      </c>
      <c r="E6064" s="19" t="s">
        <v>104</v>
      </c>
      <c r="F6064" s="19" t="s">
        <v>224</v>
      </c>
      <c r="G6064" s="19" t="s">
        <v>144</v>
      </c>
      <c r="H6064" s="19">
        <v>17.336026363346445</v>
      </c>
    </row>
    <row r="6065" spans="1:8">
      <c r="A6065" s="19" t="s">
        <v>221</v>
      </c>
      <c r="B6065" s="19" t="s">
        <v>6454</v>
      </c>
      <c r="C6065" s="19" t="s">
        <v>178</v>
      </c>
      <c r="D6065" s="19">
        <v>2007</v>
      </c>
      <c r="E6065" s="19" t="s">
        <v>104</v>
      </c>
      <c r="F6065" s="19" t="s">
        <v>224</v>
      </c>
      <c r="G6065" s="19" t="s">
        <v>144</v>
      </c>
      <c r="H6065" s="19">
        <v>15.313402947773403</v>
      </c>
    </row>
    <row r="6066" spans="1:8">
      <c r="A6066" s="19" t="s">
        <v>107</v>
      </c>
      <c r="B6066" s="19" t="s">
        <v>6455</v>
      </c>
      <c r="C6066" s="19" t="s">
        <v>179</v>
      </c>
      <c r="D6066" s="19">
        <v>2007</v>
      </c>
      <c r="E6066" s="19" t="s">
        <v>104</v>
      </c>
      <c r="F6066" s="19" t="s">
        <v>224</v>
      </c>
      <c r="G6066" s="19" t="s">
        <v>144</v>
      </c>
      <c r="H6066" s="19">
        <v>12.533559417832416</v>
      </c>
    </row>
    <row r="6067" spans="1:8">
      <c r="A6067" s="19" t="s">
        <v>27</v>
      </c>
      <c r="B6067" s="19" t="s">
        <v>6456</v>
      </c>
      <c r="C6067" s="19" t="s">
        <v>180</v>
      </c>
      <c r="D6067" s="19">
        <v>2007</v>
      </c>
      <c r="E6067" s="19" t="s">
        <v>104</v>
      </c>
      <c r="F6067" s="19" t="s">
        <v>224</v>
      </c>
      <c r="G6067" s="19" t="s">
        <v>144</v>
      </c>
      <c r="H6067" s="19">
        <v>14.298254035742206</v>
      </c>
    </row>
    <row r="6068" spans="1:8">
      <c r="A6068" s="19" t="s">
        <v>28</v>
      </c>
      <c r="B6068" s="19" t="s">
        <v>6457</v>
      </c>
      <c r="C6068" s="19" t="s">
        <v>181</v>
      </c>
      <c r="D6068" s="19">
        <v>2007</v>
      </c>
      <c r="E6068" s="19" t="s">
        <v>104</v>
      </c>
      <c r="F6068" s="19" t="s">
        <v>224</v>
      </c>
      <c r="G6068" s="19" t="s">
        <v>144</v>
      </c>
      <c r="H6068" s="19">
        <v>14.712661529718646</v>
      </c>
    </row>
    <row r="6069" spans="1:8">
      <c r="A6069" s="19" t="s">
        <v>30</v>
      </c>
      <c r="B6069" s="19" t="s">
        <v>6458</v>
      </c>
      <c r="C6069" s="19" t="s">
        <v>29</v>
      </c>
      <c r="D6069" s="19">
        <v>2007</v>
      </c>
      <c r="E6069" s="19" t="s">
        <v>104</v>
      </c>
      <c r="F6069" s="19" t="s">
        <v>224</v>
      </c>
      <c r="G6069" s="19" t="s">
        <v>144</v>
      </c>
      <c r="H6069" s="19">
        <v>17.837876614060256</v>
      </c>
    </row>
    <row r="6070" spans="1:8">
      <c r="A6070" s="19" t="s">
        <v>32</v>
      </c>
      <c r="B6070" s="19" t="s">
        <v>6459</v>
      </c>
      <c r="C6070" s="19" t="s">
        <v>31</v>
      </c>
      <c r="D6070" s="19">
        <v>2007</v>
      </c>
      <c r="E6070" s="19" t="s">
        <v>104</v>
      </c>
      <c r="F6070" s="19" t="s">
        <v>224</v>
      </c>
      <c r="G6070" s="19" t="s">
        <v>144</v>
      </c>
      <c r="H6070" s="19">
        <v>17.120052262181947</v>
      </c>
    </row>
    <row r="6071" spans="1:8">
      <c r="A6071" s="19" t="s">
        <v>34</v>
      </c>
      <c r="B6071" s="19" t="s">
        <v>6460</v>
      </c>
      <c r="C6071" s="19" t="s">
        <v>33</v>
      </c>
      <c r="D6071" s="19">
        <v>2007</v>
      </c>
      <c r="E6071" s="19" t="s">
        <v>104</v>
      </c>
      <c r="F6071" s="19" t="s">
        <v>224</v>
      </c>
      <c r="G6071" s="19" t="s">
        <v>144</v>
      </c>
      <c r="H6071" s="19">
        <v>19.973984425811668</v>
      </c>
    </row>
    <row r="6072" spans="1:8">
      <c r="A6072" s="19" t="s">
        <v>36</v>
      </c>
      <c r="B6072" s="19" t="s">
        <v>6461</v>
      </c>
      <c r="C6072" s="19" t="s">
        <v>35</v>
      </c>
      <c r="D6072" s="19">
        <v>2007</v>
      </c>
      <c r="E6072" s="19" t="s">
        <v>104</v>
      </c>
      <c r="F6072" s="19" t="s">
        <v>224</v>
      </c>
      <c r="G6072" s="19" t="s">
        <v>144</v>
      </c>
      <c r="H6072" s="19">
        <v>17.430445361260976</v>
      </c>
    </row>
    <row r="6073" spans="1:8">
      <c r="A6073" s="19" t="s">
        <v>38</v>
      </c>
      <c r="B6073" s="19" t="s">
        <v>6462</v>
      </c>
      <c r="C6073" s="19" t="s">
        <v>37</v>
      </c>
      <c r="D6073" s="19">
        <v>2007</v>
      </c>
      <c r="E6073" s="19" t="s">
        <v>104</v>
      </c>
      <c r="F6073" s="19" t="s">
        <v>224</v>
      </c>
      <c r="G6073" s="19" t="s">
        <v>144</v>
      </c>
      <c r="H6073" s="19">
        <v>14.323413961383407</v>
      </c>
    </row>
    <row r="6074" spans="1:8">
      <c r="A6074" s="19" t="s">
        <v>40</v>
      </c>
      <c r="B6074" s="19" t="s">
        <v>6463</v>
      </c>
      <c r="C6074" s="19" t="s">
        <v>39</v>
      </c>
      <c r="D6074" s="19">
        <v>2007</v>
      </c>
      <c r="E6074" s="19" t="s">
        <v>104</v>
      </c>
      <c r="F6074" s="19" t="s">
        <v>224</v>
      </c>
      <c r="G6074" s="19" t="s">
        <v>144</v>
      </c>
      <c r="H6074" s="19">
        <v>14.094603963036043</v>
      </c>
    </row>
    <row r="6075" spans="1:8">
      <c r="A6075" s="19" t="s">
        <v>41</v>
      </c>
      <c r="B6075" s="19" t="s">
        <v>6464</v>
      </c>
      <c r="C6075" s="19" t="s">
        <v>24</v>
      </c>
      <c r="D6075" s="19">
        <v>2007</v>
      </c>
      <c r="E6075" s="19" t="s">
        <v>104</v>
      </c>
      <c r="F6075" s="19" t="s">
        <v>224</v>
      </c>
      <c r="G6075" s="19" t="s">
        <v>144</v>
      </c>
      <c r="H6075" s="19">
        <v>18.241123789607673</v>
      </c>
    </row>
    <row r="6076" spans="1:8">
      <c r="A6076" s="19" t="s">
        <v>43</v>
      </c>
      <c r="B6076" s="19" t="s">
        <v>6465</v>
      </c>
      <c r="C6076" s="19" t="s">
        <v>42</v>
      </c>
      <c r="D6076" s="19">
        <v>2007</v>
      </c>
      <c r="E6076" s="19" t="s">
        <v>104</v>
      </c>
      <c r="F6076" s="19" t="s">
        <v>224</v>
      </c>
      <c r="G6076" s="19" t="s">
        <v>144</v>
      </c>
      <c r="H6076" s="19">
        <v>17.016700740780074</v>
      </c>
    </row>
    <row r="6077" spans="1:8">
      <c r="A6077" s="19" t="s">
        <v>45</v>
      </c>
      <c r="B6077" s="19" t="s">
        <v>6466</v>
      </c>
      <c r="C6077" s="19" t="s">
        <v>44</v>
      </c>
      <c r="D6077" s="19">
        <v>2007</v>
      </c>
      <c r="E6077" s="19" t="s">
        <v>104</v>
      </c>
      <c r="F6077" s="19" t="s">
        <v>224</v>
      </c>
      <c r="G6077" s="19" t="s">
        <v>144</v>
      </c>
      <c r="H6077" s="19">
        <v>17.800902708124372</v>
      </c>
    </row>
    <row r="6078" spans="1:8">
      <c r="A6078" s="19" t="s">
        <v>47</v>
      </c>
      <c r="B6078" s="19" t="s">
        <v>6467</v>
      </c>
      <c r="C6078" s="19" t="s">
        <v>46</v>
      </c>
      <c r="D6078" s="19">
        <v>2007</v>
      </c>
      <c r="E6078" s="19" t="s">
        <v>104</v>
      </c>
      <c r="F6078" s="19" t="s">
        <v>224</v>
      </c>
      <c r="G6078" s="19" t="s">
        <v>144</v>
      </c>
      <c r="H6078" s="19">
        <v>17.161940059785785</v>
      </c>
    </row>
    <row r="6079" spans="1:8">
      <c r="A6079" s="19" t="s">
        <v>49</v>
      </c>
      <c r="B6079" s="19" t="s">
        <v>6468</v>
      </c>
      <c r="C6079" s="19" t="s">
        <v>48</v>
      </c>
      <c r="D6079" s="19">
        <v>2007</v>
      </c>
      <c r="E6079" s="19" t="s">
        <v>104</v>
      </c>
      <c r="F6079" s="19" t="s">
        <v>224</v>
      </c>
      <c r="G6079" s="19" t="s">
        <v>144</v>
      </c>
      <c r="H6079" s="19">
        <v>15.338983050847457</v>
      </c>
    </row>
    <row r="6080" spans="1:8">
      <c r="A6080" s="19" t="s">
        <v>51</v>
      </c>
      <c r="B6080" s="19" t="s">
        <v>6469</v>
      </c>
      <c r="C6080" s="19" t="s">
        <v>50</v>
      </c>
      <c r="D6080" s="19">
        <v>2007</v>
      </c>
      <c r="E6080" s="19" t="s">
        <v>104</v>
      </c>
      <c r="F6080" s="19" t="s">
        <v>224</v>
      </c>
      <c r="G6080" s="19" t="s">
        <v>144</v>
      </c>
      <c r="H6080" s="19">
        <v>15.714213749577208</v>
      </c>
    </row>
    <row r="6081" spans="1:8">
      <c r="A6081" s="19" t="s">
        <v>53</v>
      </c>
      <c r="B6081" s="19" t="s">
        <v>6470</v>
      </c>
      <c r="C6081" s="19" t="s">
        <v>52</v>
      </c>
      <c r="D6081" s="19">
        <v>2007</v>
      </c>
      <c r="E6081" s="19" t="s">
        <v>104</v>
      </c>
      <c r="F6081" s="19" t="s">
        <v>224</v>
      </c>
      <c r="G6081" s="19" t="s">
        <v>144</v>
      </c>
      <c r="H6081" s="19">
        <v>14.859984258802934</v>
      </c>
    </row>
    <row r="6082" spans="1:8">
      <c r="A6082" s="19" t="s">
        <v>55</v>
      </c>
      <c r="B6082" s="19" t="s">
        <v>6471</v>
      </c>
      <c r="C6082" s="19" t="s">
        <v>54</v>
      </c>
      <c r="D6082" s="19">
        <v>2007</v>
      </c>
      <c r="E6082" s="19" t="s">
        <v>104</v>
      </c>
      <c r="F6082" s="19" t="s">
        <v>224</v>
      </c>
      <c r="G6082" s="19" t="s">
        <v>144</v>
      </c>
      <c r="H6082" s="19">
        <v>15.03222909918866</v>
      </c>
    </row>
    <row r="6083" spans="1:8">
      <c r="A6083" s="19" t="s">
        <v>57</v>
      </c>
      <c r="B6083" s="19" t="s">
        <v>6472</v>
      </c>
      <c r="C6083" s="19" t="s">
        <v>56</v>
      </c>
      <c r="D6083" s="19">
        <v>2007</v>
      </c>
      <c r="E6083" s="19" t="s">
        <v>104</v>
      </c>
      <c r="F6083" s="19" t="s">
        <v>224</v>
      </c>
      <c r="G6083" s="19" t="s">
        <v>144</v>
      </c>
      <c r="H6083" s="19">
        <v>11.58393155309632</v>
      </c>
    </row>
    <row r="6084" spans="1:8">
      <c r="A6084" s="19" t="s">
        <v>59</v>
      </c>
      <c r="B6084" s="19" t="s">
        <v>6473</v>
      </c>
      <c r="C6084" s="19" t="s">
        <v>58</v>
      </c>
      <c r="D6084" s="19">
        <v>2007</v>
      </c>
      <c r="E6084" s="19" t="s">
        <v>104</v>
      </c>
      <c r="F6084" s="19" t="s">
        <v>224</v>
      </c>
      <c r="G6084" s="19" t="s">
        <v>144</v>
      </c>
      <c r="H6084" s="19">
        <v>14.289613640919347</v>
      </c>
    </row>
    <row r="6085" spans="1:8">
      <c r="A6085" s="19" t="s">
        <v>61</v>
      </c>
      <c r="B6085" s="19" t="s">
        <v>6474</v>
      </c>
      <c r="C6085" s="19" t="s">
        <v>60</v>
      </c>
      <c r="D6085" s="19">
        <v>2007</v>
      </c>
      <c r="E6085" s="19" t="s">
        <v>104</v>
      </c>
      <c r="F6085" s="19" t="s">
        <v>224</v>
      </c>
      <c r="G6085" s="19" t="s">
        <v>144</v>
      </c>
      <c r="H6085" s="19">
        <v>14.333688979063544</v>
      </c>
    </row>
    <row r="6086" spans="1:8">
      <c r="A6086" s="19" t="s">
        <v>63</v>
      </c>
      <c r="B6086" s="19" t="s">
        <v>6475</v>
      </c>
      <c r="C6086" s="19" t="s">
        <v>62</v>
      </c>
      <c r="D6086" s="19">
        <v>2007</v>
      </c>
      <c r="E6086" s="19" t="s">
        <v>104</v>
      </c>
      <c r="F6086" s="19" t="s">
        <v>224</v>
      </c>
      <c r="G6086" s="19" t="s">
        <v>144</v>
      </c>
      <c r="H6086" s="19">
        <v>13.936463851600406</v>
      </c>
    </row>
    <row r="6087" spans="1:8">
      <c r="A6087" s="19" t="s">
        <v>65</v>
      </c>
      <c r="B6087" s="19" t="s">
        <v>6476</v>
      </c>
      <c r="C6087" s="19" t="s">
        <v>64</v>
      </c>
      <c r="D6087" s="19">
        <v>2007</v>
      </c>
      <c r="E6087" s="19" t="s">
        <v>104</v>
      </c>
      <c r="F6087" s="19" t="s">
        <v>224</v>
      </c>
      <c r="G6087" s="19" t="s">
        <v>144</v>
      </c>
      <c r="H6087" s="19">
        <v>15.074980268350435</v>
      </c>
    </row>
    <row r="6088" spans="1:8">
      <c r="A6088" s="19" t="s">
        <v>67</v>
      </c>
      <c r="B6088" s="19" t="s">
        <v>6477</v>
      </c>
      <c r="C6088" s="19" t="s">
        <v>66</v>
      </c>
      <c r="D6088" s="19">
        <v>2007</v>
      </c>
      <c r="E6088" s="19" t="s">
        <v>104</v>
      </c>
      <c r="F6088" s="19" t="s">
        <v>224</v>
      </c>
      <c r="G6088" s="19" t="s">
        <v>144</v>
      </c>
      <c r="H6088" s="19">
        <v>15.10981159452151</v>
      </c>
    </row>
    <row r="6089" spans="1:8">
      <c r="A6089" s="19" t="s">
        <v>69</v>
      </c>
      <c r="B6089" s="19" t="s">
        <v>6478</v>
      </c>
      <c r="C6089" s="19" t="s">
        <v>68</v>
      </c>
      <c r="D6089" s="19">
        <v>2007</v>
      </c>
      <c r="E6089" s="19" t="s">
        <v>104</v>
      </c>
      <c r="F6089" s="19" t="s">
        <v>224</v>
      </c>
      <c r="G6089" s="19" t="s">
        <v>144</v>
      </c>
      <c r="H6089" s="19">
        <v>16.649924100366103</v>
      </c>
    </row>
    <row r="6090" spans="1:8">
      <c r="A6090" s="19" t="s">
        <v>71</v>
      </c>
      <c r="B6090" s="19" t="s">
        <v>6479</v>
      </c>
      <c r="C6090" s="19" t="s">
        <v>70</v>
      </c>
      <c r="D6090" s="19">
        <v>2007</v>
      </c>
      <c r="E6090" s="19" t="s">
        <v>104</v>
      </c>
      <c r="F6090" s="19" t="s">
        <v>224</v>
      </c>
      <c r="G6090" s="19" t="s">
        <v>144</v>
      </c>
      <c r="H6090" s="19">
        <v>14.011571978270712</v>
      </c>
    </row>
    <row r="6091" spans="1:8">
      <c r="A6091" s="19" t="s">
        <v>20</v>
      </c>
      <c r="B6091" s="19" t="s">
        <v>6480</v>
      </c>
      <c r="C6091" s="19" t="s">
        <v>182</v>
      </c>
      <c r="D6091" s="19">
        <v>2007</v>
      </c>
      <c r="E6091" s="19" t="s">
        <v>104</v>
      </c>
      <c r="F6091" s="19" t="s">
        <v>224</v>
      </c>
      <c r="G6091" s="19" t="s">
        <v>144</v>
      </c>
      <c r="H6091" s="19">
        <v>15.334935081307616</v>
      </c>
    </row>
    <row r="6092" spans="1:8">
      <c r="A6092" s="19" t="s">
        <v>23</v>
      </c>
      <c r="B6092" s="19" t="s">
        <v>6481</v>
      </c>
      <c r="C6092" s="19" t="s">
        <v>175</v>
      </c>
      <c r="D6092" s="19">
        <v>2008</v>
      </c>
      <c r="E6092" s="19" t="s">
        <v>104</v>
      </c>
      <c r="F6092" s="19" t="s">
        <v>224</v>
      </c>
      <c r="G6092" s="19" t="s">
        <v>144</v>
      </c>
      <c r="H6092" s="19">
        <v>16.756757548590482</v>
      </c>
    </row>
    <row r="6093" spans="1:8">
      <c r="A6093" s="19" t="s">
        <v>25</v>
      </c>
      <c r="B6093" s="19" t="s">
        <v>6482</v>
      </c>
      <c r="C6093" s="19" t="s">
        <v>176</v>
      </c>
      <c r="D6093" s="19">
        <v>2008</v>
      </c>
      <c r="E6093" s="19" t="s">
        <v>104</v>
      </c>
      <c r="F6093" s="19" t="s">
        <v>224</v>
      </c>
      <c r="G6093" s="19" t="s">
        <v>144</v>
      </c>
      <c r="H6093" s="19">
        <v>18.574492906333496</v>
      </c>
    </row>
    <row r="6094" spans="1:8">
      <c r="A6094" s="19" t="s">
        <v>26</v>
      </c>
      <c r="B6094" s="19" t="s">
        <v>6483</v>
      </c>
      <c r="C6094" s="19" t="s">
        <v>177</v>
      </c>
      <c r="D6094" s="19">
        <v>2008</v>
      </c>
      <c r="E6094" s="19" t="s">
        <v>104</v>
      </c>
      <c r="F6094" s="19" t="s">
        <v>224</v>
      </c>
      <c r="G6094" s="19" t="s">
        <v>144</v>
      </c>
      <c r="H6094" s="19">
        <v>17.538072272609622</v>
      </c>
    </row>
    <row r="6095" spans="1:8">
      <c r="A6095" s="19" t="s">
        <v>221</v>
      </c>
      <c r="B6095" s="19" t="s">
        <v>6484</v>
      </c>
      <c r="C6095" s="19" t="s">
        <v>178</v>
      </c>
      <c r="D6095" s="19">
        <v>2008</v>
      </c>
      <c r="E6095" s="19" t="s">
        <v>104</v>
      </c>
      <c r="F6095" s="19" t="s">
        <v>224</v>
      </c>
      <c r="G6095" s="19" t="s">
        <v>144</v>
      </c>
      <c r="H6095" s="19">
        <v>15.373290654763652</v>
      </c>
    </row>
    <row r="6096" spans="1:8">
      <c r="A6096" s="19" t="s">
        <v>107</v>
      </c>
      <c r="B6096" s="19" t="s">
        <v>6485</v>
      </c>
      <c r="C6096" s="19" t="s">
        <v>179</v>
      </c>
      <c r="D6096" s="19">
        <v>2008</v>
      </c>
      <c r="E6096" s="19" t="s">
        <v>104</v>
      </c>
      <c r="F6096" s="19" t="s">
        <v>224</v>
      </c>
      <c r="G6096" s="19" t="s">
        <v>144</v>
      </c>
      <c r="H6096" s="19">
        <v>12.468402605871717</v>
      </c>
    </row>
    <row r="6097" spans="1:8">
      <c r="A6097" s="19" t="s">
        <v>27</v>
      </c>
      <c r="B6097" s="19" t="s">
        <v>6486</v>
      </c>
      <c r="C6097" s="19" t="s">
        <v>180</v>
      </c>
      <c r="D6097" s="19">
        <v>2008</v>
      </c>
      <c r="E6097" s="19" t="s">
        <v>104</v>
      </c>
      <c r="F6097" s="19" t="s">
        <v>224</v>
      </c>
      <c r="G6097" s="19" t="s">
        <v>144</v>
      </c>
      <c r="H6097" s="19">
        <v>14.392364198459706</v>
      </c>
    </row>
    <row r="6098" spans="1:8">
      <c r="A6098" s="19" t="s">
        <v>28</v>
      </c>
      <c r="B6098" s="19" t="s">
        <v>6487</v>
      </c>
      <c r="C6098" s="19" t="s">
        <v>181</v>
      </c>
      <c r="D6098" s="19">
        <v>2008</v>
      </c>
      <c r="E6098" s="19" t="s">
        <v>104</v>
      </c>
      <c r="F6098" s="19" t="s">
        <v>224</v>
      </c>
      <c r="G6098" s="19" t="s">
        <v>144</v>
      </c>
      <c r="H6098" s="19">
        <v>14.832656756007619</v>
      </c>
    </row>
    <row r="6099" spans="1:8">
      <c r="A6099" s="19" t="s">
        <v>30</v>
      </c>
      <c r="B6099" s="19" t="s">
        <v>6488</v>
      </c>
      <c r="C6099" s="19" t="s">
        <v>29</v>
      </c>
      <c r="D6099" s="19">
        <v>2008</v>
      </c>
      <c r="E6099" s="19" t="s">
        <v>104</v>
      </c>
      <c r="F6099" s="19" t="s">
        <v>224</v>
      </c>
      <c r="G6099" s="19" t="s">
        <v>144</v>
      </c>
      <c r="H6099" s="19">
        <v>18.277647462669488</v>
      </c>
    </row>
    <row r="6100" spans="1:8">
      <c r="A6100" s="19" t="s">
        <v>32</v>
      </c>
      <c r="B6100" s="19" t="s">
        <v>6489</v>
      </c>
      <c r="C6100" s="19" t="s">
        <v>31</v>
      </c>
      <c r="D6100" s="19">
        <v>2008</v>
      </c>
      <c r="E6100" s="19" t="s">
        <v>104</v>
      </c>
      <c r="F6100" s="19" t="s">
        <v>224</v>
      </c>
      <c r="G6100" s="19" t="s">
        <v>144</v>
      </c>
      <c r="H6100" s="19">
        <v>17.388472266296993</v>
      </c>
    </row>
    <row r="6101" spans="1:8">
      <c r="A6101" s="19" t="s">
        <v>34</v>
      </c>
      <c r="B6101" s="19" t="s">
        <v>6490</v>
      </c>
      <c r="C6101" s="19" t="s">
        <v>33</v>
      </c>
      <c r="D6101" s="19">
        <v>2008</v>
      </c>
      <c r="E6101" s="19" t="s">
        <v>104</v>
      </c>
      <c r="F6101" s="19" t="s">
        <v>224</v>
      </c>
      <c r="G6101" s="19" t="s">
        <v>144</v>
      </c>
      <c r="H6101" s="19">
        <v>20.193055932010736</v>
      </c>
    </row>
    <row r="6102" spans="1:8">
      <c r="A6102" s="19" t="s">
        <v>36</v>
      </c>
      <c r="B6102" s="19" t="s">
        <v>6491</v>
      </c>
      <c r="C6102" s="19" t="s">
        <v>35</v>
      </c>
      <c r="D6102" s="19">
        <v>2008</v>
      </c>
      <c r="E6102" s="19" t="s">
        <v>104</v>
      </c>
      <c r="F6102" s="19" t="s">
        <v>224</v>
      </c>
      <c r="G6102" s="19" t="s">
        <v>144</v>
      </c>
      <c r="H6102" s="19">
        <v>17.56298884303191</v>
      </c>
    </row>
    <row r="6103" spans="1:8">
      <c r="A6103" s="19" t="s">
        <v>38</v>
      </c>
      <c r="B6103" s="19" t="s">
        <v>6492</v>
      </c>
      <c r="C6103" s="19" t="s">
        <v>37</v>
      </c>
      <c r="D6103" s="19">
        <v>2008</v>
      </c>
      <c r="E6103" s="19" t="s">
        <v>104</v>
      </c>
      <c r="F6103" s="19" t="s">
        <v>224</v>
      </c>
      <c r="G6103" s="19" t="s">
        <v>144</v>
      </c>
      <c r="H6103" s="19">
        <v>14.610464617395264</v>
      </c>
    </row>
    <row r="6104" spans="1:8">
      <c r="A6104" s="19" t="s">
        <v>40</v>
      </c>
      <c r="B6104" s="19" t="s">
        <v>6493</v>
      </c>
      <c r="C6104" s="19" t="s">
        <v>39</v>
      </c>
      <c r="D6104" s="19">
        <v>2008</v>
      </c>
      <c r="E6104" s="19" t="s">
        <v>104</v>
      </c>
      <c r="F6104" s="19" t="s">
        <v>224</v>
      </c>
      <c r="G6104" s="19" t="s">
        <v>144</v>
      </c>
      <c r="H6104" s="19">
        <v>14.292405436236033</v>
      </c>
    </row>
    <row r="6105" spans="1:8">
      <c r="A6105" s="19" t="s">
        <v>41</v>
      </c>
      <c r="B6105" s="19" t="s">
        <v>6494</v>
      </c>
      <c r="C6105" s="19" t="s">
        <v>24</v>
      </c>
      <c r="D6105" s="19">
        <v>2008</v>
      </c>
      <c r="E6105" s="19" t="s">
        <v>104</v>
      </c>
      <c r="F6105" s="19" t="s">
        <v>224</v>
      </c>
      <c r="G6105" s="19" t="s">
        <v>144</v>
      </c>
      <c r="H6105" s="19">
        <v>18.574492906333496</v>
      </c>
    </row>
    <row r="6106" spans="1:8">
      <c r="A6106" s="19" t="s">
        <v>43</v>
      </c>
      <c r="B6106" s="19" t="s">
        <v>6495</v>
      </c>
      <c r="C6106" s="19" t="s">
        <v>42</v>
      </c>
      <c r="D6106" s="19">
        <v>2008</v>
      </c>
      <c r="E6106" s="19" t="s">
        <v>104</v>
      </c>
      <c r="F6106" s="19" t="s">
        <v>224</v>
      </c>
      <c r="G6106" s="19" t="s">
        <v>144</v>
      </c>
      <c r="H6106" s="19">
        <v>17.284016486374732</v>
      </c>
    </row>
    <row r="6107" spans="1:8">
      <c r="A6107" s="19" t="s">
        <v>45</v>
      </c>
      <c r="B6107" s="19" t="s">
        <v>6496</v>
      </c>
      <c r="C6107" s="19" t="s">
        <v>44</v>
      </c>
      <c r="D6107" s="19">
        <v>2008</v>
      </c>
      <c r="E6107" s="19" t="s">
        <v>104</v>
      </c>
      <c r="F6107" s="19" t="s">
        <v>224</v>
      </c>
      <c r="G6107" s="19" t="s">
        <v>144</v>
      </c>
      <c r="H6107" s="19">
        <v>18.00485412848581</v>
      </c>
    </row>
    <row r="6108" spans="1:8">
      <c r="A6108" s="19" t="s">
        <v>47</v>
      </c>
      <c r="B6108" s="19" t="s">
        <v>6497</v>
      </c>
      <c r="C6108" s="19" t="s">
        <v>46</v>
      </c>
      <c r="D6108" s="19">
        <v>2008</v>
      </c>
      <c r="E6108" s="19" t="s">
        <v>104</v>
      </c>
      <c r="F6108" s="19" t="s">
        <v>224</v>
      </c>
      <c r="G6108" s="19" t="s">
        <v>144</v>
      </c>
      <c r="H6108" s="19">
        <v>17.332632028797317</v>
      </c>
    </row>
    <row r="6109" spans="1:8">
      <c r="A6109" s="19" t="s">
        <v>49</v>
      </c>
      <c r="B6109" s="19" t="s">
        <v>6498</v>
      </c>
      <c r="C6109" s="19" t="s">
        <v>48</v>
      </c>
      <c r="D6109" s="19">
        <v>2008</v>
      </c>
      <c r="E6109" s="19" t="s">
        <v>104</v>
      </c>
      <c r="F6109" s="19" t="s">
        <v>224</v>
      </c>
      <c r="G6109" s="19" t="s">
        <v>144</v>
      </c>
      <c r="H6109" s="19">
        <v>15.370784021457339</v>
      </c>
    </row>
    <row r="6110" spans="1:8">
      <c r="A6110" s="19" t="s">
        <v>51</v>
      </c>
      <c r="B6110" s="19" t="s">
        <v>6499</v>
      </c>
      <c r="C6110" s="19" t="s">
        <v>50</v>
      </c>
      <c r="D6110" s="19">
        <v>2008</v>
      </c>
      <c r="E6110" s="19" t="s">
        <v>104</v>
      </c>
      <c r="F6110" s="19" t="s">
        <v>224</v>
      </c>
      <c r="G6110" s="19" t="s">
        <v>144</v>
      </c>
      <c r="H6110" s="19">
        <v>15.749815387041963</v>
      </c>
    </row>
    <row r="6111" spans="1:8">
      <c r="A6111" s="19" t="s">
        <v>53</v>
      </c>
      <c r="B6111" s="19" t="s">
        <v>6500</v>
      </c>
      <c r="C6111" s="19" t="s">
        <v>52</v>
      </c>
      <c r="D6111" s="19">
        <v>2008</v>
      </c>
      <c r="E6111" s="19" t="s">
        <v>104</v>
      </c>
      <c r="F6111" s="19" t="s">
        <v>224</v>
      </c>
      <c r="G6111" s="19" t="s">
        <v>144</v>
      </c>
      <c r="H6111" s="19">
        <v>14.994714780390012</v>
      </c>
    </row>
    <row r="6112" spans="1:8">
      <c r="A6112" s="19" t="s">
        <v>55</v>
      </c>
      <c r="B6112" s="19" t="s">
        <v>6501</v>
      </c>
      <c r="C6112" s="19" t="s">
        <v>54</v>
      </c>
      <c r="D6112" s="19">
        <v>2008</v>
      </c>
      <c r="E6112" s="19" t="s">
        <v>104</v>
      </c>
      <c r="F6112" s="19" t="s">
        <v>224</v>
      </c>
      <c r="G6112" s="19" t="s">
        <v>144</v>
      </c>
      <c r="H6112" s="19">
        <v>15.170268786839866</v>
      </c>
    </row>
    <row r="6113" spans="1:8">
      <c r="A6113" s="19" t="s">
        <v>57</v>
      </c>
      <c r="B6113" s="19" t="s">
        <v>6502</v>
      </c>
      <c r="C6113" s="19" t="s">
        <v>56</v>
      </c>
      <c r="D6113" s="19">
        <v>2008</v>
      </c>
      <c r="E6113" s="19" t="s">
        <v>104</v>
      </c>
      <c r="F6113" s="19" t="s">
        <v>224</v>
      </c>
      <c r="G6113" s="19" t="s">
        <v>144</v>
      </c>
      <c r="H6113" s="19">
        <v>11.447759848553142</v>
      </c>
    </row>
    <row r="6114" spans="1:8">
      <c r="A6114" s="19" t="s">
        <v>59</v>
      </c>
      <c r="B6114" s="19" t="s">
        <v>6503</v>
      </c>
      <c r="C6114" s="19" t="s">
        <v>58</v>
      </c>
      <c r="D6114" s="19">
        <v>2008</v>
      </c>
      <c r="E6114" s="19" t="s">
        <v>104</v>
      </c>
      <c r="F6114" s="19" t="s">
        <v>224</v>
      </c>
      <c r="G6114" s="19" t="s">
        <v>144</v>
      </c>
      <c r="H6114" s="19">
        <v>14.416080162233092</v>
      </c>
    </row>
    <row r="6115" spans="1:8">
      <c r="A6115" s="19" t="s">
        <v>61</v>
      </c>
      <c r="B6115" s="19" t="s">
        <v>6504</v>
      </c>
      <c r="C6115" s="19" t="s">
        <v>60</v>
      </c>
      <c r="D6115" s="19">
        <v>2008</v>
      </c>
      <c r="E6115" s="19" t="s">
        <v>104</v>
      </c>
      <c r="F6115" s="19" t="s">
        <v>224</v>
      </c>
      <c r="G6115" s="19" t="s">
        <v>144</v>
      </c>
      <c r="H6115" s="19">
        <v>14.295867424767717</v>
      </c>
    </row>
    <row r="6116" spans="1:8">
      <c r="A6116" s="19" t="s">
        <v>63</v>
      </c>
      <c r="B6116" s="19" t="s">
        <v>6505</v>
      </c>
      <c r="C6116" s="19" t="s">
        <v>62</v>
      </c>
      <c r="D6116" s="19">
        <v>2008</v>
      </c>
      <c r="E6116" s="19" t="s">
        <v>104</v>
      </c>
      <c r="F6116" s="19" t="s">
        <v>224</v>
      </c>
      <c r="G6116" s="19" t="s">
        <v>144</v>
      </c>
      <c r="H6116" s="19">
        <v>14.061125956688736</v>
      </c>
    </row>
    <row r="6117" spans="1:8">
      <c r="A6117" s="19" t="s">
        <v>65</v>
      </c>
      <c r="B6117" s="19" t="s">
        <v>6506</v>
      </c>
      <c r="C6117" s="19" t="s">
        <v>64</v>
      </c>
      <c r="D6117" s="19">
        <v>2008</v>
      </c>
      <c r="E6117" s="19" t="s">
        <v>104</v>
      </c>
      <c r="F6117" s="19" t="s">
        <v>224</v>
      </c>
      <c r="G6117" s="19" t="s">
        <v>144</v>
      </c>
      <c r="H6117" s="19">
        <v>15.193354339730735</v>
      </c>
    </row>
    <row r="6118" spans="1:8">
      <c r="A6118" s="19" t="s">
        <v>67</v>
      </c>
      <c r="B6118" s="19" t="s">
        <v>6507</v>
      </c>
      <c r="C6118" s="19" t="s">
        <v>66</v>
      </c>
      <c r="D6118" s="19">
        <v>2008</v>
      </c>
      <c r="E6118" s="19" t="s">
        <v>104</v>
      </c>
      <c r="F6118" s="19" t="s">
        <v>224</v>
      </c>
      <c r="G6118" s="19" t="s">
        <v>144</v>
      </c>
      <c r="H6118" s="19">
        <v>15.167848595955826</v>
      </c>
    </row>
    <row r="6119" spans="1:8">
      <c r="A6119" s="19" t="s">
        <v>69</v>
      </c>
      <c r="B6119" s="19" t="s">
        <v>6508</v>
      </c>
      <c r="C6119" s="19" t="s">
        <v>68</v>
      </c>
      <c r="D6119" s="19">
        <v>2008</v>
      </c>
      <c r="E6119" s="19" t="s">
        <v>104</v>
      </c>
      <c r="F6119" s="19" t="s">
        <v>224</v>
      </c>
      <c r="G6119" s="19" t="s">
        <v>144</v>
      </c>
      <c r="H6119" s="19">
        <v>17.033814602314973</v>
      </c>
    </row>
    <row r="6120" spans="1:8">
      <c r="A6120" s="19" t="s">
        <v>71</v>
      </c>
      <c r="B6120" s="19" t="s">
        <v>6509</v>
      </c>
      <c r="C6120" s="19" t="s">
        <v>70</v>
      </c>
      <c r="D6120" s="19">
        <v>2008</v>
      </c>
      <c r="E6120" s="19" t="s">
        <v>104</v>
      </c>
      <c r="F6120" s="19" t="s">
        <v>224</v>
      </c>
      <c r="G6120" s="19" t="s">
        <v>144</v>
      </c>
      <c r="H6120" s="19">
        <v>14.005492349941154</v>
      </c>
    </row>
    <row r="6121" spans="1:8">
      <c r="A6121" s="19" t="s">
        <v>20</v>
      </c>
      <c r="B6121" s="19" t="s">
        <v>6510</v>
      </c>
      <c r="C6121" s="19" t="s">
        <v>182</v>
      </c>
      <c r="D6121" s="19">
        <v>2008</v>
      </c>
      <c r="E6121" s="19" t="s">
        <v>104</v>
      </c>
      <c r="F6121" s="19" t="s">
        <v>224</v>
      </c>
      <c r="G6121" s="19" t="s">
        <v>144</v>
      </c>
      <c r="H6121" s="19">
        <v>15.460031785931106</v>
      </c>
    </row>
    <row r="6122" spans="1:8">
      <c r="A6122" s="19" t="s">
        <v>23</v>
      </c>
      <c r="B6122" s="19" t="s">
        <v>6511</v>
      </c>
      <c r="C6122" s="19" t="s">
        <v>175</v>
      </c>
      <c r="D6122" s="19">
        <v>2009</v>
      </c>
      <c r="E6122" s="19" t="s">
        <v>104</v>
      </c>
      <c r="F6122" s="19" t="s">
        <v>224</v>
      </c>
      <c r="G6122" s="19" t="s">
        <v>144</v>
      </c>
      <c r="H6122" s="19">
        <v>17.03436438666326</v>
      </c>
    </row>
    <row r="6123" spans="1:8">
      <c r="A6123" s="19" t="s">
        <v>25</v>
      </c>
      <c r="B6123" s="19" t="s">
        <v>6512</v>
      </c>
      <c r="C6123" s="19" t="s">
        <v>176</v>
      </c>
      <c r="D6123" s="19">
        <v>2009</v>
      </c>
      <c r="E6123" s="19" t="s">
        <v>104</v>
      </c>
      <c r="F6123" s="19" t="s">
        <v>224</v>
      </c>
      <c r="G6123" s="19" t="s">
        <v>144</v>
      </c>
      <c r="H6123" s="19">
        <v>19.057029078067472</v>
      </c>
    </row>
    <row r="6124" spans="1:8">
      <c r="A6124" s="19" t="s">
        <v>26</v>
      </c>
      <c r="B6124" s="19" t="s">
        <v>6513</v>
      </c>
      <c r="C6124" s="19" t="s">
        <v>177</v>
      </c>
      <c r="D6124" s="19">
        <v>2009</v>
      </c>
      <c r="E6124" s="19" t="s">
        <v>104</v>
      </c>
      <c r="F6124" s="19" t="s">
        <v>224</v>
      </c>
      <c r="G6124" s="19" t="s">
        <v>144</v>
      </c>
      <c r="H6124" s="19">
        <v>17.856436205154452</v>
      </c>
    </row>
    <row r="6125" spans="1:8">
      <c r="A6125" s="19" t="s">
        <v>221</v>
      </c>
      <c r="B6125" s="19" t="s">
        <v>6514</v>
      </c>
      <c r="C6125" s="19" t="s">
        <v>178</v>
      </c>
      <c r="D6125" s="19">
        <v>2009</v>
      </c>
      <c r="E6125" s="19" t="s">
        <v>104</v>
      </c>
      <c r="F6125" s="19" t="s">
        <v>224</v>
      </c>
      <c r="G6125" s="19" t="s">
        <v>144</v>
      </c>
      <c r="H6125" s="19">
        <v>15.525587761078215</v>
      </c>
    </row>
    <row r="6126" spans="1:8">
      <c r="A6126" s="19" t="s">
        <v>107</v>
      </c>
      <c r="B6126" s="19" t="s">
        <v>6515</v>
      </c>
      <c r="C6126" s="19" t="s">
        <v>179</v>
      </c>
      <c r="D6126" s="19">
        <v>2009</v>
      </c>
      <c r="E6126" s="19" t="s">
        <v>104</v>
      </c>
      <c r="F6126" s="19" t="s">
        <v>224</v>
      </c>
      <c r="G6126" s="19" t="s">
        <v>144</v>
      </c>
      <c r="H6126" s="19">
        <v>12.434834353129892</v>
      </c>
    </row>
    <row r="6127" spans="1:8">
      <c r="A6127" s="19" t="s">
        <v>27</v>
      </c>
      <c r="B6127" s="19" t="s">
        <v>6516</v>
      </c>
      <c r="C6127" s="19" t="s">
        <v>180</v>
      </c>
      <c r="D6127" s="19">
        <v>2009</v>
      </c>
      <c r="E6127" s="19" t="s">
        <v>104</v>
      </c>
      <c r="F6127" s="19" t="s">
        <v>224</v>
      </c>
      <c r="G6127" s="19" t="s">
        <v>144</v>
      </c>
      <c r="H6127" s="19">
        <v>14.554163721965594</v>
      </c>
    </row>
    <row r="6128" spans="1:8">
      <c r="A6128" s="19" t="s">
        <v>28</v>
      </c>
      <c r="B6128" s="19" t="s">
        <v>6517</v>
      </c>
      <c r="C6128" s="19" t="s">
        <v>181</v>
      </c>
      <c r="D6128" s="19">
        <v>2009</v>
      </c>
      <c r="E6128" s="19" t="s">
        <v>104</v>
      </c>
      <c r="F6128" s="19" t="s">
        <v>224</v>
      </c>
      <c r="G6128" s="19" t="s">
        <v>144</v>
      </c>
      <c r="H6128" s="19">
        <v>14.997432395138668</v>
      </c>
    </row>
    <row r="6129" spans="1:8">
      <c r="A6129" s="19" t="s">
        <v>30</v>
      </c>
      <c r="B6129" s="19" t="s">
        <v>6518</v>
      </c>
      <c r="C6129" s="19" t="s">
        <v>29</v>
      </c>
      <c r="D6129" s="19">
        <v>2009</v>
      </c>
      <c r="E6129" s="19" t="s">
        <v>104</v>
      </c>
      <c r="F6129" s="19" t="s">
        <v>224</v>
      </c>
      <c r="G6129" s="19" t="s">
        <v>144</v>
      </c>
      <c r="H6129" s="19">
        <v>18.768244519489443</v>
      </c>
    </row>
    <row r="6130" spans="1:8">
      <c r="A6130" s="19" t="s">
        <v>32</v>
      </c>
      <c r="B6130" s="19" t="s">
        <v>6519</v>
      </c>
      <c r="C6130" s="19" t="s">
        <v>31</v>
      </c>
      <c r="D6130" s="19">
        <v>2009</v>
      </c>
      <c r="E6130" s="19" t="s">
        <v>104</v>
      </c>
      <c r="F6130" s="19" t="s">
        <v>224</v>
      </c>
      <c r="G6130" s="19" t="s">
        <v>144</v>
      </c>
      <c r="H6130" s="19">
        <v>17.661038356710762</v>
      </c>
    </row>
    <row r="6131" spans="1:8">
      <c r="A6131" s="19" t="s">
        <v>34</v>
      </c>
      <c r="B6131" s="19" t="s">
        <v>6520</v>
      </c>
      <c r="C6131" s="19" t="s">
        <v>33</v>
      </c>
      <c r="D6131" s="19">
        <v>2009</v>
      </c>
      <c r="E6131" s="19" t="s">
        <v>104</v>
      </c>
      <c r="F6131" s="19" t="s">
        <v>224</v>
      </c>
      <c r="G6131" s="19" t="s">
        <v>144</v>
      </c>
      <c r="H6131" s="19">
        <v>20.344084520558699</v>
      </c>
    </row>
    <row r="6132" spans="1:8">
      <c r="A6132" s="19" t="s">
        <v>36</v>
      </c>
      <c r="B6132" s="19" t="s">
        <v>6521</v>
      </c>
      <c r="C6132" s="19" t="s">
        <v>35</v>
      </c>
      <c r="D6132" s="19">
        <v>2009</v>
      </c>
      <c r="E6132" s="19" t="s">
        <v>104</v>
      </c>
      <c r="F6132" s="19" t="s">
        <v>224</v>
      </c>
      <c r="G6132" s="19" t="s">
        <v>144</v>
      </c>
      <c r="H6132" s="19">
        <v>17.79678963195121</v>
      </c>
    </row>
    <row r="6133" spans="1:8">
      <c r="A6133" s="19" t="s">
        <v>38</v>
      </c>
      <c r="B6133" s="19" t="s">
        <v>6522</v>
      </c>
      <c r="C6133" s="19" t="s">
        <v>37</v>
      </c>
      <c r="D6133" s="19">
        <v>2009</v>
      </c>
      <c r="E6133" s="19" t="s">
        <v>104</v>
      </c>
      <c r="F6133" s="19" t="s">
        <v>224</v>
      </c>
      <c r="G6133" s="19" t="s">
        <v>144</v>
      </c>
      <c r="H6133" s="19">
        <v>14.992926933578971</v>
      </c>
    </row>
    <row r="6134" spans="1:8">
      <c r="A6134" s="19" t="s">
        <v>40</v>
      </c>
      <c r="B6134" s="19" t="s">
        <v>6523</v>
      </c>
      <c r="C6134" s="19" t="s">
        <v>39</v>
      </c>
      <c r="D6134" s="19">
        <v>2009</v>
      </c>
      <c r="E6134" s="19" t="s">
        <v>104</v>
      </c>
      <c r="F6134" s="19" t="s">
        <v>224</v>
      </c>
      <c r="G6134" s="19" t="s">
        <v>144</v>
      </c>
      <c r="H6134" s="19">
        <v>14.500919014216587</v>
      </c>
    </row>
    <row r="6135" spans="1:8">
      <c r="A6135" s="19" t="s">
        <v>41</v>
      </c>
      <c r="B6135" s="19" t="s">
        <v>6524</v>
      </c>
      <c r="C6135" s="19" t="s">
        <v>24</v>
      </c>
      <c r="D6135" s="19">
        <v>2009</v>
      </c>
      <c r="E6135" s="19" t="s">
        <v>104</v>
      </c>
      <c r="F6135" s="19" t="s">
        <v>224</v>
      </c>
      <c r="G6135" s="19" t="s">
        <v>144</v>
      </c>
      <c r="H6135" s="19">
        <v>19.057029078067472</v>
      </c>
    </row>
    <row r="6136" spans="1:8">
      <c r="A6136" s="19" t="s">
        <v>43</v>
      </c>
      <c r="B6136" s="19" t="s">
        <v>6525</v>
      </c>
      <c r="C6136" s="19" t="s">
        <v>42</v>
      </c>
      <c r="D6136" s="19">
        <v>2009</v>
      </c>
      <c r="E6136" s="19" t="s">
        <v>104</v>
      </c>
      <c r="F6136" s="19" t="s">
        <v>224</v>
      </c>
      <c r="G6136" s="19" t="s">
        <v>144</v>
      </c>
      <c r="H6136" s="19">
        <v>17.666997132981432</v>
      </c>
    </row>
    <row r="6137" spans="1:8">
      <c r="A6137" s="19" t="s">
        <v>45</v>
      </c>
      <c r="B6137" s="19" t="s">
        <v>6526</v>
      </c>
      <c r="C6137" s="19" t="s">
        <v>44</v>
      </c>
      <c r="D6137" s="19">
        <v>2009</v>
      </c>
      <c r="E6137" s="19" t="s">
        <v>104</v>
      </c>
      <c r="F6137" s="19" t="s">
        <v>224</v>
      </c>
      <c r="G6137" s="19" t="s">
        <v>144</v>
      </c>
      <c r="H6137" s="19">
        <v>18.344397555177149</v>
      </c>
    </row>
    <row r="6138" spans="1:8">
      <c r="A6138" s="19" t="s">
        <v>47</v>
      </c>
      <c r="B6138" s="19" t="s">
        <v>6527</v>
      </c>
      <c r="C6138" s="19" t="s">
        <v>46</v>
      </c>
      <c r="D6138" s="19">
        <v>2009</v>
      </c>
      <c r="E6138" s="19" t="s">
        <v>104</v>
      </c>
      <c r="F6138" s="19" t="s">
        <v>224</v>
      </c>
      <c r="G6138" s="19" t="s">
        <v>144</v>
      </c>
      <c r="H6138" s="19">
        <v>17.609354320028878</v>
      </c>
    </row>
    <row r="6139" spans="1:8">
      <c r="A6139" s="19" t="s">
        <v>49</v>
      </c>
      <c r="B6139" s="19" t="s">
        <v>6528</v>
      </c>
      <c r="C6139" s="19" t="s">
        <v>48</v>
      </c>
      <c r="D6139" s="19">
        <v>2009</v>
      </c>
      <c r="E6139" s="19" t="s">
        <v>104</v>
      </c>
      <c r="F6139" s="19" t="s">
        <v>224</v>
      </c>
      <c r="G6139" s="19" t="s">
        <v>144</v>
      </c>
      <c r="H6139" s="19">
        <v>15.449849533745613</v>
      </c>
    </row>
    <row r="6140" spans="1:8">
      <c r="A6140" s="19" t="s">
        <v>51</v>
      </c>
      <c r="B6140" s="19" t="s">
        <v>6529</v>
      </c>
      <c r="C6140" s="19" t="s">
        <v>50</v>
      </c>
      <c r="D6140" s="19">
        <v>2009</v>
      </c>
      <c r="E6140" s="19" t="s">
        <v>104</v>
      </c>
      <c r="F6140" s="19" t="s">
        <v>224</v>
      </c>
      <c r="G6140" s="19" t="s">
        <v>144</v>
      </c>
      <c r="H6140" s="19">
        <v>15.905458767208696</v>
      </c>
    </row>
    <row r="6141" spans="1:8">
      <c r="A6141" s="19" t="s">
        <v>53</v>
      </c>
      <c r="B6141" s="19" t="s">
        <v>6530</v>
      </c>
      <c r="C6141" s="19" t="s">
        <v>52</v>
      </c>
      <c r="D6141" s="19">
        <v>2009</v>
      </c>
      <c r="E6141" s="19" t="s">
        <v>104</v>
      </c>
      <c r="F6141" s="19" t="s">
        <v>224</v>
      </c>
      <c r="G6141" s="19" t="s">
        <v>144</v>
      </c>
      <c r="H6141" s="19">
        <v>15.270388944935151</v>
      </c>
    </row>
    <row r="6142" spans="1:8">
      <c r="A6142" s="19" t="s">
        <v>55</v>
      </c>
      <c r="B6142" s="19" t="s">
        <v>6531</v>
      </c>
      <c r="C6142" s="19" t="s">
        <v>54</v>
      </c>
      <c r="D6142" s="19">
        <v>2009</v>
      </c>
      <c r="E6142" s="19" t="s">
        <v>104</v>
      </c>
      <c r="F6142" s="19" t="s">
        <v>224</v>
      </c>
      <c r="G6142" s="19" t="s">
        <v>144</v>
      </c>
      <c r="H6142" s="19">
        <v>15.398455953456667</v>
      </c>
    </row>
    <row r="6143" spans="1:8">
      <c r="A6143" s="19" t="s">
        <v>57</v>
      </c>
      <c r="B6143" s="19" t="s">
        <v>6532</v>
      </c>
      <c r="C6143" s="19" t="s">
        <v>56</v>
      </c>
      <c r="D6143" s="19">
        <v>2009</v>
      </c>
      <c r="E6143" s="19" t="s">
        <v>104</v>
      </c>
      <c r="F6143" s="19" t="s">
        <v>224</v>
      </c>
      <c r="G6143" s="19" t="s">
        <v>144</v>
      </c>
      <c r="H6143" s="19">
        <v>11.32750491624612</v>
      </c>
    </row>
    <row r="6144" spans="1:8">
      <c r="A6144" s="19" t="s">
        <v>59</v>
      </c>
      <c r="B6144" s="19" t="s">
        <v>6533</v>
      </c>
      <c r="C6144" s="19" t="s">
        <v>58</v>
      </c>
      <c r="D6144" s="19">
        <v>2009</v>
      </c>
      <c r="E6144" s="19" t="s">
        <v>104</v>
      </c>
      <c r="F6144" s="19" t="s">
        <v>224</v>
      </c>
      <c r="G6144" s="19" t="s">
        <v>144</v>
      </c>
      <c r="H6144" s="19">
        <v>14.589146428221502</v>
      </c>
    </row>
    <row r="6145" spans="1:8">
      <c r="A6145" s="19" t="s">
        <v>61</v>
      </c>
      <c r="B6145" s="19" t="s">
        <v>6534</v>
      </c>
      <c r="C6145" s="19" t="s">
        <v>60</v>
      </c>
      <c r="D6145" s="19">
        <v>2009</v>
      </c>
      <c r="E6145" s="19" t="s">
        <v>104</v>
      </c>
      <c r="F6145" s="19" t="s">
        <v>224</v>
      </c>
      <c r="G6145" s="19" t="s">
        <v>144</v>
      </c>
      <c r="H6145" s="19">
        <v>14.412958250223538</v>
      </c>
    </row>
    <row r="6146" spans="1:8">
      <c r="A6146" s="19" t="s">
        <v>63</v>
      </c>
      <c r="B6146" s="19" t="s">
        <v>6535</v>
      </c>
      <c r="C6146" s="19" t="s">
        <v>62</v>
      </c>
      <c r="D6146" s="19">
        <v>2009</v>
      </c>
      <c r="E6146" s="19" t="s">
        <v>104</v>
      </c>
      <c r="F6146" s="19" t="s">
        <v>224</v>
      </c>
      <c r="G6146" s="19" t="s">
        <v>144</v>
      </c>
      <c r="H6146" s="19">
        <v>14.25950699653983</v>
      </c>
    </row>
    <row r="6147" spans="1:8">
      <c r="A6147" s="19" t="s">
        <v>65</v>
      </c>
      <c r="B6147" s="19" t="s">
        <v>6536</v>
      </c>
      <c r="C6147" s="19" t="s">
        <v>64</v>
      </c>
      <c r="D6147" s="19">
        <v>2009</v>
      </c>
      <c r="E6147" s="19" t="s">
        <v>104</v>
      </c>
      <c r="F6147" s="19" t="s">
        <v>224</v>
      </c>
      <c r="G6147" s="19" t="s">
        <v>144</v>
      </c>
      <c r="H6147" s="19">
        <v>15.381531853972799</v>
      </c>
    </row>
    <row r="6148" spans="1:8">
      <c r="A6148" s="19" t="s">
        <v>67</v>
      </c>
      <c r="B6148" s="19" t="s">
        <v>6537</v>
      </c>
      <c r="C6148" s="19" t="s">
        <v>66</v>
      </c>
      <c r="D6148" s="19">
        <v>2009</v>
      </c>
      <c r="E6148" s="19" t="s">
        <v>104</v>
      </c>
      <c r="F6148" s="19" t="s">
        <v>224</v>
      </c>
      <c r="G6148" s="19" t="s">
        <v>144</v>
      </c>
      <c r="H6148" s="19">
        <v>15.239202184234477</v>
      </c>
    </row>
    <row r="6149" spans="1:8">
      <c r="A6149" s="19" t="s">
        <v>69</v>
      </c>
      <c r="B6149" s="19" t="s">
        <v>6538</v>
      </c>
      <c r="C6149" s="19" t="s">
        <v>68</v>
      </c>
      <c r="D6149" s="19">
        <v>2009</v>
      </c>
      <c r="E6149" s="19" t="s">
        <v>104</v>
      </c>
      <c r="F6149" s="19" t="s">
        <v>224</v>
      </c>
      <c r="G6149" s="19" t="s">
        <v>144</v>
      </c>
      <c r="H6149" s="19">
        <v>17.40340338129576</v>
      </c>
    </row>
    <row r="6150" spans="1:8">
      <c r="A6150" s="19" t="s">
        <v>71</v>
      </c>
      <c r="B6150" s="19" t="s">
        <v>6539</v>
      </c>
      <c r="C6150" s="19" t="s">
        <v>70</v>
      </c>
      <c r="D6150" s="19">
        <v>2009</v>
      </c>
      <c r="E6150" s="19" t="s">
        <v>104</v>
      </c>
      <c r="F6150" s="19" t="s">
        <v>224</v>
      </c>
      <c r="G6150" s="19" t="s">
        <v>144</v>
      </c>
      <c r="H6150" s="19">
        <v>14.051185018747434</v>
      </c>
    </row>
    <row r="6151" spans="1:8">
      <c r="A6151" s="19" t="s">
        <v>20</v>
      </c>
      <c r="B6151" s="19" t="s">
        <v>6540</v>
      </c>
      <c r="C6151" s="19" t="s">
        <v>182</v>
      </c>
      <c r="D6151" s="19">
        <v>2009</v>
      </c>
      <c r="E6151" s="19" t="s">
        <v>104</v>
      </c>
      <c r="F6151" s="19" t="s">
        <v>224</v>
      </c>
      <c r="G6151" s="19" t="s">
        <v>144</v>
      </c>
      <c r="H6151" s="19">
        <v>15.64600285895556</v>
      </c>
    </row>
    <row r="6152" spans="1:8">
      <c r="A6152" s="19" t="s">
        <v>23</v>
      </c>
      <c r="B6152" s="19" t="s">
        <v>6541</v>
      </c>
      <c r="C6152" s="19" t="s">
        <v>175</v>
      </c>
      <c r="D6152" s="19">
        <v>2010</v>
      </c>
      <c r="E6152" s="19" t="s">
        <v>104</v>
      </c>
      <c r="F6152" s="19" t="s">
        <v>224</v>
      </c>
      <c r="G6152" s="19" t="s">
        <v>144</v>
      </c>
      <c r="H6152" s="19">
        <v>17.302682126398324</v>
      </c>
    </row>
    <row r="6153" spans="1:8">
      <c r="A6153" s="19" t="s">
        <v>25</v>
      </c>
      <c r="B6153" s="19" t="s">
        <v>6542</v>
      </c>
      <c r="C6153" s="19" t="s">
        <v>176</v>
      </c>
      <c r="D6153" s="19">
        <v>2010</v>
      </c>
      <c r="E6153" s="19" t="s">
        <v>104</v>
      </c>
      <c r="F6153" s="19" t="s">
        <v>224</v>
      </c>
      <c r="G6153" s="19" t="s">
        <v>144</v>
      </c>
      <c r="H6153" s="19">
        <v>19.507367660560814</v>
      </c>
    </row>
    <row r="6154" spans="1:8">
      <c r="A6154" s="19" t="s">
        <v>26</v>
      </c>
      <c r="B6154" s="19" t="s">
        <v>6543</v>
      </c>
      <c r="C6154" s="19" t="s">
        <v>177</v>
      </c>
      <c r="D6154" s="19">
        <v>2010</v>
      </c>
      <c r="E6154" s="19" t="s">
        <v>104</v>
      </c>
      <c r="F6154" s="19" t="s">
        <v>224</v>
      </c>
      <c r="G6154" s="19" t="s">
        <v>144</v>
      </c>
      <c r="H6154" s="19">
        <v>18.148055603045808</v>
      </c>
    </row>
    <row r="6155" spans="1:8">
      <c r="A6155" s="19" t="s">
        <v>221</v>
      </c>
      <c r="B6155" s="19" t="s">
        <v>6544</v>
      </c>
      <c r="C6155" s="19" t="s">
        <v>178</v>
      </c>
      <c r="D6155" s="19">
        <v>2010</v>
      </c>
      <c r="E6155" s="19" t="s">
        <v>104</v>
      </c>
      <c r="F6155" s="19" t="s">
        <v>224</v>
      </c>
      <c r="G6155" s="19" t="s">
        <v>144</v>
      </c>
      <c r="H6155" s="19">
        <v>15.690892864072021</v>
      </c>
    </row>
    <row r="6156" spans="1:8">
      <c r="A6156" s="19" t="s">
        <v>107</v>
      </c>
      <c r="B6156" s="19" t="s">
        <v>6545</v>
      </c>
      <c r="C6156" s="19" t="s">
        <v>179</v>
      </c>
      <c r="D6156" s="19">
        <v>2010</v>
      </c>
      <c r="E6156" s="19" t="s">
        <v>104</v>
      </c>
      <c r="F6156" s="19" t="s">
        <v>224</v>
      </c>
      <c r="G6156" s="19" t="s">
        <v>144</v>
      </c>
      <c r="H6156" s="19">
        <v>12.444505244347924</v>
      </c>
    </row>
    <row r="6157" spans="1:8">
      <c r="A6157" s="19" t="s">
        <v>27</v>
      </c>
      <c r="B6157" s="19" t="s">
        <v>6546</v>
      </c>
      <c r="C6157" s="19" t="s">
        <v>180</v>
      </c>
      <c r="D6157" s="19">
        <v>2010</v>
      </c>
      <c r="E6157" s="19" t="s">
        <v>104</v>
      </c>
      <c r="F6157" s="19" t="s">
        <v>224</v>
      </c>
      <c r="G6157" s="19" t="s">
        <v>144</v>
      </c>
      <c r="H6157" s="19">
        <v>14.770337802779979</v>
      </c>
    </row>
    <row r="6158" spans="1:8">
      <c r="A6158" s="19" t="s">
        <v>28</v>
      </c>
      <c r="B6158" s="19" t="s">
        <v>6547</v>
      </c>
      <c r="C6158" s="19" t="s">
        <v>181</v>
      </c>
      <c r="D6158" s="19">
        <v>2010</v>
      </c>
      <c r="E6158" s="19" t="s">
        <v>104</v>
      </c>
      <c r="F6158" s="19" t="s">
        <v>224</v>
      </c>
      <c r="G6158" s="19" t="s">
        <v>144</v>
      </c>
      <c r="H6158" s="19">
        <v>15.233185682124228</v>
      </c>
    </row>
    <row r="6159" spans="1:8">
      <c r="A6159" s="19" t="s">
        <v>30</v>
      </c>
      <c r="B6159" s="19" t="s">
        <v>6548</v>
      </c>
      <c r="C6159" s="19" t="s">
        <v>29</v>
      </c>
      <c r="D6159" s="19">
        <v>2010</v>
      </c>
      <c r="E6159" s="19" t="s">
        <v>104</v>
      </c>
      <c r="F6159" s="19" t="s">
        <v>224</v>
      </c>
      <c r="G6159" s="19" t="s">
        <v>144</v>
      </c>
      <c r="H6159" s="19">
        <v>19.212979536895165</v>
      </c>
    </row>
    <row r="6160" spans="1:8">
      <c r="A6160" s="19" t="s">
        <v>32</v>
      </c>
      <c r="B6160" s="19" t="s">
        <v>6549</v>
      </c>
      <c r="C6160" s="19" t="s">
        <v>31</v>
      </c>
      <c r="D6160" s="19">
        <v>2010</v>
      </c>
      <c r="E6160" s="19" t="s">
        <v>104</v>
      </c>
      <c r="F6160" s="19" t="s">
        <v>224</v>
      </c>
      <c r="G6160" s="19" t="s">
        <v>144</v>
      </c>
      <c r="H6160" s="19">
        <v>17.716148735091412</v>
      </c>
    </row>
    <row r="6161" spans="1:8">
      <c r="A6161" s="19" t="s">
        <v>34</v>
      </c>
      <c r="B6161" s="19" t="s">
        <v>6550</v>
      </c>
      <c r="C6161" s="19" t="s">
        <v>33</v>
      </c>
      <c r="D6161" s="19">
        <v>2010</v>
      </c>
      <c r="E6161" s="19" t="s">
        <v>104</v>
      </c>
      <c r="F6161" s="19" t="s">
        <v>224</v>
      </c>
      <c r="G6161" s="19" t="s">
        <v>144</v>
      </c>
      <c r="H6161" s="19">
        <v>20.67630491271516</v>
      </c>
    </row>
    <row r="6162" spans="1:8">
      <c r="A6162" s="19" t="s">
        <v>36</v>
      </c>
      <c r="B6162" s="19" t="s">
        <v>6551</v>
      </c>
      <c r="C6162" s="19" t="s">
        <v>35</v>
      </c>
      <c r="D6162" s="19">
        <v>2010</v>
      </c>
      <c r="E6162" s="19" t="s">
        <v>104</v>
      </c>
      <c r="F6162" s="19" t="s">
        <v>224</v>
      </c>
      <c r="G6162" s="19" t="s">
        <v>144</v>
      </c>
      <c r="H6162" s="19">
        <v>18.093083524513553</v>
      </c>
    </row>
    <row r="6163" spans="1:8">
      <c r="A6163" s="19" t="s">
        <v>38</v>
      </c>
      <c r="B6163" s="19" t="s">
        <v>6552</v>
      </c>
      <c r="C6163" s="19" t="s">
        <v>37</v>
      </c>
      <c r="D6163" s="19">
        <v>2010</v>
      </c>
      <c r="E6163" s="19" t="s">
        <v>104</v>
      </c>
      <c r="F6163" s="19" t="s">
        <v>224</v>
      </c>
      <c r="G6163" s="19" t="s">
        <v>144</v>
      </c>
      <c r="H6163" s="19">
        <v>15.344555497106786</v>
      </c>
    </row>
    <row r="6164" spans="1:8">
      <c r="A6164" s="19" t="s">
        <v>40</v>
      </c>
      <c r="B6164" s="19" t="s">
        <v>6553</v>
      </c>
      <c r="C6164" s="19" t="s">
        <v>39</v>
      </c>
      <c r="D6164" s="19">
        <v>2010</v>
      </c>
      <c r="E6164" s="19" t="s">
        <v>104</v>
      </c>
      <c r="F6164" s="19" t="s">
        <v>224</v>
      </c>
      <c r="G6164" s="19" t="s">
        <v>144</v>
      </c>
      <c r="H6164" s="19">
        <v>14.713190905088464</v>
      </c>
    </row>
    <row r="6165" spans="1:8">
      <c r="A6165" s="19" t="s">
        <v>41</v>
      </c>
      <c r="B6165" s="19" t="s">
        <v>6554</v>
      </c>
      <c r="C6165" s="19" t="s">
        <v>24</v>
      </c>
      <c r="D6165" s="19">
        <v>2010</v>
      </c>
      <c r="E6165" s="19" t="s">
        <v>104</v>
      </c>
      <c r="F6165" s="19" t="s">
        <v>224</v>
      </c>
      <c r="G6165" s="19" t="s">
        <v>144</v>
      </c>
      <c r="H6165" s="19">
        <v>19.507367660560814</v>
      </c>
    </row>
    <row r="6166" spans="1:8">
      <c r="A6166" s="19" t="s">
        <v>43</v>
      </c>
      <c r="B6166" s="19" t="s">
        <v>6555</v>
      </c>
      <c r="C6166" s="19" t="s">
        <v>42</v>
      </c>
      <c r="D6166" s="19">
        <v>2010</v>
      </c>
      <c r="E6166" s="19" t="s">
        <v>104</v>
      </c>
      <c r="F6166" s="19" t="s">
        <v>224</v>
      </c>
      <c r="G6166" s="19" t="s">
        <v>144</v>
      </c>
      <c r="H6166" s="19">
        <v>17.942752303335681</v>
      </c>
    </row>
    <row r="6167" spans="1:8">
      <c r="A6167" s="19" t="s">
        <v>45</v>
      </c>
      <c r="B6167" s="19" t="s">
        <v>6556</v>
      </c>
      <c r="C6167" s="19" t="s">
        <v>44</v>
      </c>
      <c r="D6167" s="19">
        <v>2010</v>
      </c>
      <c r="E6167" s="19" t="s">
        <v>104</v>
      </c>
      <c r="F6167" s="19" t="s">
        <v>224</v>
      </c>
      <c r="G6167" s="19" t="s">
        <v>144</v>
      </c>
      <c r="H6167" s="19">
        <v>18.740879203764738</v>
      </c>
    </row>
    <row r="6168" spans="1:8">
      <c r="A6168" s="19" t="s">
        <v>47</v>
      </c>
      <c r="B6168" s="19" t="s">
        <v>6557</v>
      </c>
      <c r="C6168" s="19" t="s">
        <v>46</v>
      </c>
      <c r="D6168" s="19">
        <v>2010</v>
      </c>
      <c r="E6168" s="19" t="s">
        <v>104</v>
      </c>
      <c r="F6168" s="19" t="s">
        <v>224</v>
      </c>
      <c r="G6168" s="19" t="s">
        <v>144</v>
      </c>
      <c r="H6168" s="19">
        <v>17.837315031365435</v>
      </c>
    </row>
    <row r="6169" spans="1:8">
      <c r="A6169" s="19" t="s">
        <v>49</v>
      </c>
      <c r="B6169" s="19" t="s">
        <v>6558</v>
      </c>
      <c r="C6169" s="19" t="s">
        <v>48</v>
      </c>
      <c r="D6169" s="19">
        <v>2010</v>
      </c>
      <c r="E6169" s="19" t="s">
        <v>104</v>
      </c>
      <c r="F6169" s="19" t="s">
        <v>224</v>
      </c>
      <c r="G6169" s="19" t="s">
        <v>144</v>
      </c>
      <c r="H6169" s="19">
        <v>15.531517713043222</v>
      </c>
    </row>
    <row r="6170" spans="1:8">
      <c r="A6170" s="19" t="s">
        <v>51</v>
      </c>
      <c r="B6170" s="19" t="s">
        <v>6559</v>
      </c>
      <c r="C6170" s="19" t="s">
        <v>50</v>
      </c>
      <c r="D6170" s="19">
        <v>2010</v>
      </c>
      <c r="E6170" s="19" t="s">
        <v>104</v>
      </c>
      <c r="F6170" s="19" t="s">
        <v>224</v>
      </c>
      <c r="G6170" s="19" t="s">
        <v>144</v>
      </c>
      <c r="H6170" s="19">
        <v>16.079433964966555</v>
      </c>
    </row>
    <row r="6171" spans="1:8">
      <c r="A6171" s="19" t="s">
        <v>53</v>
      </c>
      <c r="B6171" s="19" t="s">
        <v>6560</v>
      </c>
      <c r="C6171" s="19" t="s">
        <v>52</v>
      </c>
      <c r="D6171" s="19">
        <v>2010</v>
      </c>
      <c r="E6171" s="19" t="s">
        <v>104</v>
      </c>
      <c r="F6171" s="19" t="s">
        <v>224</v>
      </c>
      <c r="G6171" s="19" t="s">
        <v>144</v>
      </c>
      <c r="H6171" s="19">
        <v>15.572213676509882</v>
      </c>
    </row>
    <row r="6172" spans="1:8">
      <c r="A6172" s="19" t="s">
        <v>55</v>
      </c>
      <c r="B6172" s="19" t="s">
        <v>6561</v>
      </c>
      <c r="C6172" s="19" t="s">
        <v>54</v>
      </c>
      <c r="D6172" s="19">
        <v>2010</v>
      </c>
      <c r="E6172" s="19" t="s">
        <v>104</v>
      </c>
      <c r="F6172" s="19" t="s">
        <v>224</v>
      </c>
      <c r="G6172" s="19" t="s">
        <v>144</v>
      </c>
      <c r="H6172" s="19">
        <v>15.607229010954246</v>
      </c>
    </row>
    <row r="6173" spans="1:8">
      <c r="A6173" s="19" t="s">
        <v>57</v>
      </c>
      <c r="B6173" s="19" t="s">
        <v>6562</v>
      </c>
      <c r="C6173" s="19" t="s">
        <v>56</v>
      </c>
      <c r="D6173" s="19">
        <v>2010</v>
      </c>
      <c r="E6173" s="19" t="s">
        <v>104</v>
      </c>
      <c r="F6173" s="19" t="s">
        <v>224</v>
      </c>
      <c r="G6173" s="19" t="s">
        <v>144</v>
      </c>
      <c r="H6173" s="19">
        <v>11.273220426359542</v>
      </c>
    </row>
    <row r="6174" spans="1:8">
      <c r="A6174" s="19" t="s">
        <v>59</v>
      </c>
      <c r="B6174" s="19" t="s">
        <v>6563</v>
      </c>
      <c r="C6174" s="19" t="s">
        <v>58</v>
      </c>
      <c r="D6174" s="19">
        <v>2010</v>
      </c>
      <c r="E6174" s="19" t="s">
        <v>104</v>
      </c>
      <c r="F6174" s="19" t="s">
        <v>224</v>
      </c>
      <c r="G6174" s="19" t="s">
        <v>144</v>
      </c>
      <c r="H6174" s="19">
        <v>14.814956986082855</v>
      </c>
    </row>
    <row r="6175" spans="1:8">
      <c r="A6175" s="19" t="s">
        <v>61</v>
      </c>
      <c r="B6175" s="19" t="s">
        <v>6564</v>
      </c>
      <c r="C6175" s="19" t="s">
        <v>60</v>
      </c>
      <c r="D6175" s="19">
        <v>2010</v>
      </c>
      <c r="E6175" s="19" t="s">
        <v>104</v>
      </c>
      <c r="F6175" s="19" t="s">
        <v>224</v>
      </c>
      <c r="G6175" s="19" t="s">
        <v>144</v>
      </c>
      <c r="H6175" s="19">
        <v>14.591489579949737</v>
      </c>
    </row>
    <row r="6176" spans="1:8">
      <c r="A6176" s="19" t="s">
        <v>63</v>
      </c>
      <c r="B6176" s="19" t="s">
        <v>6565</v>
      </c>
      <c r="C6176" s="19" t="s">
        <v>62</v>
      </c>
      <c r="D6176" s="19">
        <v>2010</v>
      </c>
      <c r="E6176" s="19" t="s">
        <v>104</v>
      </c>
      <c r="F6176" s="19" t="s">
        <v>224</v>
      </c>
      <c r="G6176" s="19" t="s">
        <v>144</v>
      </c>
      <c r="H6176" s="19">
        <v>14.531080678940601</v>
      </c>
    </row>
    <row r="6177" spans="1:8">
      <c r="A6177" s="19" t="s">
        <v>65</v>
      </c>
      <c r="B6177" s="19" t="s">
        <v>6566</v>
      </c>
      <c r="C6177" s="19" t="s">
        <v>64</v>
      </c>
      <c r="D6177" s="19">
        <v>2010</v>
      </c>
      <c r="E6177" s="19" t="s">
        <v>104</v>
      </c>
      <c r="F6177" s="19" t="s">
        <v>224</v>
      </c>
      <c r="G6177" s="19" t="s">
        <v>144</v>
      </c>
      <c r="H6177" s="19">
        <v>15.603598956990172</v>
      </c>
    </row>
    <row r="6178" spans="1:8">
      <c r="A6178" s="19" t="s">
        <v>67</v>
      </c>
      <c r="B6178" s="19" t="s">
        <v>6567</v>
      </c>
      <c r="C6178" s="19" t="s">
        <v>66</v>
      </c>
      <c r="D6178" s="19">
        <v>2010</v>
      </c>
      <c r="E6178" s="19" t="s">
        <v>104</v>
      </c>
      <c r="F6178" s="19" t="s">
        <v>224</v>
      </c>
      <c r="G6178" s="19" t="s">
        <v>144</v>
      </c>
      <c r="H6178" s="19">
        <v>15.522732264441027</v>
      </c>
    </row>
    <row r="6179" spans="1:8">
      <c r="A6179" s="19" t="s">
        <v>69</v>
      </c>
      <c r="B6179" s="19" t="s">
        <v>6568</v>
      </c>
      <c r="C6179" s="19" t="s">
        <v>68</v>
      </c>
      <c r="D6179" s="19">
        <v>2010</v>
      </c>
      <c r="E6179" s="19" t="s">
        <v>104</v>
      </c>
      <c r="F6179" s="19" t="s">
        <v>224</v>
      </c>
      <c r="G6179" s="19" t="s">
        <v>144</v>
      </c>
      <c r="H6179" s="19">
        <v>17.784785092730949</v>
      </c>
    </row>
    <row r="6180" spans="1:8">
      <c r="A6180" s="19" t="s">
        <v>71</v>
      </c>
      <c r="B6180" s="19" t="s">
        <v>6569</v>
      </c>
      <c r="C6180" s="19" t="s">
        <v>70</v>
      </c>
      <c r="D6180" s="19">
        <v>2010</v>
      </c>
      <c r="E6180" s="19" t="s">
        <v>104</v>
      </c>
      <c r="F6180" s="19" t="s">
        <v>224</v>
      </c>
      <c r="G6180" s="19" t="s">
        <v>144</v>
      </c>
      <c r="H6180" s="19">
        <v>14.132303888731586</v>
      </c>
    </row>
    <row r="6181" spans="1:8">
      <c r="A6181" s="19" t="s">
        <v>20</v>
      </c>
      <c r="B6181" s="19" t="s">
        <v>6570</v>
      </c>
      <c r="C6181" s="19" t="s">
        <v>182</v>
      </c>
      <c r="D6181" s="19">
        <v>2010</v>
      </c>
      <c r="E6181" s="19" t="s">
        <v>104</v>
      </c>
      <c r="F6181" s="19" t="s">
        <v>224</v>
      </c>
      <c r="G6181" s="19" t="s">
        <v>144</v>
      </c>
      <c r="H6181" s="19">
        <v>15.85329827726231</v>
      </c>
    </row>
    <row r="6182" spans="1:8">
      <c r="A6182" s="19" t="s">
        <v>23</v>
      </c>
      <c r="B6182" s="19" t="s">
        <v>6571</v>
      </c>
      <c r="C6182" s="19" t="s">
        <v>175</v>
      </c>
      <c r="D6182" s="19">
        <v>2011</v>
      </c>
      <c r="E6182" s="19" t="s">
        <v>104</v>
      </c>
      <c r="F6182" s="19" t="s">
        <v>224</v>
      </c>
      <c r="G6182" s="19" t="s">
        <v>144</v>
      </c>
      <c r="H6182" s="19">
        <v>17.555347994021066</v>
      </c>
    </row>
    <row r="6183" spans="1:8">
      <c r="A6183" s="19" t="s">
        <v>25</v>
      </c>
      <c r="B6183" s="19" t="s">
        <v>6572</v>
      </c>
      <c r="C6183" s="19" t="s">
        <v>176</v>
      </c>
      <c r="D6183" s="19">
        <v>2011</v>
      </c>
      <c r="E6183" s="19" t="s">
        <v>104</v>
      </c>
      <c r="F6183" s="19" t="s">
        <v>224</v>
      </c>
      <c r="G6183" s="19" t="s">
        <v>144</v>
      </c>
      <c r="H6183" s="19">
        <v>19.810477113721248</v>
      </c>
    </row>
    <row r="6184" spans="1:8">
      <c r="A6184" s="19" t="s">
        <v>26</v>
      </c>
      <c r="B6184" s="19" t="s">
        <v>6573</v>
      </c>
      <c r="C6184" s="19" t="s">
        <v>177</v>
      </c>
      <c r="D6184" s="19">
        <v>2011</v>
      </c>
      <c r="E6184" s="19" t="s">
        <v>104</v>
      </c>
      <c r="F6184" s="19" t="s">
        <v>224</v>
      </c>
      <c r="G6184" s="19" t="s">
        <v>144</v>
      </c>
      <c r="H6184" s="19">
        <v>18.398290504285523</v>
      </c>
    </row>
    <row r="6185" spans="1:8">
      <c r="A6185" s="19" t="s">
        <v>221</v>
      </c>
      <c r="B6185" s="19" t="s">
        <v>6574</v>
      </c>
      <c r="C6185" s="19" t="s">
        <v>178</v>
      </c>
      <c r="D6185" s="19">
        <v>2011</v>
      </c>
      <c r="E6185" s="19" t="s">
        <v>104</v>
      </c>
      <c r="F6185" s="19" t="s">
        <v>224</v>
      </c>
      <c r="G6185" s="19" t="s">
        <v>144</v>
      </c>
      <c r="H6185" s="19">
        <v>15.81467273896147</v>
      </c>
    </row>
    <row r="6186" spans="1:8">
      <c r="A6186" s="19" t="s">
        <v>107</v>
      </c>
      <c r="B6186" s="19" t="s">
        <v>6575</v>
      </c>
      <c r="C6186" s="19" t="s">
        <v>179</v>
      </c>
      <c r="D6186" s="19">
        <v>2011</v>
      </c>
      <c r="E6186" s="19" t="s">
        <v>104</v>
      </c>
      <c r="F6186" s="19" t="s">
        <v>224</v>
      </c>
      <c r="G6186" s="19" t="s">
        <v>144</v>
      </c>
      <c r="H6186" s="19">
        <v>12.464601235700171</v>
      </c>
    </row>
    <row r="6187" spans="1:8">
      <c r="A6187" s="19" t="s">
        <v>27</v>
      </c>
      <c r="B6187" s="19" t="s">
        <v>6576</v>
      </c>
      <c r="C6187" s="19" t="s">
        <v>180</v>
      </c>
      <c r="D6187" s="19">
        <v>2011</v>
      </c>
      <c r="E6187" s="19" t="s">
        <v>104</v>
      </c>
      <c r="F6187" s="19" t="s">
        <v>224</v>
      </c>
      <c r="G6187" s="19" t="s">
        <v>144</v>
      </c>
      <c r="H6187" s="19">
        <v>14.969784192289854</v>
      </c>
    </row>
    <row r="6188" spans="1:8">
      <c r="A6188" s="19" t="s">
        <v>28</v>
      </c>
      <c r="B6188" s="19" t="s">
        <v>6577</v>
      </c>
      <c r="C6188" s="19" t="s">
        <v>181</v>
      </c>
      <c r="D6188" s="19">
        <v>2011</v>
      </c>
      <c r="E6188" s="19" t="s">
        <v>104</v>
      </c>
      <c r="F6188" s="19" t="s">
        <v>224</v>
      </c>
      <c r="G6188" s="19" t="s">
        <v>144</v>
      </c>
      <c r="H6188" s="19">
        <v>15.41024854568801</v>
      </c>
    </row>
    <row r="6189" spans="1:8">
      <c r="A6189" s="19" t="s">
        <v>30</v>
      </c>
      <c r="B6189" s="19" t="s">
        <v>6578</v>
      </c>
      <c r="C6189" s="19" t="s">
        <v>29</v>
      </c>
      <c r="D6189" s="19">
        <v>2011</v>
      </c>
      <c r="E6189" s="19" t="s">
        <v>104</v>
      </c>
      <c r="F6189" s="19" t="s">
        <v>224</v>
      </c>
      <c r="G6189" s="19" t="s">
        <v>144</v>
      </c>
      <c r="H6189" s="19">
        <v>19.591492283266344</v>
      </c>
    </row>
    <row r="6190" spans="1:8">
      <c r="A6190" s="19" t="s">
        <v>32</v>
      </c>
      <c r="B6190" s="19" t="s">
        <v>6579</v>
      </c>
      <c r="C6190" s="19" t="s">
        <v>31</v>
      </c>
      <c r="D6190" s="19">
        <v>2011</v>
      </c>
      <c r="E6190" s="19" t="s">
        <v>104</v>
      </c>
      <c r="F6190" s="19" t="s">
        <v>224</v>
      </c>
      <c r="G6190" s="19" t="s">
        <v>144</v>
      </c>
      <c r="H6190" s="19">
        <v>17.951334315314796</v>
      </c>
    </row>
    <row r="6191" spans="1:8">
      <c r="A6191" s="19" t="s">
        <v>34</v>
      </c>
      <c r="B6191" s="19" t="s">
        <v>6580</v>
      </c>
      <c r="C6191" s="19" t="s">
        <v>33</v>
      </c>
      <c r="D6191" s="19">
        <v>2011</v>
      </c>
      <c r="E6191" s="19" t="s">
        <v>104</v>
      </c>
      <c r="F6191" s="19" t="s">
        <v>224</v>
      </c>
      <c r="G6191" s="19" t="s">
        <v>144</v>
      </c>
      <c r="H6191" s="19">
        <v>20.849591592529006</v>
      </c>
    </row>
    <row r="6192" spans="1:8">
      <c r="A6192" s="19" t="s">
        <v>36</v>
      </c>
      <c r="B6192" s="19" t="s">
        <v>6581</v>
      </c>
      <c r="C6192" s="19" t="s">
        <v>35</v>
      </c>
      <c r="D6192" s="19">
        <v>2011</v>
      </c>
      <c r="E6192" s="19" t="s">
        <v>104</v>
      </c>
      <c r="F6192" s="19" t="s">
        <v>224</v>
      </c>
      <c r="G6192" s="19" t="s">
        <v>144</v>
      </c>
      <c r="H6192" s="19">
        <v>18.369020113076161</v>
      </c>
    </row>
    <row r="6193" spans="1:8">
      <c r="A6193" s="19" t="s">
        <v>38</v>
      </c>
      <c r="B6193" s="19" t="s">
        <v>6582</v>
      </c>
      <c r="C6193" s="19" t="s">
        <v>37</v>
      </c>
      <c r="D6193" s="19">
        <v>2011</v>
      </c>
      <c r="E6193" s="19" t="s">
        <v>104</v>
      </c>
      <c r="F6193" s="19" t="s">
        <v>224</v>
      </c>
      <c r="G6193" s="19" t="s">
        <v>144</v>
      </c>
      <c r="H6193" s="19">
        <v>15.670155764872334</v>
      </c>
    </row>
    <row r="6194" spans="1:8">
      <c r="A6194" s="19" t="s">
        <v>40</v>
      </c>
      <c r="B6194" s="19" t="s">
        <v>6583</v>
      </c>
      <c r="C6194" s="19" t="s">
        <v>39</v>
      </c>
      <c r="D6194" s="19">
        <v>2011</v>
      </c>
      <c r="E6194" s="19" t="s">
        <v>104</v>
      </c>
      <c r="F6194" s="19" t="s">
        <v>224</v>
      </c>
      <c r="G6194" s="19" t="s">
        <v>144</v>
      </c>
      <c r="H6194" s="19">
        <v>14.897460575997631</v>
      </c>
    </row>
    <row r="6195" spans="1:8">
      <c r="A6195" s="19" t="s">
        <v>41</v>
      </c>
      <c r="B6195" s="19" t="s">
        <v>6584</v>
      </c>
      <c r="C6195" s="19" t="s">
        <v>24</v>
      </c>
      <c r="D6195" s="19">
        <v>2011</v>
      </c>
      <c r="E6195" s="19" t="s">
        <v>104</v>
      </c>
      <c r="F6195" s="19" t="s">
        <v>224</v>
      </c>
      <c r="G6195" s="19" t="s">
        <v>144</v>
      </c>
      <c r="H6195" s="19">
        <v>19.810477113721248</v>
      </c>
    </row>
    <row r="6196" spans="1:8">
      <c r="A6196" s="19" t="s">
        <v>43</v>
      </c>
      <c r="B6196" s="19" t="s">
        <v>6585</v>
      </c>
      <c r="C6196" s="19" t="s">
        <v>42</v>
      </c>
      <c r="D6196" s="19">
        <v>2011</v>
      </c>
      <c r="E6196" s="19" t="s">
        <v>104</v>
      </c>
      <c r="F6196" s="19" t="s">
        <v>224</v>
      </c>
      <c r="G6196" s="19" t="s">
        <v>144</v>
      </c>
      <c r="H6196" s="19">
        <v>18.090659158221882</v>
      </c>
    </row>
    <row r="6197" spans="1:8">
      <c r="A6197" s="19" t="s">
        <v>45</v>
      </c>
      <c r="B6197" s="19" t="s">
        <v>6586</v>
      </c>
      <c r="C6197" s="19" t="s">
        <v>44</v>
      </c>
      <c r="D6197" s="19">
        <v>2011</v>
      </c>
      <c r="E6197" s="19" t="s">
        <v>104</v>
      </c>
      <c r="F6197" s="19" t="s">
        <v>224</v>
      </c>
      <c r="G6197" s="19" t="s">
        <v>144</v>
      </c>
      <c r="H6197" s="19">
        <v>19.081174100625546</v>
      </c>
    </row>
    <row r="6198" spans="1:8">
      <c r="A6198" s="19" t="s">
        <v>47</v>
      </c>
      <c r="B6198" s="19" t="s">
        <v>6587</v>
      </c>
      <c r="C6198" s="19" t="s">
        <v>46</v>
      </c>
      <c r="D6198" s="19">
        <v>2011</v>
      </c>
      <c r="E6198" s="19" t="s">
        <v>104</v>
      </c>
      <c r="F6198" s="19" t="s">
        <v>224</v>
      </c>
      <c r="G6198" s="19" t="s">
        <v>144</v>
      </c>
      <c r="H6198" s="19">
        <v>18.069047243709267</v>
      </c>
    </row>
    <row r="6199" spans="1:8">
      <c r="A6199" s="19" t="s">
        <v>49</v>
      </c>
      <c r="B6199" s="19" t="s">
        <v>6588</v>
      </c>
      <c r="C6199" s="19" t="s">
        <v>48</v>
      </c>
      <c r="D6199" s="19">
        <v>2011</v>
      </c>
      <c r="E6199" s="19" t="s">
        <v>104</v>
      </c>
      <c r="F6199" s="19" t="s">
        <v>224</v>
      </c>
      <c r="G6199" s="19" t="s">
        <v>144</v>
      </c>
      <c r="H6199" s="19">
        <v>15.607626596729663</v>
      </c>
    </row>
    <row r="6200" spans="1:8">
      <c r="A6200" s="19" t="s">
        <v>51</v>
      </c>
      <c r="B6200" s="19" t="s">
        <v>6589</v>
      </c>
      <c r="C6200" s="19" t="s">
        <v>50</v>
      </c>
      <c r="D6200" s="19">
        <v>2011</v>
      </c>
      <c r="E6200" s="19" t="s">
        <v>104</v>
      </c>
      <c r="F6200" s="19" t="s">
        <v>224</v>
      </c>
      <c r="G6200" s="19" t="s">
        <v>144</v>
      </c>
      <c r="H6200" s="19">
        <v>16.235344581069487</v>
      </c>
    </row>
    <row r="6201" spans="1:8">
      <c r="A6201" s="19" t="s">
        <v>53</v>
      </c>
      <c r="B6201" s="19" t="s">
        <v>6590</v>
      </c>
      <c r="C6201" s="19" t="s">
        <v>52</v>
      </c>
      <c r="D6201" s="19">
        <v>2011</v>
      </c>
      <c r="E6201" s="19" t="s">
        <v>104</v>
      </c>
      <c r="F6201" s="19" t="s">
        <v>224</v>
      </c>
      <c r="G6201" s="19" t="s">
        <v>144</v>
      </c>
      <c r="H6201" s="19">
        <v>15.747076967218995</v>
      </c>
    </row>
    <row r="6202" spans="1:8">
      <c r="A6202" s="19" t="s">
        <v>55</v>
      </c>
      <c r="B6202" s="19" t="s">
        <v>6591</v>
      </c>
      <c r="C6202" s="19" t="s">
        <v>54</v>
      </c>
      <c r="D6202" s="19">
        <v>2011</v>
      </c>
      <c r="E6202" s="19" t="s">
        <v>104</v>
      </c>
      <c r="F6202" s="19" t="s">
        <v>224</v>
      </c>
      <c r="G6202" s="19" t="s">
        <v>144</v>
      </c>
      <c r="H6202" s="19">
        <v>15.813986532890217</v>
      </c>
    </row>
    <row r="6203" spans="1:8">
      <c r="A6203" s="19" t="s">
        <v>57</v>
      </c>
      <c r="B6203" s="19" t="s">
        <v>6592</v>
      </c>
      <c r="C6203" s="19" t="s">
        <v>56</v>
      </c>
      <c r="D6203" s="19">
        <v>2011</v>
      </c>
      <c r="E6203" s="19" t="s">
        <v>104</v>
      </c>
      <c r="F6203" s="19" t="s">
        <v>224</v>
      </c>
      <c r="G6203" s="19" t="s">
        <v>144</v>
      </c>
      <c r="H6203" s="19">
        <v>11.236329108793951</v>
      </c>
    </row>
    <row r="6204" spans="1:8">
      <c r="A6204" s="19" t="s">
        <v>59</v>
      </c>
      <c r="B6204" s="19" t="s">
        <v>6593</v>
      </c>
      <c r="C6204" s="19" t="s">
        <v>58</v>
      </c>
      <c r="D6204" s="19">
        <v>2011</v>
      </c>
      <c r="E6204" s="19" t="s">
        <v>104</v>
      </c>
      <c r="F6204" s="19" t="s">
        <v>224</v>
      </c>
      <c r="G6204" s="19" t="s">
        <v>144</v>
      </c>
      <c r="H6204" s="19">
        <v>15.028608244123683</v>
      </c>
    </row>
    <row r="6205" spans="1:8">
      <c r="A6205" s="19" t="s">
        <v>61</v>
      </c>
      <c r="B6205" s="19" t="s">
        <v>6594</v>
      </c>
      <c r="C6205" s="19" t="s">
        <v>60</v>
      </c>
      <c r="D6205" s="19">
        <v>2011</v>
      </c>
      <c r="E6205" s="19" t="s">
        <v>104</v>
      </c>
      <c r="F6205" s="19" t="s">
        <v>224</v>
      </c>
      <c r="G6205" s="19" t="s">
        <v>144</v>
      </c>
      <c r="H6205" s="19">
        <v>14.735518512854497</v>
      </c>
    </row>
    <row r="6206" spans="1:8">
      <c r="A6206" s="19" t="s">
        <v>63</v>
      </c>
      <c r="B6206" s="19" t="s">
        <v>6595</v>
      </c>
      <c r="C6206" s="19" t="s">
        <v>62</v>
      </c>
      <c r="D6206" s="19">
        <v>2011</v>
      </c>
      <c r="E6206" s="19" t="s">
        <v>104</v>
      </c>
      <c r="F6206" s="19" t="s">
        <v>224</v>
      </c>
      <c r="G6206" s="19" t="s">
        <v>144</v>
      </c>
      <c r="H6206" s="19">
        <v>14.758197133939657</v>
      </c>
    </row>
    <row r="6207" spans="1:8">
      <c r="A6207" s="19" t="s">
        <v>65</v>
      </c>
      <c r="B6207" s="19" t="s">
        <v>6596</v>
      </c>
      <c r="C6207" s="19" t="s">
        <v>64</v>
      </c>
      <c r="D6207" s="19">
        <v>2011</v>
      </c>
      <c r="E6207" s="19" t="s">
        <v>104</v>
      </c>
      <c r="F6207" s="19" t="s">
        <v>224</v>
      </c>
      <c r="G6207" s="19" t="s">
        <v>144</v>
      </c>
      <c r="H6207" s="19">
        <v>15.760900704749901</v>
      </c>
    </row>
    <row r="6208" spans="1:8">
      <c r="A6208" s="19" t="s">
        <v>67</v>
      </c>
      <c r="B6208" s="19" t="s">
        <v>6597</v>
      </c>
      <c r="C6208" s="19" t="s">
        <v>66</v>
      </c>
      <c r="D6208" s="19">
        <v>2011</v>
      </c>
      <c r="E6208" s="19" t="s">
        <v>104</v>
      </c>
      <c r="F6208" s="19" t="s">
        <v>224</v>
      </c>
      <c r="G6208" s="19" t="s">
        <v>144</v>
      </c>
      <c r="H6208" s="19">
        <v>15.655225353657197</v>
      </c>
    </row>
    <row r="6209" spans="1:8">
      <c r="A6209" s="19" t="s">
        <v>69</v>
      </c>
      <c r="B6209" s="19" t="s">
        <v>6598</v>
      </c>
      <c r="C6209" s="19" t="s">
        <v>68</v>
      </c>
      <c r="D6209" s="19">
        <v>2011</v>
      </c>
      <c r="E6209" s="19" t="s">
        <v>104</v>
      </c>
      <c r="F6209" s="19" t="s">
        <v>224</v>
      </c>
      <c r="G6209" s="19" t="s">
        <v>144</v>
      </c>
      <c r="H6209" s="19">
        <v>18.142676050181407</v>
      </c>
    </row>
    <row r="6210" spans="1:8">
      <c r="A6210" s="19" t="s">
        <v>71</v>
      </c>
      <c r="B6210" s="19" t="s">
        <v>6599</v>
      </c>
      <c r="C6210" s="19" t="s">
        <v>70</v>
      </c>
      <c r="D6210" s="19">
        <v>2011</v>
      </c>
      <c r="E6210" s="19" t="s">
        <v>104</v>
      </c>
      <c r="F6210" s="19" t="s">
        <v>224</v>
      </c>
      <c r="G6210" s="19" t="s">
        <v>144</v>
      </c>
      <c r="H6210" s="19">
        <v>14.173611825633639</v>
      </c>
    </row>
    <row r="6211" spans="1:8">
      <c r="A6211" s="19" t="s">
        <v>20</v>
      </c>
      <c r="B6211" s="19" t="s">
        <v>6600</v>
      </c>
      <c r="C6211" s="19" t="s">
        <v>182</v>
      </c>
      <c r="D6211" s="19">
        <v>2011</v>
      </c>
      <c r="E6211" s="19" t="s">
        <v>104</v>
      </c>
      <c r="F6211" s="19" t="s">
        <v>224</v>
      </c>
      <c r="G6211" s="19" t="s">
        <v>144</v>
      </c>
      <c r="H6211" s="19">
        <v>16.028093602693165</v>
      </c>
    </row>
    <row r="6212" spans="1:8">
      <c r="A6212" s="19" t="s">
        <v>23</v>
      </c>
      <c r="B6212" s="19" t="s">
        <v>6601</v>
      </c>
      <c r="C6212" s="19" t="s">
        <v>175</v>
      </c>
      <c r="D6212" s="19">
        <v>2012</v>
      </c>
      <c r="E6212" s="19" t="s">
        <v>104</v>
      </c>
      <c r="F6212" s="19" t="s">
        <v>224</v>
      </c>
      <c r="G6212" s="19" t="s">
        <v>144</v>
      </c>
      <c r="H6212" s="19">
        <v>18.183780057181426</v>
      </c>
    </row>
    <row r="6213" spans="1:8">
      <c r="A6213" s="19" t="s">
        <v>25</v>
      </c>
      <c r="B6213" s="19" t="s">
        <v>6602</v>
      </c>
      <c r="C6213" s="19" t="s">
        <v>176</v>
      </c>
      <c r="D6213" s="19">
        <v>2012</v>
      </c>
      <c r="E6213" s="19" t="s">
        <v>104</v>
      </c>
      <c r="F6213" s="19" t="s">
        <v>224</v>
      </c>
      <c r="G6213" s="19" t="s">
        <v>144</v>
      </c>
      <c r="H6213" s="19">
        <v>20.675883025452794</v>
      </c>
    </row>
    <row r="6214" spans="1:8">
      <c r="A6214" s="19" t="s">
        <v>26</v>
      </c>
      <c r="B6214" s="19" t="s">
        <v>6603</v>
      </c>
      <c r="C6214" s="19" t="s">
        <v>177</v>
      </c>
      <c r="D6214" s="19">
        <v>2012</v>
      </c>
      <c r="E6214" s="19" t="s">
        <v>104</v>
      </c>
      <c r="F6214" s="19" t="s">
        <v>224</v>
      </c>
      <c r="G6214" s="19" t="s">
        <v>144</v>
      </c>
      <c r="H6214" s="19">
        <v>18.962279406778336</v>
      </c>
    </row>
    <row r="6215" spans="1:8">
      <c r="A6215" s="19" t="s">
        <v>221</v>
      </c>
      <c r="B6215" s="19" t="s">
        <v>6604</v>
      </c>
      <c r="C6215" s="19" t="s">
        <v>178</v>
      </c>
      <c r="D6215" s="19">
        <v>2012</v>
      </c>
      <c r="E6215" s="19" t="s">
        <v>104</v>
      </c>
      <c r="F6215" s="19" t="s">
        <v>224</v>
      </c>
      <c r="G6215" s="19" t="s">
        <v>144</v>
      </c>
      <c r="H6215" s="19">
        <v>16.300499922037574</v>
      </c>
    </row>
    <row r="6216" spans="1:8">
      <c r="A6216" s="19" t="s">
        <v>107</v>
      </c>
      <c r="B6216" s="19" t="s">
        <v>6605</v>
      </c>
      <c r="C6216" s="19" t="s">
        <v>179</v>
      </c>
      <c r="D6216" s="19">
        <v>2012</v>
      </c>
      <c r="E6216" s="19" t="s">
        <v>104</v>
      </c>
      <c r="F6216" s="19" t="s">
        <v>224</v>
      </c>
      <c r="G6216" s="19" t="s">
        <v>144</v>
      </c>
      <c r="H6216" s="19">
        <v>12.812944433691545</v>
      </c>
    </row>
    <row r="6217" spans="1:8">
      <c r="A6217" s="19" t="s">
        <v>27</v>
      </c>
      <c r="B6217" s="19" t="s">
        <v>6606</v>
      </c>
      <c r="C6217" s="19" t="s">
        <v>180</v>
      </c>
      <c r="D6217" s="19">
        <v>2012</v>
      </c>
      <c r="E6217" s="19" t="s">
        <v>104</v>
      </c>
      <c r="F6217" s="19" t="s">
        <v>224</v>
      </c>
      <c r="G6217" s="19" t="s">
        <v>144</v>
      </c>
      <c r="H6217" s="19">
        <v>15.454147240888702</v>
      </c>
    </row>
    <row r="6218" spans="1:8">
      <c r="A6218" s="19" t="s">
        <v>28</v>
      </c>
      <c r="B6218" s="19" t="s">
        <v>6607</v>
      </c>
      <c r="C6218" s="19" t="s">
        <v>181</v>
      </c>
      <c r="D6218" s="19">
        <v>2012</v>
      </c>
      <c r="E6218" s="19" t="s">
        <v>104</v>
      </c>
      <c r="F6218" s="19" t="s">
        <v>224</v>
      </c>
      <c r="G6218" s="19" t="s">
        <v>144</v>
      </c>
      <c r="H6218" s="19">
        <v>15.937548120093915</v>
      </c>
    </row>
    <row r="6219" spans="1:8">
      <c r="A6219" s="19" t="s">
        <v>30</v>
      </c>
      <c r="B6219" s="19" t="s">
        <v>6608</v>
      </c>
      <c r="C6219" s="19" t="s">
        <v>29</v>
      </c>
      <c r="D6219" s="19">
        <v>2012</v>
      </c>
      <c r="E6219" s="19" t="s">
        <v>104</v>
      </c>
      <c r="F6219" s="19" t="s">
        <v>224</v>
      </c>
      <c r="G6219" s="19" t="s">
        <v>144</v>
      </c>
      <c r="H6219" s="19">
        <v>20.175876886179676</v>
      </c>
    </row>
    <row r="6220" spans="1:8">
      <c r="A6220" s="19" t="s">
        <v>32</v>
      </c>
      <c r="B6220" s="19" t="s">
        <v>6609</v>
      </c>
      <c r="C6220" s="19" t="s">
        <v>31</v>
      </c>
      <c r="D6220" s="19">
        <v>2012</v>
      </c>
      <c r="E6220" s="19" t="s">
        <v>104</v>
      </c>
      <c r="F6220" s="19" t="s">
        <v>224</v>
      </c>
      <c r="G6220" s="19" t="s">
        <v>144</v>
      </c>
      <c r="H6220" s="19">
        <v>18.430187814183491</v>
      </c>
    </row>
    <row r="6221" spans="1:8">
      <c r="A6221" s="19" t="s">
        <v>34</v>
      </c>
      <c r="B6221" s="19" t="s">
        <v>6610</v>
      </c>
      <c r="C6221" s="19" t="s">
        <v>33</v>
      </c>
      <c r="D6221" s="19">
        <v>2012</v>
      </c>
      <c r="E6221" s="19" t="s">
        <v>104</v>
      </c>
      <c r="F6221" s="19" t="s">
        <v>224</v>
      </c>
      <c r="G6221" s="19" t="s">
        <v>144</v>
      </c>
      <c r="H6221" s="19">
        <v>21.42146041639614</v>
      </c>
    </row>
    <row r="6222" spans="1:8">
      <c r="A6222" s="19" t="s">
        <v>36</v>
      </c>
      <c r="B6222" s="19" t="s">
        <v>6611</v>
      </c>
      <c r="C6222" s="19" t="s">
        <v>35</v>
      </c>
      <c r="D6222" s="19">
        <v>2012</v>
      </c>
      <c r="E6222" s="19" t="s">
        <v>104</v>
      </c>
      <c r="F6222" s="19" t="s">
        <v>224</v>
      </c>
      <c r="G6222" s="19" t="s">
        <v>144</v>
      </c>
      <c r="H6222" s="19">
        <v>19.099355771479598</v>
      </c>
    </row>
    <row r="6223" spans="1:8">
      <c r="A6223" s="19" t="s">
        <v>38</v>
      </c>
      <c r="B6223" s="19" t="s">
        <v>6612</v>
      </c>
      <c r="C6223" s="19" t="s">
        <v>37</v>
      </c>
      <c r="D6223" s="19">
        <v>2012</v>
      </c>
      <c r="E6223" s="19" t="s">
        <v>104</v>
      </c>
      <c r="F6223" s="19" t="s">
        <v>224</v>
      </c>
      <c r="G6223" s="19" t="s">
        <v>144</v>
      </c>
      <c r="H6223" s="19">
        <v>16.488480650504442</v>
      </c>
    </row>
    <row r="6224" spans="1:8">
      <c r="A6224" s="19" t="s">
        <v>40</v>
      </c>
      <c r="B6224" s="19" t="s">
        <v>6613</v>
      </c>
      <c r="C6224" s="19" t="s">
        <v>39</v>
      </c>
      <c r="D6224" s="19">
        <v>2012</v>
      </c>
      <c r="E6224" s="19" t="s">
        <v>104</v>
      </c>
      <c r="F6224" s="19" t="s">
        <v>224</v>
      </c>
      <c r="G6224" s="19" t="s">
        <v>144</v>
      </c>
      <c r="H6224" s="19">
        <v>15.455528660452181</v>
      </c>
    </row>
    <row r="6225" spans="1:8">
      <c r="A6225" s="19" t="s">
        <v>41</v>
      </c>
      <c r="B6225" s="19" t="s">
        <v>6614</v>
      </c>
      <c r="C6225" s="19" t="s">
        <v>24</v>
      </c>
      <c r="D6225" s="19">
        <v>2012</v>
      </c>
      <c r="E6225" s="19" t="s">
        <v>104</v>
      </c>
      <c r="F6225" s="19" t="s">
        <v>224</v>
      </c>
      <c r="G6225" s="19" t="s">
        <v>144</v>
      </c>
      <c r="H6225" s="19">
        <v>20.675883025452794</v>
      </c>
    </row>
    <row r="6226" spans="1:8">
      <c r="A6226" s="19" t="s">
        <v>43</v>
      </c>
      <c r="B6226" s="19" t="s">
        <v>6615</v>
      </c>
      <c r="C6226" s="19" t="s">
        <v>42</v>
      </c>
      <c r="D6226" s="19">
        <v>2012</v>
      </c>
      <c r="E6226" s="19" t="s">
        <v>104</v>
      </c>
      <c r="F6226" s="19" t="s">
        <v>224</v>
      </c>
      <c r="G6226" s="19" t="s">
        <v>144</v>
      </c>
      <c r="H6226" s="19">
        <v>18.579543960234595</v>
      </c>
    </row>
    <row r="6227" spans="1:8">
      <c r="A6227" s="19" t="s">
        <v>45</v>
      </c>
      <c r="B6227" s="19" t="s">
        <v>6616</v>
      </c>
      <c r="C6227" s="19" t="s">
        <v>44</v>
      </c>
      <c r="D6227" s="19">
        <v>2012</v>
      </c>
      <c r="E6227" s="19" t="s">
        <v>104</v>
      </c>
      <c r="F6227" s="19" t="s">
        <v>224</v>
      </c>
      <c r="G6227" s="19" t="s">
        <v>144</v>
      </c>
      <c r="H6227" s="19">
        <v>19.752103060104847</v>
      </c>
    </row>
    <row r="6228" spans="1:8">
      <c r="A6228" s="19" t="s">
        <v>47</v>
      </c>
      <c r="B6228" s="19" t="s">
        <v>6617</v>
      </c>
      <c r="C6228" s="19" t="s">
        <v>46</v>
      </c>
      <c r="D6228" s="19">
        <v>2012</v>
      </c>
      <c r="E6228" s="19" t="s">
        <v>104</v>
      </c>
      <c r="F6228" s="19" t="s">
        <v>224</v>
      </c>
      <c r="G6228" s="19" t="s">
        <v>144</v>
      </c>
      <c r="H6228" s="19">
        <v>18.592967550470114</v>
      </c>
    </row>
    <row r="6229" spans="1:8">
      <c r="A6229" s="19" t="s">
        <v>49</v>
      </c>
      <c r="B6229" s="19" t="s">
        <v>6618</v>
      </c>
      <c r="C6229" s="19" t="s">
        <v>48</v>
      </c>
      <c r="D6229" s="19">
        <v>2012</v>
      </c>
      <c r="E6229" s="19" t="s">
        <v>104</v>
      </c>
      <c r="F6229" s="19" t="s">
        <v>224</v>
      </c>
      <c r="G6229" s="19" t="s">
        <v>144</v>
      </c>
      <c r="H6229" s="19">
        <v>16.032850233482034</v>
      </c>
    </row>
    <row r="6230" spans="1:8">
      <c r="A6230" s="19" t="s">
        <v>51</v>
      </c>
      <c r="B6230" s="19" t="s">
        <v>6619</v>
      </c>
      <c r="C6230" s="19" t="s">
        <v>50</v>
      </c>
      <c r="D6230" s="19">
        <v>2012</v>
      </c>
      <c r="E6230" s="19" t="s">
        <v>104</v>
      </c>
      <c r="F6230" s="19" t="s">
        <v>224</v>
      </c>
      <c r="G6230" s="19" t="s">
        <v>144</v>
      </c>
      <c r="H6230" s="19">
        <v>16.734947326348244</v>
      </c>
    </row>
    <row r="6231" spans="1:8">
      <c r="A6231" s="19" t="s">
        <v>53</v>
      </c>
      <c r="B6231" s="19" t="s">
        <v>6620</v>
      </c>
      <c r="C6231" s="19" t="s">
        <v>52</v>
      </c>
      <c r="D6231" s="19">
        <v>2012</v>
      </c>
      <c r="E6231" s="19" t="s">
        <v>104</v>
      </c>
      <c r="F6231" s="19" t="s">
        <v>224</v>
      </c>
      <c r="G6231" s="19" t="s">
        <v>144</v>
      </c>
      <c r="H6231" s="19">
        <v>16.323887219121225</v>
      </c>
    </row>
    <row r="6232" spans="1:8">
      <c r="A6232" s="19" t="s">
        <v>55</v>
      </c>
      <c r="B6232" s="19" t="s">
        <v>6621</v>
      </c>
      <c r="C6232" s="19" t="s">
        <v>54</v>
      </c>
      <c r="D6232" s="19">
        <v>2012</v>
      </c>
      <c r="E6232" s="19" t="s">
        <v>104</v>
      </c>
      <c r="F6232" s="19" t="s">
        <v>224</v>
      </c>
      <c r="G6232" s="19" t="s">
        <v>144</v>
      </c>
      <c r="H6232" s="19">
        <v>16.507793835891857</v>
      </c>
    </row>
    <row r="6233" spans="1:8">
      <c r="A6233" s="19" t="s">
        <v>57</v>
      </c>
      <c r="B6233" s="19" t="s">
        <v>6622</v>
      </c>
      <c r="C6233" s="19" t="s">
        <v>56</v>
      </c>
      <c r="D6233" s="19">
        <v>2012</v>
      </c>
      <c r="E6233" s="19" t="s">
        <v>104</v>
      </c>
      <c r="F6233" s="19" t="s">
        <v>224</v>
      </c>
      <c r="G6233" s="19" t="s">
        <v>144</v>
      </c>
      <c r="H6233" s="19">
        <v>11.468236090825354</v>
      </c>
    </row>
    <row r="6234" spans="1:8">
      <c r="A6234" s="19" t="s">
        <v>59</v>
      </c>
      <c r="B6234" s="19" t="s">
        <v>6623</v>
      </c>
      <c r="C6234" s="19" t="s">
        <v>58</v>
      </c>
      <c r="D6234" s="19">
        <v>2012</v>
      </c>
      <c r="E6234" s="19" t="s">
        <v>104</v>
      </c>
      <c r="F6234" s="19" t="s">
        <v>224</v>
      </c>
      <c r="G6234" s="19" t="s">
        <v>144</v>
      </c>
      <c r="H6234" s="19">
        <v>15.526806140942872</v>
      </c>
    </row>
    <row r="6235" spans="1:8">
      <c r="A6235" s="19" t="s">
        <v>61</v>
      </c>
      <c r="B6235" s="19" t="s">
        <v>6624</v>
      </c>
      <c r="C6235" s="19" t="s">
        <v>60</v>
      </c>
      <c r="D6235" s="19">
        <v>2012</v>
      </c>
      <c r="E6235" s="19" t="s">
        <v>104</v>
      </c>
      <c r="F6235" s="19" t="s">
        <v>224</v>
      </c>
      <c r="G6235" s="19" t="s">
        <v>144</v>
      </c>
      <c r="H6235" s="19">
        <v>15.163503005195423</v>
      </c>
    </row>
    <row r="6236" spans="1:8">
      <c r="A6236" s="19" t="s">
        <v>63</v>
      </c>
      <c r="B6236" s="19" t="s">
        <v>6625</v>
      </c>
      <c r="C6236" s="19" t="s">
        <v>62</v>
      </c>
      <c r="D6236" s="19">
        <v>2012</v>
      </c>
      <c r="E6236" s="19" t="s">
        <v>104</v>
      </c>
      <c r="F6236" s="19" t="s">
        <v>224</v>
      </c>
      <c r="G6236" s="19" t="s">
        <v>144</v>
      </c>
      <c r="H6236" s="19">
        <v>15.305381461496353</v>
      </c>
    </row>
    <row r="6237" spans="1:8">
      <c r="A6237" s="19" t="s">
        <v>65</v>
      </c>
      <c r="B6237" s="19" t="s">
        <v>6626</v>
      </c>
      <c r="C6237" s="19" t="s">
        <v>64</v>
      </c>
      <c r="D6237" s="19">
        <v>2012</v>
      </c>
      <c r="E6237" s="19" t="s">
        <v>104</v>
      </c>
      <c r="F6237" s="19" t="s">
        <v>224</v>
      </c>
      <c r="G6237" s="19" t="s">
        <v>144</v>
      </c>
      <c r="H6237" s="19">
        <v>16.332960957864284</v>
      </c>
    </row>
    <row r="6238" spans="1:8">
      <c r="A6238" s="19" t="s">
        <v>67</v>
      </c>
      <c r="B6238" s="19" t="s">
        <v>6627</v>
      </c>
      <c r="C6238" s="19" t="s">
        <v>66</v>
      </c>
      <c r="D6238" s="19">
        <v>2012</v>
      </c>
      <c r="E6238" s="19" t="s">
        <v>104</v>
      </c>
      <c r="F6238" s="19" t="s">
        <v>224</v>
      </c>
      <c r="G6238" s="19" t="s">
        <v>144</v>
      </c>
      <c r="H6238" s="19">
        <v>16.104495906842359</v>
      </c>
    </row>
    <row r="6239" spans="1:8">
      <c r="A6239" s="19" t="s">
        <v>69</v>
      </c>
      <c r="B6239" s="19" t="s">
        <v>6628</v>
      </c>
      <c r="C6239" s="19" t="s">
        <v>68</v>
      </c>
      <c r="D6239" s="19">
        <v>2012</v>
      </c>
      <c r="E6239" s="19" t="s">
        <v>104</v>
      </c>
      <c r="F6239" s="19" t="s">
        <v>224</v>
      </c>
      <c r="G6239" s="19" t="s">
        <v>144</v>
      </c>
      <c r="H6239" s="19">
        <v>18.864486847990921</v>
      </c>
    </row>
    <row r="6240" spans="1:8">
      <c r="A6240" s="19" t="s">
        <v>71</v>
      </c>
      <c r="B6240" s="19" t="s">
        <v>6629</v>
      </c>
      <c r="C6240" s="19" t="s">
        <v>70</v>
      </c>
      <c r="D6240" s="19">
        <v>2012</v>
      </c>
      <c r="E6240" s="19" t="s">
        <v>104</v>
      </c>
      <c r="F6240" s="19" t="s">
        <v>224</v>
      </c>
      <c r="G6240" s="19" t="s">
        <v>144</v>
      </c>
      <c r="H6240" s="19">
        <v>14.582563344421173</v>
      </c>
    </row>
    <row r="6241" spans="1:8">
      <c r="A6241" s="19" t="s">
        <v>20</v>
      </c>
      <c r="B6241" s="19" t="s">
        <v>6630</v>
      </c>
      <c r="C6241" s="19" t="s">
        <v>182</v>
      </c>
      <c r="D6241" s="19">
        <v>2012</v>
      </c>
      <c r="E6241" s="19" t="s">
        <v>104</v>
      </c>
      <c r="F6241" s="19" t="s">
        <v>224</v>
      </c>
      <c r="G6241" s="19" t="s">
        <v>144</v>
      </c>
      <c r="H6241" s="19">
        <v>16.556112797801738</v>
      </c>
    </row>
    <row r="6242" spans="1:8">
      <c r="A6242" s="19" t="s">
        <v>23</v>
      </c>
      <c r="B6242" s="19" t="s">
        <v>6631</v>
      </c>
      <c r="C6242" s="19" t="s">
        <v>175</v>
      </c>
      <c r="D6242" s="19">
        <v>2013</v>
      </c>
      <c r="E6242" s="19" t="s">
        <v>104</v>
      </c>
      <c r="F6242" s="19" t="s">
        <v>224</v>
      </c>
      <c r="G6242" s="19" t="s">
        <v>144</v>
      </c>
      <c r="H6242" s="19">
        <v>18.660637642958093</v>
      </c>
    </row>
    <row r="6243" spans="1:8">
      <c r="A6243" s="19" t="s">
        <v>25</v>
      </c>
      <c r="B6243" s="19" t="s">
        <v>6632</v>
      </c>
      <c r="C6243" s="19" t="s">
        <v>176</v>
      </c>
      <c r="D6243" s="19">
        <v>2013</v>
      </c>
      <c r="E6243" s="19" t="s">
        <v>104</v>
      </c>
      <c r="F6243" s="19" t="s">
        <v>224</v>
      </c>
      <c r="G6243" s="19" t="s">
        <v>144</v>
      </c>
      <c r="H6243" s="19">
        <v>21.399344410534646</v>
      </c>
    </row>
    <row r="6244" spans="1:8">
      <c r="A6244" s="19" t="s">
        <v>26</v>
      </c>
      <c r="B6244" s="19" t="s">
        <v>6633</v>
      </c>
      <c r="C6244" s="19" t="s">
        <v>177</v>
      </c>
      <c r="D6244" s="19">
        <v>2013</v>
      </c>
      <c r="E6244" s="19" t="s">
        <v>104</v>
      </c>
      <c r="F6244" s="19" t="s">
        <v>224</v>
      </c>
      <c r="G6244" s="19" t="s">
        <v>144</v>
      </c>
      <c r="H6244" s="19">
        <v>19.477424161122777</v>
      </c>
    </row>
    <row r="6245" spans="1:8">
      <c r="A6245" s="19" t="s">
        <v>221</v>
      </c>
      <c r="B6245" s="19" t="s">
        <v>6634</v>
      </c>
      <c r="C6245" s="19" t="s">
        <v>178</v>
      </c>
      <c r="D6245" s="19">
        <v>2013</v>
      </c>
      <c r="E6245" s="19" t="s">
        <v>104</v>
      </c>
      <c r="F6245" s="19" t="s">
        <v>224</v>
      </c>
      <c r="G6245" s="19" t="s">
        <v>144</v>
      </c>
      <c r="H6245" s="19">
        <v>16.676845076914212</v>
      </c>
    </row>
    <row r="6246" spans="1:8">
      <c r="A6246" s="19" t="s">
        <v>107</v>
      </c>
      <c r="B6246" s="19" t="s">
        <v>6635</v>
      </c>
      <c r="C6246" s="19" t="s">
        <v>179</v>
      </c>
      <c r="D6246" s="19">
        <v>2013</v>
      </c>
      <c r="E6246" s="19" t="s">
        <v>104</v>
      </c>
      <c r="F6246" s="19" t="s">
        <v>224</v>
      </c>
      <c r="G6246" s="19" t="s">
        <v>144</v>
      </c>
      <c r="H6246" s="19">
        <v>13.055971466100333</v>
      </c>
    </row>
    <row r="6247" spans="1:8">
      <c r="A6247" s="19" t="s">
        <v>27</v>
      </c>
      <c r="B6247" s="19" t="s">
        <v>6636</v>
      </c>
      <c r="C6247" s="19" t="s">
        <v>180</v>
      </c>
      <c r="D6247" s="19">
        <v>2013</v>
      </c>
      <c r="E6247" s="19" t="s">
        <v>104</v>
      </c>
      <c r="F6247" s="19" t="s">
        <v>224</v>
      </c>
      <c r="G6247" s="19" t="s">
        <v>144</v>
      </c>
      <c r="H6247" s="19">
        <v>15.872736205465296</v>
      </c>
    </row>
    <row r="6248" spans="1:8">
      <c r="A6248" s="19" t="s">
        <v>28</v>
      </c>
      <c r="B6248" s="19" t="s">
        <v>6637</v>
      </c>
      <c r="C6248" s="19" t="s">
        <v>181</v>
      </c>
      <c r="D6248" s="19">
        <v>2013</v>
      </c>
      <c r="E6248" s="19" t="s">
        <v>104</v>
      </c>
      <c r="F6248" s="19" t="s">
        <v>224</v>
      </c>
      <c r="G6248" s="19" t="s">
        <v>144</v>
      </c>
      <c r="H6248" s="19">
        <v>16.374518434608127</v>
      </c>
    </row>
    <row r="6249" spans="1:8">
      <c r="A6249" s="19" t="s">
        <v>30</v>
      </c>
      <c r="B6249" s="19" t="s">
        <v>6638</v>
      </c>
      <c r="C6249" s="19" t="s">
        <v>29</v>
      </c>
      <c r="D6249" s="19">
        <v>2013</v>
      </c>
      <c r="E6249" s="19" t="s">
        <v>104</v>
      </c>
      <c r="F6249" s="19" t="s">
        <v>224</v>
      </c>
      <c r="G6249" s="19" t="s">
        <v>144</v>
      </c>
      <c r="H6249" s="19">
        <v>20.624616569887717</v>
      </c>
    </row>
    <row r="6250" spans="1:8">
      <c r="A6250" s="19" t="s">
        <v>32</v>
      </c>
      <c r="B6250" s="19" t="s">
        <v>6639</v>
      </c>
      <c r="C6250" s="19" t="s">
        <v>31</v>
      </c>
      <c r="D6250" s="19">
        <v>2013</v>
      </c>
      <c r="E6250" s="19" t="s">
        <v>104</v>
      </c>
      <c r="F6250" s="19" t="s">
        <v>224</v>
      </c>
      <c r="G6250" s="19" t="s">
        <v>144</v>
      </c>
      <c r="H6250" s="19">
        <v>18.837512611659324</v>
      </c>
    </row>
    <row r="6251" spans="1:8">
      <c r="A6251" s="19" t="s">
        <v>34</v>
      </c>
      <c r="B6251" s="19" t="s">
        <v>6640</v>
      </c>
      <c r="C6251" s="19" t="s">
        <v>33</v>
      </c>
      <c r="D6251" s="19">
        <v>2013</v>
      </c>
      <c r="E6251" s="19" t="s">
        <v>104</v>
      </c>
      <c r="F6251" s="19" t="s">
        <v>224</v>
      </c>
      <c r="G6251" s="19" t="s">
        <v>144</v>
      </c>
      <c r="H6251" s="19">
        <v>21.825873009021453</v>
      </c>
    </row>
    <row r="6252" spans="1:8">
      <c r="A6252" s="19" t="s">
        <v>36</v>
      </c>
      <c r="B6252" s="19" t="s">
        <v>6641</v>
      </c>
      <c r="C6252" s="19" t="s">
        <v>35</v>
      </c>
      <c r="D6252" s="19">
        <v>2013</v>
      </c>
      <c r="E6252" s="19" t="s">
        <v>104</v>
      </c>
      <c r="F6252" s="19" t="s">
        <v>224</v>
      </c>
      <c r="G6252" s="19" t="s">
        <v>144</v>
      </c>
      <c r="H6252" s="19">
        <v>19.602158501745848</v>
      </c>
    </row>
    <row r="6253" spans="1:8">
      <c r="A6253" s="19" t="s">
        <v>38</v>
      </c>
      <c r="B6253" s="19" t="s">
        <v>6642</v>
      </c>
      <c r="C6253" s="19" t="s">
        <v>37</v>
      </c>
      <c r="D6253" s="19">
        <v>2013</v>
      </c>
      <c r="E6253" s="19" t="s">
        <v>104</v>
      </c>
      <c r="F6253" s="19" t="s">
        <v>224</v>
      </c>
      <c r="G6253" s="19" t="s">
        <v>144</v>
      </c>
      <c r="H6253" s="19">
        <v>17.067345340642127</v>
      </c>
    </row>
    <row r="6254" spans="1:8">
      <c r="A6254" s="19" t="s">
        <v>40</v>
      </c>
      <c r="B6254" s="19" t="s">
        <v>6643</v>
      </c>
      <c r="C6254" s="19" t="s">
        <v>39</v>
      </c>
      <c r="D6254" s="19">
        <v>2013</v>
      </c>
      <c r="E6254" s="19" t="s">
        <v>104</v>
      </c>
      <c r="F6254" s="19" t="s">
        <v>224</v>
      </c>
      <c r="G6254" s="19" t="s">
        <v>144</v>
      </c>
      <c r="H6254" s="19">
        <v>15.942932132933526</v>
      </c>
    </row>
    <row r="6255" spans="1:8">
      <c r="A6255" s="19" t="s">
        <v>41</v>
      </c>
      <c r="B6255" s="19" t="s">
        <v>6644</v>
      </c>
      <c r="C6255" s="19" t="s">
        <v>24</v>
      </c>
      <c r="D6255" s="19">
        <v>2013</v>
      </c>
      <c r="E6255" s="19" t="s">
        <v>104</v>
      </c>
      <c r="F6255" s="19" t="s">
        <v>224</v>
      </c>
      <c r="G6255" s="19" t="s">
        <v>144</v>
      </c>
      <c r="H6255" s="19">
        <v>21.399344410534646</v>
      </c>
    </row>
    <row r="6256" spans="1:8">
      <c r="A6256" s="19" t="s">
        <v>43</v>
      </c>
      <c r="B6256" s="19" t="s">
        <v>6645</v>
      </c>
      <c r="C6256" s="19" t="s">
        <v>42</v>
      </c>
      <c r="D6256" s="19">
        <v>2013</v>
      </c>
      <c r="E6256" s="19" t="s">
        <v>104</v>
      </c>
      <c r="F6256" s="19" t="s">
        <v>224</v>
      </c>
      <c r="G6256" s="19" t="s">
        <v>144</v>
      </c>
      <c r="H6256" s="19">
        <v>19.028750460744565</v>
      </c>
    </row>
    <row r="6257" spans="1:8">
      <c r="A6257" s="19" t="s">
        <v>45</v>
      </c>
      <c r="B6257" s="19" t="s">
        <v>6646</v>
      </c>
      <c r="C6257" s="19" t="s">
        <v>44</v>
      </c>
      <c r="D6257" s="19">
        <v>2013</v>
      </c>
      <c r="E6257" s="19" t="s">
        <v>104</v>
      </c>
      <c r="F6257" s="19" t="s">
        <v>224</v>
      </c>
      <c r="G6257" s="19" t="s">
        <v>144</v>
      </c>
      <c r="H6257" s="19">
        <v>20.347879702420069</v>
      </c>
    </row>
    <row r="6258" spans="1:8">
      <c r="A6258" s="19" t="s">
        <v>47</v>
      </c>
      <c r="B6258" s="19" t="s">
        <v>6647</v>
      </c>
      <c r="C6258" s="19" t="s">
        <v>46</v>
      </c>
      <c r="D6258" s="19">
        <v>2013</v>
      </c>
      <c r="E6258" s="19" t="s">
        <v>104</v>
      </c>
      <c r="F6258" s="19" t="s">
        <v>224</v>
      </c>
      <c r="G6258" s="19" t="s">
        <v>144</v>
      </c>
      <c r="H6258" s="19">
        <v>19.081009957710865</v>
      </c>
    </row>
    <row r="6259" spans="1:8">
      <c r="A6259" s="19" t="s">
        <v>49</v>
      </c>
      <c r="B6259" s="19" t="s">
        <v>6648</v>
      </c>
      <c r="C6259" s="19" t="s">
        <v>48</v>
      </c>
      <c r="D6259" s="19">
        <v>2013</v>
      </c>
      <c r="E6259" s="19" t="s">
        <v>104</v>
      </c>
      <c r="F6259" s="19" t="s">
        <v>224</v>
      </c>
      <c r="G6259" s="19" t="s">
        <v>144</v>
      </c>
      <c r="H6259" s="19">
        <v>16.353211390909241</v>
      </c>
    </row>
    <row r="6260" spans="1:8">
      <c r="A6260" s="19" t="s">
        <v>51</v>
      </c>
      <c r="B6260" s="19" t="s">
        <v>6649</v>
      </c>
      <c r="C6260" s="19" t="s">
        <v>50</v>
      </c>
      <c r="D6260" s="19">
        <v>2013</v>
      </c>
      <c r="E6260" s="19" t="s">
        <v>104</v>
      </c>
      <c r="F6260" s="19" t="s">
        <v>224</v>
      </c>
      <c r="G6260" s="19" t="s">
        <v>144</v>
      </c>
      <c r="H6260" s="19">
        <v>17.167507755650547</v>
      </c>
    </row>
    <row r="6261" spans="1:8">
      <c r="A6261" s="19" t="s">
        <v>53</v>
      </c>
      <c r="B6261" s="19" t="s">
        <v>6650</v>
      </c>
      <c r="C6261" s="19" t="s">
        <v>52</v>
      </c>
      <c r="D6261" s="19">
        <v>2013</v>
      </c>
      <c r="E6261" s="19" t="s">
        <v>104</v>
      </c>
      <c r="F6261" s="19" t="s">
        <v>224</v>
      </c>
      <c r="G6261" s="19" t="s">
        <v>144</v>
      </c>
      <c r="H6261" s="19">
        <v>16.741884965831435</v>
      </c>
    </row>
    <row r="6262" spans="1:8">
      <c r="A6262" s="19" t="s">
        <v>55</v>
      </c>
      <c r="B6262" s="19" t="s">
        <v>6651</v>
      </c>
      <c r="C6262" s="19" t="s">
        <v>54</v>
      </c>
      <c r="D6262" s="19">
        <v>2013</v>
      </c>
      <c r="E6262" s="19" t="s">
        <v>104</v>
      </c>
      <c r="F6262" s="19" t="s">
        <v>224</v>
      </c>
      <c r="G6262" s="19" t="s">
        <v>144</v>
      </c>
      <c r="H6262" s="19">
        <v>17.05581201487901</v>
      </c>
    </row>
    <row r="6263" spans="1:8">
      <c r="A6263" s="19" t="s">
        <v>57</v>
      </c>
      <c r="B6263" s="19" t="s">
        <v>6652</v>
      </c>
      <c r="C6263" s="19" t="s">
        <v>56</v>
      </c>
      <c r="D6263" s="19">
        <v>2013</v>
      </c>
      <c r="E6263" s="19" t="s">
        <v>104</v>
      </c>
      <c r="F6263" s="19" t="s">
        <v>224</v>
      </c>
      <c r="G6263" s="19" t="s">
        <v>144</v>
      </c>
      <c r="H6263" s="19">
        <v>11.609849023343095</v>
      </c>
    </row>
    <row r="6264" spans="1:8">
      <c r="A6264" s="19" t="s">
        <v>59</v>
      </c>
      <c r="B6264" s="19" t="s">
        <v>6653</v>
      </c>
      <c r="C6264" s="19" t="s">
        <v>58</v>
      </c>
      <c r="D6264" s="19">
        <v>2013</v>
      </c>
      <c r="E6264" s="19" t="s">
        <v>104</v>
      </c>
      <c r="F6264" s="19" t="s">
        <v>224</v>
      </c>
      <c r="G6264" s="19" t="s">
        <v>144</v>
      </c>
      <c r="H6264" s="19">
        <v>15.97745157000432</v>
      </c>
    </row>
    <row r="6265" spans="1:8">
      <c r="A6265" s="19" t="s">
        <v>61</v>
      </c>
      <c r="B6265" s="19" t="s">
        <v>6654</v>
      </c>
      <c r="C6265" s="19" t="s">
        <v>60</v>
      </c>
      <c r="D6265" s="19">
        <v>2013</v>
      </c>
      <c r="E6265" s="19" t="s">
        <v>104</v>
      </c>
      <c r="F6265" s="19" t="s">
        <v>224</v>
      </c>
      <c r="G6265" s="19" t="s">
        <v>144</v>
      </c>
      <c r="H6265" s="19">
        <v>15.453821521153488</v>
      </c>
    </row>
    <row r="6266" spans="1:8">
      <c r="A6266" s="19" t="s">
        <v>63</v>
      </c>
      <c r="B6266" s="19" t="s">
        <v>6655</v>
      </c>
      <c r="C6266" s="19" t="s">
        <v>62</v>
      </c>
      <c r="D6266" s="19">
        <v>2013</v>
      </c>
      <c r="E6266" s="19" t="s">
        <v>104</v>
      </c>
      <c r="F6266" s="19" t="s">
        <v>224</v>
      </c>
      <c r="G6266" s="19" t="s">
        <v>144</v>
      </c>
      <c r="H6266" s="19">
        <v>15.834574637232423</v>
      </c>
    </row>
    <row r="6267" spans="1:8">
      <c r="A6267" s="19" t="s">
        <v>65</v>
      </c>
      <c r="B6267" s="19" t="s">
        <v>6656</v>
      </c>
      <c r="C6267" s="19" t="s">
        <v>64</v>
      </c>
      <c r="D6267" s="19">
        <v>2013</v>
      </c>
      <c r="E6267" s="19" t="s">
        <v>104</v>
      </c>
      <c r="F6267" s="19" t="s">
        <v>224</v>
      </c>
      <c r="G6267" s="19" t="s">
        <v>144</v>
      </c>
      <c r="H6267" s="19">
        <v>16.62153061370703</v>
      </c>
    </row>
    <row r="6268" spans="1:8">
      <c r="A6268" s="19" t="s">
        <v>67</v>
      </c>
      <c r="B6268" s="19" t="s">
        <v>6657</v>
      </c>
      <c r="C6268" s="19" t="s">
        <v>66</v>
      </c>
      <c r="D6268" s="19">
        <v>2013</v>
      </c>
      <c r="E6268" s="19" t="s">
        <v>104</v>
      </c>
      <c r="F6268" s="19" t="s">
        <v>224</v>
      </c>
      <c r="G6268" s="19" t="s">
        <v>144</v>
      </c>
      <c r="H6268" s="19">
        <v>16.514052534269805</v>
      </c>
    </row>
    <row r="6269" spans="1:8">
      <c r="A6269" s="19" t="s">
        <v>69</v>
      </c>
      <c r="B6269" s="19" t="s">
        <v>6658</v>
      </c>
      <c r="C6269" s="19" t="s">
        <v>68</v>
      </c>
      <c r="D6269" s="19">
        <v>2013</v>
      </c>
      <c r="E6269" s="19" t="s">
        <v>104</v>
      </c>
      <c r="F6269" s="19" t="s">
        <v>224</v>
      </c>
      <c r="G6269" s="19" t="s">
        <v>144</v>
      </c>
      <c r="H6269" s="19">
        <v>19.423452768729639</v>
      </c>
    </row>
    <row r="6270" spans="1:8">
      <c r="A6270" s="19" t="s">
        <v>71</v>
      </c>
      <c r="B6270" s="19" t="s">
        <v>6659</v>
      </c>
      <c r="C6270" s="19" t="s">
        <v>70</v>
      </c>
      <c r="D6270" s="19">
        <v>2013</v>
      </c>
      <c r="E6270" s="19" t="s">
        <v>104</v>
      </c>
      <c r="F6270" s="19" t="s">
        <v>224</v>
      </c>
      <c r="G6270" s="19" t="s">
        <v>144</v>
      </c>
      <c r="H6270" s="19">
        <v>14.914231908186521</v>
      </c>
    </row>
    <row r="6271" spans="1:8">
      <c r="A6271" s="19" t="s">
        <v>20</v>
      </c>
      <c r="B6271" s="19" t="s">
        <v>6660</v>
      </c>
      <c r="C6271" s="19" t="s">
        <v>182</v>
      </c>
      <c r="D6271" s="19">
        <v>2013</v>
      </c>
      <c r="E6271" s="19" t="s">
        <v>104</v>
      </c>
      <c r="F6271" s="19" t="s">
        <v>224</v>
      </c>
      <c r="G6271" s="19" t="s">
        <v>144</v>
      </c>
      <c r="H6271" s="19">
        <v>16.978002940554347</v>
      </c>
    </row>
    <row r="6272" spans="1:8">
      <c r="A6272" s="19" t="s">
        <v>23</v>
      </c>
      <c r="B6272" s="19" t="s">
        <v>6661</v>
      </c>
      <c r="C6272" s="19" t="s">
        <v>175</v>
      </c>
      <c r="D6272" s="19">
        <v>2014</v>
      </c>
      <c r="E6272" s="19" t="s">
        <v>104</v>
      </c>
      <c r="F6272" s="19" t="s">
        <v>224</v>
      </c>
      <c r="G6272" s="19" t="s">
        <v>144</v>
      </c>
      <c r="H6272" s="19">
        <v>19.065814840109617</v>
      </c>
    </row>
    <row r="6273" spans="1:8">
      <c r="A6273" s="19" t="s">
        <v>25</v>
      </c>
      <c r="B6273" s="19" t="s">
        <v>6662</v>
      </c>
      <c r="C6273" s="19" t="s">
        <v>176</v>
      </c>
      <c r="D6273" s="19">
        <v>2014</v>
      </c>
      <c r="E6273" s="19" t="s">
        <v>104</v>
      </c>
      <c r="F6273" s="19" t="s">
        <v>224</v>
      </c>
      <c r="G6273" s="19" t="s">
        <v>144</v>
      </c>
      <c r="H6273" s="19">
        <v>21.964198228754476</v>
      </c>
    </row>
    <row r="6274" spans="1:8">
      <c r="A6274" s="19" t="s">
        <v>26</v>
      </c>
      <c r="B6274" s="19" t="s">
        <v>6663</v>
      </c>
      <c r="C6274" s="19" t="s">
        <v>177</v>
      </c>
      <c r="D6274" s="19">
        <v>2014</v>
      </c>
      <c r="E6274" s="19" t="s">
        <v>104</v>
      </c>
      <c r="F6274" s="19" t="s">
        <v>224</v>
      </c>
      <c r="G6274" s="19" t="s">
        <v>144</v>
      </c>
      <c r="H6274" s="19">
        <v>19.954217438520374</v>
      </c>
    </row>
    <row r="6275" spans="1:8">
      <c r="A6275" s="19" t="s">
        <v>221</v>
      </c>
      <c r="B6275" s="19" t="s">
        <v>6664</v>
      </c>
      <c r="C6275" s="19" t="s">
        <v>178</v>
      </c>
      <c r="D6275" s="19">
        <v>2014</v>
      </c>
      <c r="E6275" s="19" t="s">
        <v>104</v>
      </c>
      <c r="F6275" s="19" t="s">
        <v>224</v>
      </c>
      <c r="G6275" s="19" t="s">
        <v>144</v>
      </c>
      <c r="H6275" s="19">
        <v>16.979699847610235</v>
      </c>
    </row>
    <row r="6276" spans="1:8">
      <c r="A6276" s="19" t="s">
        <v>107</v>
      </c>
      <c r="B6276" s="19" t="s">
        <v>6665</v>
      </c>
      <c r="C6276" s="19" t="s">
        <v>179</v>
      </c>
      <c r="D6276" s="19">
        <v>2014</v>
      </c>
      <c r="E6276" s="19" t="s">
        <v>104</v>
      </c>
      <c r="F6276" s="19" t="s">
        <v>224</v>
      </c>
      <c r="G6276" s="19" t="s">
        <v>144</v>
      </c>
      <c r="H6276" s="19">
        <v>13.24891748395677</v>
      </c>
    </row>
    <row r="6277" spans="1:8">
      <c r="A6277" s="19" t="s">
        <v>27</v>
      </c>
      <c r="B6277" s="19" t="s">
        <v>6666</v>
      </c>
      <c r="C6277" s="19" t="s">
        <v>180</v>
      </c>
      <c r="D6277" s="19">
        <v>2014</v>
      </c>
      <c r="E6277" s="19" t="s">
        <v>104</v>
      </c>
      <c r="F6277" s="19" t="s">
        <v>224</v>
      </c>
      <c r="G6277" s="19" t="s">
        <v>144</v>
      </c>
      <c r="H6277" s="19">
        <v>16.174527712170512</v>
      </c>
    </row>
    <row r="6278" spans="1:8">
      <c r="A6278" s="19" t="s">
        <v>28</v>
      </c>
      <c r="B6278" s="19" t="s">
        <v>6667</v>
      </c>
      <c r="C6278" s="19" t="s">
        <v>181</v>
      </c>
      <c r="D6278" s="19">
        <v>2014</v>
      </c>
      <c r="E6278" s="19" t="s">
        <v>104</v>
      </c>
      <c r="F6278" s="19" t="s">
        <v>224</v>
      </c>
      <c r="G6278" s="19" t="s">
        <v>144</v>
      </c>
      <c r="H6278" s="19">
        <v>16.758068990232616</v>
      </c>
    </row>
    <row r="6279" spans="1:8">
      <c r="A6279" s="19" t="s">
        <v>30</v>
      </c>
      <c r="B6279" s="19" t="s">
        <v>6668</v>
      </c>
      <c r="C6279" s="19" t="s">
        <v>29</v>
      </c>
      <c r="D6279" s="19">
        <v>2014</v>
      </c>
      <c r="E6279" s="19" t="s">
        <v>104</v>
      </c>
      <c r="F6279" s="19" t="s">
        <v>224</v>
      </c>
      <c r="G6279" s="19" t="s">
        <v>144</v>
      </c>
      <c r="H6279" s="19">
        <v>21.067707962205532</v>
      </c>
    </row>
    <row r="6280" spans="1:8">
      <c r="A6280" s="19" t="s">
        <v>32</v>
      </c>
      <c r="B6280" s="19" t="s">
        <v>6669</v>
      </c>
      <c r="C6280" s="19" t="s">
        <v>31</v>
      </c>
      <c r="D6280" s="19">
        <v>2014</v>
      </c>
      <c r="E6280" s="19" t="s">
        <v>104</v>
      </c>
      <c r="F6280" s="19" t="s">
        <v>224</v>
      </c>
      <c r="G6280" s="19" t="s">
        <v>144</v>
      </c>
      <c r="H6280" s="19">
        <v>19.173488832366917</v>
      </c>
    </row>
    <row r="6281" spans="1:8">
      <c r="A6281" s="19" t="s">
        <v>34</v>
      </c>
      <c r="B6281" s="19" t="s">
        <v>6670</v>
      </c>
      <c r="C6281" s="19" t="s">
        <v>33</v>
      </c>
      <c r="D6281" s="19">
        <v>2014</v>
      </c>
      <c r="E6281" s="19" t="s">
        <v>104</v>
      </c>
      <c r="F6281" s="19" t="s">
        <v>224</v>
      </c>
      <c r="G6281" s="19" t="s">
        <v>144</v>
      </c>
      <c r="H6281" s="19">
        <v>22.227764066490664</v>
      </c>
    </row>
    <row r="6282" spans="1:8">
      <c r="A6282" s="19" t="s">
        <v>36</v>
      </c>
      <c r="B6282" s="19" t="s">
        <v>6671</v>
      </c>
      <c r="C6282" s="19" t="s">
        <v>35</v>
      </c>
      <c r="D6282" s="19">
        <v>2014</v>
      </c>
      <c r="E6282" s="19" t="s">
        <v>104</v>
      </c>
      <c r="F6282" s="19" t="s">
        <v>224</v>
      </c>
      <c r="G6282" s="19" t="s">
        <v>144</v>
      </c>
      <c r="H6282" s="19">
        <v>20.103174351995442</v>
      </c>
    </row>
    <row r="6283" spans="1:8">
      <c r="A6283" s="19" t="s">
        <v>38</v>
      </c>
      <c r="B6283" s="19" t="s">
        <v>6672</v>
      </c>
      <c r="C6283" s="19" t="s">
        <v>37</v>
      </c>
      <c r="D6283" s="19">
        <v>2014</v>
      </c>
      <c r="E6283" s="19" t="s">
        <v>104</v>
      </c>
      <c r="F6283" s="19" t="s">
        <v>224</v>
      </c>
      <c r="G6283" s="19" t="s">
        <v>144</v>
      </c>
      <c r="H6283" s="19">
        <v>17.511898260123274</v>
      </c>
    </row>
    <row r="6284" spans="1:8">
      <c r="A6284" s="19" t="s">
        <v>40</v>
      </c>
      <c r="B6284" s="19" t="s">
        <v>6673</v>
      </c>
      <c r="C6284" s="19" t="s">
        <v>39</v>
      </c>
      <c r="D6284" s="19">
        <v>2014</v>
      </c>
      <c r="E6284" s="19" t="s">
        <v>104</v>
      </c>
      <c r="F6284" s="19" t="s">
        <v>224</v>
      </c>
      <c r="G6284" s="19" t="s">
        <v>144</v>
      </c>
      <c r="H6284" s="19">
        <v>16.281434234972277</v>
      </c>
    </row>
    <row r="6285" spans="1:8">
      <c r="A6285" s="19" t="s">
        <v>41</v>
      </c>
      <c r="B6285" s="19" t="s">
        <v>6674</v>
      </c>
      <c r="C6285" s="19" t="s">
        <v>24</v>
      </c>
      <c r="D6285" s="19">
        <v>2014</v>
      </c>
      <c r="E6285" s="19" t="s">
        <v>104</v>
      </c>
      <c r="F6285" s="19" t="s">
        <v>224</v>
      </c>
      <c r="G6285" s="19" t="s">
        <v>144</v>
      </c>
      <c r="H6285" s="19">
        <v>21.964198228754476</v>
      </c>
    </row>
    <row r="6286" spans="1:8">
      <c r="A6286" s="19" t="s">
        <v>43</v>
      </c>
      <c r="B6286" s="19" t="s">
        <v>6675</v>
      </c>
      <c r="C6286" s="19" t="s">
        <v>42</v>
      </c>
      <c r="D6286" s="19">
        <v>2014</v>
      </c>
      <c r="E6286" s="19" t="s">
        <v>104</v>
      </c>
      <c r="F6286" s="19" t="s">
        <v>224</v>
      </c>
      <c r="G6286" s="19" t="s">
        <v>144</v>
      </c>
      <c r="H6286" s="19">
        <v>19.620815379516078</v>
      </c>
    </row>
    <row r="6287" spans="1:8">
      <c r="A6287" s="19" t="s">
        <v>45</v>
      </c>
      <c r="B6287" s="19" t="s">
        <v>6676</v>
      </c>
      <c r="C6287" s="19" t="s">
        <v>44</v>
      </c>
      <c r="D6287" s="19">
        <v>2014</v>
      </c>
      <c r="E6287" s="19" t="s">
        <v>104</v>
      </c>
      <c r="F6287" s="19" t="s">
        <v>224</v>
      </c>
      <c r="G6287" s="19" t="s">
        <v>144</v>
      </c>
      <c r="H6287" s="19">
        <v>20.79957304352045</v>
      </c>
    </row>
    <row r="6288" spans="1:8">
      <c r="A6288" s="19" t="s">
        <v>47</v>
      </c>
      <c r="B6288" s="19" t="s">
        <v>6677</v>
      </c>
      <c r="C6288" s="19" t="s">
        <v>46</v>
      </c>
      <c r="D6288" s="19">
        <v>2014</v>
      </c>
      <c r="E6288" s="19" t="s">
        <v>104</v>
      </c>
      <c r="F6288" s="19" t="s">
        <v>224</v>
      </c>
      <c r="G6288" s="19" t="s">
        <v>144</v>
      </c>
      <c r="H6288" s="19">
        <v>19.524819089443909</v>
      </c>
    </row>
    <row r="6289" spans="1:8">
      <c r="A6289" s="19" t="s">
        <v>49</v>
      </c>
      <c r="B6289" s="19" t="s">
        <v>6678</v>
      </c>
      <c r="C6289" s="19" t="s">
        <v>48</v>
      </c>
      <c r="D6289" s="19">
        <v>2014</v>
      </c>
      <c r="E6289" s="19" t="s">
        <v>104</v>
      </c>
      <c r="F6289" s="19" t="s">
        <v>224</v>
      </c>
      <c r="G6289" s="19" t="s">
        <v>144</v>
      </c>
      <c r="H6289" s="19">
        <v>16.600289270069666</v>
      </c>
    </row>
    <row r="6290" spans="1:8">
      <c r="A6290" s="19" t="s">
        <v>51</v>
      </c>
      <c r="B6290" s="19" t="s">
        <v>6679</v>
      </c>
      <c r="C6290" s="19" t="s">
        <v>50</v>
      </c>
      <c r="D6290" s="19">
        <v>2014</v>
      </c>
      <c r="E6290" s="19" t="s">
        <v>104</v>
      </c>
      <c r="F6290" s="19" t="s">
        <v>224</v>
      </c>
      <c r="G6290" s="19" t="s">
        <v>144</v>
      </c>
      <c r="H6290" s="19">
        <v>17.441810805039502</v>
      </c>
    </row>
    <row r="6291" spans="1:8">
      <c r="A6291" s="19" t="s">
        <v>53</v>
      </c>
      <c r="B6291" s="19" t="s">
        <v>6680</v>
      </c>
      <c r="C6291" s="19" t="s">
        <v>52</v>
      </c>
      <c r="D6291" s="19">
        <v>2014</v>
      </c>
      <c r="E6291" s="19" t="s">
        <v>104</v>
      </c>
      <c r="F6291" s="19" t="s">
        <v>224</v>
      </c>
      <c r="G6291" s="19" t="s">
        <v>144</v>
      </c>
      <c r="H6291" s="19">
        <v>17.168269435041854</v>
      </c>
    </row>
    <row r="6292" spans="1:8">
      <c r="A6292" s="19" t="s">
        <v>55</v>
      </c>
      <c r="B6292" s="19" t="s">
        <v>6681</v>
      </c>
      <c r="C6292" s="19" t="s">
        <v>54</v>
      </c>
      <c r="D6292" s="19">
        <v>2014</v>
      </c>
      <c r="E6292" s="19" t="s">
        <v>104</v>
      </c>
      <c r="F6292" s="19" t="s">
        <v>224</v>
      </c>
      <c r="G6292" s="19" t="s">
        <v>144</v>
      </c>
      <c r="H6292" s="19">
        <v>17.38888671339625</v>
      </c>
    </row>
    <row r="6293" spans="1:8">
      <c r="A6293" s="19" t="s">
        <v>57</v>
      </c>
      <c r="B6293" s="19" t="s">
        <v>6682</v>
      </c>
      <c r="C6293" s="19" t="s">
        <v>56</v>
      </c>
      <c r="D6293" s="19">
        <v>2014</v>
      </c>
      <c r="E6293" s="19" t="s">
        <v>104</v>
      </c>
      <c r="F6293" s="19" t="s">
        <v>224</v>
      </c>
      <c r="G6293" s="19" t="s">
        <v>144</v>
      </c>
      <c r="H6293" s="19">
        <v>11.756902459539251</v>
      </c>
    </row>
    <row r="6294" spans="1:8">
      <c r="A6294" s="19" t="s">
        <v>59</v>
      </c>
      <c r="B6294" s="19" t="s">
        <v>6683</v>
      </c>
      <c r="C6294" s="19" t="s">
        <v>58</v>
      </c>
      <c r="D6294" s="19">
        <v>2014</v>
      </c>
      <c r="E6294" s="19" t="s">
        <v>104</v>
      </c>
      <c r="F6294" s="19" t="s">
        <v>224</v>
      </c>
      <c r="G6294" s="19" t="s">
        <v>144</v>
      </c>
      <c r="H6294" s="19">
        <v>16.264648272601399</v>
      </c>
    </row>
    <row r="6295" spans="1:8">
      <c r="A6295" s="19" t="s">
        <v>61</v>
      </c>
      <c r="B6295" s="19" t="s">
        <v>6684</v>
      </c>
      <c r="C6295" s="19" t="s">
        <v>60</v>
      </c>
      <c r="D6295" s="19">
        <v>2014</v>
      </c>
      <c r="E6295" s="19" t="s">
        <v>104</v>
      </c>
      <c r="F6295" s="19" t="s">
        <v>224</v>
      </c>
      <c r="G6295" s="19" t="s">
        <v>144</v>
      </c>
      <c r="H6295" s="19">
        <v>15.813087276729027</v>
      </c>
    </row>
    <row r="6296" spans="1:8">
      <c r="A6296" s="19" t="s">
        <v>63</v>
      </c>
      <c r="B6296" s="19" t="s">
        <v>6685</v>
      </c>
      <c r="C6296" s="19" t="s">
        <v>62</v>
      </c>
      <c r="D6296" s="19">
        <v>2014</v>
      </c>
      <c r="E6296" s="19" t="s">
        <v>104</v>
      </c>
      <c r="F6296" s="19" t="s">
        <v>224</v>
      </c>
      <c r="G6296" s="19" t="s">
        <v>144</v>
      </c>
      <c r="H6296" s="19">
        <v>16.225874036489738</v>
      </c>
    </row>
    <row r="6297" spans="1:8">
      <c r="A6297" s="19" t="s">
        <v>65</v>
      </c>
      <c r="B6297" s="19" t="s">
        <v>6686</v>
      </c>
      <c r="C6297" s="19" t="s">
        <v>64</v>
      </c>
      <c r="D6297" s="19">
        <v>2014</v>
      </c>
      <c r="E6297" s="19" t="s">
        <v>104</v>
      </c>
      <c r="F6297" s="19" t="s">
        <v>224</v>
      </c>
      <c r="G6297" s="19" t="s">
        <v>144</v>
      </c>
      <c r="H6297" s="19">
        <v>17.068059821454202</v>
      </c>
    </row>
    <row r="6298" spans="1:8">
      <c r="A6298" s="19" t="s">
        <v>67</v>
      </c>
      <c r="B6298" s="19" t="s">
        <v>6687</v>
      </c>
      <c r="C6298" s="19" t="s">
        <v>66</v>
      </c>
      <c r="D6298" s="19">
        <v>2014</v>
      </c>
      <c r="E6298" s="19" t="s">
        <v>104</v>
      </c>
      <c r="F6298" s="19" t="s">
        <v>224</v>
      </c>
      <c r="G6298" s="19" t="s">
        <v>144</v>
      </c>
      <c r="H6298" s="19">
        <v>16.927376131166152</v>
      </c>
    </row>
    <row r="6299" spans="1:8">
      <c r="A6299" s="19" t="s">
        <v>69</v>
      </c>
      <c r="B6299" s="19" t="s">
        <v>6688</v>
      </c>
      <c r="C6299" s="19" t="s">
        <v>68</v>
      </c>
      <c r="D6299" s="19">
        <v>2014</v>
      </c>
      <c r="E6299" s="19" t="s">
        <v>104</v>
      </c>
      <c r="F6299" s="19" t="s">
        <v>224</v>
      </c>
      <c r="G6299" s="19" t="s">
        <v>144</v>
      </c>
      <c r="H6299" s="19">
        <v>19.994368393692604</v>
      </c>
    </row>
    <row r="6300" spans="1:8">
      <c r="A6300" s="19" t="s">
        <v>71</v>
      </c>
      <c r="B6300" s="19" t="s">
        <v>6689</v>
      </c>
      <c r="C6300" s="19" t="s">
        <v>70</v>
      </c>
      <c r="D6300" s="19">
        <v>2014</v>
      </c>
      <c r="E6300" s="19" t="s">
        <v>104</v>
      </c>
      <c r="F6300" s="19" t="s">
        <v>224</v>
      </c>
      <c r="G6300" s="19" t="s">
        <v>144</v>
      </c>
      <c r="H6300" s="19">
        <v>15.122479416511736</v>
      </c>
    </row>
    <row r="6301" spans="1:8">
      <c r="A6301" s="19" t="s">
        <v>20</v>
      </c>
      <c r="B6301" s="19" t="s">
        <v>6690</v>
      </c>
      <c r="C6301" s="19" t="s">
        <v>182</v>
      </c>
      <c r="D6301" s="19">
        <v>2014</v>
      </c>
      <c r="E6301" s="19" t="s">
        <v>104</v>
      </c>
      <c r="F6301" s="19" t="s">
        <v>224</v>
      </c>
      <c r="G6301" s="19" t="s">
        <v>144</v>
      </c>
      <c r="H6301" s="19">
        <v>17.331007789042559</v>
      </c>
    </row>
    <row r="6302" spans="1:8">
      <c r="A6302" s="19" t="s">
        <v>23</v>
      </c>
      <c r="B6302" s="19" t="s">
        <v>6691</v>
      </c>
      <c r="C6302" s="19" t="s">
        <v>175</v>
      </c>
      <c r="D6302" s="19">
        <v>2005</v>
      </c>
      <c r="E6302" s="19" t="s">
        <v>105</v>
      </c>
      <c r="F6302" s="19" t="s">
        <v>224</v>
      </c>
      <c r="G6302" s="19" t="s">
        <v>152</v>
      </c>
      <c r="H6302" s="19">
        <v>1.4331574278162413</v>
      </c>
    </row>
    <row r="6303" spans="1:8">
      <c r="A6303" s="19" t="s">
        <v>25</v>
      </c>
      <c r="B6303" s="19" t="s">
        <v>6692</v>
      </c>
      <c r="C6303" s="19" t="s">
        <v>176</v>
      </c>
      <c r="D6303" s="19">
        <v>2005</v>
      </c>
      <c r="E6303" s="19" t="s">
        <v>105</v>
      </c>
      <c r="F6303" s="19" t="s">
        <v>224</v>
      </c>
      <c r="G6303" s="19" t="s">
        <v>152</v>
      </c>
      <c r="H6303" s="19">
        <v>1.70073310139165</v>
      </c>
    </row>
    <row r="6304" spans="1:8">
      <c r="A6304" s="19" t="s">
        <v>26</v>
      </c>
      <c r="B6304" s="19" t="s">
        <v>6693</v>
      </c>
      <c r="C6304" s="19" t="s">
        <v>177</v>
      </c>
      <c r="D6304" s="19">
        <v>2005</v>
      </c>
      <c r="E6304" s="19" t="s">
        <v>105</v>
      </c>
      <c r="F6304" s="19" t="s">
        <v>224</v>
      </c>
      <c r="G6304" s="19" t="s">
        <v>152</v>
      </c>
      <c r="H6304" s="19">
        <v>1.4196274587004862</v>
      </c>
    </row>
    <row r="6305" spans="1:8">
      <c r="A6305" s="19" t="s">
        <v>221</v>
      </c>
      <c r="B6305" s="19" t="s">
        <v>6694</v>
      </c>
      <c r="C6305" s="19" t="s">
        <v>178</v>
      </c>
      <c r="D6305" s="19">
        <v>2005</v>
      </c>
      <c r="E6305" s="19" t="s">
        <v>105</v>
      </c>
      <c r="F6305" s="19" t="s">
        <v>224</v>
      </c>
      <c r="G6305" s="19" t="s">
        <v>152</v>
      </c>
      <c r="H6305" s="19">
        <v>1.2185408712074557</v>
      </c>
    </row>
    <row r="6306" spans="1:8">
      <c r="A6306" s="19" t="s">
        <v>107</v>
      </c>
      <c r="B6306" s="19" t="s">
        <v>6695</v>
      </c>
      <c r="C6306" s="19" t="s">
        <v>179</v>
      </c>
      <c r="D6306" s="19">
        <v>2005</v>
      </c>
      <c r="E6306" s="19" t="s">
        <v>105</v>
      </c>
      <c r="F6306" s="19" t="s">
        <v>224</v>
      </c>
      <c r="G6306" s="19" t="s">
        <v>152</v>
      </c>
      <c r="H6306" s="19">
        <v>1.1181341021660383</v>
      </c>
    </row>
    <row r="6307" spans="1:8">
      <c r="A6307" s="19" t="s">
        <v>27</v>
      </c>
      <c r="B6307" s="19" t="s">
        <v>6696</v>
      </c>
      <c r="C6307" s="19" t="s">
        <v>180</v>
      </c>
      <c r="D6307" s="19">
        <v>2005</v>
      </c>
      <c r="E6307" s="19" t="s">
        <v>105</v>
      </c>
      <c r="F6307" s="19" t="s">
        <v>224</v>
      </c>
      <c r="G6307" s="19" t="s">
        <v>152</v>
      </c>
      <c r="H6307" s="19">
        <v>0.99011300433218608</v>
      </c>
    </row>
    <row r="6308" spans="1:8">
      <c r="A6308" s="19" t="s">
        <v>28</v>
      </c>
      <c r="B6308" s="19" t="s">
        <v>6697</v>
      </c>
      <c r="C6308" s="19" t="s">
        <v>181</v>
      </c>
      <c r="D6308" s="19">
        <v>2005</v>
      </c>
      <c r="E6308" s="19" t="s">
        <v>105</v>
      </c>
      <c r="F6308" s="19" t="s">
        <v>224</v>
      </c>
      <c r="G6308" s="19" t="s">
        <v>152</v>
      </c>
      <c r="H6308" s="19">
        <v>1.1041078662201489</v>
      </c>
    </row>
    <row r="6309" spans="1:8">
      <c r="A6309" s="19" t="s">
        <v>30</v>
      </c>
      <c r="B6309" s="19" t="s">
        <v>6698</v>
      </c>
      <c r="C6309" s="19" t="s">
        <v>29</v>
      </c>
      <c r="D6309" s="19">
        <v>2005</v>
      </c>
      <c r="E6309" s="19" t="s">
        <v>105</v>
      </c>
      <c r="F6309" s="19" t="s">
        <v>224</v>
      </c>
      <c r="G6309" s="19" t="s">
        <v>152</v>
      </c>
      <c r="H6309" s="19">
        <v>1.5333707566401749</v>
      </c>
    </row>
    <row r="6310" spans="1:8">
      <c r="A6310" s="19" t="s">
        <v>32</v>
      </c>
      <c r="B6310" s="19" t="s">
        <v>6699</v>
      </c>
      <c r="C6310" s="19" t="s">
        <v>31</v>
      </c>
      <c r="D6310" s="19">
        <v>2005</v>
      </c>
      <c r="E6310" s="19" t="s">
        <v>105</v>
      </c>
      <c r="F6310" s="19" t="s">
        <v>224</v>
      </c>
      <c r="G6310" s="19" t="s">
        <v>152</v>
      </c>
      <c r="H6310" s="19">
        <v>1.337093909955082</v>
      </c>
    </row>
    <row r="6311" spans="1:8">
      <c r="A6311" s="19" t="s">
        <v>34</v>
      </c>
      <c r="B6311" s="19" t="s">
        <v>6700</v>
      </c>
      <c r="C6311" s="19" t="s">
        <v>33</v>
      </c>
      <c r="D6311" s="19">
        <v>2005</v>
      </c>
      <c r="E6311" s="19" t="s">
        <v>105</v>
      </c>
      <c r="F6311" s="19" t="s">
        <v>224</v>
      </c>
      <c r="G6311" s="19" t="s">
        <v>152</v>
      </c>
      <c r="H6311" s="19">
        <v>1.9775739041794087</v>
      </c>
    </row>
    <row r="6312" spans="1:8">
      <c r="A6312" s="19" t="s">
        <v>36</v>
      </c>
      <c r="B6312" s="19" t="s">
        <v>6701</v>
      </c>
      <c r="C6312" s="19" t="s">
        <v>35</v>
      </c>
      <c r="D6312" s="19">
        <v>2005</v>
      </c>
      <c r="E6312" s="19" t="s">
        <v>105</v>
      </c>
      <c r="F6312" s="19" t="s">
        <v>224</v>
      </c>
      <c r="G6312" s="19" t="s">
        <v>152</v>
      </c>
      <c r="H6312" s="19">
        <v>1.8101438437513746</v>
      </c>
    </row>
    <row r="6313" spans="1:8">
      <c r="A6313" s="19" t="s">
        <v>38</v>
      </c>
      <c r="B6313" s="19" t="s">
        <v>6702</v>
      </c>
      <c r="C6313" s="19" t="s">
        <v>37</v>
      </c>
      <c r="D6313" s="19">
        <v>2005</v>
      </c>
      <c r="E6313" s="19" t="s">
        <v>105</v>
      </c>
      <c r="F6313" s="19" t="s">
        <v>224</v>
      </c>
      <c r="G6313" s="19" t="s">
        <v>152</v>
      </c>
      <c r="H6313" s="19">
        <v>1.044932079414838</v>
      </c>
    </row>
    <row r="6314" spans="1:8">
      <c r="A6314" s="19" t="s">
        <v>40</v>
      </c>
      <c r="B6314" s="19" t="s">
        <v>6703</v>
      </c>
      <c r="C6314" s="19" t="s">
        <v>39</v>
      </c>
      <c r="D6314" s="19">
        <v>2005</v>
      </c>
      <c r="E6314" s="19" t="s">
        <v>105</v>
      </c>
      <c r="F6314" s="19" t="s">
        <v>224</v>
      </c>
      <c r="G6314" s="19" t="s">
        <v>152</v>
      </c>
      <c r="H6314" s="19">
        <v>1.1851246424192889</v>
      </c>
    </row>
    <row r="6315" spans="1:8">
      <c r="A6315" s="19" t="s">
        <v>41</v>
      </c>
      <c r="B6315" s="19" t="s">
        <v>6704</v>
      </c>
      <c r="C6315" s="19" t="s">
        <v>24</v>
      </c>
      <c r="D6315" s="19">
        <v>2005</v>
      </c>
      <c r="E6315" s="19" t="s">
        <v>105</v>
      </c>
      <c r="F6315" s="19" t="s">
        <v>224</v>
      </c>
      <c r="G6315" s="19" t="s">
        <v>152</v>
      </c>
      <c r="H6315" s="19">
        <v>1.70073310139165</v>
      </c>
    </row>
    <row r="6316" spans="1:8">
      <c r="A6316" s="19" t="s">
        <v>43</v>
      </c>
      <c r="B6316" s="19" t="s">
        <v>6705</v>
      </c>
      <c r="C6316" s="19" t="s">
        <v>42</v>
      </c>
      <c r="D6316" s="19">
        <v>2005</v>
      </c>
      <c r="E6316" s="19" t="s">
        <v>105</v>
      </c>
      <c r="F6316" s="19" t="s">
        <v>224</v>
      </c>
      <c r="G6316" s="19" t="s">
        <v>152</v>
      </c>
      <c r="H6316" s="19">
        <v>1.4959507089622515</v>
      </c>
    </row>
    <row r="6317" spans="1:8">
      <c r="A6317" s="19" t="s">
        <v>45</v>
      </c>
      <c r="B6317" s="19" t="s">
        <v>6706</v>
      </c>
      <c r="C6317" s="19" t="s">
        <v>44</v>
      </c>
      <c r="D6317" s="19">
        <v>2005</v>
      </c>
      <c r="E6317" s="19" t="s">
        <v>105</v>
      </c>
      <c r="F6317" s="19" t="s">
        <v>224</v>
      </c>
      <c r="G6317" s="19" t="s">
        <v>152</v>
      </c>
      <c r="H6317" s="19">
        <v>1.3984535991686775</v>
      </c>
    </row>
    <row r="6318" spans="1:8">
      <c r="A6318" s="19" t="s">
        <v>47</v>
      </c>
      <c r="B6318" s="19" t="s">
        <v>6707</v>
      </c>
      <c r="C6318" s="19" t="s">
        <v>46</v>
      </c>
      <c r="D6318" s="19">
        <v>2005</v>
      </c>
      <c r="E6318" s="19" t="s">
        <v>105</v>
      </c>
      <c r="F6318" s="19" t="s">
        <v>224</v>
      </c>
      <c r="G6318" s="19" t="s">
        <v>152</v>
      </c>
      <c r="H6318" s="19">
        <v>1.4007061411124617</v>
      </c>
    </row>
    <row r="6319" spans="1:8">
      <c r="A6319" s="19" t="s">
        <v>49</v>
      </c>
      <c r="B6319" s="19" t="s">
        <v>6708</v>
      </c>
      <c r="C6319" s="19" t="s">
        <v>48</v>
      </c>
      <c r="D6319" s="19">
        <v>2005</v>
      </c>
      <c r="E6319" s="19" t="s">
        <v>105</v>
      </c>
      <c r="F6319" s="19" t="s">
        <v>224</v>
      </c>
      <c r="G6319" s="19" t="s">
        <v>152</v>
      </c>
      <c r="H6319" s="19">
        <v>1.3123922346403651</v>
      </c>
    </row>
    <row r="6320" spans="1:8">
      <c r="A6320" s="19" t="s">
        <v>51</v>
      </c>
      <c r="B6320" s="19" t="s">
        <v>6709</v>
      </c>
      <c r="C6320" s="19" t="s">
        <v>50</v>
      </c>
      <c r="D6320" s="19">
        <v>2005</v>
      </c>
      <c r="E6320" s="19" t="s">
        <v>105</v>
      </c>
      <c r="F6320" s="19" t="s">
        <v>224</v>
      </c>
      <c r="G6320" s="19" t="s">
        <v>152</v>
      </c>
      <c r="H6320" s="19">
        <v>1.2180687691961944</v>
      </c>
    </row>
    <row r="6321" spans="1:8">
      <c r="A6321" s="19" t="s">
        <v>53</v>
      </c>
      <c r="B6321" s="19" t="s">
        <v>6710</v>
      </c>
      <c r="C6321" s="19" t="s">
        <v>52</v>
      </c>
      <c r="D6321" s="19">
        <v>2005</v>
      </c>
      <c r="E6321" s="19" t="s">
        <v>105</v>
      </c>
      <c r="F6321" s="19" t="s">
        <v>224</v>
      </c>
      <c r="G6321" s="19" t="s">
        <v>152</v>
      </c>
      <c r="H6321" s="19">
        <v>1.0571410959748504</v>
      </c>
    </row>
    <row r="6322" spans="1:8">
      <c r="A6322" s="19" t="s">
        <v>55</v>
      </c>
      <c r="B6322" s="19" t="s">
        <v>6711</v>
      </c>
      <c r="C6322" s="19" t="s">
        <v>54</v>
      </c>
      <c r="D6322" s="19">
        <v>2005</v>
      </c>
      <c r="E6322" s="19" t="s">
        <v>105</v>
      </c>
      <c r="F6322" s="19" t="s">
        <v>224</v>
      </c>
      <c r="G6322" s="19" t="s">
        <v>152</v>
      </c>
      <c r="H6322" s="19">
        <v>1.3223334901539083</v>
      </c>
    </row>
    <row r="6323" spans="1:8">
      <c r="A6323" s="19" t="s">
        <v>57</v>
      </c>
      <c r="B6323" s="19" t="s">
        <v>6712</v>
      </c>
      <c r="C6323" s="19" t="s">
        <v>56</v>
      </c>
      <c r="D6323" s="19">
        <v>2005</v>
      </c>
      <c r="E6323" s="19" t="s">
        <v>105</v>
      </c>
      <c r="F6323" s="19" t="s">
        <v>224</v>
      </c>
      <c r="G6323" s="19" t="s">
        <v>152</v>
      </c>
      <c r="H6323" s="19">
        <v>1.0406841877182695</v>
      </c>
    </row>
    <row r="6324" spans="1:8">
      <c r="A6324" s="19" t="s">
        <v>59</v>
      </c>
      <c r="B6324" s="19" t="s">
        <v>6713</v>
      </c>
      <c r="C6324" s="19" t="s">
        <v>58</v>
      </c>
      <c r="D6324" s="19">
        <v>2005</v>
      </c>
      <c r="E6324" s="19" t="s">
        <v>105</v>
      </c>
      <c r="F6324" s="19" t="s">
        <v>224</v>
      </c>
      <c r="G6324" s="19" t="s">
        <v>152</v>
      </c>
      <c r="H6324" s="19">
        <v>0.99061065760431621</v>
      </c>
    </row>
    <row r="6325" spans="1:8">
      <c r="A6325" s="19" t="s">
        <v>61</v>
      </c>
      <c r="B6325" s="19" t="s">
        <v>6714</v>
      </c>
      <c r="C6325" s="19" t="s">
        <v>60</v>
      </c>
      <c r="D6325" s="19">
        <v>2005</v>
      </c>
      <c r="E6325" s="19" t="s">
        <v>105</v>
      </c>
      <c r="F6325" s="19" t="s">
        <v>224</v>
      </c>
      <c r="G6325" s="19" t="s">
        <v>152</v>
      </c>
      <c r="H6325" s="19">
        <v>0.98803381271270174</v>
      </c>
    </row>
    <row r="6326" spans="1:8">
      <c r="A6326" s="19" t="s">
        <v>63</v>
      </c>
      <c r="B6326" s="19" t="s">
        <v>6715</v>
      </c>
      <c r="C6326" s="19" t="s">
        <v>62</v>
      </c>
      <c r="D6326" s="19">
        <v>2005</v>
      </c>
      <c r="E6326" s="19" t="s">
        <v>105</v>
      </c>
      <c r="F6326" s="19" t="s">
        <v>224</v>
      </c>
      <c r="G6326" s="19" t="s">
        <v>152</v>
      </c>
      <c r="H6326" s="19">
        <v>0.92956147405269873</v>
      </c>
    </row>
    <row r="6327" spans="1:8">
      <c r="A6327" s="19" t="s">
        <v>65</v>
      </c>
      <c r="B6327" s="19" t="s">
        <v>6716</v>
      </c>
      <c r="C6327" s="19" t="s">
        <v>64</v>
      </c>
      <c r="D6327" s="19">
        <v>2005</v>
      </c>
      <c r="E6327" s="19" t="s">
        <v>105</v>
      </c>
      <c r="F6327" s="19" t="s">
        <v>224</v>
      </c>
      <c r="G6327" s="19" t="s">
        <v>152</v>
      </c>
      <c r="H6327" s="19">
        <v>0.97820592870097811</v>
      </c>
    </row>
    <row r="6328" spans="1:8">
      <c r="A6328" s="19" t="s">
        <v>67</v>
      </c>
      <c r="B6328" s="19" t="s">
        <v>6717</v>
      </c>
      <c r="C6328" s="19" t="s">
        <v>66</v>
      </c>
      <c r="D6328" s="19">
        <v>2005</v>
      </c>
      <c r="E6328" s="19" t="s">
        <v>105</v>
      </c>
      <c r="F6328" s="19" t="s">
        <v>224</v>
      </c>
      <c r="G6328" s="19" t="s">
        <v>152</v>
      </c>
      <c r="H6328" s="19">
        <v>1.1398210798782979</v>
      </c>
    </row>
    <row r="6329" spans="1:8">
      <c r="A6329" s="19" t="s">
        <v>69</v>
      </c>
      <c r="B6329" s="19" t="s">
        <v>6718</v>
      </c>
      <c r="C6329" s="19" t="s">
        <v>68</v>
      </c>
      <c r="D6329" s="19">
        <v>2005</v>
      </c>
      <c r="E6329" s="19" t="s">
        <v>105</v>
      </c>
      <c r="F6329" s="19" t="s">
        <v>224</v>
      </c>
      <c r="G6329" s="19" t="s">
        <v>152</v>
      </c>
      <c r="H6329" s="19">
        <v>1.439859930425968</v>
      </c>
    </row>
    <row r="6330" spans="1:8">
      <c r="A6330" s="19" t="s">
        <v>71</v>
      </c>
      <c r="B6330" s="19" t="s">
        <v>6719</v>
      </c>
      <c r="C6330" s="19" t="s">
        <v>70</v>
      </c>
      <c r="D6330" s="19">
        <v>2005</v>
      </c>
      <c r="E6330" s="19" t="s">
        <v>105</v>
      </c>
      <c r="F6330" s="19" t="s">
        <v>224</v>
      </c>
      <c r="G6330" s="19" t="s">
        <v>152</v>
      </c>
      <c r="H6330" s="19">
        <v>1.1460389476475268</v>
      </c>
    </row>
    <row r="6331" spans="1:8">
      <c r="A6331" s="19" t="s">
        <v>20</v>
      </c>
      <c r="B6331" s="19" t="s">
        <v>6720</v>
      </c>
      <c r="C6331" s="19" t="s">
        <v>182</v>
      </c>
      <c r="D6331" s="19">
        <v>2005</v>
      </c>
      <c r="E6331" s="19" t="s">
        <v>105</v>
      </c>
      <c r="F6331" s="19" t="s">
        <v>224</v>
      </c>
      <c r="G6331" s="19" t="s">
        <v>152</v>
      </c>
      <c r="H6331" s="19">
        <v>1.2547012443403753</v>
      </c>
    </row>
    <row r="6332" spans="1:8">
      <c r="A6332" s="19" t="s">
        <v>23</v>
      </c>
      <c r="B6332" s="19" t="s">
        <v>6721</v>
      </c>
      <c r="C6332" s="19" t="s">
        <v>175</v>
      </c>
      <c r="D6332" s="19">
        <v>2006</v>
      </c>
      <c r="E6332" s="19" t="s">
        <v>105</v>
      </c>
      <c r="F6332" s="19" t="s">
        <v>224</v>
      </c>
      <c r="G6332" s="19" t="s">
        <v>152</v>
      </c>
      <c r="H6332" s="19">
        <v>1.5156575439789655</v>
      </c>
    </row>
    <row r="6333" spans="1:8">
      <c r="A6333" s="19" t="s">
        <v>25</v>
      </c>
      <c r="B6333" s="19" t="s">
        <v>6722</v>
      </c>
      <c r="C6333" s="19" t="s">
        <v>176</v>
      </c>
      <c r="D6333" s="19">
        <v>2006</v>
      </c>
      <c r="E6333" s="19" t="s">
        <v>105</v>
      </c>
      <c r="F6333" s="19" t="s">
        <v>224</v>
      </c>
      <c r="G6333" s="19" t="s">
        <v>152</v>
      </c>
      <c r="H6333" s="19">
        <v>1.7643605351790623</v>
      </c>
    </row>
    <row r="6334" spans="1:8">
      <c r="A6334" s="19" t="s">
        <v>26</v>
      </c>
      <c r="B6334" s="19" t="s">
        <v>6723</v>
      </c>
      <c r="C6334" s="19" t="s">
        <v>177</v>
      </c>
      <c r="D6334" s="19">
        <v>2006</v>
      </c>
      <c r="E6334" s="19" t="s">
        <v>105</v>
      </c>
      <c r="F6334" s="19" t="s">
        <v>224</v>
      </c>
      <c r="G6334" s="19" t="s">
        <v>152</v>
      </c>
      <c r="H6334" s="19">
        <v>1.5066629206674489</v>
      </c>
    </row>
    <row r="6335" spans="1:8">
      <c r="A6335" s="19" t="s">
        <v>221</v>
      </c>
      <c r="B6335" s="19" t="s">
        <v>6724</v>
      </c>
      <c r="C6335" s="19" t="s">
        <v>178</v>
      </c>
      <c r="D6335" s="19">
        <v>2006</v>
      </c>
      <c r="E6335" s="19" t="s">
        <v>105</v>
      </c>
      <c r="F6335" s="19" t="s">
        <v>224</v>
      </c>
      <c r="G6335" s="19" t="s">
        <v>152</v>
      </c>
      <c r="H6335" s="19">
        <v>1.3159664345012245</v>
      </c>
    </row>
    <row r="6336" spans="1:8">
      <c r="A6336" s="19" t="s">
        <v>107</v>
      </c>
      <c r="B6336" s="19" t="s">
        <v>6725</v>
      </c>
      <c r="C6336" s="19" t="s">
        <v>179</v>
      </c>
      <c r="D6336" s="19">
        <v>2006</v>
      </c>
      <c r="E6336" s="19" t="s">
        <v>105</v>
      </c>
      <c r="F6336" s="19" t="s">
        <v>224</v>
      </c>
      <c r="G6336" s="19" t="s">
        <v>152</v>
      </c>
      <c r="H6336" s="19">
        <v>1.200942023330227</v>
      </c>
    </row>
    <row r="6337" spans="1:8">
      <c r="A6337" s="19" t="s">
        <v>27</v>
      </c>
      <c r="B6337" s="19" t="s">
        <v>6726</v>
      </c>
      <c r="C6337" s="19" t="s">
        <v>180</v>
      </c>
      <c r="D6337" s="19">
        <v>2006</v>
      </c>
      <c r="E6337" s="19" t="s">
        <v>105</v>
      </c>
      <c r="F6337" s="19" t="s">
        <v>224</v>
      </c>
      <c r="G6337" s="19" t="s">
        <v>152</v>
      </c>
      <c r="H6337" s="19">
        <v>1.0724106324472962</v>
      </c>
    </row>
    <row r="6338" spans="1:8">
      <c r="A6338" s="19" t="s">
        <v>28</v>
      </c>
      <c r="B6338" s="19" t="s">
        <v>6727</v>
      </c>
      <c r="C6338" s="19" t="s">
        <v>181</v>
      </c>
      <c r="D6338" s="19">
        <v>2006</v>
      </c>
      <c r="E6338" s="19" t="s">
        <v>105</v>
      </c>
      <c r="F6338" s="19" t="s">
        <v>224</v>
      </c>
      <c r="G6338" s="19" t="s">
        <v>152</v>
      </c>
      <c r="H6338" s="19">
        <v>1.1941166845444793</v>
      </c>
    </row>
    <row r="6339" spans="1:8">
      <c r="A6339" s="19" t="s">
        <v>30</v>
      </c>
      <c r="B6339" s="19" t="s">
        <v>6728</v>
      </c>
      <c r="C6339" s="19" t="s">
        <v>29</v>
      </c>
      <c r="D6339" s="19">
        <v>2006</v>
      </c>
      <c r="E6339" s="19" t="s">
        <v>105</v>
      </c>
      <c r="F6339" s="19" t="s">
        <v>224</v>
      </c>
      <c r="G6339" s="19" t="s">
        <v>152</v>
      </c>
      <c r="H6339" s="19">
        <v>1.6233096662051087</v>
      </c>
    </row>
    <row r="6340" spans="1:8">
      <c r="A6340" s="19" t="s">
        <v>32</v>
      </c>
      <c r="B6340" s="19" t="s">
        <v>6729</v>
      </c>
      <c r="C6340" s="19" t="s">
        <v>31</v>
      </c>
      <c r="D6340" s="19">
        <v>2006</v>
      </c>
      <c r="E6340" s="19" t="s">
        <v>105</v>
      </c>
      <c r="F6340" s="19" t="s">
        <v>224</v>
      </c>
      <c r="G6340" s="19" t="s">
        <v>152</v>
      </c>
      <c r="H6340" s="19">
        <v>1.4409071993341656</v>
      </c>
    </row>
    <row r="6341" spans="1:8">
      <c r="A6341" s="19" t="s">
        <v>34</v>
      </c>
      <c r="B6341" s="19" t="s">
        <v>6730</v>
      </c>
      <c r="C6341" s="19" t="s">
        <v>33</v>
      </c>
      <c r="D6341" s="19">
        <v>2006</v>
      </c>
      <c r="E6341" s="19" t="s">
        <v>105</v>
      </c>
      <c r="F6341" s="19" t="s">
        <v>224</v>
      </c>
      <c r="G6341" s="19" t="s">
        <v>152</v>
      </c>
      <c r="H6341" s="19">
        <v>2.1055736858602061</v>
      </c>
    </row>
    <row r="6342" spans="1:8">
      <c r="A6342" s="19" t="s">
        <v>36</v>
      </c>
      <c r="B6342" s="19" t="s">
        <v>6731</v>
      </c>
      <c r="C6342" s="19" t="s">
        <v>35</v>
      </c>
      <c r="D6342" s="19">
        <v>2006</v>
      </c>
      <c r="E6342" s="19" t="s">
        <v>105</v>
      </c>
      <c r="F6342" s="19" t="s">
        <v>224</v>
      </c>
      <c r="G6342" s="19" t="s">
        <v>152</v>
      </c>
      <c r="H6342" s="19">
        <v>1.8675758908930928</v>
      </c>
    </row>
    <row r="6343" spans="1:8">
      <c r="A6343" s="19" t="s">
        <v>38</v>
      </c>
      <c r="B6343" s="19" t="s">
        <v>6732</v>
      </c>
      <c r="C6343" s="19" t="s">
        <v>37</v>
      </c>
      <c r="D6343" s="19">
        <v>2006</v>
      </c>
      <c r="E6343" s="19" t="s">
        <v>105</v>
      </c>
      <c r="F6343" s="19" t="s">
        <v>224</v>
      </c>
      <c r="G6343" s="19" t="s">
        <v>152</v>
      </c>
      <c r="H6343" s="19">
        <v>1.1053685463794782</v>
      </c>
    </row>
    <row r="6344" spans="1:8">
      <c r="A6344" s="19" t="s">
        <v>40</v>
      </c>
      <c r="B6344" s="19" t="s">
        <v>6733</v>
      </c>
      <c r="C6344" s="19" t="s">
        <v>39</v>
      </c>
      <c r="D6344" s="19">
        <v>2006</v>
      </c>
      <c r="E6344" s="19" t="s">
        <v>105</v>
      </c>
      <c r="F6344" s="19" t="s">
        <v>224</v>
      </c>
      <c r="G6344" s="19" t="s">
        <v>152</v>
      </c>
      <c r="H6344" s="19">
        <v>1.2504287629798247</v>
      </c>
    </row>
    <row r="6345" spans="1:8">
      <c r="A6345" s="19" t="s">
        <v>41</v>
      </c>
      <c r="B6345" s="19" t="s">
        <v>6734</v>
      </c>
      <c r="C6345" s="19" t="s">
        <v>24</v>
      </c>
      <c r="D6345" s="19">
        <v>2006</v>
      </c>
      <c r="E6345" s="19" t="s">
        <v>105</v>
      </c>
      <c r="F6345" s="19" t="s">
        <v>224</v>
      </c>
      <c r="G6345" s="19" t="s">
        <v>152</v>
      </c>
      <c r="H6345" s="19">
        <v>1.7643605351790623</v>
      </c>
    </row>
    <row r="6346" spans="1:8">
      <c r="A6346" s="19" t="s">
        <v>43</v>
      </c>
      <c r="B6346" s="19" t="s">
        <v>6735</v>
      </c>
      <c r="C6346" s="19" t="s">
        <v>42</v>
      </c>
      <c r="D6346" s="19">
        <v>2006</v>
      </c>
      <c r="E6346" s="19" t="s">
        <v>105</v>
      </c>
      <c r="F6346" s="19" t="s">
        <v>224</v>
      </c>
      <c r="G6346" s="19" t="s">
        <v>152</v>
      </c>
      <c r="H6346" s="19">
        <v>1.5806764325721674</v>
      </c>
    </row>
    <row r="6347" spans="1:8">
      <c r="A6347" s="19" t="s">
        <v>45</v>
      </c>
      <c r="B6347" s="19" t="s">
        <v>6736</v>
      </c>
      <c r="C6347" s="19" t="s">
        <v>44</v>
      </c>
      <c r="D6347" s="19">
        <v>2006</v>
      </c>
      <c r="E6347" s="19" t="s">
        <v>105</v>
      </c>
      <c r="F6347" s="19" t="s">
        <v>224</v>
      </c>
      <c r="G6347" s="19" t="s">
        <v>152</v>
      </c>
      <c r="H6347" s="19">
        <v>1.5011245358020817</v>
      </c>
    </row>
    <row r="6348" spans="1:8">
      <c r="A6348" s="19" t="s">
        <v>47</v>
      </c>
      <c r="B6348" s="19" t="s">
        <v>6737</v>
      </c>
      <c r="C6348" s="19" t="s">
        <v>46</v>
      </c>
      <c r="D6348" s="19">
        <v>2006</v>
      </c>
      <c r="E6348" s="19" t="s">
        <v>105</v>
      </c>
      <c r="F6348" s="19" t="s">
        <v>224</v>
      </c>
      <c r="G6348" s="19" t="s">
        <v>152</v>
      </c>
      <c r="H6348" s="19">
        <v>1.4787324493875957</v>
      </c>
    </row>
    <row r="6349" spans="1:8">
      <c r="A6349" s="19" t="s">
        <v>49</v>
      </c>
      <c r="B6349" s="19" t="s">
        <v>6738</v>
      </c>
      <c r="C6349" s="19" t="s">
        <v>48</v>
      </c>
      <c r="D6349" s="19">
        <v>2006</v>
      </c>
      <c r="E6349" s="19" t="s">
        <v>105</v>
      </c>
      <c r="F6349" s="19" t="s">
        <v>224</v>
      </c>
      <c r="G6349" s="19" t="s">
        <v>152</v>
      </c>
      <c r="H6349" s="19">
        <v>1.4080255681818181</v>
      </c>
    </row>
    <row r="6350" spans="1:8">
      <c r="A6350" s="19" t="s">
        <v>51</v>
      </c>
      <c r="B6350" s="19" t="s">
        <v>6739</v>
      </c>
      <c r="C6350" s="19" t="s">
        <v>50</v>
      </c>
      <c r="D6350" s="19">
        <v>2006</v>
      </c>
      <c r="E6350" s="19" t="s">
        <v>105</v>
      </c>
      <c r="F6350" s="19" t="s">
        <v>224</v>
      </c>
      <c r="G6350" s="19" t="s">
        <v>152</v>
      </c>
      <c r="H6350" s="19">
        <v>1.3488164359088879</v>
      </c>
    </row>
    <row r="6351" spans="1:8">
      <c r="A6351" s="19" t="s">
        <v>53</v>
      </c>
      <c r="B6351" s="19" t="s">
        <v>6740</v>
      </c>
      <c r="C6351" s="19" t="s">
        <v>52</v>
      </c>
      <c r="D6351" s="19">
        <v>2006</v>
      </c>
      <c r="E6351" s="19" t="s">
        <v>105</v>
      </c>
      <c r="F6351" s="19" t="s">
        <v>224</v>
      </c>
      <c r="G6351" s="19" t="s">
        <v>152</v>
      </c>
      <c r="H6351" s="19">
        <v>1.124143927029789</v>
      </c>
    </row>
    <row r="6352" spans="1:8">
      <c r="A6352" s="19" t="s">
        <v>55</v>
      </c>
      <c r="B6352" s="19" t="s">
        <v>6741</v>
      </c>
      <c r="C6352" s="19" t="s">
        <v>54</v>
      </c>
      <c r="D6352" s="19">
        <v>2006</v>
      </c>
      <c r="E6352" s="19" t="s">
        <v>105</v>
      </c>
      <c r="F6352" s="19" t="s">
        <v>224</v>
      </c>
      <c r="G6352" s="19" t="s">
        <v>152</v>
      </c>
      <c r="H6352" s="19">
        <v>1.4137401522232609</v>
      </c>
    </row>
    <row r="6353" spans="1:8">
      <c r="A6353" s="19" t="s">
        <v>57</v>
      </c>
      <c r="B6353" s="19" t="s">
        <v>6742</v>
      </c>
      <c r="C6353" s="19" t="s">
        <v>56</v>
      </c>
      <c r="D6353" s="19">
        <v>2006</v>
      </c>
      <c r="E6353" s="19" t="s">
        <v>105</v>
      </c>
      <c r="F6353" s="19" t="s">
        <v>224</v>
      </c>
      <c r="G6353" s="19" t="s">
        <v>152</v>
      </c>
      <c r="H6353" s="19">
        <v>1.1202087172375361</v>
      </c>
    </row>
    <row r="6354" spans="1:8">
      <c r="A6354" s="19" t="s">
        <v>59</v>
      </c>
      <c r="B6354" s="19" t="s">
        <v>6743</v>
      </c>
      <c r="C6354" s="19" t="s">
        <v>58</v>
      </c>
      <c r="D6354" s="19">
        <v>2006</v>
      </c>
      <c r="E6354" s="19" t="s">
        <v>105</v>
      </c>
      <c r="F6354" s="19" t="s">
        <v>224</v>
      </c>
      <c r="G6354" s="19" t="s">
        <v>152</v>
      </c>
      <c r="H6354" s="19">
        <v>1.0767737025795334</v>
      </c>
    </row>
    <row r="6355" spans="1:8">
      <c r="A6355" s="19" t="s">
        <v>61</v>
      </c>
      <c r="B6355" s="19" t="s">
        <v>6744</v>
      </c>
      <c r="C6355" s="19" t="s">
        <v>60</v>
      </c>
      <c r="D6355" s="19">
        <v>2006</v>
      </c>
      <c r="E6355" s="19" t="s">
        <v>105</v>
      </c>
      <c r="F6355" s="19" t="s">
        <v>224</v>
      </c>
      <c r="G6355" s="19" t="s">
        <v>152</v>
      </c>
      <c r="H6355" s="19">
        <v>1.0542770931035736</v>
      </c>
    </row>
    <row r="6356" spans="1:8">
      <c r="A6356" s="19" t="s">
        <v>63</v>
      </c>
      <c r="B6356" s="19" t="s">
        <v>6745</v>
      </c>
      <c r="C6356" s="19" t="s">
        <v>62</v>
      </c>
      <c r="D6356" s="19">
        <v>2006</v>
      </c>
      <c r="E6356" s="19" t="s">
        <v>105</v>
      </c>
      <c r="F6356" s="19" t="s">
        <v>224</v>
      </c>
      <c r="G6356" s="19" t="s">
        <v>152</v>
      </c>
      <c r="H6356" s="19">
        <v>0.98715173192771077</v>
      </c>
    </row>
    <row r="6357" spans="1:8">
      <c r="A6357" s="19" t="s">
        <v>65</v>
      </c>
      <c r="B6357" s="19" t="s">
        <v>6746</v>
      </c>
      <c r="C6357" s="19" t="s">
        <v>64</v>
      </c>
      <c r="D6357" s="19">
        <v>2006</v>
      </c>
      <c r="E6357" s="19" t="s">
        <v>105</v>
      </c>
      <c r="F6357" s="19" t="s">
        <v>224</v>
      </c>
      <c r="G6357" s="19" t="s">
        <v>152</v>
      </c>
      <c r="H6357" s="19">
        <v>1.0835227775973546</v>
      </c>
    </row>
    <row r="6358" spans="1:8">
      <c r="A6358" s="19" t="s">
        <v>67</v>
      </c>
      <c r="B6358" s="19" t="s">
        <v>6747</v>
      </c>
      <c r="C6358" s="19" t="s">
        <v>66</v>
      </c>
      <c r="D6358" s="19">
        <v>2006</v>
      </c>
      <c r="E6358" s="19" t="s">
        <v>105</v>
      </c>
      <c r="F6358" s="19" t="s">
        <v>224</v>
      </c>
      <c r="G6358" s="19" t="s">
        <v>152</v>
      </c>
      <c r="H6358" s="19">
        <v>1.2657941216430415</v>
      </c>
    </row>
    <row r="6359" spans="1:8">
      <c r="A6359" s="19" t="s">
        <v>69</v>
      </c>
      <c r="B6359" s="19" t="s">
        <v>6748</v>
      </c>
      <c r="C6359" s="19" t="s">
        <v>68</v>
      </c>
      <c r="D6359" s="19">
        <v>2006</v>
      </c>
      <c r="E6359" s="19" t="s">
        <v>105</v>
      </c>
      <c r="F6359" s="19" t="s">
        <v>224</v>
      </c>
      <c r="G6359" s="19" t="s">
        <v>152</v>
      </c>
      <c r="H6359" s="19">
        <v>1.5017971200293034</v>
      </c>
    </row>
    <row r="6360" spans="1:8">
      <c r="A6360" s="19" t="s">
        <v>71</v>
      </c>
      <c r="B6360" s="19" t="s">
        <v>6749</v>
      </c>
      <c r="C6360" s="19" t="s">
        <v>70</v>
      </c>
      <c r="D6360" s="19">
        <v>2006</v>
      </c>
      <c r="E6360" s="19" t="s">
        <v>105</v>
      </c>
      <c r="F6360" s="19" t="s">
        <v>224</v>
      </c>
      <c r="G6360" s="19" t="s">
        <v>152</v>
      </c>
      <c r="H6360" s="19">
        <v>1.2633767146349677</v>
      </c>
    </row>
    <row r="6361" spans="1:8">
      <c r="A6361" s="19" t="s">
        <v>20</v>
      </c>
      <c r="B6361" s="19" t="s">
        <v>6750</v>
      </c>
      <c r="C6361" s="19" t="s">
        <v>182</v>
      </c>
      <c r="D6361" s="19">
        <v>2006</v>
      </c>
      <c r="E6361" s="19" t="s">
        <v>105</v>
      </c>
      <c r="F6361" s="19" t="s">
        <v>224</v>
      </c>
      <c r="G6361" s="19" t="s">
        <v>152</v>
      </c>
      <c r="H6361" s="19">
        <v>1.3409037824766772</v>
      </c>
    </row>
    <row r="6362" spans="1:8">
      <c r="A6362" s="19" t="s">
        <v>23</v>
      </c>
      <c r="B6362" s="19" t="s">
        <v>6751</v>
      </c>
      <c r="C6362" s="19" t="s">
        <v>175</v>
      </c>
      <c r="D6362" s="19">
        <v>2007</v>
      </c>
      <c r="E6362" s="19" t="s">
        <v>105</v>
      </c>
      <c r="F6362" s="19" t="s">
        <v>224</v>
      </c>
      <c r="G6362" s="19" t="s">
        <v>152</v>
      </c>
      <c r="H6362" s="19">
        <v>1.5858951175406872</v>
      </c>
    </row>
    <row r="6363" spans="1:8">
      <c r="A6363" s="19" t="s">
        <v>25</v>
      </c>
      <c r="B6363" s="19" t="s">
        <v>6752</v>
      </c>
      <c r="C6363" s="19" t="s">
        <v>176</v>
      </c>
      <c r="D6363" s="19">
        <v>2007</v>
      </c>
      <c r="E6363" s="19" t="s">
        <v>105</v>
      </c>
      <c r="F6363" s="19" t="s">
        <v>224</v>
      </c>
      <c r="G6363" s="19" t="s">
        <v>152</v>
      </c>
      <c r="H6363" s="19">
        <v>1.8463663571483386</v>
      </c>
    </row>
    <row r="6364" spans="1:8">
      <c r="A6364" s="19" t="s">
        <v>26</v>
      </c>
      <c r="B6364" s="19" t="s">
        <v>6753</v>
      </c>
      <c r="C6364" s="19" t="s">
        <v>177</v>
      </c>
      <c r="D6364" s="19">
        <v>2007</v>
      </c>
      <c r="E6364" s="19" t="s">
        <v>105</v>
      </c>
      <c r="F6364" s="19" t="s">
        <v>224</v>
      </c>
      <c r="G6364" s="19" t="s">
        <v>152</v>
      </c>
      <c r="H6364" s="19">
        <v>1.5958838405860296</v>
      </c>
    </row>
    <row r="6365" spans="1:8">
      <c r="A6365" s="19" t="s">
        <v>221</v>
      </c>
      <c r="B6365" s="19" t="s">
        <v>6754</v>
      </c>
      <c r="C6365" s="19" t="s">
        <v>178</v>
      </c>
      <c r="D6365" s="19">
        <v>2007</v>
      </c>
      <c r="E6365" s="19" t="s">
        <v>105</v>
      </c>
      <c r="F6365" s="19" t="s">
        <v>224</v>
      </c>
      <c r="G6365" s="19" t="s">
        <v>152</v>
      </c>
      <c r="H6365" s="19">
        <v>1.4025171938368259</v>
      </c>
    </row>
    <row r="6366" spans="1:8">
      <c r="A6366" s="19" t="s">
        <v>107</v>
      </c>
      <c r="B6366" s="19" t="s">
        <v>6755</v>
      </c>
      <c r="C6366" s="19" t="s">
        <v>179</v>
      </c>
      <c r="D6366" s="19">
        <v>2007</v>
      </c>
      <c r="E6366" s="19" t="s">
        <v>105</v>
      </c>
      <c r="F6366" s="19" t="s">
        <v>224</v>
      </c>
      <c r="G6366" s="19" t="s">
        <v>152</v>
      </c>
      <c r="H6366" s="19">
        <v>1.2610574421393181</v>
      </c>
    </row>
    <row r="6367" spans="1:8">
      <c r="A6367" s="19" t="s">
        <v>27</v>
      </c>
      <c r="B6367" s="19" t="s">
        <v>6756</v>
      </c>
      <c r="C6367" s="19" t="s">
        <v>180</v>
      </c>
      <c r="D6367" s="19">
        <v>2007</v>
      </c>
      <c r="E6367" s="19" t="s">
        <v>105</v>
      </c>
      <c r="F6367" s="19" t="s">
        <v>224</v>
      </c>
      <c r="G6367" s="19" t="s">
        <v>152</v>
      </c>
      <c r="H6367" s="19">
        <v>1.1230352151255074</v>
      </c>
    </row>
    <row r="6368" spans="1:8">
      <c r="A6368" s="19" t="s">
        <v>28</v>
      </c>
      <c r="B6368" s="19" t="s">
        <v>6757</v>
      </c>
      <c r="C6368" s="19" t="s">
        <v>181</v>
      </c>
      <c r="D6368" s="19">
        <v>2007</v>
      </c>
      <c r="E6368" s="19" t="s">
        <v>105</v>
      </c>
      <c r="F6368" s="19" t="s">
        <v>224</v>
      </c>
      <c r="G6368" s="19" t="s">
        <v>152</v>
      </c>
      <c r="H6368" s="19">
        <v>1.2690346156209449</v>
      </c>
    </row>
    <row r="6369" spans="1:8">
      <c r="A6369" s="19" t="s">
        <v>30</v>
      </c>
      <c r="B6369" s="19" t="s">
        <v>6758</v>
      </c>
      <c r="C6369" s="19" t="s">
        <v>29</v>
      </c>
      <c r="D6369" s="19">
        <v>2007</v>
      </c>
      <c r="E6369" s="19" t="s">
        <v>105</v>
      </c>
      <c r="F6369" s="19" t="s">
        <v>224</v>
      </c>
      <c r="G6369" s="19" t="s">
        <v>152</v>
      </c>
      <c r="H6369" s="19">
        <v>1.6856892010535556</v>
      </c>
    </row>
    <row r="6370" spans="1:8">
      <c r="A6370" s="19" t="s">
        <v>32</v>
      </c>
      <c r="B6370" s="19" t="s">
        <v>6759</v>
      </c>
      <c r="C6370" s="19" t="s">
        <v>31</v>
      </c>
      <c r="D6370" s="19">
        <v>2007</v>
      </c>
      <c r="E6370" s="19" t="s">
        <v>105</v>
      </c>
      <c r="F6370" s="19" t="s">
        <v>224</v>
      </c>
      <c r="G6370" s="19" t="s">
        <v>152</v>
      </c>
      <c r="H6370" s="19">
        <v>1.5577291310873054</v>
      </c>
    </row>
    <row r="6371" spans="1:8">
      <c r="A6371" s="19" t="s">
        <v>34</v>
      </c>
      <c r="B6371" s="19" t="s">
        <v>6760</v>
      </c>
      <c r="C6371" s="19" t="s">
        <v>33</v>
      </c>
      <c r="D6371" s="19">
        <v>2007</v>
      </c>
      <c r="E6371" s="19" t="s">
        <v>105</v>
      </c>
      <c r="F6371" s="19" t="s">
        <v>224</v>
      </c>
      <c r="G6371" s="19" t="s">
        <v>152</v>
      </c>
      <c r="H6371" s="19">
        <v>2.1810549370323051</v>
      </c>
    </row>
    <row r="6372" spans="1:8">
      <c r="A6372" s="19" t="s">
        <v>36</v>
      </c>
      <c r="B6372" s="19" t="s">
        <v>6761</v>
      </c>
      <c r="C6372" s="19" t="s">
        <v>35</v>
      </c>
      <c r="D6372" s="19">
        <v>2007</v>
      </c>
      <c r="E6372" s="19" t="s">
        <v>105</v>
      </c>
      <c r="F6372" s="19" t="s">
        <v>224</v>
      </c>
      <c r="G6372" s="19" t="s">
        <v>152</v>
      </c>
      <c r="H6372" s="19">
        <v>1.89279951153561</v>
      </c>
    </row>
    <row r="6373" spans="1:8">
      <c r="A6373" s="19" t="s">
        <v>38</v>
      </c>
      <c r="B6373" s="19" t="s">
        <v>6762</v>
      </c>
      <c r="C6373" s="19" t="s">
        <v>37</v>
      </c>
      <c r="D6373" s="19">
        <v>2007</v>
      </c>
      <c r="E6373" s="19" t="s">
        <v>105</v>
      </c>
      <c r="F6373" s="19" t="s">
        <v>224</v>
      </c>
      <c r="G6373" s="19" t="s">
        <v>152</v>
      </c>
      <c r="H6373" s="19">
        <v>1.2100573397582577</v>
      </c>
    </row>
    <row r="6374" spans="1:8">
      <c r="A6374" s="19" t="s">
        <v>40</v>
      </c>
      <c r="B6374" s="19" t="s">
        <v>6763</v>
      </c>
      <c r="C6374" s="19" t="s">
        <v>39</v>
      </c>
      <c r="D6374" s="19">
        <v>2007</v>
      </c>
      <c r="E6374" s="19" t="s">
        <v>105</v>
      </c>
      <c r="F6374" s="19" t="s">
        <v>224</v>
      </c>
      <c r="G6374" s="19" t="s">
        <v>152</v>
      </c>
      <c r="H6374" s="19">
        <v>1.2685610099043558</v>
      </c>
    </row>
    <row r="6375" spans="1:8">
      <c r="A6375" s="19" t="s">
        <v>41</v>
      </c>
      <c r="B6375" s="19" t="s">
        <v>6764</v>
      </c>
      <c r="C6375" s="19" t="s">
        <v>24</v>
      </c>
      <c r="D6375" s="19">
        <v>2007</v>
      </c>
      <c r="E6375" s="19" t="s">
        <v>105</v>
      </c>
      <c r="F6375" s="19" t="s">
        <v>224</v>
      </c>
      <c r="G6375" s="19" t="s">
        <v>152</v>
      </c>
      <c r="H6375" s="19">
        <v>1.8463663571483386</v>
      </c>
    </row>
    <row r="6376" spans="1:8">
      <c r="A6376" s="19" t="s">
        <v>43</v>
      </c>
      <c r="B6376" s="19" t="s">
        <v>6765</v>
      </c>
      <c r="C6376" s="19" t="s">
        <v>42</v>
      </c>
      <c r="D6376" s="19">
        <v>2007</v>
      </c>
      <c r="E6376" s="19" t="s">
        <v>105</v>
      </c>
      <c r="F6376" s="19" t="s">
        <v>224</v>
      </c>
      <c r="G6376" s="19" t="s">
        <v>152</v>
      </c>
      <c r="H6376" s="19">
        <v>1.7407656145063801</v>
      </c>
    </row>
    <row r="6377" spans="1:8">
      <c r="A6377" s="19" t="s">
        <v>45</v>
      </c>
      <c r="B6377" s="19" t="s">
        <v>6766</v>
      </c>
      <c r="C6377" s="19" t="s">
        <v>44</v>
      </c>
      <c r="D6377" s="19">
        <v>2007</v>
      </c>
      <c r="E6377" s="19" t="s">
        <v>105</v>
      </c>
      <c r="F6377" s="19" t="s">
        <v>224</v>
      </c>
      <c r="G6377" s="19" t="s">
        <v>152</v>
      </c>
      <c r="H6377" s="19">
        <v>1.5997113302862642</v>
      </c>
    </row>
    <row r="6378" spans="1:8">
      <c r="A6378" s="19" t="s">
        <v>47</v>
      </c>
      <c r="B6378" s="19" t="s">
        <v>6767</v>
      </c>
      <c r="C6378" s="19" t="s">
        <v>46</v>
      </c>
      <c r="D6378" s="19">
        <v>2007</v>
      </c>
      <c r="E6378" s="19" t="s">
        <v>105</v>
      </c>
      <c r="F6378" s="19" t="s">
        <v>224</v>
      </c>
      <c r="G6378" s="19" t="s">
        <v>152</v>
      </c>
      <c r="H6378" s="19">
        <v>1.5321014435144067</v>
      </c>
    </row>
    <row r="6379" spans="1:8">
      <c r="A6379" s="19" t="s">
        <v>49</v>
      </c>
      <c r="B6379" s="19" t="s">
        <v>6768</v>
      </c>
      <c r="C6379" s="19" t="s">
        <v>48</v>
      </c>
      <c r="D6379" s="19">
        <v>2007</v>
      </c>
      <c r="E6379" s="19" t="s">
        <v>105</v>
      </c>
      <c r="F6379" s="19" t="s">
        <v>224</v>
      </c>
      <c r="G6379" s="19" t="s">
        <v>152</v>
      </c>
      <c r="H6379" s="19">
        <v>1.4933244267093246</v>
      </c>
    </row>
    <row r="6380" spans="1:8">
      <c r="A6380" s="19" t="s">
        <v>51</v>
      </c>
      <c r="B6380" s="19" t="s">
        <v>6769</v>
      </c>
      <c r="C6380" s="19" t="s">
        <v>50</v>
      </c>
      <c r="D6380" s="19">
        <v>2007</v>
      </c>
      <c r="E6380" s="19" t="s">
        <v>105</v>
      </c>
      <c r="F6380" s="19" t="s">
        <v>224</v>
      </c>
      <c r="G6380" s="19" t="s">
        <v>152</v>
      </c>
      <c r="H6380" s="19">
        <v>1.4082217690693619</v>
      </c>
    </row>
    <row r="6381" spans="1:8">
      <c r="A6381" s="19" t="s">
        <v>53</v>
      </c>
      <c r="B6381" s="19" t="s">
        <v>6770</v>
      </c>
      <c r="C6381" s="19" t="s">
        <v>52</v>
      </c>
      <c r="D6381" s="19">
        <v>2007</v>
      </c>
      <c r="E6381" s="19" t="s">
        <v>105</v>
      </c>
      <c r="F6381" s="19" t="s">
        <v>224</v>
      </c>
      <c r="G6381" s="19" t="s">
        <v>152</v>
      </c>
      <c r="H6381" s="19">
        <v>1.2416112420616452</v>
      </c>
    </row>
    <row r="6382" spans="1:8">
      <c r="A6382" s="19" t="s">
        <v>55</v>
      </c>
      <c r="B6382" s="19" t="s">
        <v>6771</v>
      </c>
      <c r="C6382" s="19" t="s">
        <v>54</v>
      </c>
      <c r="D6382" s="19">
        <v>2007</v>
      </c>
      <c r="E6382" s="19" t="s">
        <v>105</v>
      </c>
      <c r="F6382" s="19" t="s">
        <v>224</v>
      </c>
      <c r="G6382" s="19" t="s">
        <v>152</v>
      </c>
      <c r="H6382" s="19">
        <v>1.4720703157268655</v>
      </c>
    </row>
    <row r="6383" spans="1:8">
      <c r="A6383" s="19" t="s">
        <v>57</v>
      </c>
      <c r="B6383" s="19" t="s">
        <v>6772</v>
      </c>
      <c r="C6383" s="19" t="s">
        <v>56</v>
      </c>
      <c r="D6383" s="19">
        <v>2007</v>
      </c>
      <c r="E6383" s="19" t="s">
        <v>105</v>
      </c>
      <c r="F6383" s="19" t="s">
        <v>224</v>
      </c>
      <c r="G6383" s="19" t="s">
        <v>152</v>
      </c>
      <c r="H6383" s="19">
        <v>1.1814703573075438</v>
      </c>
    </row>
    <row r="6384" spans="1:8">
      <c r="A6384" s="19" t="s">
        <v>59</v>
      </c>
      <c r="B6384" s="19" t="s">
        <v>6773</v>
      </c>
      <c r="C6384" s="19" t="s">
        <v>58</v>
      </c>
      <c r="D6384" s="19">
        <v>2007</v>
      </c>
      <c r="E6384" s="19" t="s">
        <v>105</v>
      </c>
      <c r="F6384" s="19" t="s">
        <v>224</v>
      </c>
      <c r="G6384" s="19" t="s">
        <v>152</v>
      </c>
      <c r="H6384" s="19">
        <v>1.1296672981396283</v>
      </c>
    </row>
    <row r="6385" spans="1:8">
      <c r="A6385" s="19" t="s">
        <v>61</v>
      </c>
      <c r="B6385" s="19" t="s">
        <v>6774</v>
      </c>
      <c r="C6385" s="19" t="s">
        <v>60</v>
      </c>
      <c r="D6385" s="19">
        <v>2007</v>
      </c>
      <c r="E6385" s="19" t="s">
        <v>105</v>
      </c>
      <c r="F6385" s="19" t="s">
        <v>224</v>
      </c>
      <c r="G6385" s="19" t="s">
        <v>152</v>
      </c>
      <c r="H6385" s="19">
        <v>1.0957427698940183</v>
      </c>
    </row>
    <row r="6386" spans="1:8">
      <c r="A6386" s="19" t="s">
        <v>63</v>
      </c>
      <c r="B6386" s="19" t="s">
        <v>6775</v>
      </c>
      <c r="C6386" s="19" t="s">
        <v>62</v>
      </c>
      <c r="D6386" s="19">
        <v>2007</v>
      </c>
      <c r="E6386" s="19" t="s">
        <v>105</v>
      </c>
      <c r="F6386" s="19" t="s">
        <v>224</v>
      </c>
      <c r="G6386" s="19" t="s">
        <v>152</v>
      </c>
      <c r="H6386" s="19">
        <v>1.0987342954556067</v>
      </c>
    </row>
    <row r="6387" spans="1:8">
      <c r="A6387" s="19" t="s">
        <v>65</v>
      </c>
      <c r="B6387" s="19" t="s">
        <v>6776</v>
      </c>
      <c r="C6387" s="19" t="s">
        <v>64</v>
      </c>
      <c r="D6387" s="19">
        <v>2007</v>
      </c>
      <c r="E6387" s="19" t="s">
        <v>105</v>
      </c>
      <c r="F6387" s="19" t="s">
        <v>224</v>
      </c>
      <c r="G6387" s="19" t="s">
        <v>152</v>
      </c>
      <c r="H6387" s="19">
        <v>1.1573119736144648</v>
      </c>
    </row>
    <row r="6388" spans="1:8">
      <c r="A6388" s="19" t="s">
        <v>67</v>
      </c>
      <c r="B6388" s="19" t="s">
        <v>6777</v>
      </c>
      <c r="C6388" s="19" t="s">
        <v>66</v>
      </c>
      <c r="D6388" s="19">
        <v>2007</v>
      </c>
      <c r="E6388" s="19" t="s">
        <v>105</v>
      </c>
      <c r="F6388" s="19" t="s">
        <v>224</v>
      </c>
      <c r="G6388" s="19" t="s">
        <v>152</v>
      </c>
      <c r="H6388" s="19">
        <v>1.3457977690466514</v>
      </c>
    </row>
    <row r="6389" spans="1:8">
      <c r="A6389" s="19" t="s">
        <v>69</v>
      </c>
      <c r="B6389" s="19" t="s">
        <v>6778</v>
      </c>
      <c r="C6389" s="19" t="s">
        <v>68</v>
      </c>
      <c r="D6389" s="19">
        <v>2007</v>
      </c>
      <c r="E6389" s="19" t="s">
        <v>105</v>
      </c>
      <c r="F6389" s="19" t="s">
        <v>224</v>
      </c>
      <c r="G6389" s="19" t="s">
        <v>152</v>
      </c>
      <c r="H6389" s="19">
        <v>1.5596184057740035</v>
      </c>
    </row>
    <row r="6390" spans="1:8">
      <c r="A6390" s="19" t="s">
        <v>71</v>
      </c>
      <c r="B6390" s="19" t="s">
        <v>6779</v>
      </c>
      <c r="C6390" s="19" t="s">
        <v>70</v>
      </c>
      <c r="D6390" s="19">
        <v>2007</v>
      </c>
      <c r="E6390" s="19" t="s">
        <v>105</v>
      </c>
      <c r="F6390" s="19" t="s">
        <v>224</v>
      </c>
      <c r="G6390" s="19" t="s">
        <v>152</v>
      </c>
      <c r="H6390" s="19">
        <v>1.3012286154114265</v>
      </c>
    </row>
    <row r="6391" spans="1:8">
      <c r="A6391" s="19" t="s">
        <v>20</v>
      </c>
      <c r="B6391" s="19" t="s">
        <v>6780</v>
      </c>
      <c r="C6391" s="19" t="s">
        <v>182</v>
      </c>
      <c r="D6391" s="19">
        <v>2007</v>
      </c>
      <c r="E6391" s="19" t="s">
        <v>105</v>
      </c>
      <c r="F6391" s="19" t="s">
        <v>224</v>
      </c>
      <c r="G6391" s="19" t="s">
        <v>152</v>
      </c>
      <c r="H6391" s="19">
        <v>1.4142665990255594</v>
      </c>
    </row>
    <row r="6392" spans="1:8">
      <c r="A6392" s="19" t="s">
        <v>23</v>
      </c>
      <c r="B6392" s="19" t="s">
        <v>6781</v>
      </c>
      <c r="C6392" s="19" t="s">
        <v>175</v>
      </c>
      <c r="D6392" s="19">
        <v>2008</v>
      </c>
      <c r="E6392" s="19" t="s">
        <v>105</v>
      </c>
      <c r="F6392" s="19" t="s">
        <v>224</v>
      </c>
      <c r="G6392" s="19" t="s">
        <v>152</v>
      </c>
      <c r="H6392" s="19">
        <v>1.627426831716694</v>
      </c>
    </row>
    <row r="6393" spans="1:8">
      <c r="A6393" s="19" t="s">
        <v>25</v>
      </c>
      <c r="B6393" s="19" t="s">
        <v>6782</v>
      </c>
      <c r="C6393" s="19" t="s">
        <v>176</v>
      </c>
      <c r="D6393" s="19">
        <v>2008</v>
      </c>
      <c r="E6393" s="19" t="s">
        <v>105</v>
      </c>
      <c r="F6393" s="19" t="s">
        <v>224</v>
      </c>
      <c r="G6393" s="19" t="s">
        <v>152</v>
      </c>
      <c r="H6393" s="19">
        <v>1.9212881779783779</v>
      </c>
    </row>
    <row r="6394" spans="1:8">
      <c r="A6394" s="19" t="s">
        <v>26</v>
      </c>
      <c r="B6394" s="19" t="s">
        <v>6783</v>
      </c>
      <c r="C6394" s="19" t="s">
        <v>177</v>
      </c>
      <c r="D6394" s="19">
        <v>2008</v>
      </c>
      <c r="E6394" s="19" t="s">
        <v>105</v>
      </c>
      <c r="F6394" s="19" t="s">
        <v>224</v>
      </c>
      <c r="G6394" s="19" t="s">
        <v>152</v>
      </c>
      <c r="H6394" s="19">
        <v>1.6670272609260059</v>
      </c>
    </row>
    <row r="6395" spans="1:8">
      <c r="A6395" s="19" t="s">
        <v>221</v>
      </c>
      <c r="B6395" s="19" t="s">
        <v>6784</v>
      </c>
      <c r="C6395" s="19" t="s">
        <v>178</v>
      </c>
      <c r="D6395" s="19">
        <v>2008</v>
      </c>
      <c r="E6395" s="19" t="s">
        <v>105</v>
      </c>
      <c r="F6395" s="19" t="s">
        <v>224</v>
      </c>
      <c r="G6395" s="19" t="s">
        <v>152</v>
      </c>
      <c r="H6395" s="19">
        <v>1.4606858385848183</v>
      </c>
    </row>
    <row r="6396" spans="1:8">
      <c r="A6396" s="19" t="s">
        <v>107</v>
      </c>
      <c r="B6396" s="19" t="s">
        <v>6785</v>
      </c>
      <c r="C6396" s="19" t="s">
        <v>179</v>
      </c>
      <c r="D6396" s="19">
        <v>2008</v>
      </c>
      <c r="E6396" s="19" t="s">
        <v>105</v>
      </c>
      <c r="F6396" s="19" t="s">
        <v>224</v>
      </c>
      <c r="G6396" s="19" t="s">
        <v>152</v>
      </c>
      <c r="H6396" s="19">
        <v>1.2962582328707137</v>
      </c>
    </row>
    <row r="6397" spans="1:8">
      <c r="A6397" s="19" t="s">
        <v>27</v>
      </c>
      <c r="B6397" s="19" t="s">
        <v>6786</v>
      </c>
      <c r="C6397" s="19" t="s">
        <v>180</v>
      </c>
      <c r="D6397" s="19">
        <v>2008</v>
      </c>
      <c r="E6397" s="19" t="s">
        <v>105</v>
      </c>
      <c r="F6397" s="19" t="s">
        <v>224</v>
      </c>
      <c r="G6397" s="19" t="s">
        <v>152</v>
      </c>
      <c r="H6397" s="19">
        <v>1.1746340643878672</v>
      </c>
    </row>
    <row r="6398" spans="1:8">
      <c r="A6398" s="19" t="s">
        <v>28</v>
      </c>
      <c r="B6398" s="19" t="s">
        <v>6787</v>
      </c>
      <c r="C6398" s="19" t="s">
        <v>181</v>
      </c>
      <c r="D6398" s="19">
        <v>2008</v>
      </c>
      <c r="E6398" s="19" t="s">
        <v>105</v>
      </c>
      <c r="F6398" s="19" t="s">
        <v>224</v>
      </c>
      <c r="G6398" s="19" t="s">
        <v>152</v>
      </c>
      <c r="H6398" s="19">
        <v>1.3053095756217725</v>
      </c>
    </row>
    <row r="6399" spans="1:8">
      <c r="A6399" s="19" t="s">
        <v>30</v>
      </c>
      <c r="B6399" s="19" t="s">
        <v>6788</v>
      </c>
      <c r="C6399" s="19" t="s">
        <v>29</v>
      </c>
      <c r="D6399" s="19">
        <v>2008</v>
      </c>
      <c r="E6399" s="19" t="s">
        <v>105</v>
      </c>
      <c r="F6399" s="19" t="s">
        <v>224</v>
      </c>
      <c r="G6399" s="19" t="s">
        <v>152</v>
      </c>
      <c r="H6399" s="19">
        <v>1.7177914110429449</v>
      </c>
    </row>
    <row r="6400" spans="1:8">
      <c r="A6400" s="19" t="s">
        <v>32</v>
      </c>
      <c r="B6400" s="19" t="s">
        <v>6789</v>
      </c>
      <c r="C6400" s="19" t="s">
        <v>31</v>
      </c>
      <c r="D6400" s="19">
        <v>2008</v>
      </c>
      <c r="E6400" s="19" t="s">
        <v>105</v>
      </c>
      <c r="F6400" s="19" t="s">
        <v>224</v>
      </c>
      <c r="G6400" s="19" t="s">
        <v>152</v>
      </c>
      <c r="H6400" s="19">
        <v>1.6091125864168938</v>
      </c>
    </row>
    <row r="6401" spans="1:8">
      <c r="A6401" s="19" t="s">
        <v>34</v>
      </c>
      <c r="B6401" s="19" t="s">
        <v>6790</v>
      </c>
      <c r="C6401" s="19" t="s">
        <v>33</v>
      </c>
      <c r="D6401" s="19">
        <v>2008</v>
      </c>
      <c r="E6401" s="19" t="s">
        <v>105</v>
      </c>
      <c r="F6401" s="19" t="s">
        <v>224</v>
      </c>
      <c r="G6401" s="19" t="s">
        <v>152</v>
      </c>
      <c r="H6401" s="19">
        <v>2.3043146931814058</v>
      </c>
    </row>
    <row r="6402" spans="1:8">
      <c r="A6402" s="19" t="s">
        <v>36</v>
      </c>
      <c r="B6402" s="19" t="s">
        <v>6791</v>
      </c>
      <c r="C6402" s="19" t="s">
        <v>35</v>
      </c>
      <c r="D6402" s="19">
        <v>2008</v>
      </c>
      <c r="E6402" s="19" t="s">
        <v>105</v>
      </c>
      <c r="F6402" s="19" t="s">
        <v>224</v>
      </c>
      <c r="G6402" s="19" t="s">
        <v>152</v>
      </c>
      <c r="H6402" s="19">
        <v>1.8654533636659083</v>
      </c>
    </row>
    <row r="6403" spans="1:8">
      <c r="A6403" s="19" t="s">
        <v>38</v>
      </c>
      <c r="B6403" s="19" t="s">
        <v>6792</v>
      </c>
      <c r="C6403" s="19" t="s">
        <v>37</v>
      </c>
      <c r="D6403" s="19">
        <v>2008</v>
      </c>
      <c r="E6403" s="19" t="s">
        <v>105</v>
      </c>
      <c r="F6403" s="19" t="s">
        <v>224</v>
      </c>
      <c r="G6403" s="19" t="s">
        <v>152</v>
      </c>
      <c r="H6403" s="19">
        <v>1.2608870427442049</v>
      </c>
    </row>
    <row r="6404" spans="1:8">
      <c r="A6404" s="19" t="s">
        <v>40</v>
      </c>
      <c r="B6404" s="19" t="s">
        <v>6793</v>
      </c>
      <c r="C6404" s="19" t="s">
        <v>39</v>
      </c>
      <c r="D6404" s="19">
        <v>2008</v>
      </c>
      <c r="E6404" s="19" t="s">
        <v>105</v>
      </c>
      <c r="F6404" s="19" t="s">
        <v>224</v>
      </c>
      <c r="G6404" s="19" t="s">
        <v>152</v>
      </c>
      <c r="H6404" s="19">
        <v>1.275748525920821</v>
      </c>
    </row>
    <row r="6405" spans="1:8">
      <c r="A6405" s="19" t="s">
        <v>41</v>
      </c>
      <c r="B6405" s="19" t="s">
        <v>6794</v>
      </c>
      <c r="C6405" s="19" t="s">
        <v>24</v>
      </c>
      <c r="D6405" s="19">
        <v>2008</v>
      </c>
      <c r="E6405" s="19" t="s">
        <v>105</v>
      </c>
      <c r="F6405" s="19" t="s">
        <v>224</v>
      </c>
      <c r="G6405" s="19" t="s">
        <v>152</v>
      </c>
      <c r="H6405" s="19">
        <v>1.9212881779783779</v>
      </c>
    </row>
    <row r="6406" spans="1:8">
      <c r="A6406" s="19" t="s">
        <v>43</v>
      </c>
      <c r="B6406" s="19" t="s">
        <v>6795</v>
      </c>
      <c r="C6406" s="19" t="s">
        <v>42</v>
      </c>
      <c r="D6406" s="19">
        <v>2008</v>
      </c>
      <c r="E6406" s="19" t="s">
        <v>105</v>
      </c>
      <c r="F6406" s="19" t="s">
        <v>224</v>
      </c>
      <c r="G6406" s="19" t="s">
        <v>152</v>
      </c>
      <c r="H6406" s="19">
        <v>1.8426954148766581</v>
      </c>
    </row>
    <row r="6407" spans="1:8">
      <c r="A6407" s="19" t="s">
        <v>45</v>
      </c>
      <c r="B6407" s="19" t="s">
        <v>6796</v>
      </c>
      <c r="C6407" s="19" t="s">
        <v>44</v>
      </c>
      <c r="D6407" s="19">
        <v>2008</v>
      </c>
      <c r="E6407" s="19" t="s">
        <v>105</v>
      </c>
      <c r="F6407" s="19" t="s">
        <v>224</v>
      </c>
      <c r="G6407" s="19" t="s">
        <v>152</v>
      </c>
      <c r="H6407" s="19">
        <v>1.6828917294506054</v>
      </c>
    </row>
    <row r="6408" spans="1:8">
      <c r="A6408" s="19" t="s">
        <v>47</v>
      </c>
      <c r="B6408" s="19" t="s">
        <v>6797</v>
      </c>
      <c r="C6408" s="19" t="s">
        <v>46</v>
      </c>
      <c r="D6408" s="19">
        <v>2008</v>
      </c>
      <c r="E6408" s="19" t="s">
        <v>105</v>
      </c>
      <c r="F6408" s="19" t="s">
        <v>224</v>
      </c>
      <c r="G6408" s="19" t="s">
        <v>152</v>
      </c>
      <c r="H6408" s="19">
        <v>1.5832620152245396</v>
      </c>
    </row>
    <row r="6409" spans="1:8">
      <c r="A6409" s="19" t="s">
        <v>49</v>
      </c>
      <c r="B6409" s="19" t="s">
        <v>6798</v>
      </c>
      <c r="C6409" s="19" t="s">
        <v>48</v>
      </c>
      <c r="D6409" s="19">
        <v>2008</v>
      </c>
      <c r="E6409" s="19" t="s">
        <v>105</v>
      </c>
      <c r="F6409" s="19" t="s">
        <v>224</v>
      </c>
      <c r="G6409" s="19" t="s">
        <v>152</v>
      </c>
      <c r="H6409" s="19">
        <v>1.5419750180870444</v>
      </c>
    </row>
    <row r="6410" spans="1:8">
      <c r="A6410" s="19" t="s">
        <v>51</v>
      </c>
      <c r="B6410" s="19" t="s">
        <v>6799</v>
      </c>
      <c r="C6410" s="19" t="s">
        <v>50</v>
      </c>
      <c r="D6410" s="19">
        <v>2008</v>
      </c>
      <c r="E6410" s="19" t="s">
        <v>105</v>
      </c>
      <c r="F6410" s="19" t="s">
        <v>224</v>
      </c>
      <c r="G6410" s="19" t="s">
        <v>152</v>
      </c>
      <c r="H6410" s="19">
        <v>1.4557110928126105</v>
      </c>
    </row>
    <row r="6411" spans="1:8">
      <c r="A6411" s="19" t="s">
        <v>53</v>
      </c>
      <c r="B6411" s="19" t="s">
        <v>6800</v>
      </c>
      <c r="C6411" s="19" t="s">
        <v>52</v>
      </c>
      <c r="D6411" s="19">
        <v>2008</v>
      </c>
      <c r="E6411" s="19" t="s">
        <v>105</v>
      </c>
      <c r="F6411" s="19" t="s">
        <v>224</v>
      </c>
      <c r="G6411" s="19" t="s">
        <v>152</v>
      </c>
      <c r="H6411" s="19">
        <v>1.3272562614130676</v>
      </c>
    </row>
    <row r="6412" spans="1:8">
      <c r="A6412" s="19" t="s">
        <v>55</v>
      </c>
      <c r="B6412" s="19" t="s">
        <v>6801</v>
      </c>
      <c r="C6412" s="19" t="s">
        <v>54</v>
      </c>
      <c r="D6412" s="19">
        <v>2008</v>
      </c>
      <c r="E6412" s="19" t="s">
        <v>105</v>
      </c>
      <c r="F6412" s="19" t="s">
        <v>224</v>
      </c>
      <c r="G6412" s="19" t="s">
        <v>152</v>
      </c>
      <c r="H6412" s="19">
        <v>1.5251402145035915</v>
      </c>
    </row>
    <row r="6413" spans="1:8">
      <c r="A6413" s="19" t="s">
        <v>57</v>
      </c>
      <c r="B6413" s="19" t="s">
        <v>6802</v>
      </c>
      <c r="C6413" s="19" t="s">
        <v>56</v>
      </c>
      <c r="D6413" s="19">
        <v>2008</v>
      </c>
      <c r="E6413" s="19" t="s">
        <v>105</v>
      </c>
      <c r="F6413" s="19" t="s">
        <v>224</v>
      </c>
      <c r="G6413" s="19" t="s">
        <v>152</v>
      </c>
      <c r="H6413" s="19">
        <v>1.2105392457929001</v>
      </c>
    </row>
    <row r="6414" spans="1:8">
      <c r="A6414" s="19" t="s">
        <v>59</v>
      </c>
      <c r="B6414" s="19" t="s">
        <v>6803</v>
      </c>
      <c r="C6414" s="19" t="s">
        <v>58</v>
      </c>
      <c r="D6414" s="19">
        <v>2008</v>
      </c>
      <c r="E6414" s="19" t="s">
        <v>105</v>
      </c>
      <c r="F6414" s="19" t="s">
        <v>224</v>
      </c>
      <c r="G6414" s="19" t="s">
        <v>152</v>
      </c>
      <c r="H6414" s="19">
        <v>1.1872902410321231</v>
      </c>
    </row>
    <row r="6415" spans="1:8">
      <c r="A6415" s="19" t="s">
        <v>61</v>
      </c>
      <c r="B6415" s="19" t="s">
        <v>6804</v>
      </c>
      <c r="C6415" s="19" t="s">
        <v>60</v>
      </c>
      <c r="D6415" s="19">
        <v>2008</v>
      </c>
      <c r="E6415" s="19" t="s">
        <v>105</v>
      </c>
      <c r="F6415" s="19" t="s">
        <v>224</v>
      </c>
      <c r="G6415" s="19" t="s">
        <v>152</v>
      </c>
      <c r="H6415" s="19">
        <v>1.1230364631459238</v>
      </c>
    </row>
    <row r="6416" spans="1:8">
      <c r="A6416" s="19" t="s">
        <v>63</v>
      </c>
      <c r="B6416" s="19" t="s">
        <v>6805</v>
      </c>
      <c r="C6416" s="19" t="s">
        <v>62</v>
      </c>
      <c r="D6416" s="19">
        <v>2008</v>
      </c>
      <c r="E6416" s="19" t="s">
        <v>105</v>
      </c>
      <c r="F6416" s="19" t="s">
        <v>224</v>
      </c>
      <c r="G6416" s="19" t="s">
        <v>152</v>
      </c>
      <c r="H6416" s="19">
        <v>1.0947636700648748</v>
      </c>
    </row>
    <row r="6417" spans="1:8">
      <c r="A6417" s="19" t="s">
        <v>65</v>
      </c>
      <c r="B6417" s="19" t="s">
        <v>6806</v>
      </c>
      <c r="C6417" s="19" t="s">
        <v>64</v>
      </c>
      <c r="D6417" s="19">
        <v>2008</v>
      </c>
      <c r="E6417" s="19" t="s">
        <v>105</v>
      </c>
      <c r="F6417" s="19" t="s">
        <v>224</v>
      </c>
      <c r="G6417" s="19" t="s">
        <v>152</v>
      </c>
      <c r="H6417" s="19">
        <v>1.2245976741454245</v>
      </c>
    </row>
    <row r="6418" spans="1:8">
      <c r="A6418" s="19" t="s">
        <v>67</v>
      </c>
      <c r="B6418" s="19" t="s">
        <v>6807</v>
      </c>
      <c r="C6418" s="19" t="s">
        <v>66</v>
      </c>
      <c r="D6418" s="19">
        <v>2008</v>
      </c>
      <c r="E6418" s="19" t="s">
        <v>105</v>
      </c>
      <c r="F6418" s="19" t="s">
        <v>224</v>
      </c>
      <c r="G6418" s="19" t="s">
        <v>152</v>
      </c>
      <c r="H6418" s="19">
        <v>1.4691943127962086</v>
      </c>
    </row>
    <row r="6419" spans="1:8">
      <c r="A6419" s="19" t="s">
        <v>69</v>
      </c>
      <c r="B6419" s="19" t="s">
        <v>6808</v>
      </c>
      <c r="C6419" s="19" t="s">
        <v>68</v>
      </c>
      <c r="D6419" s="19">
        <v>2008</v>
      </c>
      <c r="E6419" s="19" t="s">
        <v>105</v>
      </c>
      <c r="F6419" s="19" t="s">
        <v>224</v>
      </c>
      <c r="G6419" s="19" t="s">
        <v>152</v>
      </c>
      <c r="H6419" s="19">
        <v>1.5865830749383247</v>
      </c>
    </row>
    <row r="6420" spans="1:8">
      <c r="A6420" s="19" t="s">
        <v>71</v>
      </c>
      <c r="B6420" s="19" t="s">
        <v>6809</v>
      </c>
      <c r="C6420" s="19" t="s">
        <v>70</v>
      </c>
      <c r="D6420" s="19">
        <v>2008</v>
      </c>
      <c r="E6420" s="19" t="s">
        <v>105</v>
      </c>
      <c r="F6420" s="19" t="s">
        <v>224</v>
      </c>
      <c r="G6420" s="19" t="s">
        <v>152</v>
      </c>
      <c r="H6420" s="19">
        <v>1.3230287446310316</v>
      </c>
    </row>
    <row r="6421" spans="1:8">
      <c r="A6421" s="19" t="s">
        <v>20</v>
      </c>
      <c r="B6421" s="19" t="s">
        <v>6810</v>
      </c>
      <c r="C6421" s="19" t="s">
        <v>182</v>
      </c>
      <c r="D6421" s="19">
        <v>2008</v>
      </c>
      <c r="E6421" s="19" t="s">
        <v>105</v>
      </c>
      <c r="F6421" s="19" t="s">
        <v>224</v>
      </c>
      <c r="G6421" s="19" t="s">
        <v>152</v>
      </c>
      <c r="H6421" s="19">
        <v>1.4627601147766485</v>
      </c>
    </row>
    <row r="6422" spans="1:8">
      <c r="A6422" s="19" t="s">
        <v>23</v>
      </c>
      <c r="B6422" s="19" t="s">
        <v>6811</v>
      </c>
      <c r="C6422" s="19" t="s">
        <v>175</v>
      </c>
      <c r="D6422" s="19">
        <v>2009</v>
      </c>
      <c r="E6422" s="19" t="s">
        <v>105</v>
      </c>
      <c r="F6422" s="19" t="s">
        <v>224</v>
      </c>
      <c r="G6422" s="19" t="s">
        <v>152</v>
      </c>
      <c r="H6422" s="19">
        <v>1.6808753800843272</v>
      </c>
    </row>
    <row r="6423" spans="1:8">
      <c r="A6423" s="19" t="s">
        <v>25</v>
      </c>
      <c r="B6423" s="19" t="s">
        <v>6812</v>
      </c>
      <c r="C6423" s="19" t="s">
        <v>176</v>
      </c>
      <c r="D6423" s="19">
        <v>2009</v>
      </c>
      <c r="E6423" s="19" t="s">
        <v>105</v>
      </c>
      <c r="F6423" s="19" t="s">
        <v>224</v>
      </c>
      <c r="G6423" s="19" t="s">
        <v>152</v>
      </c>
      <c r="H6423" s="19">
        <v>2.033274530080905</v>
      </c>
    </row>
    <row r="6424" spans="1:8">
      <c r="A6424" s="19" t="s">
        <v>26</v>
      </c>
      <c r="B6424" s="19" t="s">
        <v>6813</v>
      </c>
      <c r="C6424" s="19" t="s">
        <v>177</v>
      </c>
      <c r="D6424" s="19">
        <v>2009</v>
      </c>
      <c r="E6424" s="19" t="s">
        <v>105</v>
      </c>
      <c r="F6424" s="19" t="s">
        <v>224</v>
      </c>
      <c r="G6424" s="19" t="s">
        <v>152</v>
      </c>
      <c r="H6424" s="19">
        <v>1.7478556400712089</v>
      </c>
    </row>
    <row r="6425" spans="1:8">
      <c r="A6425" s="19" t="s">
        <v>221</v>
      </c>
      <c r="B6425" s="19" t="s">
        <v>6814</v>
      </c>
      <c r="C6425" s="19" t="s">
        <v>178</v>
      </c>
      <c r="D6425" s="19">
        <v>2009</v>
      </c>
      <c r="E6425" s="19" t="s">
        <v>105</v>
      </c>
      <c r="F6425" s="19" t="s">
        <v>224</v>
      </c>
      <c r="G6425" s="19" t="s">
        <v>152</v>
      </c>
      <c r="H6425" s="19">
        <v>1.5058541121859326</v>
      </c>
    </row>
    <row r="6426" spans="1:8">
      <c r="A6426" s="19" t="s">
        <v>107</v>
      </c>
      <c r="B6426" s="19" t="s">
        <v>6815</v>
      </c>
      <c r="C6426" s="19" t="s">
        <v>179</v>
      </c>
      <c r="D6426" s="19">
        <v>2009</v>
      </c>
      <c r="E6426" s="19" t="s">
        <v>105</v>
      </c>
      <c r="F6426" s="19" t="s">
        <v>224</v>
      </c>
      <c r="G6426" s="19" t="s">
        <v>152</v>
      </c>
      <c r="H6426" s="19">
        <v>1.3255228206066969</v>
      </c>
    </row>
    <row r="6427" spans="1:8">
      <c r="A6427" s="19" t="s">
        <v>27</v>
      </c>
      <c r="B6427" s="19" t="s">
        <v>6816</v>
      </c>
      <c r="C6427" s="19" t="s">
        <v>180</v>
      </c>
      <c r="D6427" s="19">
        <v>2009</v>
      </c>
      <c r="E6427" s="19" t="s">
        <v>105</v>
      </c>
      <c r="F6427" s="19" t="s">
        <v>224</v>
      </c>
      <c r="G6427" s="19" t="s">
        <v>152</v>
      </c>
      <c r="H6427" s="19">
        <v>1.2160368792344767</v>
      </c>
    </row>
    <row r="6428" spans="1:8">
      <c r="A6428" s="19" t="s">
        <v>28</v>
      </c>
      <c r="B6428" s="19" t="s">
        <v>6817</v>
      </c>
      <c r="C6428" s="19" t="s">
        <v>181</v>
      </c>
      <c r="D6428" s="19">
        <v>2009</v>
      </c>
      <c r="E6428" s="19" t="s">
        <v>105</v>
      </c>
      <c r="F6428" s="19" t="s">
        <v>224</v>
      </c>
      <c r="G6428" s="19" t="s">
        <v>152</v>
      </c>
      <c r="H6428" s="19">
        <v>1.3416253730703871</v>
      </c>
    </row>
    <row r="6429" spans="1:8">
      <c r="A6429" s="19" t="s">
        <v>30</v>
      </c>
      <c r="B6429" s="19" t="s">
        <v>6818</v>
      </c>
      <c r="C6429" s="19" t="s">
        <v>29</v>
      </c>
      <c r="D6429" s="19">
        <v>2009</v>
      </c>
      <c r="E6429" s="19" t="s">
        <v>105</v>
      </c>
      <c r="F6429" s="19" t="s">
        <v>224</v>
      </c>
      <c r="G6429" s="19" t="s">
        <v>152</v>
      </c>
      <c r="H6429" s="19">
        <v>1.7536181139122315</v>
      </c>
    </row>
    <row r="6430" spans="1:8">
      <c r="A6430" s="19" t="s">
        <v>32</v>
      </c>
      <c r="B6430" s="19" t="s">
        <v>6819</v>
      </c>
      <c r="C6430" s="19" t="s">
        <v>31</v>
      </c>
      <c r="D6430" s="19">
        <v>2009</v>
      </c>
      <c r="E6430" s="19" t="s">
        <v>105</v>
      </c>
      <c r="F6430" s="19" t="s">
        <v>224</v>
      </c>
      <c r="G6430" s="19" t="s">
        <v>152</v>
      </c>
      <c r="H6430" s="19">
        <v>1.6506940418130351</v>
      </c>
    </row>
    <row r="6431" spans="1:8">
      <c r="A6431" s="19" t="s">
        <v>34</v>
      </c>
      <c r="B6431" s="19" t="s">
        <v>6820</v>
      </c>
      <c r="C6431" s="19" t="s">
        <v>33</v>
      </c>
      <c r="D6431" s="19">
        <v>2009</v>
      </c>
      <c r="E6431" s="19" t="s">
        <v>105</v>
      </c>
      <c r="F6431" s="19" t="s">
        <v>224</v>
      </c>
      <c r="G6431" s="19" t="s">
        <v>152</v>
      </c>
      <c r="H6431" s="19">
        <v>2.4177652398777552</v>
      </c>
    </row>
    <row r="6432" spans="1:8">
      <c r="A6432" s="19" t="s">
        <v>36</v>
      </c>
      <c r="B6432" s="19" t="s">
        <v>6821</v>
      </c>
      <c r="C6432" s="19" t="s">
        <v>35</v>
      </c>
      <c r="D6432" s="19">
        <v>2009</v>
      </c>
      <c r="E6432" s="19" t="s">
        <v>105</v>
      </c>
      <c r="F6432" s="19" t="s">
        <v>224</v>
      </c>
      <c r="G6432" s="19" t="s">
        <v>152</v>
      </c>
      <c r="H6432" s="19">
        <v>1.9411586290567182</v>
      </c>
    </row>
    <row r="6433" spans="1:8">
      <c r="A6433" s="19" t="s">
        <v>38</v>
      </c>
      <c r="B6433" s="19" t="s">
        <v>6822</v>
      </c>
      <c r="C6433" s="19" t="s">
        <v>37</v>
      </c>
      <c r="D6433" s="19">
        <v>2009</v>
      </c>
      <c r="E6433" s="19" t="s">
        <v>105</v>
      </c>
      <c r="F6433" s="19" t="s">
        <v>224</v>
      </c>
      <c r="G6433" s="19" t="s">
        <v>152</v>
      </c>
      <c r="H6433" s="19">
        <v>1.3182875631735167</v>
      </c>
    </row>
    <row r="6434" spans="1:8">
      <c r="A6434" s="19" t="s">
        <v>40</v>
      </c>
      <c r="B6434" s="19" t="s">
        <v>6823</v>
      </c>
      <c r="C6434" s="19" t="s">
        <v>39</v>
      </c>
      <c r="D6434" s="19">
        <v>2009</v>
      </c>
      <c r="E6434" s="19" t="s">
        <v>105</v>
      </c>
      <c r="F6434" s="19" t="s">
        <v>224</v>
      </c>
      <c r="G6434" s="19" t="s">
        <v>152</v>
      </c>
      <c r="H6434" s="19">
        <v>1.2811182873950091</v>
      </c>
    </row>
    <row r="6435" spans="1:8">
      <c r="A6435" s="19" t="s">
        <v>41</v>
      </c>
      <c r="B6435" s="19" t="s">
        <v>6824</v>
      </c>
      <c r="C6435" s="19" t="s">
        <v>24</v>
      </c>
      <c r="D6435" s="19">
        <v>2009</v>
      </c>
      <c r="E6435" s="19" t="s">
        <v>105</v>
      </c>
      <c r="F6435" s="19" t="s">
        <v>224</v>
      </c>
      <c r="G6435" s="19" t="s">
        <v>152</v>
      </c>
      <c r="H6435" s="19">
        <v>2.033274530080905</v>
      </c>
    </row>
    <row r="6436" spans="1:8">
      <c r="A6436" s="19" t="s">
        <v>43</v>
      </c>
      <c r="B6436" s="19" t="s">
        <v>6825</v>
      </c>
      <c r="C6436" s="19" t="s">
        <v>42</v>
      </c>
      <c r="D6436" s="19">
        <v>2009</v>
      </c>
      <c r="E6436" s="19" t="s">
        <v>105</v>
      </c>
      <c r="F6436" s="19" t="s">
        <v>224</v>
      </c>
      <c r="G6436" s="19" t="s">
        <v>152</v>
      </c>
      <c r="H6436" s="19">
        <v>1.9079837618403248</v>
      </c>
    </row>
    <row r="6437" spans="1:8">
      <c r="A6437" s="19" t="s">
        <v>45</v>
      </c>
      <c r="B6437" s="19" t="s">
        <v>6826</v>
      </c>
      <c r="C6437" s="19" t="s">
        <v>44</v>
      </c>
      <c r="D6437" s="19">
        <v>2009</v>
      </c>
      <c r="E6437" s="19" t="s">
        <v>105</v>
      </c>
      <c r="F6437" s="19" t="s">
        <v>224</v>
      </c>
      <c r="G6437" s="19" t="s">
        <v>152</v>
      </c>
      <c r="H6437" s="19">
        <v>1.7735632958296839</v>
      </c>
    </row>
    <row r="6438" spans="1:8">
      <c r="A6438" s="19" t="s">
        <v>47</v>
      </c>
      <c r="B6438" s="19" t="s">
        <v>6827</v>
      </c>
      <c r="C6438" s="19" t="s">
        <v>46</v>
      </c>
      <c r="D6438" s="19">
        <v>2009</v>
      </c>
      <c r="E6438" s="19" t="s">
        <v>105</v>
      </c>
      <c r="F6438" s="19" t="s">
        <v>224</v>
      </c>
      <c r="G6438" s="19" t="s">
        <v>152</v>
      </c>
      <c r="H6438" s="19">
        <v>1.6642709549905668</v>
      </c>
    </row>
    <row r="6439" spans="1:8">
      <c r="A6439" s="19" t="s">
        <v>49</v>
      </c>
      <c r="B6439" s="19" t="s">
        <v>6828</v>
      </c>
      <c r="C6439" s="19" t="s">
        <v>48</v>
      </c>
      <c r="D6439" s="19">
        <v>2009</v>
      </c>
      <c r="E6439" s="19" t="s">
        <v>105</v>
      </c>
      <c r="F6439" s="19" t="s">
        <v>224</v>
      </c>
      <c r="G6439" s="19" t="s">
        <v>152</v>
      </c>
      <c r="H6439" s="19">
        <v>1.5837084524930662</v>
      </c>
    </row>
    <row r="6440" spans="1:8">
      <c r="A6440" s="19" t="s">
        <v>51</v>
      </c>
      <c r="B6440" s="19" t="s">
        <v>6829</v>
      </c>
      <c r="C6440" s="19" t="s">
        <v>50</v>
      </c>
      <c r="D6440" s="19">
        <v>2009</v>
      </c>
      <c r="E6440" s="19" t="s">
        <v>105</v>
      </c>
      <c r="F6440" s="19" t="s">
        <v>224</v>
      </c>
      <c r="G6440" s="19" t="s">
        <v>152</v>
      </c>
      <c r="H6440" s="19">
        <v>1.4894272675246158</v>
      </c>
    </row>
    <row r="6441" spans="1:8">
      <c r="A6441" s="19" t="s">
        <v>53</v>
      </c>
      <c r="B6441" s="19" t="s">
        <v>6830</v>
      </c>
      <c r="C6441" s="19" t="s">
        <v>52</v>
      </c>
      <c r="D6441" s="19">
        <v>2009</v>
      </c>
      <c r="E6441" s="19" t="s">
        <v>105</v>
      </c>
      <c r="F6441" s="19" t="s">
        <v>224</v>
      </c>
      <c r="G6441" s="19" t="s">
        <v>152</v>
      </c>
      <c r="H6441" s="19">
        <v>1.3893400265761109</v>
      </c>
    </row>
    <row r="6442" spans="1:8">
      <c r="A6442" s="19" t="s">
        <v>55</v>
      </c>
      <c r="B6442" s="19" t="s">
        <v>6831</v>
      </c>
      <c r="C6442" s="19" t="s">
        <v>54</v>
      </c>
      <c r="D6442" s="19">
        <v>2009</v>
      </c>
      <c r="E6442" s="19" t="s">
        <v>105</v>
      </c>
      <c r="F6442" s="19" t="s">
        <v>224</v>
      </c>
      <c r="G6442" s="19" t="s">
        <v>152</v>
      </c>
      <c r="H6442" s="19">
        <v>1.5354992412251358</v>
      </c>
    </row>
    <row r="6443" spans="1:8">
      <c r="A6443" s="19" t="s">
        <v>57</v>
      </c>
      <c r="B6443" s="19" t="s">
        <v>6832</v>
      </c>
      <c r="C6443" s="19" t="s">
        <v>56</v>
      </c>
      <c r="D6443" s="19">
        <v>2009</v>
      </c>
      <c r="E6443" s="19" t="s">
        <v>105</v>
      </c>
      <c r="F6443" s="19" t="s">
        <v>224</v>
      </c>
      <c r="G6443" s="19" t="s">
        <v>152</v>
      </c>
      <c r="H6443" s="19">
        <v>1.2477330431628582</v>
      </c>
    </row>
    <row r="6444" spans="1:8">
      <c r="A6444" s="19" t="s">
        <v>59</v>
      </c>
      <c r="B6444" s="19" t="s">
        <v>6833</v>
      </c>
      <c r="C6444" s="19" t="s">
        <v>58</v>
      </c>
      <c r="D6444" s="19">
        <v>2009</v>
      </c>
      <c r="E6444" s="19" t="s">
        <v>105</v>
      </c>
      <c r="F6444" s="19" t="s">
        <v>224</v>
      </c>
      <c r="G6444" s="19" t="s">
        <v>152</v>
      </c>
      <c r="H6444" s="19">
        <v>1.2193316320753895</v>
      </c>
    </row>
    <row r="6445" spans="1:8">
      <c r="A6445" s="19" t="s">
        <v>61</v>
      </c>
      <c r="B6445" s="19" t="s">
        <v>6834</v>
      </c>
      <c r="C6445" s="19" t="s">
        <v>60</v>
      </c>
      <c r="D6445" s="19">
        <v>2009</v>
      </c>
      <c r="E6445" s="19" t="s">
        <v>105</v>
      </c>
      <c r="F6445" s="19" t="s">
        <v>224</v>
      </c>
      <c r="G6445" s="19" t="s">
        <v>152</v>
      </c>
      <c r="H6445" s="19">
        <v>1.2026946002186718</v>
      </c>
    </row>
    <row r="6446" spans="1:8">
      <c r="A6446" s="19" t="s">
        <v>63</v>
      </c>
      <c r="B6446" s="19" t="s">
        <v>6835</v>
      </c>
      <c r="C6446" s="19" t="s">
        <v>62</v>
      </c>
      <c r="D6446" s="19">
        <v>2009</v>
      </c>
      <c r="E6446" s="19" t="s">
        <v>105</v>
      </c>
      <c r="F6446" s="19" t="s">
        <v>224</v>
      </c>
      <c r="G6446" s="19" t="s">
        <v>152</v>
      </c>
      <c r="H6446" s="19">
        <v>1.1069388131220053</v>
      </c>
    </row>
    <row r="6447" spans="1:8">
      <c r="A6447" s="19" t="s">
        <v>65</v>
      </c>
      <c r="B6447" s="19" t="s">
        <v>6836</v>
      </c>
      <c r="C6447" s="19" t="s">
        <v>64</v>
      </c>
      <c r="D6447" s="19">
        <v>2009</v>
      </c>
      <c r="E6447" s="19" t="s">
        <v>105</v>
      </c>
      <c r="F6447" s="19" t="s">
        <v>224</v>
      </c>
      <c r="G6447" s="19" t="s">
        <v>152</v>
      </c>
      <c r="H6447" s="19">
        <v>1.2368782712944824</v>
      </c>
    </row>
    <row r="6448" spans="1:8">
      <c r="A6448" s="19" t="s">
        <v>67</v>
      </c>
      <c r="B6448" s="19" t="s">
        <v>6837</v>
      </c>
      <c r="C6448" s="19" t="s">
        <v>66</v>
      </c>
      <c r="D6448" s="19">
        <v>2009</v>
      </c>
      <c r="E6448" s="19" t="s">
        <v>105</v>
      </c>
      <c r="F6448" s="19" t="s">
        <v>224</v>
      </c>
      <c r="G6448" s="19" t="s">
        <v>152</v>
      </c>
      <c r="H6448" s="19">
        <v>1.5188390120786011</v>
      </c>
    </row>
    <row r="6449" spans="1:8">
      <c r="A6449" s="19" t="s">
        <v>69</v>
      </c>
      <c r="B6449" s="19" t="s">
        <v>6838</v>
      </c>
      <c r="C6449" s="19" t="s">
        <v>68</v>
      </c>
      <c r="D6449" s="19">
        <v>2009</v>
      </c>
      <c r="E6449" s="19" t="s">
        <v>105</v>
      </c>
      <c r="F6449" s="19" t="s">
        <v>224</v>
      </c>
      <c r="G6449" s="19" t="s">
        <v>152</v>
      </c>
      <c r="H6449" s="19">
        <v>1.6947626657063761</v>
      </c>
    </row>
    <row r="6450" spans="1:8">
      <c r="A6450" s="19" t="s">
        <v>71</v>
      </c>
      <c r="B6450" s="19" t="s">
        <v>6839</v>
      </c>
      <c r="C6450" s="19" t="s">
        <v>70</v>
      </c>
      <c r="D6450" s="19">
        <v>2009</v>
      </c>
      <c r="E6450" s="19" t="s">
        <v>105</v>
      </c>
      <c r="F6450" s="19" t="s">
        <v>224</v>
      </c>
      <c r="G6450" s="19" t="s">
        <v>152</v>
      </c>
      <c r="H6450" s="19">
        <v>1.3473522465355832</v>
      </c>
    </row>
    <row r="6451" spans="1:8">
      <c r="A6451" s="19" t="s">
        <v>20</v>
      </c>
      <c r="B6451" s="19" t="s">
        <v>6840</v>
      </c>
      <c r="C6451" s="19" t="s">
        <v>182</v>
      </c>
      <c r="D6451" s="19">
        <v>2009</v>
      </c>
      <c r="E6451" s="19" t="s">
        <v>105</v>
      </c>
      <c r="F6451" s="19" t="s">
        <v>224</v>
      </c>
      <c r="G6451" s="19" t="s">
        <v>152</v>
      </c>
      <c r="H6451" s="19">
        <v>1.5124528849721208</v>
      </c>
    </row>
    <row r="6452" spans="1:8">
      <c r="A6452" s="19" t="s">
        <v>23</v>
      </c>
      <c r="B6452" s="19" t="s">
        <v>6841</v>
      </c>
      <c r="C6452" s="19" t="s">
        <v>175</v>
      </c>
      <c r="D6452" s="19">
        <v>2010</v>
      </c>
      <c r="E6452" s="19" t="s">
        <v>105</v>
      </c>
      <c r="F6452" s="19" t="s">
        <v>224</v>
      </c>
      <c r="G6452" s="19" t="s">
        <v>152</v>
      </c>
      <c r="H6452" s="19">
        <v>1.713895324659894</v>
      </c>
    </row>
    <row r="6453" spans="1:8">
      <c r="A6453" s="19" t="s">
        <v>25</v>
      </c>
      <c r="B6453" s="19" t="s">
        <v>6842</v>
      </c>
      <c r="C6453" s="19" t="s">
        <v>176</v>
      </c>
      <c r="D6453" s="19">
        <v>2010</v>
      </c>
      <c r="E6453" s="19" t="s">
        <v>105</v>
      </c>
      <c r="F6453" s="19" t="s">
        <v>224</v>
      </c>
      <c r="G6453" s="19" t="s">
        <v>152</v>
      </c>
      <c r="H6453" s="19">
        <v>2.0727915625190514</v>
      </c>
    </row>
    <row r="6454" spans="1:8">
      <c r="A6454" s="19" t="s">
        <v>26</v>
      </c>
      <c r="B6454" s="19" t="s">
        <v>6843</v>
      </c>
      <c r="C6454" s="19" t="s">
        <v>177</v>
      </c>
      <c r="D6454" s="19">
        <v>2010</v>
      </c>
      <c r="E6454" s="19" t="s">
        <v>105</v>
      </c>
      <c r="F6454" s="19" t="s">
        <v>224</v>
      </c>
      <c r="G6454" s="19" t="s">
        <v>152</v>
      </c>
      <c r="H6454" s="19">
        <v>1.8067371315631175</v>
      </c>
    </row>
    <row r="6455" spans="1:8">
      <c r="A6455" s="19" t="s">
        <v>221</v>
      </c>
      <c r="B6455" s="19" t="s">
        <v>6844</v>
      </c>
      <c r="C6455" s="19" t="s">
        <v>178</v>
      </c>
      <c r="D6455" s="19">
        <v>2010</v>
      </c>
      <c r="E6455" s="19" t="s">
        <v>105</v>
      </c>
      <c r="F6455" s="19" t="s">
        <v>224</v>
      </c>
      <c r="G6455" s="19" t="s">
        <v>152</v>
      </c>
      <c r="H6455" s="19">
        <v>1.5234817478203555</v>
      </c>
    </row>
    <row r="6456" spans="1:8">
      <c r="A6456" s="19" t="s">
        <v>107</v>
      </c>
      <c r="B6456" s="19" t="s">
        <v>6845</v>
      </c>
      <c r="C6456" s="19" t="s">
        <v>179</v>
      </c>
      <c r="D6456" s="19">
        <v>2010</v>
      </c>
      <c r="E6456" s="19" t="s">
        <v>105</v>
      </c>
      <c r="F6456" s="19" t="s">
        <v>224</v>
      </c>
      <c r="G6456" s="19" t="s">
        <v>152</v>
      </c>
      <c r="H6456" s="19">
        <v>1.3905442987683752</v>
      </c>
    </row>
    <row r="6457" spans="1:8">
      <c r="A6457" s="19" t="s">
        <v>27</v>
      </c>
      <c r="B6457" s="19" t="s">
        <v>6846</v>
      </c>
      <c r="C6457" s="19" t="s">
        <v>180</v>
      </c>
      <c r="D6457" s="19">
        <v>2010</v>
      </c>
      <c r="E6457" s="19" t="s">
        <v>105</v>
      </c>
      <c r="F6457" s="19" t="s">
        <v>224</v>
      </c>
      <c r="G6457" s="19" t="s">
        <v>152</v>
      </c>
      <c r="H6457" s="19">
        <v>1.2627991115705366</v>
      </c>
    </row>
    <row r="6458" spans="1:8">
      <c r="A6458" s="19" t="s">
        <v>28</v>
      </c>
      <c r="B6458" s="19" t="s">
        <v>6847</v>
      </c>
      <c r="C6458" s="19" t="s">
        <v>181</v>
      </c>
      <c r="D6458" s="19">
        <v>2010</v>
      </c>
      <c r="E6458" s="19" t="s">
        <v>105</v>
      </c>
      <c r="F6458" s="19" t="s">
        <v>224</v>
      </c>
      <c r="G6458" s="19" t="s">
        <v>152</v>
      </c>
      <c r="H6458" s="19">
        <v>1.3875021762998283</v>
      </c>
    </row>
    <row r="6459" spans="1:8">
      <c r="A6459" s="19" t="s">
        <v>30</v>
      </c>
      <c r="B6459" s="19" t="s">
        <v>6848</v>
      </c>
      <c r="C6459" s="19" t="s">
        <v>29</v>
      </c>
      <c r="D6459" s="19">
        <v>2010</v>
      </c>
      <c r="E6459" s="19" t="s">
        <v>105</v>
      </c>
      <c r="F6459" s="19" t="s">
        <v>224</v>
      </c>
      <c r="G6459" s="19" t="s">
        <v>152</v>
      </c>
      <c r="H6459" s="19">
        <v>1.742678129098062</v>
      </c>
    </row>
    <row r="6460" spans="1:8">
      <c r="A6460" s="19" t="s">
        <v>32</v>
      </c>
      <c r="B6460" s="19" t="s">
        <v>6849</v>
      </c>
      <c r="C6460" s="19" t="s">
        <v>31</v>
      </c>
      <c r="D6460" s="19">
        <v>2010</v>
      </c>
      <c r="E6460" s="19" t="s">
        <v>105</v>
      </c>
      <c r="F6460" s="19" t="s">
        <v>224</v>
      </c>
      <c r="G6460" s="19" t="s">
        <v>152</v>
      </c>
      <c r="H6460" s="19">
        <v>1.7256778846964056</v>
      </c>
    </row>
    <row r="6461" spans="1:8">
      <c r="A6461" s="19" t="s">
        <v>34</v>
      </c>
      <c r="B6461" s="19" t="s">
        <v>6850</v>
      </c>
      <c r="C6461" s="19" t="s">
        <v>33</v>
      </c>
      <c r="D6461" s="19">
        <v>2010</v>
      </c>
      <c r="E6461" s="19" t="s">
        <v>105</v>
      </c>
      <c r="F6461" s="19" t="s">
        <v>224</v>
      </c>
      <c r="G6461" s="19" t="s">
        <v>152</v>
      </c>
      <c r="H6461" s="19">
        <v>2.4333008411856025</v>
      </c>
    </row>
    <row r="6462" spans="1:8">
      <c r="A6462" s="19" t="s">
        <v>36</v>
      </c>
      <c r="B6462" s="19" t="s">
        <v>6851</v>
      </c>
      <c r="C6462" s="19" t="s">
        <v>35</v>
      </c>
      <c r="D6462" s="19">
        <v>2010</v>
      </c>
      <c r="E6462" s="19" t="s">
        <v>105</v>
      </c>
      <c r="F6462" s="19" t="s">
        <v>224</v>
      </c>
      <c r="G6462" s="19" t="s">
        <v>152</v>
      </c>
      <c r="H6462" s="19">
        <v>1.9320005204041806</v>
      </c>
    </row>
    <row r="6463" spans="1:8">
      <c r="A6463" s="19" t="s">
        <v>38</v>
      </c>
      <c r="B6463" s="19" t="s">
        <v>6852</v>
      </c>
      <c r="C6463" s="19" t="s">
        <v>37</v>
      </c>
      <c r="D6463" s="19">
        <v>2010</v>
      </c>
      <c r="E6463" s="19" t="s">
        <v>105</v>
      </c>
      <c r="F6463" s="19" t="s">
        <v>224</v>
      </c>
      <c r="G6463" s="19" t="s">
        <v>152</v>
      </c>
      <c r="H6463" s="19">
        <v>1.3956278325779792</v>
      </c>
    </row>
    <row r="6464" spans="1:8">
      <c r="A6464" s="19" t="s">
        <v>40</v>
      </c>
      <c r="B6464" s="19" t="s">
        <v>6853</v>
      </c>
      <c r="C6464" s="19" t="s">
        <v>39</v>
      </c>
      <c r="D6464" s="19">
        <v>2010</v>
      </c>
      <c r="E6464" s="19" t="s">
        <v>105</v>
      </c>
      <c r="F6464" s="19" t="s">
        <v>224</v>
      </c>
      <c r="G6464" s="19" t="s">
        <v>152</v>
      </c>
      <c r="H6464" s="19">
        <v>1.296825635625094</v>
      </c>
    </row>
    <row r="6465" spans="1:8">
      <c r="A6465" s="19" t="s">
        <v>41</v>
      </c>
      <c r="B6465" s="19" t="s">
        <v>6854</v>
      </c>
      <c r="C6465" s="19" t="s">
        <v>24</v>
      </c>
      <c r="D6465" s="19">
        <v>2010</v>
      </c>
      <c r="E6465" s="19" t="s">
        <v>105</v>
      </c>
      <c r="F6465" s="19" t="s">
        <v>224</v>
      </c>
      <c r="G6465" s="19" t="s">
        <v>152</v>
      </c>
      <c r="H6465" s="19">
        <v>2.0727915625190514</v>
      </c>
    </row>
    <row r="6466" spans="1:8">
      <c r="A6466" s="19" t="s">
        <v>43</v>
      </c>
      <c r="B6466" s="19" t="s">
        <v>6855</v>
      </c>
      <c r="C6466" s="19" t="s">
        <v>42</v>
      </c>
      <c r="D6466" s="19">
        <v>2010</v>
      </c>
      <c r="E6466" s="19" t="s">
        <v>105</v>
      </c>
      <c r="F6466" s="19" t="s">
        <v>224</v>
      </c>
      <c r="G6466" s="19" t="s">
        <v>152</v>
      </c>
      <c r="H6466" s="19">
        <v>1.895328603935216</v>
      </c>
    </row>
    <row r="6467" spans="1:8">
      <c r="A6467" s="19" t="s">
        <v>45</v>
      </c>
      <c r="B6467" s="19" t="s">
        <v>6856</v>
      </c>
      <c r="C6467" s="19" t="s">
        <v>44</v>
      </c>
      <c r="D6467" s="19">
        <v>2010</v>
      </c>
      <c r="E6467" s="19" t="s">
        <v>105</v>
      </c>
      <c r="F6467" s="19" t="s">
        <v>224</v>
      </c>
      <c r="G6467" s="19" t="s">
        <v>152</v>
      </c>
      <c r="H6467" s="19">
        <v>1.832504703036818</v>
      </c>
    </row>
    <row r="6468" spans="1:8">
      <c r="A6468" s="19" t="s">
        <v>47</v>
      </c>
      <c r="B6468" s="19" t="s">
        <v>6857</v>
      </c>
      <c r="C6468" s="19" t="s">
        <v>46</v>
      </c>
      <c r="D6468" s="19">
        <v>2010</v>
      </c>
      <c r="E6468" s="19" t="s">
        <v>105</v>
      </c>
      <c r="F6468" s="19" t="s">
        <v>224</v>
      </c>
      <c r="G6468" s="19" t="s">
        <v>152</v>
      </c>
      <c r="H6468" s="19">
        <v>1.7524999720047927</v>
      </c>
    </row>
    <row r="6469" spans="1:8">
      <c r="A6469" s="19" t="s">
        <v>49</v>
      </c>
      <c r="B6469" s="19" t="s">
        <v>6858</v>
      </c>
      <c r="C6469" s="19" t="s">
        <v>48</v>
      </c>
      <c r="D6469" s="19">
        <v>2010</v>
      </c>
      <c r="E6469" s="19" t="s">
        <v>105</v>
      </c>
      <c r="F6469" s="19" t="s">
        <v>224</v>
      </c>
      <c r="G6469" s="19" t="s">
        <v>152</v>
      </c>
      <c r="H6469" s="19">
        <v>1.5859851917716865</v>
      </c>
    </row>
    <row r="6470" spans="1:8">
      <c r="A6470" s="19" t="s">
        <v>51</v>
      </c>
      <c r="B6470" s="19" t="s">
        <v>6859</v>
      </c>
      <c r="C6470" s="19" t="s">
        <v>50</v>
      </c>
      <c r="D6470" s="19">
        <v>2010</v>
      </c>
      <c r="E6470" s="19" t="s">
        <v>105</v>
      </c>
      <c r="F6470" s="19" t="s">
        <v>224</v>
      </c>
      <c r="G6470" s="19" t="s">
        <v>152</v>
      </c>
      <c r="H6470" s="19">
        <v>1.5472300772149858</v>
      </c>
    </row>
    <row r="6471" spans="1:8">
      <c r="A6471" s="19" t="s">
        <v>53</v>
      </c>
      <c r="B6471" s="19" t="s">
        <v>6860</v>
      </c>
      <c r="C6471" s="19" t="s">
        <v>52</v>
      </c>
      <c r="D6471" s="19">
        <v>2010</v>
      </c>
      <c r="E6471" s="19" t="s">
        <v>105</v>
      </c>
      <c r="F6471" s="19" t="s">
        <v>224</v>
      </c>
      <c r="G6471" s="19" t="s">
        <v>152</v>
      </c>
      <c r="H6471" s="19">
        <v>1.3924347800569299</v>
      </c>
    </row>
    <row r="6472" spans="1:8">
      <c r="A6472" s="19" t="s">
        <v>55</v>
      </c>
      <c r="B6472" s="19" t="s">
        <v>6861</v>
      </c>
      <c r="C6472" s="19" t="s">
        <v>54</v>
      </c>
      <c r="D6472" s="19">
        <v>2010</v>
      </c>
      <c r="E6472" s="19" t="s">
        <v>105</v>
      </c>
      <c r="F6472" s="19" t="s">
        <v>224</v>
      </c>
      <c r="G6472" s="19" t="s">
        <v>152</v>
      </c>
      <c r="H6472" s="19">
        <v>1.6039742195236781</v>
      </c>
    </row>
    <row r="6473" spans="1:8">
      <c r="A6473" s="19" t="s">
        <v>57</v>
      </c>
      <c r="B6473" s="19" t="s">
        <v>6862</v>
      </c>
      <c r="C6473" s="19" t="s">
        <v>56</v>
      </c>
      <c r="D6473" s="19">
        <v>2010</v>
      </c>
      <c r="E6473" s="19" t="s">
        <v>105</v>
      </c>
      <c r="F6473" s="19" t="s">
        <v>224</v>
      </c>
      <c r="G6473" s="19" t="s">
        <v>152</v>
      </c>
      <c r="H6473" s="19">
        <v>1.3120334428187519</v>
      </c>
    </row>
    <row r="6474" spans="1:8">
      <c r="A6474" s="19" t="s">
        <v>59</v>
      </c>
      <c r="B6474" s="19" t="s">
        <v>6863</v>
      </c>
      <c r="C6474" s="19" t="s">
        <v>58</v>
      </c>
      <c r="D6474" s="19">
        <v>2010</v>
      </c>
      <c r="E6474" s="19" t="s">
        <v>105</v>
      </c>
      <c r="F6474" s="19" t="s">
        <v>224</v>
      </c>
      <c r="G6474" s="19" t="s">
        <v>152</v>
      </c>
      <c r="H6474" s="19">
        <v>1.2740076265936005</v>
      </c>
    </row>
    <row r="6475" spans="1:8">
      <c r="A6475" s="19" t="s">
        <v>61</v>
      </c>
      <c r="B6475" s="19" t="s">
        <v>6864</v>
      </c>
      <c r="C6475" s="19" t="s">
        <v>60</v>
      </c>
      <c r="D6475" s="19">
        <v>2010</v>
      </c>
      <c r="E6475" s="19" t="s">
        <v>105</v>
      </c>
      <c r="F6475" s="19" t="s">
        <v>224</v>
      </c>
      <c r="G6475" s="19" t="s">
        <v>152</v>
      </c>
      <c r="H6475" s="19">
        <v>1.2178477690288714</v>
      </c>
    </row>
    <row r="6476" spans="1:8">
      <c r="A6476" s="19" t="s">
        <v>63</v>
      </c>
      <c r="B6476" s="19" t="s">
        <v>6865</v>
      </c>
      <c r="C6476" s="19" t="s">
        <v>62</v>
      </c>
      <c r="D6476" s="19">
        <v>2010</v>
      </c>
      <c r="E6476" s="19" t="s">
        <v>105</v>
      </c>
      <c r="F6476" s="19" t="s">
        <v>224</v>
      </c>
      <c r="G6476" s="19" t="s">
        <v>152</v>
      </c>
      <c r="H6476" s="19">
        <v>1.1622581014542539</v>
      </c>
    </row>
    <row r="6477" spans="1:8">
      <c r="A6477" s="19" t="s">
        <v>65</v>
      </c>
      <c r="B6477" s="19" t="s">
        <v>6866</v>
      </c>
      <c r="C6477" s="19" t="s">
        <v>64</v>
      </c>
      <c r="D6477" s="19">
        <v>2010</v>
      </c>
      <c r="E6477" s="19" t="s">
        <v>105</v>
      </c>
      <c r="F6477" s="19" t="s">
        <v>224</v>
      </c>
      <c r="G6477" s="19" t="s">
        <v>152</v>
      </c>
      <c r="H6477" s="19">
        <v>1.240019887111397</v>
      </c>
    </row>
    <row r="6478" spans="1:8">
      <c r="A6478" s="19" t="s">
        <v>67</v>
      </c>
      <c r="B6478" s="19" t="s">
        <v>6867</v>
      </c>
      <c r="C6478" s="19" t="s">
        <v>66</v>
      </c>
      <c r="D6478" s="19">
        <v>2010</v>
      </c>
      <c r="E6478" s="19" t="s">
        <v>105</v>
      </c>
      <c r="F6478" s="19" t="s">
        <v>224</v>
      </c>
      <c r="G6478" s="19" t="s">
        <v>152</v>
      </c>
      <c r="H6478" s="19">
        <v>1.5508419178143948</v>
      </c>
    </row>
    <row r="6479" spans="1:8">
      <c r="A6479" s="19" t="s">
        <v>69</v>
      </c>
      <c r="B6479" s="19" t="s">
        <v>6868</v>
      </c>
      <c r="C6479" s="19" t="s">
        <v>68</v>
      </c>
      <c r="D6479" s="19">
        <v>2010</v>
      </c>
      <c r="E6479" s="19" t="s">
        <v>105</v>
      </c>
      <c r="F6479" s="19" t="s">
        <v>224</v>
      </c>
      <c r="G6479" s="19" t="s">
        <v>152</v>
      </c>
      <c r="H6479" s="19">
        <v>1.7854745603436701</v>
      </c>
    </row>
    <row r="6480" spans="1:8">
      <c r="A6480" s="19" t="s">
        <v>71</v>
      </c>
      <c r="B6480" s="19" t="s">
        <v>6869</v>
      </c>
      <c r="C6480" s="19" t="s">
        <v>70</v>
      </c>
      <c r="D6480" s="19">
        <v>2010</v>
      </c>
      <c r="E6480" s="19" t="s">
        <v>105</v>
      </c>
      <c r="F6480" s="19" t="s">
        <v>224</v>
      </c>
      <c r="G6480" s="19" t="s">
        <v>152</v>
      </c>
      <c r="H6480" s="19">
        <v>1.382989232440976</v>
      </c>
    </row>
    <row r="6481" spans="1:8">
      <c r="A6481" s="19" t="s">
        <v>20</v>
      </c>
      <c r="B6481" s="19" t="s">
        <v>6870</v>
      </c>
      <c r="C6481" s="19" t="s">
        <v>182</v>
      </c>
      <c r="D6481" s="19">
        <v>2010</v>
      </c>
      <c r="E6481" s="19" t="s">
        <v>105</v>
      </c>
      <c r="F6481" s="19" t="s">
        <v>224</v>
      </c>
      <c r="G6481" s="19" t="s">
        <v>152</v>
      </c>
      <c r="H6481" s="19">
        <v>1.5548050041023262</v>
      </c>
    </row>
    <row r="6482" spans="1:8">
      <c r="A6482" s="19" t="s">
        <v>23</v>
      </c>
      <c r="B6482" s="19" t="s">
        <v>6871</v>
      </c>
      <c r="C6482" s="19" t="s">
        <v>175</v>
      </c>
      <c r="D6482" s="19">
        <v>2011</v>
      </c>
      <c r="E6482" s="19" t="s">
        <v>105</v>
      </c>
      <c r="F6482" s="19" t="s">
        <v>224</v>
      </c>
      <c r="G6482" s="19" t="s">
        <v>152</v>
      </c>
      <c r="H6482" s="19">
        <v>1.7784371149009861</v>
      </c>
    </row>
    <row r="6483" spans="1:8">
      <c r="A6483" s="19" t="s">
        <v>25</v>
      </c>
      <c r="B6483" s="19" t="s">
        <v>6872</v>
      </c>
      <c r="C6483" s="19" t="s">
        <v>176</v>
      </c>
      <c r="D6483" s="19">
        <v>2011</v>
      </c>
      <c r="E6483" s="19" t="s">
        <v>105</v>
      </c>
      <c r="F6483" s="19" t="s">
        <v>224</v>
      </c>
      <c r="G6483" s="19" t="s">
        <v>152</v>
      </c>
      <c r="H6483" s="19">
        <v>2.1718300862344297</v>
      </c>
    </row>
    <row r="6484" spans="1:8">
      <c r="A6484" s="19" t="s">
        <v>26</v>
      </c>
      <c r="B6484" s="19" t="s">
        <v>6873</v>
      </c>
      <c r="C6484" s="19" t="s">
        <v>177</v>
      </c>
      <c r="D6484" s="19">
        <v>2011</v>
      </c>
      <c r="E6484" s="19" t="s">
        <v>105</v>
      </c>
      <c r="F6484" s="19" t="s">
        <v>224</v>
      </c>
      <c r="G6484" s="19" t="s">
        <v>152</v>
      </c>
      <c r="H6484" s="19">
        <v>1.8711196288723635</v>
      </c>
    </row>
    <row r="6485" spans="1:8">
      <c r="A6485" s="19" t="s">
        <v>221</v>
      </c>
      <c r="B6485" s="19" t="s">
        <v>6874</v>
      </c>
      <c r="C6485" s="19" t="s">
        <v>178</v>
      </c>
      <c r="D6485" s="19">
        <v>2011</v>
      </c>
      <c r="E6485" s="19" t="s">
        <v>105</v>
      </c>
      <c r="F6485" s="19" t="s">
        <v>224</v>
      </c>
      <c r="G6485" s="19" t="s">
        <v>152</v>
      </c>
      <c r="H6485" s="19">
        <v>1.5688225409049423</v>
      </c>
    </row>
    <row r="6486" spans="1:8">
      <c r="A6486" s="19" t="s">
        <v>107</v>
      </c>
      <c r="B6486" s="19" t="s">
        <v>6875</v>
      </c>
      <c r="C6486" s="19" t="s">
        <v>179</v>
      </c>
      <c r="D6486" s="19">
        <v>2011</v>
      </c>
      <c r="E6486" s="19" t="s">
        <v>105</v>
      </c>
      <c r="F6486" s="19" t="s">
        <v>224</v>
      </c>
      <c r="G6486" s="19" t="s">
        <v>152</v>
      </c>
      <c r="H6486" s="19">
        <v>1.4118927134246386</v>
      </c>
    </row>
    <row r="6487" spans="1:8">
      <c r="A6487" s="19" t="s">
        <v>27</v>
      </c>
      <c r="B6487" s="19" t="s">
        <v>6876</v>
      </c>
      <c r="C6487" s="19" t="s">
        <v>180</v>
      </c>
      <c r="D6487" s="19">
        <v>2011</v>
      </c>
      <c r="E6487" s="19" t="s">
        <v>105</v>
      </c>
      <c r="F6487" s="19" t="s">
        <v>224</v>
      </c>
      <c r="G6487" s="19" t="s">
        <v>152</v>
      </c>
      <c r="H6487" s="19">
        <v>1.3068887122194792</v>
      </c>
    </row>
    <row r="6488" spans="1:8">
      <c r="A6488" s="19" t="s">
        <v>28</v>
      </c>
      <c r="B6488" s="19" t="s">
        <v>6877</v>
      </c>
      <c r="C6488" s="19" t="s">
        <v>181</v>
      </c>
      <c r="D6488" s="19">
        <v>2011</v>
      </c>
      <c r="E6488" s="19" t="s">
        <v>105</v>
      </c>
      <c r="F6488" s="19" t="s">
        <v>224</v>
      </c>
      <c r="G6488" s="19" t="s">
        <v>152</v>
      </c>
      <c r="H6488" s="19">
        <v>1.4395308614902504</v>
      </c>
    </row>
    <row r="6489" spans="1:8">
      <c r="A6489" s="19" t="s">
        <v>30</v>
      </c>
      <c r="B6489" s="19" t="s">
        <v>6878</v>
      </c>
      <c r="C6489" s="19" t="s">
        <v>29</v>
      </c>
      <c r="D6489" s="19">
        <v>2011</v>
      </c>
      <c r="E6489" s="19" t="s">
        <v>105</v>
      </c>
      <c r="F6489" s="19" t="s">
        <v>224</v>
      </c>
      <c r="G6489" s="19" t="s">
        <v>152</v>
      </c>
      <c r="H6489" s="19">
        <v>1.8273875341907699</v>
      </c>
    </row>
    <row r="6490" spans="1:8">
      <c r="A6490" s="19" t="s">
        <v>32</v>
      </c>
      <c r="B6490" s="19" t="s">
        <v>6879</v>
      </c>
      <c r="C6490" s="19" t="s">
        <v>31</v>
      </c>
      <c r="D6490" s="19">
        <v>2011</v>
      </c>
      <c r="E6490" s="19" t="s">
        <v>105</v>
      </c>
      <c r="F6490" s="19" t="s">
        <v>224</v>
      </c>
      <c r="G6490" s="19" t="s">
        <v>152</v>
      </c>
      <c r="H6490" s="19">
        <v>1.8228992299966524</v>
      </c>
    </row>
    <row r="6491" spans="1:8">
      <c r="A6491" s="19" t="s">
        <v>34</v>
      </c>
      <c r="B6491" s="19" t="s">
        <v>6880</v>
      </c>
      <c r="C6491" s="19" t="s">
        <v>33</v>
      </c>
      <c r="D6491" s="19">
        <v>2011</v>
      </c>
      <c r="E6491" s="19" t="s">
        <v>105</v>
      </c>
      <c r="F6491" s="19" t="s">
        <v>224</v>
      </c>
      <c r="G6491" s="19" t="s">
        <v>152</v>
      </c>
      <c r="H6491" s="19">
        <v>2.5201649041046785</v>
      </c>
    </row>
    <row r="6492" spans="1:8">
      <c r="A6492" s="19" t="s">
        <v>36</v>
      </c>
      <c r="B6492" s="19" t="s">
        <v>6881</v>
      </c>
      <c r="C6492" s="19" t="s">
        <v>35</v>
      </c>
      <c r="D6492" s="19">
        <v>2011</v>
      </c>
      <c r="E6492" s="19" t="s">
        <v>105</v>
      </c>
      <c r="F6492" s="19" t="s">
        <v>224</v>
      </c>
      <c r="G6492" s="19" t="s">
        <v>152</v>
      </c>
      <c r="H6492" s="19">
        <v>1.9318009159775131</v>
      </c>
    </row>
    <row r="6493" spans="1:8">
      <c r="A6493" s="19" t="s">
        <v>38</v>
      </c>
      <c r="B6493" s="19" t="s">
        <v>6882</v>
      </c>
      <c r="C6493" s="19" t="s">
        <v>37</v>
      </c>
      <c r="D6493" s="19">
        <v>2011</v>
      </c>
      <c r="E6493" s="19" t="s">
        <v>105</v>
      </c>
      <c r="F6493" s="19" t="s">
        <v>224</v>
      </c>
      <c r="G6493" s="19" t="s">
        <v>152</v>
      </c>
      <c r="H6493" s="19">
        <v>1.4439426142401699</v>
      </c>
    </row>
    <row r="6494" spans="1:8">
      <c r="A6494" s="19" t="s">
        <v>40</v>
      </c>
      <c r="B6494" s="19" t="s">
        <v>6883</v>
      </c>
      <c r="C6494" s="19" t="s">
        <v>39</v>
      </c>
      <c r="D6494" s="19">
        <v>2011</v>
      </c>
      <c r="E6494" s="19" t="s">
        <v>105</v>
      </c>
      <c r="F6494" s="19" t="s">
        <v>224</v>
      </c>
      <c r="G6494" s="19" t="s">
        <v>152</v>
      </c>
      <c r="H6494" s="19">
        <v>1.3672922252010724</v>
      </c>
    </row>
    <row r="6495" spans="1:8">
      <c r="A6495" s="19" t="s">
        <v>41</v>
      </c>
      <c r="B6495" s="19" t="s">
        <v>6884</v>
      </c>
      <c r="C6495" s="19" t="s">
        <v>24</v>
      </c>
      <c r="D6495" s="19">
        <v>2011</v>
      </c>
      <c r="E6495" s="19" t="s">
        <v>105</v>
      </c>
      <c r="F6495" s="19" t="s">
        <v>224</v>
      </c>
      <c r="G6495" s="19" t="s">
        <v>152</v>
      </c>
      <c r="H6495" s="19">
        <v>2.1718300862344297</v>
      </c>
    </row>
    <row r="6496" spans="1:8">
      <c r="A6496" s="19" t="s">
        <v>43</v>
      </c>
      <c r="B6496" s="19" t="s">
        <v>6885</v>
      </c>
      <c r="C6496" s="19" t="s">
        <v>42</v>
      </c>
      <c r="D6496" s="19">
        <v>2011</v>
      </c>
      <c r="E6496" s="19" t="s">
        <v>105</v>
      </c>
      <c r="F6496" s="19" t="s">
        <v>224</v>
      </c>
      <c r="G6496" s="19" t="s">
        <v>152</v>
      </c>
      <c r="H6496" s="19">
        <v>1.8944952904448062</v>
      </c>
    </row>
    <row r="6497" spans="1:8">
      <c r="A6497" s="19" t="s">
        <v>45</v>
      </c>
      <c r="B6497" s="19" t="s">
        <v>6886</v>
      </c>
      <c r="C6497" s="19" t="s">
        <v>44</v>
      </c>
      <c r="D6497" s="19">
        <v>2011</v>
      </c>
      <c r="E6497" s="19" t="s">
        <v>105</v>
      </c>
      <c r="F6497" s="19" t="s">
        <v>224</v>
      </c>
      <c r="G6497" s="19" t="s">
        <v>152</v>
      </c>
      <c r="H6497" s="19">
        <v>1.9132291371286549</v>
      </c>
    </row>
    <row r="6498" spans="1:8">
      <c r="A6498" s="19" t="s">
        <v>47</v>
      </c>
      <c r="B6498" s="19" t="s">
        <v>6887</v>
      </c>
      <c r="C6498" s="19" t="s">
        <v>46</v>
      </c>
      <c r="D6498" s="19">
        <v>2011</v>
      </c>
      <c r="E6498" s="19" t="s">
        <v>105</v>
      </c>
      <c r="F6498" s="19" t="s">
        <v>224</v>
      </c>
      <c r="G6498" s="19" t="s">
        <v>152</v>
      </c>
      <c r="H6498" s="19">
        <v>1.8332906900426063</v>
      </c>
    </row>
    <row r="6499" spans="1:8">
      <c r="A6499" s="19" t="s">
        <v>49</v>
      </c>
      <c r="B6499" s="19" t="s">
        <v>6888</v>
      </c>
      <c r="C6499" s="19" t="s">
        <v>48</v>
      </c>
      <c r="D6499" s="19">
        <v>2011</v>
      </c>
      <c r="E6499" s="19" t="s">
        <v>105</v>
      </c>
      <c r="F6499" s="19" t="s">
        <v>224</v>
      </c>
      <c r="G6499" s="19" t="s">
        <v>152</v>
      </c>
      <c r="H6499" s="19">
        <v>1.6327707084665011</v>
      </c>
    </row>
    <row r="6500" spans="1:8">
      <c r="A6500" s="19" t="s">
        <v>51</v>
      </c>
      <c r="B6500" s="19" t="s">
        <v>6889</v>
      </c>
      <c r="C6500" s="19" t="s">
        <v>50</v>
      </c>
      <c r="D6500" s="19">
        <v>2011</v>
      </c>
      <c r="E6500" s="19" t="s">
        <v>105</v>
      </c>
      <c r="F6500" s="19" t="s">
        <v>224</v>
      </c>
      <c r="G6500" s="19" t="s">
        <v>152</v>
      </c>
      <c r="H6500" s="19">
        <v>1.5535938733156003</v>
      </c>
    </row>
    <row r="6501" spans="1:8">
      <c r="A6501" s="19" t="s">
        <v>53</v>
      </c>
      <c r="B6501" s="19" t="s">
        <v>6890</v>
      </c>
      <c r="C6501" s="19" t="s">
        <v>52</v>
      </c>
      <c r="D6501" s="19">
        <v>2011</v>
      </c>
      <c r="E6501" s="19" t="s">
        <v>105</v>
      </c>
      <c r="F6501" s="19" t="s">
        <v>224</v>
      </c>
      <c r="G6501" s="19" t="s">
        <v>152</v>
      </c>
      <c r="H6501" s="19">
        <v>1.4744724697413869</v>
      </c>
    </row>
    <row r="6502" spans="1:8">
      <c r="A6502" s="19" t="s">
        <v>55</v>
      </c>
      <c r="B6502" s="19" t="s">
        <v>6891</v>
      </c>
      <c r="C6502" s="19" t="s">
        <v>54</v>
      </c>
      <c r="D6502" s="19">
        <v>2011</v>
      </c>
      <c r="E6502" s="19" t="s">
        <v>105</v>
      </c>
      <c r="F6502" s="19" t="s">
        <v>224</v>
      </c>
      <c r="G6502" s="19" t="s">
        <v>152</v>
      </c>
      <c r="H6502" s="19">
        <v>1.6358394609827995</v>
      </c>
    </row>
    <row r="6503" spans="1:8">
      <c r="A6503" s="19" t="s">
        <v>57</v>
      </c>
      <c r="B6503" s="19" t="s">
        <v>6892</v>
      </c>
      <c r="C6503" s="19" t="s">
        <v>56</v>
      </c>
      <c r="D6503" s="19">
        <v>2011</v>
      </c>
      <c r="E6503" s="19" t="s">
        <v>105</v>
      </c>
      <c r="F6503" s="19" t="s">
        <v>224</v>
      </c>
      <c r="G6503" s="19" t="s">
        <v>152</v>
      </c>
      <c r="H6503" s="19">
        <v>1.3304918109995174</v>
      </c>
    </row>
    <row r="6504" spans="1:8">
      <c r="A6504" s="19" t="s">
        <v>59</v>
      </c>
      <c r="B6504" s="19" t="s">
        <v>6893</v>
      </c>
      <c r="C6504" s="19" t="s">
        <v>58</v>
      </c>
      <c r="D6504" s="19">
        <v>2011</v>
      </c>
      <c r="E6504" s="19" t="s">
        <v>105</v>
      </c>
      <c r="F6504" s="19" t="s">
        <v>224</v>
      </c>
      <c r="G6504" s="19" t="s">
        <v>152</v>
      </c>
      <c r="H6504" s="19">
        <v>1.3281440887989109</v>
      </c>
    </row>
    <row r="6505" spans="1:8">
      <c r="A6505" s="19" t="s">
        <v>61</v>
      </c>
      <c r="B6505" s="19" t="s">
        <v>6894</v>
      </c>
      <c r="C6505" s="19" t="s">
        <v>60</v>
      </c>
      <c r="D6505" s="19">
        <v>2011</v>
      </c>
      <c r="E6505" s="19" t="s">
        <v>105</v>
      </c>
      <c r="F6505" s="19" t="s">
        <v>224</v>
      </c>
      <c r="G6505" s="19" t="s">
        <v>152</v>
      </c>
      <c r="H6505" s="19">
        <v>1.2223071046600458</v>
      </c>
    </row>
    <row r="6506" spans="1:8">
      <c r="A6506" s="19" t="s">
        <v>63</v>
      </c>
      <c r="B6506" s="19" t="s">
        <v>6895</v>
      </c>
      <c r="C6506" s="19" t="s">
        <v>62</v>
      </c>
      <c r="D6506" s="19">
        <v>2011</v>
      </c>
      <c r="E6506" s="19" t="s">
        <v>105</v>
      </c>
      <c r="F6506" s="19" t="s">
        <v>224</v>
      </c>
      <c r="G6506" s="19" t="s">
        <v>152</v>
      </c>
      <c r="H6506" s="19">
        <v>1.1866998334056003</v>
      </c>
    </row>
    <row r="6507" spans="1:8">
      <c r="A6507" s="19" t="s">
        <v>65</v>
      </c>
      <c r="B6507" s="19" t="s">
        <v>6896</v>
      </c>
      <c r="C6507" s="19" t="s">
        <v>64</v>
      </c>
      <c r="D6507" s="19">
        <v>2011</v>
      </c>
      <c r="E6507" s="19" t="s">
        <v>105</v>
      </c>
      <c r="F6507" s="19" t="s">
        <v>224</v>
      </c>
      <c r="G6507" s="19" t="s">
        <v>152</v>
      </c>
      <c r="H6507" s="19">
        <v>1.2795103468376567</v>
      </c>
    </row>
    <row r="6508" spans="1:8">
      <c r="A6508" s="19" t="s">
        <v>67</v>
      </c>
      <c r="B6508" s="19" t="s">
        <v>6897</v>
      </c>
      <c r="C6508" s="19" t="s">
        <v>66</v>
      </c>
      <c r="D6508" s="19">
        <v>2011</v>
      </c>
      <c r="E6508" s="19" t="s">
        <v>105</v>
      </c>
      <c r="F6508" s="19" t="s">
        <v>224</v>
      </c>
      <c r="G6508" s="19" t="s">
        <v>152</v>
      </c>
      <c r="H6508" s="19">
        <v>1.5825491873396065</v>
      </c>
    </row>
    <row r="6509" spans="1:8">
      <c r="A6509" s="19" t="s">
        <v>69</v>
      </c>
      <c r="B6509" s="19" t="s">
        <v>6898</v>
      </c>
      <c r="C6509" s="19" t="s">
        <v>68</v>
      </c>
      <c r="D6509" s="19">
        <v>2011</v>
      </c>
      <c r="E6509" s="19" t="s">
        <v>105</v>
      </c>
      <c r="F6509" s="19" t="s">
        <v>224</v>
      </c>
      <c r="G6509" s="19" t="s">
        <v>152</v>
      </c>
      <c r="H6509" s="19">
        <v>1.9014789280551541</v>
      </c>
    </row>
    <row r="6510" spans="1:8">
      <c r="A6510" s="19" t="s">
        <v>71</v>
      </c>
      <c r="B6510" s="19" t="s">
        <v>6899</v>
      </c>
      <c r="C6510" s="19" t="s">
        <v>70</v>
      </c>
      <c r="D6510" s="19">
        <v>2011</v>
      </c>
      <c r="E6510" s="19" t="s">
        <v>105</v>
      </c>
      <c r="F6510" s="19" t="s">
        <v>224</v>
      </c>
      <c r="G6510" s="19" t="s">
        <v>152</v>
      </c>
      <c r="H6510" s="19">
        <v>1.4468597680542328</v>
      </c>
    </row>
    <row r="6511" spans="1:8">
      <c r="A6511" s="19" t="s">
        <v>20</v>
      </c>
      <c r="B6511" s="19" t="s">
        <v>6900</v>
      </c>
      <c r="C6511" s="19" t="s">
        <v>182</v>
      </c>
      <c r="D6511" s="19">
        <v>2011</v>
      </c>
      <c r="E6511" s="19" t="s">
        <v>105</v>
      </c>
      <c r="F6511" s="19" t="s">
        <v>224</v>
      </c>
      <c r="G6511" s="19" t="s">
        <v>152</v>
      </c>
      <c r="H6511" s="19">
        <v>1.6065404875454894</v>
      </c>
    </row>
    <row r="6512" spans="1:8">
      <c r="A6512" s="19" t="s">
        <v>23</v>
      </c>
      <c r="B6512" s="19" t="s">
        <v>6901</v>
      </c>
      <c r="C6512" s="19" t="s">
        <v>175</v>
      </c>
      <c r="D6512" s="19">
        <v>2012</v>
      </c>
      <c r="E6512" s="19" t="s">
        <v>105</v>
      </c>
      <c r="F6512" s="19" t="s">
        <v>224</v>
      </c>
      <c r="G6512" s="19" t="s">
        <v>152</v>
      </c>
      <c r="H6512" s="19">
        <v>1.8430371698296495</v>
      </c>
    </row>
    <row r="6513" spans="1:8">
      <c r="A6513" s="19" t="s">
        <v>25</v>
      </c>
      <c r="B6513" s="19" t="s">
        <v>6902</v>
      </c>
      <c r="C6513" s="19" t="s">
        <v>176</v>
      </c>
      <c r="D6513" s="19">
        <v>2012</v>
      </c>
      <c r="E6513" s="19" t="s">
        <v>105</v>
      </c>
      <c r="F6513" s="19" t="s">
        <v>224</v>
      </c>
      <c r="G6513" s="19" t="s">
        <v>152</v>
      </c>
      <c r="H6513" s="19">
        <v>2.1942714440163846</v>
      </c>
    </row>
    <row r="6514" spans="1:8">
      <c r="A6514" s="19" t="s">
        <v>26</v>
      </c>
      <c r="B6514" s="19" t="s">
        <v>6903</v>
      </c>
      <c r="C6514" s="19" t="s">
        <v>177</v>
      </c>
      <c r="D6514" s="19">
        <v>2012</v>
      </c>
      <c r="E6514" s="19" t="s">
        <v>105</v>
      </c>
      <c r="F6514" s="19" t="s">
        <v>224</v>
      </c>
      <c r="G6514" s="19" t="s">
        <v>152</v>
      </c>
      <c r="H6514" s="19">
        <v>1.9622108460607091</v>
      </c>
    </row>
    <row r="6515" spans="1:8">
      <c r="A6515" s="19" t="s">
        <v>221</v>
      </c>
      <c r="B6515" s="19" t="s">
        <v>6904</v>
      </c>
      <c r="C6515" s="19" t="s">
        <v>178</v>
      </c>
      <c r="D6515" s="19">
        <v>2012</v>
      </c>
      <c r="E6515" s="19" t="s">
        <v>105</v>
      </c>
      <c r="F6515" s="19" t="s">
        <v>224</v>
      </c>
      <c r="G6515" s="19" t="s">
        <v>152</v>
      </c>
      <c r="H6515" s="19">
        <v>1.6060258182414546</v>
      </c>
    </row>
    <row r="6516" spans="1:8">
      <c r="A6516" s="19" t="s">
        <v>107</v>
      </c>
      <c r="B6516" s="19" t="s">
        <v>6905</v>
      </c>
      <c r="C6516" s="19" t="s">
        <v>179</v>
      </c>
      <c r="D6516" s="19">
        <v>2012</v>
      </c>
      <c r="E6516" s="19" t="s">
        <v>105</v>
      </c>
      <c r="F6516" s="19" t="s">
        <v>224</v>
      </c>
      <c r="G6516" s="19" t="s">
        <v>152</v>
      </c>
      <c r="H6516" s="19">
        <v>1.4277739608381999</v>
      </c>
    </row>
    <row r="6517" spans="1:8">
      <c r="A6517" s="19" t="s">
        <v>27</v>
      </c>
      <c r="B6517" s="19" t="s">
        <v>6906</v>
      </c>
      <c r="C6517" s="19" t="s">
        <v>180</v>
      </c>
      <c r="D6517" s="19">
        <v>2012</v>
      </c>
      <c r="E6517" s="19" t="s">
        <v>105</v>
      </c>
      <c r="F6517" s="19" t="s">
        <v>224</v>
      </c>
      <c r="G6517" s="19" t="s">
        <v>152</v>
      </c>
      <c r="H6517" s="19">
        <v>1.3700625719716415</v>
      </c>
    </row>
    <row r="6518" spans="1:8">
      <c r="A6518" s="19" t="s">
        <v>28</v>
      </c>
      <c r="B6518" s="19" t="s">
        <v>6907</v>
      </c>
      <c r="C6518" s="19" t="s">
        <v>181</v>
      </c>
      <c r="D6518" s="19">
        <v>2012</v>
      </c>
      <c r="E6518" s="19" t="s">
        <v>105</v>
      </c>
      <c r="F6518" s="19" t="s">
        <v>224</v>
      </c>
      <c r="G6518" s="19" t="s">
        <v>152</v>
      </c>
      <c r="H6518" s="19">
        <v>1.5106988704196895</v>
      </c>
    </row>
    <row r="6519" spans="1:8">
      <c r="A6519" s="19" t="s">
        <v>30</v>
      </c>
      <c r="B6519" s="19" t="s">
        <v>6908</v>
      </c>
      <c r="C6519" s="19" t="s">
        <v>29</v>
      </c>
      <c r="D6519" s="19">
        <v>2012</v>
      </c>
      <c r="E6519" s="19" t="s">
        <v>105</v>
      </c>
      <c r="F6519" s="19" t="s">
        <v>224</v>
      </c>
      <c r="G6519" s="19" t="s">
        <v>152</v>
      </c>
      <c r="H6519" s="19">
        <v>1.9373765539677006</v>
      </c>
    </row>
    <row r="6520" spans="1:8">
      <c r="A6520" s="19" t="s">
        <v>32</v>
      </c>
      <c r="B6520" s="19" t="s">
        <v>6909</v>
      </c>
      <c r="C6520" s="19" t="s">
        <v>31</v>
      </c>
      <c r="D6520" s="19">
        <v>2012</v>
      </c>
      <c r="E6520" s="19" t="s">
        <v>105</v>
      </c>
      <c r="F6520" s="19" t="s">
        <v>224</v>
      </c>
      <c r="G6520" s="19" t="s">
        <v>152</v>
      </c>
      <c r="H6520" s="19">
        <v>1.9102355403474967</v>
      </c>
    </row>
    <row r="6521" spans="1:8">
      <c r="A6521" s="19" t="s">
        <v>34</v>
      </c>
      <c r="B6521" s="19" t="s">
        <v>6910</v>
      </c>
      <c r="C6521" s="19" t="s">
        <v>33</v>
      </c>
      <c r="D6521" s="19">
        <v>2012</v>
      </c>
      <c r="E6521" s="19" t="s">
        <v>105</v>
      </c>
      <c r="F6521" s="19" t="s">
        <v>224</v>
      </c>
      <c r="G6521" s="19" t="s">
        <v>152</v>
      </c>
      <c r="H6521" s="19">
        <v>2.6140514216142661</v>
      </c>
    </row>
    <row r="6522" spans="1:8">
      <c r="A6522" s="19" t="s">
        <v>36</v>
      </c>
      <c r="B6522" s="19" t="s">
        <v>6911</v>
      </c>
      <c r="C6522" s="19" t="s">
        <v>35</v>
      </c>
      <c r="D6522" s="19">
        <v>2012</v>
      </c>
      <c r="E6522" s="19" t="s">
        <v>105</v>
      </c>
      <c r="F6522" s="19" t="s">
        <v>224</v>
      </c>
      <c r="G6522" s="19" t="s">
        <v>152</v>
      </c>
      <c r="H6522" s="19">
        <v>1.9621826039978392</v>
      </c>
    </row>
    <row r="6523" spans="1:8">
      <c r="A6523" s="19" t="s">
        <v>38</v>
      </c>
      <c r="B6523" s="19" t="s">
        <v>6912</v>
      </c>
      <c r="C6523" s="19" t="s">
        <v>37</v>
      </c>
      <c r="D6523" s="19">
        <v>2012</v>
      </c>
      <c r="E6523" s="19" t="s">
        <v>105</v>
      </c>
      <c r="F6523" s="19" t="s">
        <v>224</v>
      </c>
      <c r="G6523" s="19" t="s">
        <v>152</v>
      </c>
      <c r="H6523" s="19">
        <v>1.4446568939876778</v>
      </c>
    </row>
    <row r="6524" spans="1:8">
      <c r="A6524" s="19" t="s">
        <v>40</v>
      </c>
      <c r="B6524" s="19" t="s">
        <v>6913</v>
      </c>
      <c r="C6524" s="19" t="s">
        <v>39</v>
      </c>
      <c r="D6524" s="19">
        <v>2012</v>
      </c>
      <c r="E6524" s="19" t="s">
        <v>105</v>
      </c>
      <c r="F6524" s="19" t="s">
        <v>224</v>
      </c>
      <c r="G6524" s="19" t="s">
        <v>152</v>
      </c>
      <c r="H6524" s="19">
        <v>1.4606309689246326</v>
      </c>
    </row>
    <row r="6525" spans="1:8">
      <c r="A6525" s="19" t="s">
        <v>41</v>
      </c>
      <c r="B6525" s="19" t="s">
        <v>6914</v>
      </c>
      <c r="C6525" s="19" t="s">
        <v>24</v>
      </c>
      <c r="D6525" s="19">
        <v>2012</v>
      </c>
      <c r="E6525" s="19" t="s">
        <v>105</v>
      </c>
      <c r="F6525" s="19" t="s">
        <v>224</v>
      </c>
      <c r="G6525" s="19" t="s">
        <v>152</v>
      </c>
      <c r="H6525" s="19">
        <v>2.1942714440163846</v>
      </c>
    </row>
    <row r="6526" spans="1:8">
      <c r="A6526" s="19" t="s">
        <v>43</v>
      </c>
      <c r="B6526" s="19" t="s">
        <v>6915</v>
      </c>
      <c r="C6526" s="19" t="s">
        <v>42</v>
      </c>
      <c r="D6526" s="19">
        <v>2012</v>
      </c>
      <c r="E6526" s="19" t="s">
        <v>105</v>
      </c>
      <c r="F6526" s="19" t="s">
        <v>224</v>
      </c>
      <c r="G6526" s="19" t="s">
        <v>152</v>
      </c>
      <c r="H6526" s="19">
        <v>1.9835319495961907</v>
      </c>
    </row>
    <row r="6527" spans="1:8">
      <c r="A6527" s="19" t="s">
        <v>45</v>
      </c>
      <c r="B6527" s="19" t="s">
        <v>6916</v>
      </c>
      <c r="C6527" s="19" t="s">
        <v>44</v>
      </c>
      <c r="D6527" s="19">
        <v>2012</v>
      </c>
      <c r="E6527" s="19" t="s">
        <v>105</v>
      </c>
      <c r="F6527" s="19" t="s">
        <v>224</v>
      </c>
      <c r="G6527" s="19" t="s">
        <v>152</v>
      </c>
      <c r="H6527" s="19">
        <v>2.0064498969346367</v>
      </c>
    </row>
    <row r="6528" spans="1:8">
      <c r="A6528" s="19" t="s">
        <v>47</v>
      </c>
      <c r="B6528" s="19" t="s">
        <v>6917</v>
      </c>
      <c r="C6528" s="19" t="s">
        <v>46</v>
      </c>
      <c r="D6528" s="19">
        <v>2012</v>
      </c>
      <c r="E6528" s="19" t="s">
        <v>105</v>
      </c>
      <c r="F6528" s="19" t="s">
        <v>224</v>
      </c>
      <c r="G6528" s="19" t="s">
        <v>152</v>
      </c>
      <c r="H6528" s="19">
        <v>1.9236956256448372</v>
      </c>
    </row>
    <row r="6529" spans="1:8">
      <c r="A6529" s="19" t="s">
        <v>49</v>
      </c>
      <c r="B6529" s="19" t="s">
        <v>6918</v>
      </c>
      <c r="C6529" s="19" t="s">
        <v>48</v>
      </c>
      <c r="D6529" s="19">
        <v>2012</v>
      </c>
      <c r="E6529" s="19" t="s">
        <v>105</v>
      </c>
      <c r="F6529" s="19" t="s">
        <v>224</v>
      </c>
      <c r="G6529" s="19" t="s">
        <v>152</v>
      </c>
      <c r="H6529" s="19">
        <v>1.6871838111298481</v>
      </c>
    </row>
    <row r="6530" spans="1:8">
      <c r="A6530" s="19" t="s">
        <v>51</v>
      </c>
      <c r="B6530" s="19" t="s">
        <v>6919</v>
      </c>
      <c r="C6530" s="19" t="s">
        <v>50</v>
      </c>
      <c r="D6530" s="19">
        <v>2012</v>
      </c>
      <c r="E6530" s="19" t="s">
        <v>105</v>
      </c>
      <c r="F6530" s="19" t="s">
        <v>224</v>
      </c>
      <c r="G6530" s="19" t="s">
        <v>152</v>
      </c>
      <c r="H6530" s="19">
        <v>1.5877648707022358</v>
      </c>
    </row>
    <row r="6531" spans="1:8">
      <c r="A6531" s="19" t="s">
        <v>53</v>
      </c>
      <c r="B6531" s="19" t="s">
        <v>6920</v>
      </c>
      <c r="C6531" s="19" t="s">
        <v>52</v>
      </c>
      <c r="D6531" s="19">
        <v>2012</v>
      </c>
      <c r="E6531" s="19" t="s">
        <v>105</v>
      </c>
      <c r="F6531" s="19" t="s">
        <v>224</v>
      </c>
      <c r="G6531" s="19" t="s">
        <v>152</v>
      </c>
      <c r="H6531" s="19">
        <v>1.4846173920607766</v>
      </c>
    </row>
    <row r="6532" spans="1:8">
      <c r="A6532" s="19" t="s">
        <v>55</v>
      </c>
      <c r="B6532" s="19" t="s">
        <v>6921</v>
      </c>
      <c r="C6532" s="19" t="s">
        <v>54</v>
      </c>
      <c r="D6532" s="19">
        <v>2012</v>
      </c>
      <c r="E6532" s="19" t="s">
        <v>105</v>
      </c>
      <c r="F6532" s="19" t="s">
        <v>224</v>
      </c>
      <c r="G6532" s="19" t="s">
        <v>152</v>
      </c>
      <c r="H6532" s="19">
        <v>1.6733080636278226</v>
      </c>
    </row>
    <row r="6533" spans="1:8">
      <c r="A6533" s="19" t="s">
        <v>57</v>
      </c>
      <c r="B6533" s="19" t="s">
        <v>6922</v>
      </c>
      <c r="C6533" s="19" t="s">
        <v>56</v>
      </c>
      <c r="D6533" s="19">
        <v>2012</v>
      </c>
      <c r="E6533" s="19" t="s">
        <v>105</v>
      </c>
      <c r="F6533" s="19" t="s">
        <v>224</v>
      </c>
      <c r="G6533" s="19" t="s">
        <v>152</v>
      </c>
      <c r="H6533" s="19">
        <v>1.3392074602970563</v>
      </c>
    </row>
    <row r="6534" spans="1:8">
      <c r="A6534" s="19" t="s">
        <v>59</v>
      </c>
      <c r="B6534" s="19" t="s">
        <v>6923</v>
      </c>
      <c r="C6534" s="19" t="s">
        <v>58</v>
      </c>
      <c r="D6534" s="19">
        <v>2012</v>
      </c>
      <c r="E6534" s="19" t="s">
        <v>105</v>
      </c>
      <c r="F6534" s="19" t="s">
        <v>224</v>
      </c>
      <c r="G6534" s="19" t="s">
        <v>152</v>
      </c>
      <c r="H6534" s="19">
        <v>1.3887564474881886</v>
      </c>
    </row>
    <row r="6535" spans="1:8">
      <c r="A6535" s="19" t="s">
        <v>61</v>
      </c>
      <c r="B6535" s="19" t="s">
        <v>6924</v>
      </c>
      <c r="C6535" s="19" t="s">
        <v>60</v>
      </c>
      <c r="D6535" s="19">
        <v>2012</v>
      </c>
      <c r="E6535" s="19" t="s">
        <v>105</v>
      </c>
      <c r="F6535" s="19" t="s">
        <v>224</v>
      </c>
      <c r="G6535" s="19" t="s">
        <v>152</v>
      </c>
      <c r="H6535" s="19">
        <v>1.2951838605507136</v>
      </c>
    </row>
    <row r="6536" spans="1:8">
      <c r="A6536" s="19" t="s">
        <v>63</v>
      </c>
      <c r="B6536" s="19" t="s">
        <v>6925</v>
      </c>
      <c r="C6536" s="19" t="s">
        <v>62</v>
      </c>
      <c r="D6536" s="19">
        <v>2012</v>
      </c>
      <c r="E6536" s="19" t="s">
        <v>105</v>
      </c>
      <c r="F6536" s="19" t="s">
        <v>224</v>
      </c>
      <c r="G6536" s="19" t="s">
        <v>152</v>
      </c>
      <c r="H6536" s="19">
        <v>1.2456692195477754</v>
      </c>
    </row>
    <row r="6537" spans="1:8">
      <c r="A6537" s="19" t="s">
        <v>65</v>
      </c>
      <c r="B6537" s="19" t="s">
        <v>6926</v>
      </c>
      <c r="C6537" s="19" t="s">
        <v>64</v>
      </c>
      <c r="D6537" s="19">
        <v>2012</v>
      </c>
      <c r="E6537" s="19" t="s">
        <v>105</v>
      </c>
      <c r="F6537" s="19" t="s">
        <v>224</v>
      </c>
      <c r="G6537" s="19" t="s">
        <v>152</v>
      </c>
      <c r="H6537" s="19">
        <v>1.3320508336248105</v>
      </c>
    </row>
    <row r="6538" spans="1:8">
      <c r="A6538" s="19" t="s">
        <v>67</v>
      </c>
      <c r="B6538" s="19" t="s">
        <v>6927</v>
      </c>
      <c r="C6538" s="19" t="s">
        <v>66</v>
      </c>
      <c r="D6538" s="19">
        <v>2012</v>
      </c>
      <c r="E6538" s="19" t="s">
        <v>105</v>
      </c>
      <c r="F6538" s="19" t="s">
        <v>224</v>
      </c>
      <c r="G6538" s="19" t="s">
        <v>152</v>
      </c>
      <c r="H6538" s="19">
        <v>1.634258738900753</v>
      </c>
    </row>
    <row r="6539" spans="1:8">
      <c r="A6539" s="19" t="s">
        <v>69</v>
      </c>
      <c r="B6539" s="19" t="s">
        <v>6928</v>
      </c>
      <c r="C6539" s="19" t="s">
        <v>68</v>
      </c>
      <c r="D6539" s="19">
        <v>2012</v>
      </c>
      <c r="E6539" s="19" t="s">
        <v>105</v>
      </c>
      <c r="F6539" s="19" t="s">
        <v>224</v>
      </c>
      <c r="G6539" s="19" t="s">
        <v>152</v>
      </c>
      <c r="H6539" s="19">
        <v>2.0018218578506519</v>
      </c>
    </row>
    <row r="6540" spans="1:8">
      <c r="A6540" s="19" t="s">
        <v>71</v>
      </c>
      <c r="B6540" s="19" t="s">
        <v>6929</v>
      </c>
      <c r="C6540" s="19" t="s">
        <v>70</v>
      </c>
      <c r="D6540" s="19">
        <v>2012</v>
      </c>
      <c r="E6540" s="19" t="s">
        <v>105</v>
      </c>
      <c r="F6540" s="19" t="s">
        <v>224</v>
      </c>
      <c r="G6540" s="19" t="s">
        <v>152</v>
      </c>
      <c r="H6540" s="19">
        <v>1.5356025039123631</v>
      </c>
    </row>
    <row r="6541" spans="1:8">
      <c r="A6541" s="19" t="s">
        <v>20</v>
      </c>
      <c r="B6541" s="19" t="s">
        <v>6930</v>
      </c>
      <c r="C6541" s="19" t="s">
        <v>182</v>
      </c>
      <c r="D6541" s="19">
        <v>2012</v>
      </c>
      <c r="E6541" s="19" t="s">
        <v>105</v>
      </c>
      <c r="F6541" s="19" t="s">
        <v>224</v>
      </c>
      <c r="G6541" s="19" t="s">
        <v>152</v>
      </c>
      <c r="H6541" s="19">
        <v>1.6614611480221679</v>
      </c>
    </row>
    <row r="6542" spans="1:8">
      <c r="A6542" s="19" t="s">
        <v>23</v>
      </c>
      <c r="B6542" s="19" t="s">
        <v>6931</v>
      </c>
      <c r="C6542" s="19" t="s">
        <v>175</v>
      </c>
      <c r="D6542" s="19">
        <v>2013</v>
      </c>
      <c r="E6542" s="19" t="s">
        <v>105</v>
      </c>
      <c r="F6542" s="19" t="s">
        <v>224</v>
      </c>
      <c r="G6542" s="19" t="s">
        <v>152</v>
      </c>
      <c r="H6542" s="19">
        <v>1.8966119147712772</v>
      </c>
    </row>
    <row r="6543" spans="1:8">
      <c r="A6543" s="19" t="s">
        <v>25</v>
      </c>
      <c r="B6543" s="19" t="s">
        <v>6932</v>
      </c>
      <c r="C6543" s="19" t="s">
        <v>176</v>
      </c>
      <c r="D6543" s="19">
        <v>2013</v>
      </c>
      <c r="E6543" s="19" t="s">
        <v>105</v>
      </c>
      <c r="F6543" s="19" t="s">
        <v>224</v>
      </c>
      <c r="G6543" s="19" t="s">
        <v>152</v>
      </c>
      <c r="H6543" s="19">
        <v>2.2694732994181619</v>
      </c>
    </row>
    <row r="6544" spans="1:8">
      <c r="A6544" s="19" t="s">
        <v>26</v>
      </c>
      <c r="B6544" s="19" t="s">
        <v>6933</v>
      </c>
      <c r="C6544" s="19" t="s">
        <v>177</v>
      </c>
      <c r="D6544" s="19">
        <v>2013</v>
      </c>
      <c r="E6544" s="19" t="s">
        <v>105</v>
      </c>
      <c r="F6544" s="19" t="s">
        <v>224</v>
      </c>
      <c r="G6544" s="19" t="s">
        <v>152</v>
      </c>
      <c r="H6544" s="19">
        <v>2.0312417262377549</v>
      </c>
    </row>
    <row r="6545" spans="1:8">
      <c r="A6545" s="19" t="s">
        <v>221</v>
      </c>
      <c r="B6545" s="19" t="s">
        <v>6934</v>
      </c>
      <c r="C6545" s="19" t="s">
        <v>178</v>
      </c>
      <c r="D6545" s="19">
        <v>2013</v>
      </c>
      <c r="E6545" s="19" t="s">
        <v>105</v>
      </c>
      <c r="F6545" s="19" t="s">
        <v>224</v>
      </c>
      <c r="G6545" s="19" t="s">
        <v>152</v>
      </c>
      <c r="H6545" s="19">
        <v>1.6397779394429812</v>
      </c>
    </row>
    <row r="6546" spans="1:8">
      <c r="A6546" s="19" t="s">
        <v>107</v>
      </c>
      <c r="B6546" s="19" t="s">
        <v>6935</v>
      </c>
      <c r="C6546" s="19" t="s">
        <v>179</v>
      </c>
      <c r="D6546" s="19">
        <v>2013</v>
      </c>
      <c r="E6546" s="19" t="s">
        <v>105</v>
      </c>
      <c r="F6546" s="19" t="s">
        <v>224</v>
      </c>
      <c r="G6546" s="19" t="s">
        <v>152</v>
      </c>
      <c r="H6546" s="19">
        <v>1.4264581121811679</v>
      </c>
    </row>
    <row r="6547" spans="1:8">
      <c r="A6547" s="19" t="s">
        <v>27</v>
      </c>
      <c r="B6547" s="19" t="s">
        <v>6936</v>
      </c>
      <c r="C6547" s="19" t="s">
        <v>180</v>
      </c>
      <c r="D6547" s="19">
        <v>2013</v>
      </c>
      <c r="E6547" s="19" t="s">
        <v>105</v>
      </c>
      <c r="F6547" s="19" t="s">
        <v>224</v>
      </c>
      <c r="G6547" s="19" t="s">
        <v>152</v>
      </c>
      <c r="H6547" s="19">
        <v>1.3976380678120977</v>
      </c>
    </row>
    <row r="6548" spans="1:8">
      <c r="A6548" s="19" t="s">
        <v>28</v>
      </c>
      <c r="B6548" s="19" t="s">
        <v>6937</v>
      </c>
      <c r="C6548" s="19" t="s">
        <v>181</v>
      </c>
      <c r="D6548" s="19">
        <v>2013</v>
      </c>
      <c r="E6548" s="19" t="s">
        <v>105</v>
      </c>
      <c r="F6548" s="19" t="s">
        <v>224</v>
      </c>
      <c r="G6548" s="19" t="s">
        <v>152</v>
      </c>
      <c r="H6548" s="19">
        <v>1.5282965677637605</v>
      </c>
    </row>
    <row r="6549" spans="1:8">
      <c r="A6549" s="19" t="s">
        <v>30</v>
      </c>
      <c r="B6549" s="19" t="s">
        <v>6938</v>
      </c>
      <c r="C6549" s="19" t="s">
        <v>29</v>
      </c>
      <c r="D6549" s="19">
        <v>2013</v>
      </c>
      <c r="E6549" s="19" t="s">
        <v>105</v>
      </c>
      <c r="F6549" s="19" t="s">
        <v>224</v>
      </c>
      <c r="G6549" s="19" t="s">
        <v>152</v>
      </c>
      <c r="H6549" s="19">
        <v>1.9035164196454519</v>
      </c>
    </row>
    <row r="6550" spans="1:8">
      <c r="A6550" s="19" t="s">
        <v>32</v>
      </c>
      <c r="B6550" s="19" t="s">
        <v>6939</v>
      </c>
      <c r="C6550" s="19" t="s">
        <v>31</v>
      </c>
      <c r="D6550" s="19">
        <v>2013</v>
      </c>
      <c r="E6550" s="19" t="s">
        <v>105</v>
      </c>
      <c r="F6550" s="19" t="s">
        <v>224</v>
      </c>
      <c r="G6550" s="19" t="s">
        <v>152</v>
      </c>
      <c r="H6550" s="19">
        <v>2.0124867162592985</v>
      </c>
    </row>
    <row r="6551" spans="1:8">
      <c r="A6551" s="19" t="s">
        <v>34</v>
      </c>
      <c r="B6551" s="19" t="s">
        <v>6940</v>
      </c>
      <c r="C6551" s="19" t="s">
        <v>33</v>
      </c>
      <c r="D6551" s="19">
        <v>2013</v>
      </c>
      <c r="E6551" s="19" t="s">
        <v>105</v>
      </c>
      <c r="F6551" s="19" t="s">
        <v>224</v>
      </c>
      <c r="G6551" s="19" t="s">
        <v>152</v>
      </c>
      <c r="H6551" s="19">
        <v>2.6838948511221457</v>
      </c>
    </row>
    <row r="6552" spans="1:8">
      <c r="A6552" s="19" t="s">
        <v>36</v>
      </c>
      <c r="B6552" s="19" t="s">
        <v>6941</v>
      </c>
      <c r="C6552" s="19" t="s">
        <v>35</v>
      </c>
      <c r="D6552" s="19">
        <v>2013</v>
      </c>
      <c r="E6552" s="19" t="s">
        <v>105</v>
      </c>
      <c r="F6552" s="19" t="s">
        <v>224</v>
      </c>
      <c r="G6552" s="19" t="s">
        <v>152</v>
      </c>
      <c r="H6552" s="19">
        <v>2.0281883808869026</v>
      </c>
    </row>
    <row r="6553" spans="1:8">
      <c r="A6553" s="19" t="s">
        <v>38</v>
      </c>
      <c r="B6553" s="19" t="s">
        <v>6942</v>
      </c>
      <c r="C6553" s="19" t="s">
        <v>37</v>
      </c>
      <c r="D6553" s="19">
        <v>2013</v>
      </c>
      <c r="E6553" s="19" t="s">
        <v>105</v>
      </c>
      <c r="F6553" s="19" t="s">
        <v>224</v>
      </c>
      <c r="G6553" s="19" t="s">
        <v>152</v>
      </c>
      <c r="H6553" s="19">
        <v>1.4638669934424058</v>
      </c>
    </row>
    <row r="6554" spans="1:8">
      <c r="A6554" s="19" t="s">
        <v>40</v>
      </c>
      <c r="B6554" s="19" t="s">
        <v>6943</v>
      </c>
      <c r="C6554" s="19" t="s">
        <v>39</v>
      </c>
      <c r="D6554" s="19">
        <v>2013</v>
      </c>
      <c r="E6554" s="19" t="s">
        <v>105</v>
      </c>
      <c r="F6554" s="19" t="s">
        <v>224</v>
      </c>
      <c r="G6554" s="19" t="s">
        <v>152</v>
      </c>
      <c r="H6554" s="19">
        <v>1.530409726408021</v>
      </c>
    </row>
    <row r="6555" spans="1:8">
      <c r="A6555" s="19" t="s">
        <v>41</v>
      </c>
      <c r="B6555" s="19" t="s">
        <v>6944</v>
      </c>
      <c r="C6555" s="19" t="s">
        <v>24</v>
      </c>
      <c r="D6555" s="19">
        <v>2013</v>
      </c>
      <c r="E6555" s="19" t="s">
        <v>105</v>
      </c>
      <c r="F6555" s="19" t="s">
        <v>224</v>
      </c>
      <c r="G6555" s="19" t="s">
        <v>152</v>
      </c>
      <c r="H6555" s="19">
        <v>2.2694732994181619</v>
      </c>
    </row>
    <row r="6556" spans="1:8">
      <c r="A6556" s="19" t="s">
        <v>43</v>
      </c>
      <c r="B6556" s="19" t="s">
        <v>6945</v>
      </c>
      <c r="C6556" s="19" t="s">
        <v>42</v>
      </c>
      <c r="D6556" s="19">
        <v>2013</v>
      </c>
      <c r="E6556" s="19" t="s">
        <v>105</v>
      </c>
      <c r="F6556" s="19" t="s">
        <v>224</v>
      </c>
      <c r="G6556" s="19" t="s">
        <v>152</v>
      </c>
      <c r="H6556" s="19">
        <v>2.0633170578043787</v>
      </c>
    </row>
    <row r="6557" spans="1:8">
      <c r="A6557" s="19" t="s">
        <v>45</v>
      </c>
      <c r="B6557" s="19" t="s">
        <v>6946</v>
      </c>
      <c r="C6557" s="19" t="s">
        <v>44</v>
      </c>
      <c r="D6557" s="19">
        <v>2013</v>
      </c>
      <c r="E6557" s="19" t="s">
        <v>105</v>
      </c>
      <c r="F6557" s="19" t="s">
        <v>224</v>
      </c>
      <c r="G6557" s="19" t="s">
        <v>152</v>
      </c>
      <c r="H6557" s="19">
        <v>2.112128184331187</v>
      </c>
    </row>
    <row r="6558" spans="1:8">
      <c r="A6558" s="19" t="s">
        <v>47</v>
      </c>
      <c r="B6558" s="19" t="s">
        <v>6947</v>
      </c>
      <c r="C6558" s="19" t="s">
        <v>46</v>
      </c>
      <c r="D6558" s="19">
        <v>2013</v>
      </c>
      <c r="E6558" s="19" t="s">
        <v>105</v>
      </c>
      <c r="F6558" s="19" t="s">
        <v>224</v>
      </c>
      <c r="G6558" s="19" t="s">
        <v>152</v>
      </c>
      <c r="H6558" s="19">
        <v>1.9636275084954007</v>
      </c>
    </row>
    <row r="6559" spans="1:8">
      <c r="A6559" s="19" t="s">
        <v>49</v>
      </c>
      <c r="B6559" s="19" t="s">
        <v>6948</v>
      </c>
      <c r="C6559" s="19" t="s">
        <v>48</v>
      </c>
      <c r="D6559" s="19">
        <v>2013</v>
      </c>
      <c r="E6559" s="19" t="s">
        <v>105</v>
      </c>
      <c r="F6559" s="19" t="s">
        <v>224</v>
      </c>
      <c r="G6559" s="19" t="s">
        <v>152</v>
      </c>
      <c r="H6559" s="19">
        <v>1.7228508400365705</v>
      </c>
    </row>
    <row r="6560" spans="1:8">
      <c r="A6560" s="19" t="s">
        <v>51</v>
      </c>
      <c r="B6560" s="19" t="s">
        <v>6949</v>
      </c>
      <c r="C6560" s="19" t="s">
        <v>50</v>
      </c>
      <c r="D6560" s="19">
        <v>2013</v>
      </c>
      <c r="E6560" s="19" t="s">
        <v>105</v>
      </c>
      <c r="F6560" s="19" t="s">
        <v>224</v>
      </c>
      <c r="G6560" s="19" t="s">
        <v>152</v>
      </c>
      <c r="H6560" s="19">
        <v>1.6223478045005184</v>
      </c>
    </row>
    <row r="6561" spans="1:8">
      <c r="A6561" s="19" t="s">
        <v>53</v>
      </c>
      <c r="B6561" s="19" t="s">
        <v>6950</v>
      </c>
      <c r="C6561" s="19" t="s">
        <v>52</v>
      </c>
      <c r="D6561" s="19">
        <v>2013</v>
      </c>
      <c r="E6561" s="19" t="s">
        <v>105</v>
      </c>
      <c r="F6561" s="19" t="s">
        <v>224</v>
      </c>
      <c r="G6561" s="19" t="s">
        <v>152</v>
      </c>
      <c r="H6561" s="19">
        <v>1.5141682889898334</v>
      </c>
    </row>
    <row r="6562" spans="1:8">
      <c r="A6562" s="19" t="s">
        <v>55</v>
      </c>
      <c r="B6562" s="19" t="s">
        <v>6951</v>
      </c>
      <c r="C6562" s="19" t="s">
        <v>54</v>
      </c>
      <c r="D6562" s="19">
        <v>2013</v>
      </c>
      <c r="E6562" s="19" t="s">
        <v>105</v>
      </c>
      <c r="F6562" s="19" t="s">
        <v>224</v>
      </c>
      <c r="G6562" s="19" t="s">
        <v>152</v>
      </c>
      <c r="H6562" s="19">
        <v>1.6942302407164913</v>
      </c>
    </row>
    <row r="6563" spans="1:8">
      <c r="A6563" s="19" t="s">
        <v>57</v>
      </c>
      <c r="B6563" s="19" t="s">
        <v>6952</v>
      </c>
      <c r="C6563" s="19" t="s">
        <v>56</v>
      </c>
      <c r="D6563" s="19">
        <v>2013</v>
      </c>
      <c r="E6563" s="19" t="s">
        <v>105</v>
      </c>
      <c r="F6563" s="19" t="s">
        <v>224</v>
      </c>
      <c r="G6563" s="19" t="s">
        <v>152</v>
      </c>
      <c r="H6563" s="19">
        <v>1.3305541080423831</v>
      </c>
    </row>
    <row r="6564" spans="1:8">
      <c r="A6564" s="19" t="s">
        <v>59</v>
      </c>
      <c r="B6564" s="19" t="s">
        <v>6953</v>
      </c>
      <c r="C6564" s="19" t="s">
        <v>58</v>
      </c>
      <c r="D6564" s="19">
        <v>2013</v>
      </c>
      <c r="E6564" s="19" t="s">
        <v>105</v>
      </c>
      <c r="F6564" s="19" t="s">
        <v>224</v>
      </c>
      <c r="G6564" s="19" t="s">
        <v>152</v>
      </c>
      <c r="H6564" s="19">
        <v>1.4136048654306996</v>
      </c>
    </row>
    <row r="6565" spans="1:8">
      <c r="A6565" s="19" t="s">
        <v>61</v>
      </c>
      <c r="B6565" s="19" t="s">
        <v>6954</v>
      </c>
      <c r="C6565" s="19" t="s">
        <v>60</v>
      </c>
      <c r="D6565" s="19">
        <v>2013</v>
      </c>
      <c r="E6565" s="19" t="s">
        <v>105</v>
      </c>
      <c r="F6565" s="19" t="s">
        <v>224</v>
      </c>
      <c r="G6565" s="19" t="s">
        <v>152</v>
      </c>
      <c r="H6565" s="19">
        <v>1.333702844078013</v>
      </c>
    </row>
    <row r="6566" spans="1:8">
      <c r="A6566" s="19" t="s">
        <v>63</v>
      </c>
      <c r="B6566" s="19" t="s">
        <v>6955</v>
      </c>
      <c r="C6566" s="19" t="s">
        <v>62</v>
      </c>
      <c r="D6566" s="19">
        <v>2013</v>
      </c>
      <c r="E6566" s="19" t="s">
        <v>105</v>
      </c>
      <c r="F6566" s="19" t="s">
        <v>224</v>
      </c>
      <c r="G6566" s="19" t="s">
        <v>152</v>
      </c>
      <c r="H6566" s="19">
        <v>1.2514518663599716</v>
      </c>
    </row>
    <row r="6567" spans="1:8">
      <c r="A6567" s="19" t="s">
        <v>65</v>
      </c>
      <c r="B6567" s="19" t="s">
        <v>6956</v>
      </c>
      <c r="C6567" s="19" t="s">
        <v>64</v>
      </c>
      <c r="D6567" s="19">
        <v>2013</v>
      </c>
      <c r="E6567" s="19" t="s">
        <v>105</v>
      </c>
      <c r="F6567" s="19" t="s">
        <v>224</v>
      </c>
      <c r="G6567" s="19" t="s">
        <v>152</v>
      </c>
      <c r="H6567" s="19">
        <v>1.3345766070283815</v>
      </c>
    </row>
    <row r="6568" spans="1:8">
      <c r="A6568" s="19" t="s">
        <v>67</v>
      </c>
      <c r="B6568" s="19" t="s">
        <v>6957</v>
      </c>
      <c r="C6568" s="19" t="s">
        <v>66</v>
      </c>
      <c r="D6568" s="19">
        <v>2013</v>
      </c>
      <c r="E6568" s="19" t="s">
        <v>105</v>
      </c>
      <c r="F6568" s="19" t="s">
        <v>224</v>
      </c>
      <c r="G6568" s="19" t="s">
        <v>152</v>
      </c>
      <c r="H6568" s="19">
        <v>1.6646074356958327</v>
      </c>
    </row>
    <row r="6569" spans="1:8">
      <c r="A6569" s="19" t="s">
        <v>69</v>
      </c>
      <c r="B6569" s="19" t="s">
        <v>6958</v>
      </c>
      <c r="C6569" s="19" t="s">
        <v>68</v>
      </c>
      <c r="D6569" s="19">
        <v>2013</v>
      </c>
      <c r="E6569" s="19" t="s">
        <v>105</v>
      </c>
      <c r="F6569" s="19" t="s">
        <v>224</v>
      </c>
      <c r="G6569" s="19" t="s">
        <v>152</v>
      </c>
      <c r="H6569" s="19">
        <v>2.0331491712707184</v>
      </c>
    </row>
    <row r="6570" spans="1:8">
      <c r="A6570" s="19" t="s">
        <v>71</v>
      </c>
      <c r="B6570" s="19" t="s">
        <v>6959</v>
      </c>
      <c r="C6570" s="19" t="s">
        <v>70</v>
      </c>
      <c r="D6570" s="19">
        <v>2013</v>
      </c>
      <c r="E6570" s="19" t="s">
        <v>105</v>
      </c>
      <c r="F6570" s="19" t="s">
        <v>224</v>
      </c>
      <c r="G6570" s="19" t="s">
        <v>152</v>
      </c>
      <c r="H6570" s="19">
        <v>1.5567829268632007</v>
      </c>
    </row>
    <row r="6571" spans="1:8">
      <c r="A6571" s="19" t="s">
        <v>20</v>
      </c>
      <c r="B6571" s="19" t="s">
        <v>6960</v>
      </c>
      <c r="C6571" s="19" t="s">
        <v>182</v>
      </c>
      <c r="D6571" s="19">
        <v>2013</v>
      </c>
      <c r="E6571" s="19" t="s">
        <v>105</v>
      </c>
      <c r="F6571" s="19" t="s">
        <v>224</v>
      </c>
      <c r="G6571" s="19" t="s">
        <v>152</v>
      </c>
      <c r="H6571" s="19">
        <v>1.696643473222164</v>
      </c>
    </row>
    <row r="6572" spans="1:8">
      <c r="A6572" s="19" t="s">
        <v>23</v>
      </c>
      <c r="B6572" s="19" t="s">
        <v>6961</v>
      </c>
      <c r="C6572" s="19" t="s">
        <v>175</v>
      </c>
      <c r="D6572" s="19">
        <v>2014</v>
      </c>
      <c r="E6572" s="19" t="s">
        <v>105</v>
      </c>
      <c r="F6572" s="19" t="s">
        <v>224</v>
      </c>
      <c r="G6572" s="19" t="s">
        <v>152</v>
      </c>
      <c r="H6572" s="19">
        <v>1.9736053666164888</v>
      </c>
    </row>
    <row r="6573" spans="1:8">
      <c r="A6573" s="19" t="s">
        <v>25</v>
      </c>
      <c r="B6573" s="19" t="s">
        <v>6962</v>
      </c>
      <c r="C6573" s="19" t="s">
        <v>176</v>
      </c>
      <c r="D6573" s="19">
        <v>2014</v>
      </c>
      <c r="E6573" s="19" t="s">
        <v>105</v>
      </c>
      <c r="F6573" s="19" t="s">
        <v>224</v>
      </c>
      <c r="G6573" s="19" t="s">
        <v>152</v>
      </c>
      <c r="H6573" s="19">
        <v>2.4116025045322282</v>
      </c>
    </row>
    <row r="6574" spans="1:8">
      <c r="A6574" s="19" t="s">
        <v>26</v>
      </c>
      <c r="B6574" s="19" t="s">
        <v>6963</v>
      </c>
      <c r="C6574" s="19" t="s">
        <v>177</v>
      </c>
      <c r="D6574" s="19">
        <v>2014</v>
      </c>
      <c r="E6574" s="19" t="s">
        <v>105</v>
      </c>
      <c r="F6574" s="19" t="s">
        <v>224</v>
      </c>
      <c r="G6574" s="19" t="s">
        <v>152</v>
      </c>
      <c r="H6574" s="19">
        <v>2.1245192587459201</v>
      </c>
    </row>
    <row r="6575" spans="1:8">
      <c r="A6575" s="19" t="s">
        <v>221</v>
      </c>
      <c r="B6575" s="19" t="s">
        <v>6964</v>
      </c>
      <c r="C6575" s="19" t="s">
        <v>178</v>
      </c>
      <c r="D6575" s="19">
        <v>2014</v>
      </c>
      <c r="E6575" s="19" t="s">
        <v>105</v>
      </c>
      <c r="F6575" s="19" t="s">
        <v>224</v>
      </c>
      <c r="G6575" s="19" t="s">
        <v>152</v>
      </c>
      <c r="H6575" s="19">
        <v>1.6899219411484974</v>
      </c>
    </row>
    <row r="6576" spans="1:8">
      <c r="A6576" s="19" t="s">
        <v>107</v>
      </c>
      <c r="B6576" s="19" t="s">
        <v>6965</v>
      </c>
      <c r="C6576" s="19" t="s">
        <v>179</v>
      </c>
      <c r="D6576" s="19">
        <v>2014</v>
      </c>
      <c r="E6576" s="19" t="s">
        <v>105</v>
      </c>
      <c r="F6576" s="19" t="s">
        <v>224</v>
      </c>
      <c r="G6576" s="19" t="s">
        <v>152</v>
      </c>
      <c r="H6576" s="19">
        <v>1.4449032782168667</v>
      </c>
    </row>
    <row r="6577" spans="1:8">
      <c r="A6577" s="19" t="s">
        <v>27</v>
      </c>
      <c r="B6577" s="19" t="s">
        <v>6966</v>
      </c>
      <c r="C6577" s="19" t="s">
        <v>180</v>
      </c>
      <c r="D6577" s="19">
        <v>2014</v>
      </c>
      <c r="E6577" s="19" t="s">
        <v>105</v>
      </c>
      <c r="F6577" s="19" t="s">
        <v>224</v>
      </c>
      <c r="G6577" s="19" t="s">
        <v>152</v>
      </c>
      <c r="H6577" s="19">
        <v>1.4318805410398885</v>
      </c>
    </row>
    <row r="6578" spans="1:8">
      <c r="A6578" s="19" t="s">
        <v>28</v>
      </c>
      <c r="B6578" s="19" t="s">
        <v>6967</v>
      </c>
      <c r="C6578" s="19" t="s">
        <v>181</v>
      </c>
      <c r="D6578" s="19">
        <v>2014</v>
      </c>
      <c r="E6578" s="19" t="s">
        <v>105</v>
      </c>
      <c r="F6578" s="19" t="s">
        <v>224</v>
      </c>
      <c r="G6578" s="19" t="s">
        <v>152</v>
      </c>
      <c r="H6578" s="19">
        <v>1.5692064329027156</v>
      </c>
    </row>
    <row r="6579" spans="1:8">
      <c r="A6579" s="19" t="s">
        <v>30</v>
      </c>
      <c r="B6579" s="19" t="s">
        <v>6968</v>
      </c>
      <c r="C6579" s="19" t="s">
        <v>29</v>
      </c>
      <c r="D6579" s="19">
        <v>2014</v>
      </c>
      <c r="E6579" s="19" t="s">
        <v>105</v>
      </c>
      <c r="F6579" s="19" t="s">
        <v>224</v>
      </c>
      <c r="G6579" s="19" t="s">
        <v>152</v>
      </c>
      <c r="H6579" s="19">
        <v>1.9769261986202098</v>
      </c>
    </row>
    <row r="6580" spans="1:8">
      <c r="A6580" s="19" t="s">
        <v>32</v>
      </c>
      <c r="B6580" s="19" t="s">
        <v>6969</v>
      </c>
      <c r="C6580" s="19" t="s">
        <v>31</v>
      </c>
      <c r="D6580" s="19">
        <v>2014</v>
      </c>
      <c r="E6580" s="19" t="s">
        <v>105</v>
      </c>
      <c r="F6580" s="19" t="s">
        <v>224</v>
      </c>
      <c r="G6580" s="19" t="s">
        <v>152</v>
      </c>
      <c r="H6580" s="19">
        <v>2.0845377512759948</v>
      </c>
    </row>
    <row r="6581" spans="1:8">
      <c r="A6581" s="19" t="s">
        <v>34</v>
      </c>
      <c r="B6581" s="19" t="s">
        <v>6970</v>
      </c>
      <c r="C6581" s="19" t="s">
        <v>33</v>
      </c>
      <c r="D6581" s="19">
        <v>2014</v>
      </c>
      <c r="E6581" s="19" t="s">
        <v>105</v>
      </c>
      <c r="F6581" s="19" t="s">
        <v>224</v>
      </c>
      <c r="G6581" s="19" t="s">
        <v>152</v>
      </c>
      <c r="H6581" s="19">
        <v>2.7287063451281961</v>
      </c>
    </row>
    <row r="6582" spans="1:8">
      <c r="A6582" s="19" t="s">
        <v>36</v>
      </c>
      <c r="B6582" s="19" t="s">
        <v>6971</v>
      </c>
      <c r="C6582" s="19" t="s">
        <v>35</v>
      </c>
      <c r="D6582" s="19">
        <v>2014</v>
      </c>
      <c r="E6582" s="19" t="s">
        <v>105</v>
      </c>
      <c r="F6582" s="19" t="s">
        <v>224</v>
      </c>
      <c r="G6582" s="19" t="s">
        <v>152</v>
      </c>
      <c r="H6582" s="19">
        <v>2.0476282174722384</v>
      </c>
    </row>
    <row r="6583" spans="1:8">
      <c r="A6583" s="19" t="s">
        <v>38</v>
      </c>
      <c r="B6583" s="19" t="s">
        <v>6972</v>
      </c>
      <c r="C6583" s="19" t="s">
        <v>37</v>
      </c>
      <c r="D6583" s="19">
        <v>2014</v>
      </c>
      <c r="E6583" s="19" t="s">
        <v>105</v>
      </c>
      <c r="F6583" s="19" t="s">
        <v>224</v>
      </c>
      <c r="G6583" s="19" t="s">
        <v>152</v>
      </c>
      <c r="H6583" s="19">
        <v>1.5801354401805869</v>
      </c>
    </row>
    <row r="6584" spans="1:8">
      <c r="A6584" s="19" t="s">
        <v>40</v>
      </c>
      <c r="B6584" s="19" t="s">
        <v>6973</v>
      </c>
      <c r="C6584" s="19" t="s">
        <v>39</v>
      </c>
      <c r="D6584" s="19">
        <v>2014</v>
      </c>
      <c r="E6584" s="19" t="s">
        <v>105</v>
      </c>
      <c r="F6584" s="19" t="s">
        <v>224</v>
      </c>
      <c r="G6584" s="19" t="s">
        <v>152</v>
      </c>
      <c r="H6584" s="19">
        <v>1.6346534798749799</v>
      </c>
    </row>
    <row r="6585" spans="1:8">
      <c r="A6585" s="19" t="s">
        <v>41</v>
      </c>
      <c r="B6585" s="19" t="s">
        <v>6974</v>
      </c>
      <c r="C6585" s="19" t="s">
        <v>24</v>
      </c>
      <c r="D6585" s="19">
        <v>2014</v>
      </c>
      <c r="E6585" s="19" t="s">
        <v>105</v>
      </c>
      <c r="F6585" s="19" t="s">
        <v>224</v>
      </c>
      <c r="G6585" s="19" t="s">
        <v>152</v>
      </c>
      <c r="H6585" s="19">
        <v>2.4116025045322282</v>
      </c>
    </row>
    <row r="6586" spans="1:8">
      <c r="A6586" s="19" t="s">
        <v>43</v>
      </c>
      <c r="B6586" s="19" t="s">
        <v>6975</v>
      </c>
      <c r="C6586" s="19" t="s">
        <v>42</v>
      </c>
      <c r="D6586" s="19">
        <v>2014</v>
      </c>
      <c r="E6586" s="19" t="s">
        <v>105</v>
      </c>
      <c r="F6586" s="19" t="s">
        <v>224</v>
      </c>
      <c r="G6586" s="19" t="s">
        <v>152</v>
      </c>
      <c r="H6586" s="19">
        <v>2.1944649836273369</v>
      </c>
    </row>
    <row r="6587" spans="1:8">
      <c r="A6587" s="19" t="s">
        <v>45</v>
      </c>
      <c r="B6587" s="19" t="s">
        <v>6976</v>
      </c>
      <c r="C6587" s="19" t="s">
        <v>44</v>
      </c>
      <c r="D6587" s="19">
        <v>2014</v>
      </c>
      <c r="E6587" s="19" t="s">
        <v>105</v>
      </c>
      <c r="F6587" s="19" t="s">
        <v>224</v>
      </c>
      <c r="G6587" s="19" t="s">
        <v>152</v>
      </c>
      <c r="H6587" s="19">
        <v>2.1819739942978629</v>
      </c>
    </row>
    <row r="6588" spans="1:8">
      <c r="A6588" s="19" t="s">
        <v>47</v>
      </c>
      <c r="B6588" s="19" t="s">
        <v>6977</v>
      </c>
      <c r="C6588" s="19" t="s">
        <v>46</v>
      </c>
      <c r="D6588" s="19">
        <v>2014</v>
      </c>
      <c r="E6588" s="19" t="s">
        <v>105</v>
      </c>
      <c r="F6588" s="19" t="s">
        <v>224</v>
      </c>
      <c r="G6588" s="19" t="s">
        <v>152</v>
      </c>
      <c r="H6588" s="19">
        <v>2.0567172096724282</v>
      </c>
    </row>
    <row r="6589" spans="1:8">
      <c r="A6589" s="19" t="s">
        <v>49</v>
      </c>
      <c r="B6589" s="19" t="s">
        <v>6978</v>
      </c>
      <c r="C6589" s="19" t="s">
        <v>48</v>
      </c>
      <c r="D6589" s="19">
        <v>2014</v>
      </c>
      <c r="E6589" s="19" t="s">
        <v>105</v>
      </c>
      <c r="F6589" s="19" t="s">
        <v>224</v>
      </c>
      <c r="G6589" s="19" t="s">
        <v>152</v>
      </c>
      <c r="H6589" s="19">
        <v>1.7545759774721108</v>
      </c>
    </row>
    <row r="6590" spans="1:8">
      <c r="A6590" s="19" t="s">
        <v>51</v>
      </c>
      <c r="B6590" s="19" t="s">
        <v>6979</v>
      </c>
      <c r="C6590" s="19" t="s">
        <v>50</v>
      </c>
      <c r="D6590" s="19">
        <v>2014</v>
      </c>
      <c r="E6590" s="19" t="s">
        <v>105</v>
      </c>
      <c r="F6590" s="19" t="s">
        <v>224</v>
      </c>
      <c r="G6590" s="19" t="s">
        <v>152</v>
      </c>
      <c r="H6590" s="19">
        <v>1.7111011131590785</v>
      </c>
    </row>
    <row r="6591" spans="1:8">
      <c r="A6591" s="19" t="s">
        <v>53</v>
      </c>
      <c r="B6591" s="19" t="s">
        <v>6980</v>
      </c>
      <c r="C6591" s="19" t="s">
        <v>52</v>
      </c>
      <c r="D6591" s="19">
        <v>2014</v>
      </c>
      <c r="E6591" s="19" t="s">
        <v>105</v>
      </c>
      <c r="F6591" s="19" t="s">
        <v>224</v>
      </c>
      <c r="G6591" s="19" t="s">
        <v>152</v>
      </c>
      <c r="H6591" s="19">
        <v>1.5576815502230381</v>
      </c>
    </row>
    <row r="6592" spans="1:8">
      <c r="A6592" s="19" t="s">
        <v>55</v>
      </c>
      <c r="B6592" s="19" t="s">
        <v>6981</v>
      </c>
      <c r="C6592" s="19" t="s">
        <v>54</v>
      </c>
      <c r="D6592" s="19">
        <v>2014</v>
      </c>
      <c r="E6592" s="19" t="s">
        <v>105</v>
      </c>
      <c r="F6592" s="19" t="s">
        <v>224</v>
      </c>
      <c r="G6592" s="19" t="s">
        <v>152</v>
      </c>
      <c r="H6592" s="19">
        <v>1.71258256806831</v>
      </c>
    </row>
    <row r="6593" spans="1:8">
      <c r="A6593" s="19" t="s">
        <v>57</v>
      </c>
      <c r="B6593" s="19" t="s">
        <v>6982</v>
      </c>
      <c r="C6593" s="19" t="s">
        <v>56</v>
      </c>
      <c r="D6593" s="19">
        <v>2014</v>
      </c>
      <c r="E6593" s="19" t="s">
        <v>105</v>
      </c>
      <c r="F6593" s="19" t="s">
        <v>224</v>
      </c>
      <c r="G6593" s="19" t="s">
        <v>152</v>
      </c>
      <c r="H6593" s="19">
        <v>1.3495679316953373</v>
      </c>
    </row>
    <row r="6594" spans="1:8">
      <c r="A6594" s="19" t="s">
        <v>59</v>
      </c>
      <c r="B6594" s="19" t="s">
        <v>6983</v>
      </c>
      <c r="C6594" s="19" t="s">
        <v>58</v>
      </c>
      <c r="D6594" s="19">
        <v>2014</v>
      </c>
      <c r="E6594" s="19" t="s">
        <v>105</v>
      </c>
      <c r="F6594" s="19" t="s">
        <v>224</v>
      </c>
      <c r="G6594" s="19" t="s">
        <v>152</v>
      </c>
      <c r="H6594" s="19">
        <v>1.4232054860608567</v>
      </c>
    </row>
    <row r="6595" spans="1:8">
      <c r="A6595" s="19" t="s">
        <v>61</v>
      </c>
      <c r="B6595" s="19" t="s">
        <v>6984</v>
      </c>
      <c r="C6595" s="19" t="s">
        <v>60</v>
      </c>
      <c r="D6595" s="19">
        <v>2014</v>
      </c>
      <c r="E6595" s="19" t="s">
        <v>105</v>
      </c>
      <c r="F6595" s="19" t="s">
        <v>224</v>
      </c>
      <c r="G6595" s="19" t="s">
        <v>152</v>
      </c>
      <c r="H6595" s="19">
        <v>1.4666298571329974</v>
      </c>
    </row>
    <row r="6596" spans="1:8">
      <c r="A6596" s="19" t="s">
        <v>63</v>
      </c>
      <c r="B6596" s="19" t="s">
        <v>6985</v>
      </c>
      <c r="C6596" s="19" t="s">
        <v>62</v>
      </c>
      <c r="D6596" s="19">
        <v>2014</v>
      </c>
      <c r="E6596" s="19" t="s">
        <v>105</v>
      </c>
      <c r="F6596" s="19" t="s">
        <v>224</v>
      </c>
      <c r="G6596" s="19" t="s">
        <v>152</v>
      </c>
      <c r="H6596" s="19">
        <v>1.2974335107892436</v>
      </c>
    </row>
    <row r="6597" spans="1:8">
      <c r="A6597" s="19" t="s">
        <v>65</v>
      </c>
      <c r="B6597" s="19" t="s">
        <v>6986</v>
      </c>
      <c r="C6597" s="19" t="s">
        <v>64</v>
      </c>
      <c r="D6597" s="19">
        <v>2014</v>
      </c>
      <c r="E6597" s="19" t="s">
        <v>105</v>
      </c>
      <c r="F6597" s="19" t="s">
        <v>224</v>
      </c>
      <c r="G6597" s="19" t="s">
        <v>152</v>
      </c>
      <c r="H6597" s="19">
        <v>1.385890179144541</v>
      </c>
    </row>
    <row r="6598" spans="1:8">
      <c r="A6598" s="19" t="s">
        <v>67</v>
      </c>
      <c r="B6598" s="19" t="s">
        <v>6987</v>
      </c>
      <c r="C6598" s="19" t="s">
        <v>66</v>
      </c>
      <c r="D6598" s="19">
        <v>2014</v>
      </c>
      <c r="E6598" s="19" t="s">
        <v>105</v>
      </c>
      <c r="F6598" s="19" t="s">
        <v>224</v>
      </c>
      <c r="G6598" s="19" t="s">
        <v>152</v>
      </c>
      <c r="H6598" s="19">
        <v>1.6855818951044255</v>
      </c>
    </row>
    <row r="6599" spans="1:8">
      <c r="A6599" s="19" t="s">
        <v>69</v>
      </c>
      <c r="B6599" s="19" t="s">
        <v>6988</v>
      </c>
      <c r="C6599" s="19" t="s">
        <v>68</v>
      </c>
      <c r="D6599" s="19">
        <v>2014</v>
      </c>
      <c r="E6599" s="19" t="s">
        <v>105</v>
      </c>
      <c r="F6599" s="19" t="s">
        <v>224</v>
      </c>
      <c r="G6599" s="19" t="s">
        <v>152</v>
      </c>
      <c r="H6599" s="19">
        <v>2.1171131476912231</v>
      </c>
    </row>
    <row r="6600" spans="1:8">
      <c r="A6600" s="19" t="s">
        <v>71</v>
      </c>
      <c r="B6600" s="19" t="s">
        <v>6989</v>
      </c>
      <c r="C6600" s="19" t="s">
        <v>70</v>
      </c>
      <c r="D6600" s="19">
        <v>2014</v>
      </c>
      <c r="E6600" s="19" t="s">
        <v>105</v>
      </c>
      <c r="F6600" s="19" t="s">
        <v>224</v>
      </c>
      <c r="G6600" s="19" t="s">
        <v>152</v>
      </c>
      <c r="H6600" s="19">
        <v>1.5713710628964865</v>
      </c>
    </row>
    <row r="6601" spans="1:8">
      <c r="A6601" s="19" t="s">
        <v>20</v>
      </c>
      <c r="B6601" s="19" t="s">
        <v>6990</v>
      </c>
      <c r="C6601" s="19" t="s">
        <v>182</v>
      </c>
      <c r="D6601" s="19">
        <v>2014</v>
      </c>
      <c r="E6601" s="19" t="s">
        <v>105</v>
      </c>
      <c r="F6601" s="19" t="s">
        <v>224</v>
      </c>
      <c r="G6601" s="19" t="s">
        <v>152</v>
      </c>
      <c r="H6601" s="19">
        <v>1.7536144716906097</v>
      </c>
    </row>
    <row r="6602" spans="1:8">
      <c r="A6602" s="19" t="s">
        <v>23</v>
      </c>
      <c r="B6602" s="19" t="s">
        <v>6991</v>
      </c>
      <c r="C6602" s="19" t="s">
        <v>175</v>
      </c>
      <c r="D6602" s="19">
        <v>2005</v>
      </c>
      <c r="E6602" s="19" t="s">
        <v>106</v>
      </c>
      <c r="F6602" s="19" t="s">
        <v>224</v>
      </c>
      <c r="G6602" s="19" t="s">
        <v>152</v>
      </c>
      <c r="H6602" s="19">
        <v>3.2617826830045478</v>
      </c>
    </row>
    <row r="6603" spans="1:8">
      <c r="A6603" s="19" t="s">
        <v>25</v>
      </c>
      <c r="B6603" s="19" t="s">
        <v>6992</v>
      </c>
      <c r="C6603" s="19" t="s">
        <v>176</v>
      </c>
      <c r="D6603" s="19">
        <v>2005</v>
      </c>
      <c r="E6603" s="19" t="s">
        <v>106</v>
      </c>
      <c r="F6603" s="19" t="s">
        <v>224</v>
      </c>
      <c r="G6603" s="19" t="s">
        <v>152</v>
      </c>
      <c r="H6603" s="19">
        <v>3.4682344362409987</v>
      </c>
    </row>
    <row r="6604" spans="1:8">
      <c r="A6604" s="19" t="s">
        <v>26</v>
      </c>
      <c r="B6604" s="19" t="s">
        <v>6993</v>
      </c>
      <c r="C6604" s="19" t="s">
        <v>177</v>
      </c>
      <c r="D6604" s="19">
        <v>2005</v>
      </c>
      <c r="E6604" s="19" t="s">
        <v>106</v>
      </c>
      <c r="F6604" s="19" t="s">
        <v>224</v>
      </c>
      <c r="G6604" s="19" t="s">
        <v>152</v>
      </c>
      <c r="H6604" s="19">
        <v>3.1895859677106229</v>
      </c>
    </row>
    <row r="6605" spans="1:8">
      <c r="A6605" s="19" t="s">
        <v>221</v>
      </c>
      <c r="B6605" s="19" t="s">
        <v>6994</v>
      </c>
      <c r="C6605" s="19" t="s">
        <v>178</v>
      </c>
      <c r="D6605" s="19">
        <v>2005</v>
      </c>
      <c r="E6605" s="19" t="s">
        <v>106</v>
      </c>
      <c r="F6605" s="19" t="s">
        <v>224</v>
      </c>
      <c r="G6605" s="19" t="s">
        <v>152</v>
      </c>
      <c r="H6605" s="19">
        <v>2.9016150425216507</v>
      </c>
    </row>
    <row r="6606" spans="1:8">
      <c r="A6606" s="19" t="s">
        <v>107</v>
      </c>
      <c r="B6606" s="19" t="s">
        <v>6995</v>
      </c>
      <c r="C6606" s="19" t="s">
        <v>179</v>
      </c>
      <c r="D6606" s="19">
        <v>2005</v>
      </c>
      <c r="E6606" s="19" t="s">
        <v>106</v>
      </c>
      <c r="F6606" s="19" t="s">
        <v>224</v>
      </c>
      <c r="G6606" s="19" t="s">
        <v>152</v>
      </c>
      <c r="H6606" s="19">
        <v>2.378146900802828</v>
      </c>
    </row>
    <row r="6607" spans="1:8">
      <c r="A6607" s="19" t="s">
        <v>27</v>
      </c>
      <c r="B6607" s="19" t="s">
        <v>6996</v>
      </c>
      <c r="C6607" s="19" t="s">
        <v>180</v>
      </c>
      <c r="D6607" s="19">
        <v>2005</v>
      </c>
      <c r="E6607" s="19" t="s">
        <v>106</v>
      </c>
      <c r="F6607" s="19" t="s">
        <v>224</v>
      </c>
      <c r="G6607" s="19" t="s">
        <v>152</v>
      </c>
      <c r="H6607" s="19">
        <v>2.5787811597124235</v>
      </c>
    </row>
    <row r="6608" spans="1:8">
      <c r="A6608" s="19" t="s">
        <v>28</v>
      </c>
      <c r="B6608" s="19" t="s">
        <v>6997</v>
      </c>
      <c r="C6608" s="19" t="s">
        <v>181</v>
      </c>
      <c r="D6608" s="19">
        <v>2005</v>
      </c>
      <c r="E6608" s="19" t="s">
        <v>106</v>
      </c>
      <c r="F6608" s="19" t="s">
        <v>224</v>
      </c>
      <c r="G6608" s="19" t="s">
        <v>152</v>
      </c>
      <c r="H6608" s="19">
        <v>2.732908013212072</v>
      </c>
    </row>
    <row r="6609" spans="1:8">
      <c r="A6609" s="19" t="s">
        <v>30</v>
      </c>
      <c r="B6609" s="19" t="s">
        <v>6998</v>
      </c>
      <c r="C6609" s="19" t="s">
        <v>29</v>
      </c>
      <c r="D6609" s="19">
        <v>2005</v>
      </c>
      <c r="E6609" s="19" t="s">
        <v>106</v>
      </c>
      <c r="F6609" s="19" t="s">
        <v>224</v>
      </c>
      <c r="G6609" s="19" t="s">
        <v>152</v>
      </c>
      <c r="H6609" s="19">
        <v>3.3250113481615982</v>
      </c>
    </row>
    <row r="6610" spans="1:8">
      <c r="A6610" s="19" t="s">
        <v>32</v>
      </c>
      <c r="B6610" s="19" t="s">
        <v>6999</v>
      </c>
      <c r="C6610" s="19" t="s">
        <v>31</v>
      </c>
      <c r="D6610" s="19">
        <v>2005</v>
      </c>
      <c r="E6610" s="19" t="s">
        <v>106</v>
      </c>
      <c r="F6610" s="19" t="s">
        <v>224</v>
      </c>
      <c r="G6610" s="19" t="s">
        <v>152</v>
      </c>
      <c r="H6610" s="19">
        <v>3.3266343153113409</v>
      </c>
    </row>
    <row r="6611" spans="1:8">
      <c r="A6611" s="19" t="s">
        <v>34</v>
      </c>
      <c r="B6611" s="19" t="s">
        <v>7000</v>
      </c>
      <c r="C6611" s="19" t="s">
        <v>33</v>
      </c>
      <c r="D6611" s="19">
        <v>2005</v>
      </c>
      <c r="E6611" s="19" t="s">
        <v>106</v>
      </c>
      <c r="F6611" s="19" t="s">
        <v>224</v>
      </c>
      <c r="G6611" s="19" t="s">
        <v>152</v>
      </c>
      <c r="H6611" s="19">
        <v>4.2229411664013421</v>
      </c>
    </row>
    <row r="6612" spans="1:8">
      <c r="A6612" s="19" t="s">
        <v>36</v>
      </c>
      <c r="B6612" s="19" t="s">
        <v>7001</v>
      </c>
      <c r="C6612" s="19" t="s">
        <v>35</v>
      </c>
      <c r="D6612" s="19">
        <v>2005</v>
      </c>
      <c r="E6612" s="19" t="s">
        <v>106</v>
      </c>
      <c r="F6612" s="19" t="s">
        <v>224</v>
      </c>
      <c r="G6612" s="19" t="s">
        <v>152</v>
      </c>
      <c r="H6612" s="19">
        <v>3.7784465699208445</v>
      </c>
    </row>
    <row r="6613" spans="1:8">
      <c r="A6613" s="19" t="s">
        <v>38</v>
      </c>
      <c r="B6613" s="19" t="s">
        <v>7002</v>
      </c>
      <c r="C6613" s="19" t="s">
        <v>37</v>
      </c>
      <c r="D6613" s="19">
        <v>2005</v>
      </c>
      <c r="E6613" s="19" t="s">
        <v>106</v>
      </c>
      <c r="F6613" s="19" t="s">
        <v>224</v>
      </c>
      <c r="G6613" s="19" t="s">
        <v>152</v>
      </c>
      <c r="H6613" s="19">
        <v>2.465846904896261</v>
      </c>
    </row>
    <row r="6614" spans="1:8">
      <c r="A6614" s="19" t="s">
        <v>40</v>
      </c>
      <c r="B6614" s="19" t="s">
        <v>7003</v>
      </c>
      <c r="C6614" s="19" t="s">
        <v>39</v>
      </c>
      <c r="D6614" s="19">
        <v>2005</v>
      </c>
      <c r="E6614" s="19" t="s">
        <v>106</v>
      </c>
      <c r="F6614" s="19" t="s">
        <v>224</v>
      </c>
      <c r="G6614" s="19" t="s">
        <v>152</v>
      </c>
      <c r="H6614" s="19">
        <v>2.8540082587959223</v>
      </c>
    </row>
    <row r="6615" spans="1:8">
      <c r="A6615" s="19" t="s">
        <v>41</v>
      </c>
      <c r="B6615" s="19" t="s">
        <v>7004</v>
      </c>
      <c r="C6615" s="19" t="s">
        <v>24</v>
      </c>
      <c r="D6615" s="19">
        <v>2005</v>
      </c>
      <c r="E6615" s="19" t="s">
        <v>106</v>
      </c>
      <c r="F6615" s="19" t="s">
        <v>224</v>
      </c>
      <c r="G6615" s="19" t="s">
        <v>152</v>
      </c>
      <c r="H6615" s="19">
        <v>3.4682344362409987</v>
      </c>
    </row>
    <row r="6616" spans="1:8">
      <c r="A6616" s="19" t="s">
        <v>43</v>
      </c>
      <c r="B6616" s="19" t="s">
        <v>7005</v>
      </c>
      <c r="C6616" s="19" t="s">
        <v>42</v>
      </c>
      <c r="D6616" s="19">
        <v>2005</v>
      </c>
      <c r="E6616" s="19" t="s">
        <v>106</v>
      </c>
      <c r="F6616" s="19" t="s">
        <v>224</v>
      </c>
      <c r="G6616" s="19" t="s">
        <v>152</v>
      </c>
      <c r="H6616" s="19">
        <v>3.3796127146510777</v>
      </c>
    </row>
    <row r="6617" spans="1:8">
      <c r="A6617" s="19" t="s">
        <v>45</v>
      </c>
      <c r="B6617" s="19" t="s">
        <v>7006</v>
      </c>
      <c r="C6617" s="19" t="s">
        <v>44</v>
      </c>
      <c r="D6617" s="19">
        <v>2005</v>
      </c>
      <c r="E6617" s="19" t="s">
        <v>106</v>
      </c>
      <c r="F6617" s="19" t="s">
        <v>224</v>
      </c>
      <c r="G6617" s="19" t="s">
        <v>152</v>
      </c>
      <c r="H6617" s="19">
        <v>3.0979529018485117</v>
      </c>
    </row>
    <row r="6618" spans="1:8">
      <c r="A6618" s="19" t="s">
        <v>47</v>
      </c>
      <c r="B6618" s="19" t="s">
        <v>7007</v>
      </c>
      <c r="C6618" s="19" t="s">
        <v>46</v>
      </c>
      <c r="D6618" s="19">
        <v>2005</v>
      </c>
      <c r="E6618" s="19" t="s">
        <v>106</v>
      </c>
      <c r="F6618" s="19" t="s">
        <v>224</v>
      </c>
      <c r="G6618" s="19" t="s">
        <v>152</v>
      </c>
      <c r="H6618" s="19">
        <v>3.1705936152606591</v>
      </c>
    </row>
    <row r="6619" spans="1:8">
      <c r="A6619" s="19" t="s">
        <v>49</v>
      </c>
      <c r="B6619" s="19" t="s">
        <v>7008</v>
      </c>
      <c r="C6619" s="19" t="s">
        <v>48</v>
      </c>
      <c r="D6619" s="19">
        <v>2005</v>
      </c>
      <c r="E6619" s="19" t="s">
        <v>106</v>
      </c>
      <c r="F6619" s="19" t="s">
        <v>224</v>
      </c>
      <c r="G6619" s="19" t="s">
        <v>152</v>
      </c>
      <c r="H6619" s="19">
        <v>3.0669255795731343</v>
      </c>
    </row>
    <row r="6620" spans="1:8">
      <c r="A6620" s="19" t="s">
        <v>51</v>
      </c>
      <c r="B6620" s="19" t="s">
        <v>7009</v>
      </c>
      <c r="C6620" s="19" t="s">
        <v>50</v>
      </c>
      <c r="D6620" s="19">
        <v>2005</v>
      </c>
      <c r="E6620" s="19" t="s">
        <v>106</v>
      </c>
      <c r="F6620" s="19" t="s">
        <v>224</v>
      </c>
      <c r="G6620" s="19" t="s">
        <v>152</v>
      </c>
      <c r="H6620" s="19">
        <v>3.0144518857948537</v>
      </c>
    </row>
    <row r="6621" spans="1:8">
      <c r="A6621" s="19" t="s">
        <v>53</v>
      </c>
      <c r="B6621" s="19" t="s">
        <v>7010</v>
      </c>
      <c r="C6621" s="19" t="s">
        <v>52</v>
      </c>
      <c r="D6621" s="19">
        <v>2005</v>
      </c>
      <c r="E6621" s="19" t="s">
        <v>106</v>
      </c>
      <c r="F6621" s="19" t="s">
        <v>224</v>
      </c>
      <c r="G6621" s="19" t="s">
        <v>152</v>
      </c>
      <c r="H6621" s="19">
        <v>2.4984926692254525</v>
      </c>
    </row>
    <row r="6622" spans="1:8">
      <c r="A6622" s="19" t="s">
        <v>55</v>
      </c>
      <c r="B6622" s="19" t="s">
        <v>7011</v>
      </c>
      <c r="C6622" s="19" t="s">
        <v>54</v>
      </c>
      <c r="D6622" s="19">
        <v>2005</v>
      </c>
      <c r="E6622" s="19" t="s">
        <v>106</v>
      </c>
      <c r="F6622" s="19" t="s">
        <v>224</v>
      </c>
      <c r="G6622" s="19" t="s">
        <v>152</v>
      </c>
      <c r="H6622" s="19">
        <v>2.7161818784425753</v>
      </c>
    </row>
    <row r="6623" spans="1:8">
      <c r="A6623" s="19" t="s">
        <v>57</v>
      </c>
      <c r="B6623" s="19" t="s">
        <v>7012</v>
      </c>
      <c r="C6623" s="19" t="s">
        <v>56</v>
      </c>
      <c r="D6623" s="19">
        <v>2005</v>
      </c>
      <c r="E6623" s="19" t="s">
        <v>106</v>
      </c>
      <c r="F6623" s="19" t="s">
        <v>224</v>
      </c>
      <c r="G6623" s="19" t="s">
        <v>152</v>
      </c>
      <c r="H6623" s="19">
        <v>2.2476155651034526</v>
      </c>
    </row>
    <row r="6624" spans="1:8">
      <c r="A6624" s="19" t="s">
        <v>59</v>
      </c>
      <c r="B6624" s="19" t="s">
        <v>7013</v>
      </c>
      <c r="C6624" s="19" t="s">
        <v>58</v>
      </c>
      <c r="D6624" s="19">
        <v>2005</v>
      </c>
      <c r="E6624" s="19" t="s">
        <v>106</v>
      </c>
      <c r="F6624" s="19" t="s">
        <v>224</v>
      </c>
      <c r="G6624" s="19" t="s">
        <v>152</v>
      </c>
      <c r="H6624" s="19">
        <v>2.6197267677525895</v>
      </c>
    </row>
    <row r="6625" spans="1:8">
      <c r="A6625" s="19" t="s">
        <v>61</v>
      </c>
      <c r="B6625" s="19" t="s">
        <v>7014</v>
      </c>
      <c r="C6625" s="19" t="s">
        <v>60</v>
      </c>
      <c r="D6625" s="19">
        <v>2005</v>
      </c>
      <c r="E6625" s="19" t="s">
        <v>106</v>
      </c>
      <c r="F6625" s="19" t="s">
        <v>224</v>
      </c>
      <c r="G6625" s="19" t="s">
        <v>152</v>
      </c>
      <c r="H6625" s="19">
        <v>2.4090971934190515</v>
      </c>
    </row>
    <row r="6626" spans="1:8">
      <c r="A6626" s="19" t="s">
        <v>63</v>
      </c>
      <c r="B6626" s="19" t="s">
        <v>7015</v>
      </c>
      <c r="C6626" s="19" t="s">
        <v>62</v>
      </c>
      <c r="D6626" s="19">
        <v>2005</v>
      </c>
      <c r="E6626" s="19" t="s">
        <v>106</v>
      </c>
      <c r="F6626" s="19" t="s">
        <v>224</v>
      </c>
      <c r="G6626" s="19" t="s">
        <v>152</v>
      </c>
      <c r="H6626" s="19">
        <v>2.3633828680246198</v>
      </c>
    </row>
    <row r="6627" spans="1:8">
      <c r="A6627" s="19" t="s">
        <v>65</v>
      </c>
      <c r="B6627" s="19" t="s">
        <v>7016</v>
      </c>
      <c r="C6627" s="19" t="s">
        <v>64</v>
      </c>
      <c r="D6627" s="19">
        <v>2005</v>
      </c>
      <c r="E6627" s="19" t="s">
        <v>106</v>
      </c>
      <c r="F6627" s="19" t="s">
        <v>224</v>
      </c>
      <c r="G6627" s="19" t="s">
        <v>152</v>
      </c>
      <c r="H6627" s="19">
        <v>2.9784840388131064</v>
      </c>
    </row>
    <row r="6628" spans="1:8">
      <c r="A6628" s="19" t="s">
        <v>67</v>
      </c>
      <c r="B6628" s="19" t="s">
        <v>7017</v>
      </c>
      <c r="C6628" s="19" t="s">
        <v>66</v>
      </c>
      <c r="D6628" s="19">
        <v>2005</v>
      </c>
      <c r="E6628" s="19" t="s">
        <v>106</v>
      </c>
      <c r="F6628" s="19" t="s">
        <v>224</v>
      </c>
      <c r="G6628" s="19" t="s">
        <v>152</v>
      </c>
      <c r="H6628" s="19">
        <v>2.7745590318012106</v>
      </c>
    </row>
    <row r="6629" spans="1:8">
      <c r="A6629" s="19" t="s">
        <v>69</v>
      </c>
      <c r="B6629" s="19" t="s">
        <v>7018</v>
      </c>
      <c r="C6629" s="19" t="s">
        <v>68</v>
      </c>
      <c r="D6629" s="19">
        <v>2005</v>
      </c>
      <c r="E6629" s="19" t="s">
        <v>106</v>
      </c>
      <c r="F6629" s="19" t="s">
        <v>224</v>
      </c>
      <c r="G6629" s="19" t="s">
        <v>152</v>
      </c>
      <c r="H6629" s="19">
        <v>3.1568002831607824</v>
      </c>
    </row>
    <row r="6630" spans="1:8">
      <c r="A6630" s="19" t="s">
        <v>71</v>
      </c>
      <c r="B6630" s="19" t="s">
        <v>7019</v>
      </c>
      <c r="C6630" s="19" t="s">
        <v>70</v>
      </c>
      <c r="D6630" s="19">
        <v>2005</v>
      </c>
      <c r="E6630" s="19" t="s">
        <v>106</v>
      </c>
      <c r="F6630" s="19" t="s">
        <v>224</v>
      </c>
      <c r="G6630" s="19" t="s">
        <v>152</v>
      </c>
      <c r="H6630" s="19">
        <v>2.7714656145878354</v>
      </c>
    </row>
    <row r="6631" spans="1:8">
      <c r="A6631" s="19" t="s">
        <v>20</v>
      </c>
      <c r="B6631" s="19" t="s">
        <v>7020</v>
      </c>
      <c r="C6631" s="19" t="s">
        <v>182</v>
      </c>
      <c r="D6631" s="19">
        <v>2005</v>
      </c>
      <c r="E6631" s="19" t="s">
        <v>106</v>
      </c>
      <c r="F6631" s="19" t="s">
        <v>224</v>
      </c>
      <c r="G6631" s="19" t="s">
        <v>152</v>
      </c>
      <c r="H6631" s="19">
        <v>2.9022302198936085</v>
      </c>
    </row>
    <row r="6632" spans="1:8">
      <c r="A6632" s="19" t="s">
        <v>23</v>
      </c>
      <c r="B6632" s="19" t="s">
        <v>7021</v>
      </c>
      <c r="C6632" s="19" t="s">
        <v>175</v>
      </c>
      <c r="D6632" s="19">
        <v>2006</v>
      </c>
      <c r="E6632" s="19" t="s">
        <v>106</v>
      </c>
      <c r="F6632" s="19" t="s">
        <v>224</v>
      </c>
      <c r="G6632" s="19" t="s">
        <v>152</v>
      </c>
      <c r="H6632" s="19">
        <v>3.3876930269335879</v>
      </c>
    </row>
    <row r="6633" spans="1:8">
      <c r="A6633" s="19" t="s">
        <v>25</v>
      </c>
      <c r="B6633" s="19" t="s">
        <v>7022</v>
      </c>
      <c r="C6633" s="19" t="s">
        <v>176</v>
      </c>
      <c r="D6633" s="19">
        <v>2006</v>
      </c>
      <c r="E6633" s="19" t="s">
        <v>106</v>
      </c>
      <c r="F6633" s="19" t="s">
        <v>224</v>
      </c>
      <c r="G6633" s="19" t="s">
        <v>152</v>
      </c>
      <c r="H6633" s="19">
        <v>3.5876400597185985</v>
      </c>
    </row>
    <row r="6634" spans="1:8">
      <c r="A6634" s="19" t="s">
        <v>26</v>
      </c>
      <c r="B6634" s="19" t="s">
        <v>7023</v>
      </c>
      <c r="C6634" s="19" t="s">
        <v>177</v>
      </c>
      <c r="D6634" s="19">
        <v>2006</v>
      </c>
      <c r="E6634" s="19" t="s">
        <v>106</v>
      </c>
      <c r="F6634" s="19" t="s">
        <v>224</v>
      </c>
      <c r="G6634" s="19" t="s">
        <v>152</v>
      </c>
      <c r="H6634" s="19">
        <v>3.3507831542247533</v>
      </c>
    </row>
    <row r="6635" spans="1:8">
      <c r="A6635" s="19" t="s">
        <v>221</v>
      </c>
      <c r="B6635" s="19" t="s">
        <v>7024</v>
      </c>
      <c r="C6635" s="19" t="s">
        <v>178</v>
      </c>
      <c r="D6635" s="19">
        <v>2006</v>
      </c>
      <c r="E6635" s="19" t="s">
        <v>106</v>
      </c>
      <c r="F6635" s="19" t="s">
        <v>224</v>
      </c>
      <c r="G6635" s="19" t="s">
        <v>152</v>
      </c>
      <c r="H6635" s="19">
        <v>3.0130782562841931</v>
      </c>
    </row>
    <row r="6636" spans="1:8">
      <c r="A6636" s="19" t="s">
        <v>107</v>
      </c>
      <c r="B6636" s="19" t="s">
        <v>7025</v>
      </c>
      <c r="C6636" s="19" t="s">
        <v>179</v>
      </c>
      <c r="D6636" s="19">
        <v>2006</v>
      </c>
      <c r="E6636" s="19" t="s">
        <v>106</v>
      </c>
      <c r="F6636" s="19" t="s">
        <v>224</v>
      </c>
      <c r="G6636" s="19" t="s">
        <v>152</v>
      </c>
      <c r="H6636" s="19">
        <v>2.5246211543738757</v>
      </c>
    </row>
    <row r="6637" spans="1:8">
      <c r="A6637" s="19" t="s">
        <v>27</v>
      </c>
      <c r="B6637" s="19" t="s">
        <v>7026</v>
      </c>
      <c r="C6637" s="19" t="s">
        <v>180</v>
      </c>
      <c r="D6637" s="19">
        <v>2006</v>
      </c>
      <c r="E6637" s="19" t="s">
        <v>106</v>
      </c>
      <c r="F6637" s="19" t="s">
        <v>224</v>
      </c>
      <c r="G6637" s="19" t="s">
        <v>152</v>
      </c>
      <c r="H6637" s="19">
        <v>2.7409739433317704</v>
      </c>
    </row>
    <row r="6638" spans="1:8">
      <c r="A6638" s="19" t="s">
        <v>28</v>
      </c>
      <c r="B6638" s="19" t="s">
        <v>7027</v>
      </c>
      <c r="C6638" s="19" t="s">
        <v>181</v>
      </c>
      <c r="D6638" s="19">
        <v>2006</v>
      </c>
      <c r="E6638" s="19" t="s">
        <v>106</v>
      </c>
      <c r="F6638" s="19" t="s">
        <v>224</v>
      </c>
      <c r="G6638" s="19" t="s">
        <v>152</v>
      </c>
      <c r="H6638" s="19">
        <v>2.8251091574533507</v>
      </c>
    </row>
    <row r="6639" spans="1:8">
      <c r="A6639" s="19" t="s">
        <v>30</v>
      </c>
      <c r="B6639" s="19" t="s">
        <v>7028</v>
      </c>
      <c r="C6639" s="19" t="s">
        <v>29</v>
      </c>
      <c r="D6639" s="19">
        <v>2006</v>
      </c>
      <c r="E6639" s="19" t="s">
        <v>106</v>
      </c>
      <c r="F6639" s="19" t="s">
        <v>224</v>
      </c>
      <c r="G6639" s="19" t="s">
        <v>152</v>
      </c>
      <c r="H6639" s="19">
        <v>3.5435181266751306</v>
      </c>
    </row>
    <row r="6640" spans="1:8">
      <c r="A6640" s="19" t="s">
        <v>32</v>
      </c>
      <c r="B6640" s="19" t="s">
        <v>7029</v>
      </c>
      <c r="C6640" s="19" t="s">
        <v>31</v>
      </c>
      <c r="D6640" s="19">
        <v>2006</v>
      </c>
      <c r="E6640" s="19" t="s">
        <v>106</v>
      </c>
      <c r="F6640" s="19" t="s">
        <v>224</v>
      </c>
      <c r="G6640" s="19" t="s">
        <v>152</v>
      </c>
      <c r="H6640" s="19">
        <v>3.5326883611844035</v>
      </c>
    </row>
    <row r="6641" spans="1:8">
      <c r="A6641" s="19" t="s">
        <v>34</v>
      </c>
      <c r="B6641" s="19" t="s">
        <v>7030</v>
      </c>
      <c r="C6641" s="19" t="s">
        <v>33</v>
      </c>
      <c r="D6641" s="19">
        <v>2006</v>
      </c>
      <c r="E6641" s="19" t="s">
        <v>106</v>
      </c>
      <c r="F6641" s="19" t="s">
        <v>224</v>
      </c>
      <c r="G6641" s="19" t="s">
        <v>152</v>
      </c>
      <c r="H6641" s="19">
        <v>4.4072353531744008</v>
      </c>
    </row>
    <row r="6642" spans="1:8">
      <c r="A6642" s="19" t="s">
        <v>36</v>
      </c>
      <c r="B6642" s="19" t="s">
        <v>7031</v>
      </c>
      <c r="C6642" s="19" t="s">
        <v>35</v>
      </c>
      <c r="D6642" s="19">
        <v>2006</v>
      </c>
      <c r="E6642" s="19" t="s">
        <v>106</v>
      </c>
      <c r="F6642" s="19" t="s">
        <v>224</v>
      </c>
      <c r="G6642" s="19" t="s">
        <v>152</v>
      </c>
      <c r="H6642" s="19">
        <v>3.862086021062177</v>
      </c>
    </row>
    <row r="6643" spans="1:8">
      <c r="A6643" s="19" t="s">
        <v>38</v>
      </c>
      <c r="B6643" s="19" t="s">
        <v>7032</v>
      </c>
      <c r="C6643" s="19" t="s">
        <v>37</v>
      </c>
      <c r="D6643" s="19">
        <v>2006</v>
      </c>
      <c r="E6643" s="19" t="s">
        <v>106</v>
      </c>
      <c r="F6643" s="19" t="s">
        <v>224</v>
      </c>
      <c r="G6643" s="19" t="s">
        <v>152</v>
      </c>
      <c r="H6643" s="19">
        <v>2.5376248146641651</v>
      </c>
    </row>
    <row r="6644" spans="1:8">
      <c r="A6644" s="19" t="s">
        <v>40</v>
      </c>
      <c r="B6644" s="19" t="s">
        <v>7033</v>
      </c>
      <c r="C6644" s="19" t="s">
        <v>39</v>
      </c>
      <c r="D6644" s="19">
        <v>2006</v>
      </c>
      <c r="E6644" s="19" t="s">
        <v>106</v>
      </c>
      <c r="F6644" s="19" t="s">
        <v>224</v>
      </c>
      <c r="G6644" s="19" t="s">
        <v>152</v>
      </c>
      <c r="H6644" s="19">
        <v>2.89544073866985</v>
      </c>
    </row>
    <row r="6645" spans="1:8">
      <c r="A6645" s="19" t="s">
        <v>41</v>
      </c>
      <c r="B6645" s="19" t="s">
        <v>7034</v>
      </c>
      <c r="C6645" s="19" t="s">
        <v>24</v>
      </c>
      <c r="D6645" s="19">
        <v>2006</v>
      </c>
      <c r="E6645" s="19" t="s">
        <v>106</v>
      </c>
      <c r="F6645" s="19" t="s">
        <v>224</v>
      </c>
      <c r="G6645" s="19" t="s">
        <v>152</v>
      </c>
      <c r="H6645" s="19">
        <v>3.5876400597185985</v>
      </c>
    </row>
    <row r="6646" spans="1:8">
      <c r="A6646" s="19" t="s">
        <v>43</v>
      </c>
      <c r="B6646" s="19" t="s">
        <v>7035</v>
      </c>
      <c r="C6646" s="19" t="s">
        <v>42</v>
      </c>
      <c r="D6646" s="19">
        <v>2006</v>
      </c>
      <c r="E6646" s="19" t="s">
        <v>106</v>
      </c>
      <c r="F6646" s="19" t="s">
        <v>224</v>
      </c>
      <c r="G6646" s="19" t="s">
        <v>152</v>
      </c>
      <c r="H6646" s="19">
        <v>3.4837460084803435</v>
      </c>
    </row>
    <row r="6647" spans="1:8">
      <c r="A6647" s="19" t="s">
        <v>45</v>
      </c>
      <c r="B6647" s="19" t="s">
        <v>7036</v>
      </c>
      <c r="C6647" s="19" t="s">
        <v>44</v>
      </c>
      <c r="D6647" s="19">
        <v>2006</v>
      </c>
      <c r="E6647" s="19" t="s">
        <v>106</v>
      </c>
      <c r="F6647" s="19" t="s">
        <v>224</v>
      </c>
      <c r="G6647" s="19" t="s">
        <v>152</v>
      </c>
      <c r="H6647" s="19">
        <v>3.2484693291311699</v>
      </c>
    </row>
    <row r="6648" spans="1:8">
      <c r="A6648" s="19" t="s">
        <v>47</v>
      </c>
      <c r="B6648" s="19" t="s">
        <v>7037</v>
      </c>
      <c r="C6648" s="19" t="s">
        <v>46</v>
      </c>
      <c r="D6648" s="19">
        <v>2006</v>
      </c>
      <c r="E6648" s="19" t="s">
        <v>106</v>
      </c>
      <c r="F6648" s="19" t="s">
        <v>224</v>
      </c>
      <c r="G6648" s="19" t="s">
        <v>152</v>
      </c>
      <c r="H6648" s="19">
        <v>3.3632529469016981</v>
      </c>
    </row>
    <row r="6649" spans="1:8">
      <c r="A6649" s="19" t="s">
        <v>49</v>
      </c>
      <c r="B6649" s="19" t="s">
        <v>7038</v>
      </c>
      <c r="C6649" s="19" t="s">
        <v>48</v>
      </c>
      <c r="D6649" s="19">
        <v>2006</v>
      </c>
      <c r="E6649" s="19" t="s">
        <v>106</v>
      </c>
      <c r="F6649" s="19" t="s">
        <v>224</v>
      </c>
      <c r="G6649" s="19" t="s">
        <v>152</v>
      </c>
      <c r="H6649" s="19">
        <v>3.1636945316665681</v>
      </c>
    </row>
    <row r="6650" spans="1:8">
      <c r="A6650" s="19" t="s">
        <v>51</v>
      </c>
      <c r="B6650" s="19" t="s">
        <v>7039</v>
      </c>
      <c r="C6650" s="19" t="s">
        <v>50</v>
      </c>
      <c r="D6650" s="19">
        <v>2006</v>
      </c>
      <c r="E6650" s="19" t="s">
        <v>106</v>
      </c>
      <c r="F6650" s="19" t="s">
        <v>224</v>
      </c>
      <c r="G6650" s="19" t="s">
        <v>152</v>
      </c>
      <c r="H6650" s="19">
        <v>3.1270642137365958</v>
      </c>
    </row>
    <row r="6651" spans="1:8">
      <c r="A6651" s="19" t="s">
        <v>53</v>
      </c>
      <c r="B6651" s="19" t="s">
        <v>7040</v>
      </c>
      <c r="C6651" s="19" t="s">
        <v>52</v>
      </c>
      <c r="D6651" s="19">
        <v>2006</v>
      </c>
      <c r="E6651" s="19" t="s">
        <v>106</v>
      </c>
      <c r="F6651" s="19" t="s">
        <v>224</v>
      </c>
      <c r="G6651" s="19" t="s">
        <v>152</v>
      </c>
      <c r="H6651" s="19">
        <v>2.6354532600615133</v>
      </c>
    </row>
    <row r="6652" spans="1:8">
      <c r="A6652" s="19" t="s">
        <v>55</v>
      </c>
      <c r="B6652" s="19" t="s">
        <v>7041</v>
      </c>
      <c r="C6652" s="19" t="s">
        <v>54</v>
      </c>
      <c r="D6652" s="19">
        <v>2006</v>
      </c>
      <c r="E6652" s="19" t="s">
        <v>106</v>
      </c>
      <c r="F6652" s="19" t="s">
        <v>224</v>
      </c>
      <c r="G6652" s="19" t="s">
        <v>152</v>
      </c>
      <c r="H6652" s="19">
        <v>2.8369684606935506</v>
      </c>
    </row>
    <row r="6653" spans="1:8">
      <c r="A6653" s="19" t="s">
        <v>57</v>
      </c>
      <c r="B6653" s="19" t="s">
        <v>7042</v>
      </c>
      <c r="C6653" s="19" t="s">
        <v>56</v>
      </c>
      <c r="D6653" s="19">
        <v>2006</v>
      </c>
      <c r="E6653" s="19" t="s">
        <v>106</v>
      </c>
      <c r="F6653" s="19" t="s">
        <v>224</v>
      </c>
      <c r="G6653" s="19" t="s">
        <v>152</v>
      </c>
      <c r="H6653" s="19">
        <v>2.4045969526496997</v>
      </c>
    </row>
    <row r="6654" spans="1:8">
      <c r="A6654" s="19" t="s">
        <v>59</v>
      </c>
      <c r="B6654" s="19" t="s">
        <v>7043</v>
      </c>
      <c r="C6654" s="19" t="s">
        <v>58</v>
      </c>
      <c r="D6654" s="19">
        <v>2006</v>
      </c>
      <c r="E6654" s="19" t="s">
        <v>106</v>
      </c>
      <c r="F6654" s="19" t="s">
        <v>224</v>
      </c>
      <c r="G6654" s="19" t="s">
        <v>152</v>
      </c>
      <c r="H6654" s="19">
        <v>2.7727386202879254</v>
      </c>
    </row>
    <row r="6655" spans="1:8">
      <c r="A6655" s="19" t="s">
        <v>61</v>
      </c>
      <c r="B6655" s="19" t="s">
        <v>7044</v>
      </c>
      <c r="C6655" s="19" t="s">
        <v>60</v>
      </c>
      <c r="D6655" s="19">
        <v>2006</v>
      </c>
      <c r="E6655" s="19" t="s">
        <v>106</v>
      </c>
      <c r="F6655" s="19" t="s">
        <v>224</v>
      </c>
      <c r="G6655" s="19" t="s">
        <v>152</v>
      </c>
      <c r="H6655" s="19">
        <v>2.6098901098901099</v>
      </c>
    </row>
    <row r="6656" spans="1:8">
      <c r="A6656" s="19" t="s">
        <v>63</v>
      </c>
      <c r="B6656" s="19" t="s">
        <v>7045</v>
      </c>
      <c r="C6656" s="19" t="s">
        <v>62</v>
      </c>
      <c r="D6656" s="19">
        <v>2006</v>
      </c>
      <c r="E6656" s="19" t="s">
        <v>106</v>
      </c>
      <c r="F6656" s="19" t="s">
        <v>224</v>
      </c>
      <c r="G6656" s="19" t="s">
        <v>152</v>
      </c>
      <c r="H6656" s="19">
        <v>2.4349570136001533</v>
      </c>
    </row>
    <row r="6657" spans="1:8">
      <c r="A6657" s="19" t="s">
        <v>65</v>
      </c>
      <c r="B6657" s="19" t="s">
        <v>7046</v>
      </c>
      <c r="C6657" s="19" t="s">
        <v>64</v>
      </c>
      <c r="D6657" s="19">
        <v>2006</v>
      </c>
      <c r="E6657" s="19" t="s">
        <v>106</v>
      </c>
      <c r="F6657" s="19" t="s">
        <v>224</v>
      </c>
      <c r="G6657" s="19" t="s">
        <v>152</v>
      </c>
      <c r="H6657" s="19">
        <v>3.1170430062396823</v>
      </c>
    </row>
    <row r="6658" spans="1:8">
      <c r="A6658" s="19" t="s">
        <v>67</v>
      </c>
      <c r="B6658" s="19" t="s">
        <v>7047</v>
      </c>
      <c r="C6658" s="19" t="s">
        <v>66</v>
      </c>
      <c r="D6658" s="19">
        <v>2006</v>
      </c>
      <c r="E6658" s="19" t="s">
        <v>106</v>
      </c>
      <c r="F6658" s="19" t="s">
        <v>224</v>
      </c>
      <c r="G6658" s="19" t="s">
        <v>152</v>
      </c>
      <c r="H6658" s="19">
        <v>2.8891079771957653</v>
      </c>
    </row>
    <row r="6659" spans="1:8">
      <c r="A6659" s="19" t="s">
        <v>69</v>
      </c>
      <c r="B6659" s="19" t="s">
        <v>7048</v>
      </c>
      <c r="C6659" s="19" t="s">
        <v>68</v>
      </c>
      <c r="D6659" s="19">
        <v>2006</v>
      </c>
      <c r="E6659" s="19" t="s">
        <v>106</v>
      </c>
      <c r="F6659" s="19" t="s">
        <v>224</v>
      </c>
      <c r="G6659" s="19" t="s">
        <v>152</v>
      </c>
      <c r="H6659" s="19">
        <v>3.316523156202515</v>
      </c>
    </row>
    <row r="6660" spans="1:8">
      <c r="A6660" s="19" t="s">
        <v>71</v>
      </c>
      <c r="B6660" s="19" t="s">
        <v>7049</v>
      </c>
      <c r="C6660" s="19" t="s">
        <v>70</v>
      </c>
      <c r="D6660" s="19">
        <v>2006</v>
      </c>
      <c r="E6660" s="19" t="s">
        <v>106</v>
      </c>
      <c r="F6660" s="19" t="s">
        <v>224</v>
      </c>
      <c r="G6660" s="19" t="s">
        <v>152</v>
      </c>
      <c r="H6660" s="19">
        <v>2.8097663603144722</v>
      </c>
    </row>
    <row r="6661" spans="1:8">
      <c r="A6661" s="19" t="s">
        <v>20</v>
      </c>
      <c r="B6661" s="19" t="s">
        <v>7050</v>
      </c>
      <c r="C6661" s="19" t="s">
        <v>182</v>
      </c>
      <c r="D6661" s="19">
        <v>2006</v>
      </c>
      <c r="E6661" s="19" t="s">
        <v>106</v>
      </c>
      <c r="F6661" s="19" t="s">
        <v>224</v>
      </c>
      <c r="G6661" s="19" t="s">
        <v>152</v>
      </c>
      <c r="H6661" s="19">
        <v>3.0297880795394536</v>
      </c>
    </row>
    <row r="6662" spans="1:8">
      <c r="A6662" s="19" t="s">
        <v>23</v>
      </c>
      <c r="B6662" s="19" t="s">
        <v>7051</v>
      </c>
      <c r="C6662" s="19" t="s">
        <v>175</v>
      </c>
      <c r="D6662" s="19">
        <v>2007</v>
      </c>
      <c r="E6662" s="19" t="s">
        <v>106</v>
      </c>
      <c r="F6662" s="19" t="s">
        <v>224</v>
      </c>
      <c r="G6662" s="19" t="s">
        <v>152</v>
      </c>
      <c r="H6662" s="19">
        <v>3.4815997238880021</v>
      </c>
    </row>
    <row r="6663" spans="1:8">
      <c r="A6663" s="19" t="s">
        <v>25</v>
      </c>
      <c r="B6663" s="19" t="s">
        <v>7052</v>
      </c>
      <c r="C6663" s="19" t="s">
        <v>176</v>
      </c>
      <c r="D6663" s="19">
        <v>2007</v>
      </c>
      <c r="E6663" s="19" t="s">
        <v>106</v>
      </c>
      <c r="F6663" s="19" t="s">
        <v>224</v>
      </c>
      <c r="G6663" s="19" t="s">
        <v>152</v>
      </c>
      <c r="H6663" s="19">
        <v>3.6916216499319137</v>
      </c>
    </row>
    <row r="6664" spans="1:8">
      <c r="A6664" s="19" t="s">
        <v>26</v>
      </c>
      <c r="B6664" s="19" t="s">
        <v>7053</v>
      </c>
      <c r="C6664" s="19" t="s">
        <v>177</v>
      </c>
      <c r="D6664" s="19">
        <v>2007</v>
      </c>
      <c r="E6664" s="19" t="s">
        <v>106</v>
      </c>
      <c r="F6664" s="19" t="s">
        <v>224</v>
      </c>
      <c r="G6664" s="19" t="s">
        <v>152</v>
      </c>
      <c r="H6664" s="19">
        <v>3.4656238330359739</v>
      </c>
    </row>
    <row r="6665" spans="1:8">
      <c r="A6665" s="19" t="s">
        <v>221</v>
      </c>
      <c r="B6665" s="19" t="s">
        <v>7054</v>
      </c>
      <c r="C6665" s="19" t="s">
        <v>178</v>
      </c>
      <c r="D6665" s="19">
        <v>2007</v>
      </c>
      <c r="E6665" s="19" t="s">
        <v>106</v>
      </c>
      <c r="F6665" s="19" t="s">
        <v>224</v>
      </c>
      <c r="G6665" s="19" t="s">
        <v>152</v>
      </c>
      <c r="H6665" s="19">
        <v>3.1039828469179986</v>
      </c>
    </row>
    <row r="6666" spans="1:8">
      <c r="A6666" s="19" t="s">
        <v>107</v>
      </c>
      <c r="B6666" s="19" t="s">
        <v>7055</v>
      </c>
      <c r="C6666" s="19" t="s">
        <v>179</v>
      </c>
      <c r="D6666" s="19">
        <v>2007</v>
      </c>
      <c r="E6666" s="19" t="s">
        <v>106</v>
      </c>
      <c r="F6666" s="19" t="s">
        <v>224</v>
      </c>
      <c r="G6666" s="19" t="s">
        <v>152</v>
      </c>
      <c r="H6666" s="19">
        <v>2.6379444901971771</v>
      </c>
    </row>
    <row r="6667" spans="1:8">
      <c r="A6667" s="19" t="s">
        <v>27</v>
      </c>
      <c r="B6667" s="19" t="s">
        <v>7056</v>
      </c>
      <c r="C6667" s="19" t="s">
        <v>180</v>
      </c>
      <c r="D6667" s="19">
        <v>2007</v>
      </c>
      <c r="E6667" s="19" t="s">
        <v>106</v>
      </c>
      <c r="F6667" s="19" t="s">
        <v>224</v>
      </c>
      <c r="G6667" s="19" t="s">
        <v>152</v>
      </c>
      <c r="H6667" s="19">
        <v>2.8218836676448125</v>
      </c>
    </row>
    <row r="6668" spans="1:8">
      <c r="A6668" s="19" t="s">
        <v>28</v>
      </c>
      <c r="B6668" s="19" t="s">
        <v>7057</v>
      </c>
      <c r="C6668" s="19" t="s">
        <v>181</v>
      </c>
      <c r="D6668" s="19">
        <v>2007</v>
      </c>
      <c r="E6668" s="19" t="s">
        <v>106</v>
      </c>
      <c r="F6668" s="19" t="s">
        <v>224</v>
      </c>
      <c r="G6668" s="19" t="s">
        <v>152</v>
      </c>
      <c r="H6668" s="19">
        <v>2.9170848465409196</v>
      </c>
    </row>
    <row r="6669" spans="1:8">
      <c r="A6669" s="19" t="s">
        <v>30</v>
      </c>
      <c r="B6669" s="19" t="s">
        <v>7058</v>
      </c>
      <c r="C6669" s="19" t="s">
        <v>29</v>
      </c>
      <c r="D6669" s="19">
        <v>2007</v>
      </c>
      <c r="E6669" s="19" t="s">
        <v>106</v>
      </c>
      <c r="F6669" s="19" t="s">
        <v>224</v>
      </c>
      <c r="G6669" s="19" t="s">
        <v>152</v>
      </c>
      <c r="H6669" s="19">
        <v>3.6588798198705321</v>
      </c>
    </row>
    <row r="6670" spans="1:8">
      <c r="A6670" s="19" t="s">
        <v>32</v>
      </c>
      <c r="B6670" s="19" t="s">
        <v>7059</v>
      </c>
      <c r="C6670" s="19" t="s">
        <v>31</v>
      </c>
      <c r="D6670" s="19">
        <v>2007</v>
      </c>
      <c r="E6670" s="19" t="s">
        <v>106</v>
      </c>
      <c r="F6670" s="19" t="s">
        <v>224</v>
      </c>
      <c r="G6670" s="19" t="s">
        <v>152</v>
      </c>
      <c r="H6670" s="19">
        <v>3.615556170538345</v>
      </c>
    </row>
    <row r="6671" spans="1:8">
      <c r="A6671" s="19" t="s">
        <v>34</v>
      </c>
      <c r="B6671" s="19" t="s">
        <v>7060</v>
      </c>
      <c r="C6671" s="19" t="s">
        <v>33</v>
      </c>
      <c r="D6671" s="19">
        <v>2007</v>
      </c>
      <c r="E6671" s="19" t="s">
        <v>106</v>
      </c>
      <c r="F6671" s="19" t="s">
        <v>224</v>
      </c>
      <c r="G6671" s="19" t="s">
        <v>152</v>
      </c>
      <c r="H6671" s="19">
        <v>4.5907642232318437</v>
      </c>
    </row>
    <row r="6672" spans="1:8">
      <c r="A6672" s="19" t="s">
        <v>36</v>
      </c>
      <c r="B6672" s="19" t="s">
        <v>7061</v>
      </c>
      <c r="C6672" s="19" t="s">
        <v>35</v>
      </c>
      <c r="D6672" s="19">
        <v>2007</v>
      </c>
      <c r="E6672" s="19" t="s">
        <v>106</v>
      </c>
      <c r="F6672" s="19" t="s">
        <v>224</v>
      </c>
      <c r="G6672" s="19" t="s">
        <v>152</v>
      </c>
      <c r="H6672" s="19">
        <v>3.9365548980933598</v>
      </c>
    </row>
    <row r="6673" spans="1:8">
      <c r="A6673" s="19" t="s">
        <v>38</v>
      </c>
      <c r="B6673" s="19" t="s">
        <v>7062</v>
      </c>
      <c r="C6673" s="19" t="s">
        <v>37</v>
      </c>
      <c r="D6673" s="19">
        <v>2007</v>
      </c>
      <c r="E6673" s="19" t="s">
        <v>106</v>
      </c>
      <c r="F6673" s="19" t="s">
        <v>224</v>
      </c>
      <c r="G6673" s="19" t="s">
        <v>152</v>
      </c>
      <c r="H6673" s="19">
        <v>2.6110138260892293</v>
      </c>
    </row>
    <row r="6674" spans="1:8">
      <c r="A6674" s="19" t="s">
        <v>40</v>
      </c>
      <c r="B6674" s="19" t="s">
        <v>7063</v>
      </c>
      <c r="C6674" s="19" t="s">
        <v>39</v>
      </c>
      <c r="D6674" s="19">
        <v>2007</v>
      </c>
      <c r="E6674" s="19" t="s">
        <v>106</v>
      </c>
      <c r="F6674" s="19" t="s">
        <v>224</v>
      </c>
      <c r="G6674" s="19" t="s">
        <v>152</v>
      </c>
      <c r="H6674" s="19">
        <v>2.9484251021880259</v>
      </c>
    </row>
    <row r="6675" spans="1:8">
      <c r="A6675" s="19" t="s">
        <v>41</v>
      </c>
      <c r="B6675" s="19" t="s">
        <v>7064</v>
      </c>
      <c r="C6675" s="19" t="s">
        <v>24</v>
      </c>
      <c r="D6675" s="19">
        <v>2007</v>
      </c>
      <c r="E6675" s="19" t="s">
        <v>106</v>
      </c>
      <c r="F6675" s="19" t="s">
        <v>224</v>
      </c>
      <c r="G6675" s="19" t="s">
        <v>152</v>
      </c>
      <c r="H6675" s="19">
        <v>3.6916216499319137</v>
      </c>
    </row>
    <row r="6676" spans="1:8">
      <c r="A6676" s="19" t="s">
        <v>43</v>
      </c>
      <c r="B6676" s="19" t="s">
        <v>7065</v>
      </c>
      <c r="C6676" s="19" t="s">
        <v>42</v>
      </c>
      <c r="D6676" s="19">
        <v>2007</v>
      </c>
      <c r="E6676" s="19" t="s">
        <v>106</v>
      </c>
      <c r="F6676" s="19" t="s">
        <v>224</v>
      </c>
      <c r="G6676" s="19" t="s">
        <v>152</v>
      </c>
      <c r="H6676" s="19">
        <v>3.5799585312721449</v>
      </c>
    </row>
    <row r="6677" spans="1:8">
      <c r="A6677" s="19" t="s">
        <v>45</v>
      </c>
      <c r="B6677" s="19" t="s">
        <v>7066</v>
      </c>
      <c r="C6677" s="19" t="s">
        <v>44</v>
      </c>
      <c r="D6677" s="19">
        <v>2007</v>
      </c>
      <c r="E6677" s="19" t="s">
        <v>106</v>
      </c>
      <c r="F6677" s="19" t="s">
        <v>224</v>
      </c>
      <c r="G6677" s="19" t="s">
        <v>152</v>
      </c>
      <c r="H6677" s="19">
        <v>3.3592656489046577</v>
      </c>
    </row>
    <row r="6678" spans="1:8">
      <c r="A6678" s="19" t="s">
        <v>47</v>
      </c>
      <c r="B6678" s="19" t="s">
        <v>7067</v>
      </c>
      <c r="C6678" s="19" t="s">
        <v>46</v>
      </c>
      <c r="D6678" s="19">
        <v>2007</v>
      </c>
      <c r="E6678" s="19" t="s">
        <v>106</v>
      </c>
      <c r="F6678" s="19" t="s">
        <v>224</v>
      </c>
      <c r="G6678" s="19" t="s">
        <v>152</v>
      </c>
      <c r="H6678" s="19">
        <v>3.4889830054146787</v>
      </c>
    </row>
    <row r="6679" spans="1:8">
      <c r="A6679" s="19" t="s">
        <v>49</v>
      </c>
      <c r="B6679" s="19" t="s">
        <v>7068</v>
      </c>
      <c r="C6679" s="19" t="s">
        <v>48</v>
      </c>
      <c r="D6679" s="19">
        <v>2007</v>
      </c>
      <c r="E6679" s="19" t="s">
        <v>106</v>
      </c>
      <c r="F6679" s="19" t="s">
        <v>224</v>
      </c>
      <c r="G6679" s="19" t="s">
        <v>152</v>
      </c>
      <c r="H6679" s="19">
        <v>3.2118092124664028</v>
      </c>
    </row>
    <row r="6680" spans="1:8">
      <c r="A6680" s="19" t="s">
        <v>51</v>
      </c>
      <c r="B6680" s="19" t="s">
        <v>7069</v>
      </c>
      <c r="C6680" s="19" t="s">
        <v>50</v>
      </c>
      <c r="D6680" s="19">
        <v>2007</v>
      </c>
      <c r="E6680" s="19" t="s">
        <v>106</v>
      </c>
      <c r="F6680" s="19" t="s">
        <v>224</v>
      </c>
      <c r="G6680" s="19" t="s">
        <v>152</v>
      </c>
      <c r="H6680" s="19">
        <v>3.2686615322026289</v>
      </c>
    </row>
    <row r="6681" spans="1:8">
      <c r="A6681" s="19" t="s">
        <v>53</v>
      </c>
      <c r="B6681" s="19" t="s">
        <v>7070</v>
      </c>
      <c r="C6681" s="19" t="s">
        <v>52</v>
      </c>
      <c r="D6681" s="19">
        <v>2007</v>
      </c>
      <c r="E6681" s="19" t="s">
        <v>106</v>
      </c>
      <c r="F6681" s="19" t="s">
        <v>224</v>
      </c>
      <c r="G6681" s="19" t="s">
        <v>152</v>
      </c>
      <c r="H6681" s="19">
        <v>2.750137002105506</v>
      </c>
    </row>
    <row r="6682" spans="1:8">
      <c r="A6682" s="19" t="s">
        <v>55</v>
      </c>
      <c r="B6682" s="19" t="s">
        <v>7071</v>
      </c>
      <c r="C6682" s="19" t="s">
        <v>54</v>
      </c>
      <c r="D6682" s="19">
        <v>2007</v>
      </c>
      <c r="E6682" s="19" t="s">
        <v>106</v>
      </c>
      <c r="F6682" s="19" t="s">
        <v>224</v>
      </c>
      <c r="G6682" s="19" t="s">
        <v>152</v>
      </c>
      <c r="H6682" s="19">
        <v>2.9748461957791452</v>
      </c>
    </row>
    <row r="6683" spans="1:8">
      <c r="A6683" s="19" t="s">
        <v>57</v>
      </c>
      <c r="B6683" s="19" t="s">
        <v>7072</v>
      </c>
      <c r="C6683" s="19" t="s">
        <v>56</v>
      </c>
      <c r="D6683" s="19">
        <v>2007</v>
      </c>
      <c r="E6683" s="19" t="s">
        <v>106</v>
      </c>
      <c r="F6683" s="19" t="s">
        <v>224</v>
      </c>
      <c r="G6683" s="19" t="s">
        <v>152</v>
      </c>
      <c r="H6683" s="19">
        <v>2.5089733958191727</v>
      </c>
    </row>
    <row r="6684" spans="1:8">
      <c r="A6684" s="19" t="s">
        <v>59</v>
      </c>
      <c r="B6684" s="19" t="s">
        <v>7073</v>
      </c>
      <c r="C6684" s="19" t="s">
        <v>58</v>
      </c>
      <c r="D6684" s="19">
        <v>2007</v>
      </c>
      <c r="E6684" s="19" t="s">
        <v>106</v>
      </c>
      <c r="F6684" s="19" t="s">
        <v>224</v>
      </c>
      <c r="G6684" s="19" t="s">
        <v>152</v>
      </c>
      <c r="H6684" s="19">
        <v>2.8509722824455488</v>
      </c>
    </row>
    <row r="6685" spans="1:8">
      <c r="A6685" s="19" t="s">
        <v>61</v>
      </c>
      <c r="B6685" s="19" t="s">
        <v>7074</v>
      </c>
      <c r="C6685" s="19" t="s">
        <v>60</v>
      </c>
      <c r="D6685" s="19">
        <v>2007</v>
      </c>
      <c r="E6685" s="19" t="s">
        <v>106</v>
      </c>
      <c r="F6685" s="19" t="s">
        <v>224</v>
      </c>
      <c r="G6685" s="19" t="s">
        <v>152</v>
      </c>
      <c r="H6685" s="19">
        <v>2.7029790715113506</v>
      </c>
    </row>
    <row r="6686" spans="1:8">
      <c r="A6686" s="19" t="s">
        <v>63</v>
      </c>
      <c r="B6686" s="19" t="s">
        <v>7075</v>
      </c>
      <c r="C6686" s="19" t="s">
        <v>62</v>
      </c>
      <c r="D6686" s="19">
        <v>2007</v>
      </c>
      <c r="E6686" s="19" t="s">
        <v>106</v>
      </c>
      <c r="F6686" s="19" t="s">
        <v>224</v>
      </c>
      <c r="G6686" s="19" t="s">
        <v>152</v>
      </c>
      <c r="H6686" s="19">
        <v>2.5530819426256115</v>
      </c>
    </row>
    <row r="6687" spans="1:8">
      <c r="A6687" s="19" t="s">
        <v>65</v>
      </c>
      <c r="B6687" s="19" t="s">
        <v>7076</v>
      </c>
      <c r="C6687" s="19" t="s">
        <v>64</v>
      </c>
      <c r="D6687" s="19">
        <v>2007</v>
      </c>
      <c r="E6687" s="19" t="s">
        <v>106</v>
      </c>
      <c r="F6687" s="19" t="s">
        <v>224</v>
      </c>
      <c r="G6687" s="19" t="s">
        <v>152</v>
      </c>
      <c r="H6687" s="19">
        <v>3.1628740168500014</v>
      </c>
    </row>
    <row r="6688" spans="1:8">
      <c r="A6688" s="19" t="s">
        <v>67</v>
      </c>
      <c r="B6688" s="19" t="s">
        <v>7077</v>
      </c>
      <c r="C6688" s="19" t="s">
        <v>66</v>
      </c>
      <c r="D6688" s="19">
        <v>2007</v>
      </c>
      <c r="E6688" s="19" t="s">
        <v>106</v>
      </c>
      <c r="F6688" s="19" t="s">
        <v>224</v>
      </c>
      <c r="G6688" s="19" t="s">
        <v>152</v>
      </c>
      <c r="H6688" s="19">
        <v>3.0179061000685401</v>
      </c>
    </row>
    <row r="6689" spans="1:8">
      <c r="A6689" s="19" t="s">
        <v>69</v>
      </c>
      <c r="B6689" s="19" t="s">
        <v>7078</v>
      </c>
      <c r="C6689" s="19" t="s">
        <v>68</v>
      </c>
      <c r="D6689" s="19">
        <v>2007</v>
      </c>
      <c r="E6689" s="19" t="s">
        <v>106</v>
      </c>
      <c r="F6689" s="19" t="s">
        <v>224</v>
      </c>
      <c r="G6689" s="19" t="s">
        <v>152</v>
      </c>
      <c r="H6689" s="19">
        <v>3.4244925663988091</v>
      </c>
    </row>
    <row r="6690" spans="1:8">
      <c r="A6690" s="19" t="s">
        <v>71</v>
      </c>
      <c r="B6690" s="19" t="s">
        <v>7079</v>
      </c>
      <c r="C6690" s="19" t="s">
        <v>70</v>
      </c>
      <c r="D6690" s="19">
        <v>2007</v>
      </c>
      <c r="E6690" s="19" t="s">
        <v>106</v>
      </c>
      <c r="F6690" s="19" t="s">
        <v>224</v>
      </c>
      <c r="G6690" s="19" t="s">
        <v>152</v>
      </c>
      <c r="H6690" s="19">
        <v>2.8599795912738908</v>
      </c>
    </row>
    <row r="6691" spans="1:8">
      <c r="A6691" s="19" t="s">
        <v>20</v>
      </c>
      <c r="B6691" s="19" t="s">
        <v>7080</v>
      </c>
      <c r="C6691" s="19" t="s">
        <v>182</v>
      </c>
      <c r="D6691" s="19">
        <v>2007</v>
      </c>
      <c r="E6691" s="19" t="s">
        <v>106</v>
      </c>
      <c r="F6691" s="19" t="s">
        <v>224</v>
      </c>
      <c r="G6691" s="19" t="s">
        <v>152</v>
      </c>
      <c r="H6691" s="19">
        <v>3.1273329327517101</v>
      </c>
    </row>
    <row r="6692" spans="1:8">
      <c r="A6692" s="19" t="s">
        <v>23</v>
      </c>
      <c r="B6692" s="19" t="s">
        <v>7081</v>
      </c>
      <c r="C6692" s="19" t="s">
        <v>175</v>
      </c>
      <c r="D6692" s="19">
        <v>2008</v>
      </c>
      <c r="E6692" s="19" t="s">
        <v>106</v>
      </c>
      <c r="F6692" s="19" t="s">
        <v>224</v>
      </c>
      <c r="G6692" s="19" t="s">
        <v>152</v>
      </c>
      <c r="H6692" s="19">
        <v>3.5090434388854974</v>
      </c>
    </row>
    <row r="6693" spans="1:8">
      <c r="A6693" s="19" t="s">
        <v>25</v>
      </c>
      <c r="B6693" s="19" t="s">
        <v>7082</v>
      </c>
      <c r="C6693" s="19" t="s">
        <v>176</v>
      </c>
      <c r="D6693" s="19">
        <v>2008</v>
      </c>
      <c r="E6693" s="19" t="s">
        <v>106</v>
      </c>
      <c r="F6693" s="19" t="s">
        <v>224</v>
      </c>
      <c r="G6693" s="19" t="s">
        <v>152</v>
      </c>
      <c r="H6693" s="19">
        <v>3.7913917127400278</v>
      </c>
    </row>
    <row r="6694" spans="1:8">
      <c r="A6694" s="19" t="s">
        <v>26</v>
      </c>
      <c r="B6694" s="19" t="s">
        <v>7083</v>
      </c>
      <c r="C6694" s="19" t="s">
        <v>177</v>
      </c>
      <c r="D6694" s="19">
        <v>2008</v>
      </c>
      <c r="E6694" s="19" t="s">
        <v>106</v>
      </c>
      <c r="F6694" s="19" t="s">
        <v>224</v>
      </c>
      <c r="G6694" s="19" t="s">
        <v>152</v>
      </c>
      <c r="H6694" s="19">
        <v>3.5665988789214524</v>
      </c>
    </row>
    <row r="6695" spans="1:8">
      <c r="A6695" s="19" t="s">
        <v>221</v>
      </c>
      <c r="B6695" s="19" t="s">
        <v>7084</v>
      </c>
      <c r="C6695" s="19" t="s">
        <v>178</v>
      </c>
      <c r="D6695" s="19">
        <v>2008</v>
      </c>
      <c r="E6695" s="19" t="s">
        <v>106</v>
      </c>
      <c r="F6695" s="19" t="s">
        <v>224</v>
      </c>
      <c r="G6695" s="19" t="s">
        <v>152</v>
      </c>
      <c r="H6695" s="19">
        <v>3.1429919411446563</v>
      </c>
    </row>
    <row r="6696" spans="1:8">
      <c r="A6696" s="19" t="s">
        <v>107</v>
      </c>
      <c r="B6696" s="19" t="s">
        <v>7085</v>
      </c>
      <c r="C6696" s="19" t="s">
        <v>179</v>
      </c>
      <c r="D6696" s="19">
        <v>2008</v>
      </c>
      <c r="E6696" s="19" t="s">
        <v>106</v>
      </c>
      <c r="F6696" s="19" t="s">
        <v>224</v>
      </c>
      <c r="G6696" s="19" t="s">
        <v>152</v>
      </c>
      <c r="H6696" s="19">
        <v>2.7008372211925606</v>
      </c>
    </row>
    <row r="6697" spans="1:8">
      <c r="A6697" s="19" t="s">
        <v>27</v>
      </c>
      <c r="B6697" s="19" t="s">
        <v>7086</v>
      </c>
      <c r="C6697" s="19" t="s">
        <v>180</v>
      </c>
      <c r="D6697" s="19">
        <v>2008</v>
      </c>
      <c r="E6697" s="19" t="s">
        <v>106</v>
      </c>
      <c r="F6697" s="19" t="s">
        <v>224</v>
      </c>
      <c r="G6697" s="19" t="s">
        <v>152</v>
      </c>
      <c r="H6697" s="19">
        <v>2.8229661872572027</v>
      </c>
    </row>
    <row r="6698" spans="1:8">
      <c r="A6698" s="19" t="s">
        <v>28</v>
      </c>
      <c r="B6698" s="19" t="s">
        <v>7087</v>
      </c>
      <c r="C6698" s="19" t="s">
        <v>181</v>
      </c>
      <c r="D6698" s="19">
        <v>2008</v>
      </c>
      <c r="E6698" s="19" t="s">
        <v>106</v>
      </c>
      <c r="F6698" s="19" t="s">
        <v>224</v>
      </c>
      <c r="G6698" s="19" t="s">
        <v>152</v>
      </c>
      <c r="H6698" s="19">
        <v>2.9158148915444455</v>
      </c>
    </row>
    <row r="6699" spans="1:8">
      <c r="A6699" s="19" t="s">
        <v>30</v>
      </c>
      <c r="B6699" s="19" t="s">
        <v>7088</v>
      </c>
      <c r="C6699" s="19" t="s">
        <v>29</v>
      </c>
      <c r="D6699" s="19">
        <v>2008</v>
      </c>
      <c r="E6699" s="19" t="s">
        <v>106</v>
      </c>
      <c r="F6699" s="19" t="s">
        <v>224</v>
      </c>
      <c r="G6699" s="19" t="s">
        <v>152</v>
      </c>
      <c r="H6699" s="19">
        <v>3.8194249845877937</v>
      </c>
    </row>
    <row r="6700" spans="1:8">
      <c r="A6700" s="19" t="s">
        <v>32</v>
      </c>
      <c r="B6700" s="19" t="s">
        <v>7089</v>
      </c>
      <c r="C6700" s="19" t="s">
        <v>31</v>
      </c>
      <c r="D6700" s="19">
        <v>2008</v>
      </c>
      <c r="E6700" s="19" t="s">
        <v>106</v>
      </c>
      <c r="F6700" s="19" t="s">
        <v>224</v>
      </c>
      <c r="G6700" s="19" t="s">
        <v>152</v>
      </c>
      <c r="H6700" s="19">
        <v>3.6108896229638914</v>
      </c>
    </row>
    <row r="6701" spans="1:8">
      <c r="A6701" s="19" t="s">
        <v>34</v>
      </c>
      <c r="B6701" s="19" t="s">
        <v>7090</v>
      </c>
      <c r="C6701" s="19" t="s">
        <v>33</v>
      </c>
      <c r="D6701" s="19">
        <v>2008</v>
      </c>
      <c r="E6701" s="19" t="s">
        <v>106</v>
      </c>
      <c r="F6701" s="19" t="s">
        <v>224</v>
      </c>
      <c r="G6701" s="19" t="s">
        <v>152</v>
      </c>
      <c r="H6701" s="19">
        <v>4.6188635941745275</v>
      </c>
    </row>
    <row r="6702" spans="1:8">
      <c r="A6702" s="19" t="s">
        <v>36</v>
      </c>
      <c r="B6702" s="19" t="s">
        <v>7091</v>
      </c>
      <c r="C6702" s="19" t="s">
        <v>35</v>
      </c>
      <c r="D6702" s="19">
        <v>2008</v>
      </c>
      <c r="E6702" s="19" t="s">
        <v>106</v>
      </c>
      <c r="F6702" s="19" t="s">
        <v>224</v>
      </c>
      <c r="G6702" s="19" t="s">
        <v>152</v>
      </c>
      <c r="H6702" s="19">
        <v>3.9333937098633296</v>
      </c>
    </row>
    <row r="6703" spans="1:8">
      <c r="A6703" s="19" t="s">
        <v>38</v>
      </c>
      <c r="B6703" s="19" t="s">
        <v>7092</v>
      </c>
      <c r="C6703" s="19" t="s">
        <v>37</v>
      </c>
      <c r="D6703" s="19">
        <v>2008</v>
      </c>
      <c r="E6703" s="19" t="s">
        <v>106</v>
      </c>
      <c r="F6703" s="19" t="s">
        <v>224</v>
      </c>
      <c r="G6703" s="19" t="s">
        <v>152</v>
      </c>
      <c r="H6703" s="19">
        <v>2.6277790063873243</v>
      </c>
    </row>
    <row r="6704" spans="1:8">
      <c r="A6704" s="19" t="s">
        <v>40</v>
      </c>
      <c r="B6704" s="19" t="s">
        <v>7093</v>
      </c>
      <c r="C6704" s="19" t="s">
        <v>39</v>
      </c>
      <c r="D6704" s="19">
        <v>2008</v>
      </c>
      <c r="E6704" s="19" t="s">
        <v>106</v>
      </c>
      <c r="F6704" s="19" t="s">
        <v>224</v>
      </c>
      <c r="G6704" s="19" t="s">
        <v>152</v>
      </c>
      <c r="H6704" s="19">
        <v>2.9727473313852943</v>
      </c>
    </row>
    <row r="6705" spans="1:8">
      <c r="A6705" s="19" t="s">
        <v>41</v>
      </c>
      <c r="B6705" s="19" t="s">
        <v>7094</v>
      </c>
      <c r="C6705" s="19" t="s">
        <v>24</v>
      </c>
      <c r="D6705" s="19">
        <v>2008</v>
      </c>
      <c r="E6705" s="19" t="s">
        <v>106</v>
      </c>
      <c r="F6705" s="19" t="s">
        <v>224</v>
      </c>
      <c r="G6705" s="19" t="s">
        <v>152</v>
      </c>
      <c r="H6705" s="19">
        <v>3.7913917127400278</v>
      </c>
    </row>
    <row r="6706" spans="1:8">
      <c r="A6706" s="19" t="s">
        <v>43</v>
      </c>
      <c r="B6706" s="19" t="s">
        <v>7095</v>
      </c>
      <c r="C6706" s="19" t="s">
        <v>42</v>
      </c>
      <c r="D6706" s="19">
        <v>2008</v>
      </c>
      <c r="E6706" s="19" t="s">
        <v>106</v>
      </c>
      <c r="F6706" s="19" t="s">
        <v>224</v>
      </c>
      <c r="G6706" s="19" t="s">
        <v>152</v>
      </c>
      <c r="H6706" s="19">
        <v>3.7091675447839831</v>
      </c>
    </row>
    <row r="6707" spans="1:8">
      <c r="A6707" s="19" t="s">
        <v>45</v>
      </c>
      <c r="B6707" s="19" t="s">
        <v>7096</v>
      </c>
      <c r="C6707" s="19" t="s">
        <v>44</v>
      </c>
      <c r="D6707" s="19">
        <v>2008</v>
      </c>
      <c r="E6707" s="19" t="s">
        <v>106</v>
      </c>
      <c r="F6707" s="19" t="s">
        <v>224</v>
      </c>
      <c r="G6707" s="19" t="s">
        <v>152</v>
      </c>
      <c r="H6707" s="19">
        <v>3.4252203193220447</v>
      </c>
    </row>
    <row r="6708" spans="1:8">
      <c r="A6708" s="19" t="s">
        <v>47</v>
      </c>
      <c r="B6708" s="19" t="s">
        <v>7097</v>
      </c>
      <c r="C6708" s="19" t="s">
        <v>46</v>
      </c>
      <c r="D6708" s="19">
        <v>2008</v>
      </c>
      <c r="E6708" s="19" t="s">
        <v>106</v>
      </c>
      <c r="F6708" s="19" t="s">
        <v>224</v>
      </c>
      <c r="G6708" s="19" t="s">
        <v>152</v>
      </c>
      <c r="H6708" s="19">
        <v>3.6024884487744497</v>
      </c>
    </row>
    <row r="6709" spans="1:8">
      <c r="A6709" s="19" t="s">
        <v>49</v>
      </c>
      <c r="B6709" s="19" t="s">
        <v>7098</v>
      </c>
      <c r="C6709" s="19" t="s">
        <v>48</v>
      </c>
      <c r="D6709" s="19">
        <v>2008</v>
      </c>
      <c r="E6709" s="19" t="s">
        <v>106</v>
      </c>
      <c r="F6709" s="19" t="s">
        <v>224</v>
      </c>
      <c r="G6709" s="19" t="s">
        <v>152</v>
      </c>
      <c r="H6709" s="19">
        <v>3.2072754069806391</v>
      </c>
    </row>
    <row r="6710" spans="1:8">
      <c r="A6710" s="19" t="s">
        <v>51</v>
      </c>
      <c r="B6710" s="19" t="s">
        <v>7099</v>
      </c>
      <c r="C6710" s="19" t="s">
        <v>50</v>
      </c>
      <c r="D6710" s="19">
        <v>2008</v>
      </c>
      <c r="E6710" s="19" t="s">
        <v>106</v>
      </c>
      <c r="F6710" s="19" t="s">
        <v>224</v>
      </c>
      <c r="G6710" s="19" t="s">
        <v>152</v>
      </c>
      <c r="H6710" s="19">
        <v>3.3467183411917789</v>
      </c>
    </row>
    <row r="6711" spans="1:8">
      <c r="A6711" s="19" t="s">
        <v>53</v>
      </c>
      <c r="B6711" s="19" t="s">
        <v>7100</v>
      </c>
      <c r="C6711" s="19" t="s">
        <v>52</v>
      </c>
      <c r="D6711" s="19">
        <v>2008</v>
      </c>
      <c r="E6711" s="19" t="s">
        <v>106</v>
      </c>
      <c r="F6711" s="19" t="s">
        <v>224</v>
      </c>
      <c r="G6711" s="19" t="s">
        <v>152</v>
      </c>
      <c r="H6711" s="19">
        <v>2.8244865221003179</v>
      </c>
    </row>
    <row r="6712" spans="1:8">
      <c r="A6712" s="19" t="s">
        <v>55</v>
      </c>
      <c r="B6712" s="19" t="s">
        <v>7101</v>
      </c>
      <c r="C6712" s="19" t="s">
        <v>54</v>
      </c>
      <c r="D6712" s="19">
        <v>2008</v>
      </c>
      <c r="E6712" s="19" t="s">
        <v>106</v>
      </c>
      <c r="F6712" s="19" t="s">
        <v>224</v>
      </c>
      <c r="G6712" s="19" t="s">
        <v>152</v>
      </c>
      <c r="H6712" s="19">
        <v>3.092608326253186</v>
      </c>
    </row>
    <row r="6713" spans="1:8">
      <c r="A6713" s="19" t="s">
        <v>57</v>
      </c>
      <c r="B6713" s="19" t="s">
        <v>7102</v>
      </c>
      <c r="C6713" s="19" t="s">
        <v>56</v>
      </c>
      <c r="D6713" s="19">
        <v>2008</v>
      </c>
      <c r="E6713" s="19" t="s">
        <v>106</v>
      </c>
      <c r="F6713" s="19" t="s">
        <v>224</v>
      </c>
      <c r="G6713" s="19" t="s">
        <v>152</v>
      </c>
      <c r="H6713" s="19">
        <v>2.5516267576631169</v>
      </c>
    </row>
    <row r="6714" spans="1:8">
      <c r="A6714" s="19" t="s">
        <v>59</v>
      </c>
      <c r="B6714" s="19" t="s">
        <v>7103</v>
      </c>
      <c r="C6714" s="19" t="s">
        <v>58</v>
      </c>
      <c r="D6714" s="19">
        <v>2008</v>
      </c>
      <c r="E6714" s="19" t="s">
        <v>106</v>
      </c>
      <c r="F6714" s="19" t="s">
        <v>224</v>
      </c>
      <c r="G6714" s="19" t="s">
        <v>152</v>
      </c>
      <c r="H6714" s="19">
        <v>2.8547858910581705</v>
      </c>
    </row>
    <row r="6715" spans="1:8">
      <c r="A6715" s="19" t="s">
        <v>61</v>
      </c>
      <c r="B6715" s="19" t="s">
        <v>7104</v>
      </c>
      <c r="C6715" s="19" t="s">
        <v>60</v>
      </c>
      <c r="D6715" s="19">
        <v>2008</v>
      </c>
      <c r="E6715" s="19" t="s">
        <v>106</v>
      </c>
      <c r="F6715" s="19" t="s">
        <v>224</v>
      </c>
      <c r="G6715" s="19" t="s">
        <v>152</v>
      </c>
      <c r="H6715" s="19">
        <v>2.6937394247038915</v>
      </c>
    </row>
    <row r="6716" spans="1:8">
      <c r="A6716" s="19" t="s">
        <v>63</v>
      </c>
      <c r="B6716" s="19" t="s">
        <v>7105</v>
      </c>
      <c r="C6716" s="19" t="s">
        <v>62</v>
      </c>
      <c r="D6716" s="19">
        <v>2008</v>
      </c>
      <c r="E6716" s="19" t="s">
        <v>106</v>
      </c>
      <c r="F6716" s="19" t="s">
        <v>224</v>
      </c>
      <c r="G6716" s="19" t="s">
        <v>152</v>
      </c>
      <c r="H6716" s="19">
        <v>2.5261566172628114</v>
      </c>
    </row>
    <row r="6717" spans="1:8">
      <c r="A6717" s="19" t="s">
        <v>65</v>
      </c>
      <c r="B6717" s="19" t="s">
        <v>7106</v>
      </c>
      <c r="C6717" s="19" t="s">
        <v>64</v>
      </c>
      <c r="D6717" s="19">
        <v>2008</v>
      </c>
      <c r="E6717" s="19" t="s">
        <v>106</v>
      </c>
      <c r="F6717" s="19" t="s">
        <v>224</v>
      </c>
      <c r="G6717" s="19" t="s">
        <v>152</v>
      </c>
      <c r="H6717" s="19">
        <v>3.142473719525833</v>
      </c>
    </row>
    <row r="6718" spans="1:8">
      <c r="A6718" s="19" t="s">
        <v>67</v>
      </c>
      <c r="B6718" s="19" t="s">
        <v>7107</v>
      </c>
      <c r="C6718" s="19" t="s">
        <v>66</v>
      </c>
      <c r="D6718" s="19">
        <v>2008</v>
      </c>
      <c r="E6718" s="19" t="s">
        <v>106</v>
      </c>
      <c r="F6718" s="19" t="s">
        <v>224</v>
      </c>
      <c r="G6718" s="19" t="s">
        <v>152</v>
      </c>
      <c r="H6718" s="19">
        <v>2.9817886456908345</v>
      </c>
    </row>
    <row r="6719" spans="1:8">
      <c r="A6719" s="19" t="s">
        <v>69</v>
      </c>
      <c r="B6719" s="19" t="s">
        <v>7108</v>
      </c>
      <c r="C6719" s="19" t="s">
        <v>68</v>
      </c>
      <c r="D6719" s="19">
        <v>2008</v>
      </c>
      <c r="E6719" s="19" t="s">
        <v>106</v>
      </c>
      <c r="F6719" s="19" t="s">
        <v>224</v>
      </c>
      <c r="G6719" s="19" t="s">
        <v>152</v>
      </c>
      <c r="H6719" s="19">
        <v>3.5578974872621174</v>
      </c>
    </row>
    <row r="6720" spans="1:8">
      <c r="A6720" s="19" t="s">
        <v>71</v>
      </c>
      <c r="B6720" s="19" t="s">
        <v>7109</v>
      </c>
      <c r="C6720" s="19" t="s">
        <v>70</v>
      </c>
      <c r="D6720" s="19">
        <v>2008</v>
      </c>
      <c r="E6720" s="19" t="s">
        <v>106</v>
      </c>
      <c r="F6720" s="19" t="s">
        <v>224</v>
      </c>
      <c r="G6720" s="19" t="s">
        <v>152</v>
      </c>
      <c r="H6720" s="19">
        <v>2.8387414366000741</v>
      </c>
    </row>
    <row r="6721" spans="1:8">
      <c r="A6721" s="19" t="s">
        <v>20</v>
      </c>
      <c r="B6721" s="19" t="s">
        <v>7110</v>
      </c>
      <c r="C6721" s="19" t="s">
        <v>182</v>
      </c>
      <c r="D6721" s="19">
        <v>2008</v>
      </c>
      <c r="E6721" s="19" t="s">
        <v>106</v>
      </c>
      <c r="F6721" s="19" t="s">
        <v>224</v>
      </c>
      <c r="G6721" s="19" t="s">
        <v>152</v>
      </c>
      <c r="H6721" s="19">
        <v>3.165980373391823</v>
      </c>
    </row>
    <row r="6722" spans="1:8">
      <c r="A6722" s="19" t="s">
        <v>23</v>
      </c>
      <c r="B6722" s="19" t="s">
        <v>7111</v>
      </c>
      <c r="C6722" s="19" t="s">
        <v>175</v>
      </c>
      <c r="D6722" s="19">
        <v>2009</v>
      </c>
      <c r="E6722" s="19" t="s">
        <v>106</v>
      </c>
      <c r="F6722" s="19" t="s">
        <v>224</v>
      </c>
      <c r="G6722" s="19" t="s">
        <v>152</v>
      </c>
      <c r="H6722" s="19">
        <v>3.5341048269862529</v>
      </c>
    </row>
    <row r="6723" spans="1:8">
      <c r="A6723" s="19" t="s">
        <v>25</v>
      </c>
      <c r="B6723" s="19" t="s">
        <v>7112</v>
      </c>
      <c r="C6723" s="19" t="s">
        <v>176</v>
      </c>
      <c r="D6723" s="19">
        <v>2009</v>
      </c>
      <c r="E6723" s="19" t="s">
        <v>106</v>
      </c>
      <c r="F6723" s="19" t="s">
        <v>224</v>
      </c>
      <c r="G6723" s="19" t="s">
        <v>152</v>
      </c>
      <c r="H6723" s="19">
        <v>3.8182790269403273</v>
      </c>
    </row>
    <row r="6724" spans="1:8">
      <c r="A6724" s="19" t="s">
        <v>26</v>
      </c>
      <c r="B6724" s="19" t="s">
        <v>7113</v>
      </c>
      <c r="C6724" s="19" t="s">
        <v>177</v>
      </c>
      <c r="D6724" s="19">
        <v>2009</v>
      </c>
      <c r="E6724" s="19" t="s">
        <v>106</v>
      </c>
      <c r="F6724" s="19" t="s">
        <v>224</v>
      </c>
      <c r="G6724" s="19" t="s">
        <v>152</v>
      </c>
      <c r="H6724" s="19">
        <v>3.6307123569167854</v>
      </c>
    </row>
    <row r="6725" spans="1:8">
      <c r="A6725" s="19" t="s">
        <v>221</v>
      </c>
      <c r="B6725" s="19" t="s">
        <v>7114</v>
      </c>
      <c r="C6725" s="19" t="s">
        <v>178</v>
      </c>
      <c r="D6725" s="19">
        <v>2009</v>
      </c>
      <c r="E6725" s="19" t="s">
        <v>106</v>
      </c>
      <c r="F6725" s="19" t="s">
        <v>224</v>
      </c>
      <c r="G6725" s="19" t="s">
        <v>152</v>
      </c>
      <c r="H6725" s="19">
        <v>3.1465386926288641</v>
      </c>
    </row>
    <row r="6726" spans="1:8">
      <c r="A6726" s="19" t="s">
        <v>107</v>
      </c>
      <c r="B6726" s="19" t="s">
        <v>7115</v>
      </c>
      <c r="C6726" s="19" t="s">
        <v>179</v>
      </c>
      <c r="D6726" s="19">
        <v>2009</v>
      </c>
      <c r="E6726" s="19" t="s">
        <v>106</v>
      </c>
      <c r="F6726" s="19" t="s">
        <v>224</v>
      </c>
      <c r="G6726" s="19" t="s">
        <v>152</v>
      </c>
      <c r="H6726" s="19">
        <v>2.7425510828079203</v>
      </c>
    </row>
    <row r="6727" spans="1:8">
      <c r="A6727" s="19" t="s">
        <v>27</v>
      </c>
      <c r="B6727" s="19" t="s">
        <v>7116</v>
      </c>
      <c r="C6727" s="19" t="s">
        <v>180</v>
      </c>
      <c r="D6727" s="19">
        <v>2009</v>
      </c>
      <c r="E6727" s="19" t="s">
        <v>106</v>
      </c>
      <c r="F6727" s="19" t="s">
        <v>224</v>
      </c>
      <c r="G6727" s="19" t="s">
        <v>152</v>
      </c>
      <c r="H6727" s="19">
        <v>2.8671800386030766</v>
      </c>
    </row>
    <row r="6728" spans="1:8">
      <c r="A6728" s="19" t="s">
        <v>28</v>
      </c>
      <c r="B6728" s="19" t="s">
        <v>7117</v>
      </c>
      <c r="C6728" s="19" t="s">
        <v>181</v>
      </c>
      <c r="D6728" s="19">
        <v>2009</v>
      </c>
      <c r="E6728" s="19" t="s">
        <v>106</v>
      </c>
      <c r="F6728" s="19" t="s">
        <v>224</v>
      </c>
      <c r="G6728" s="19" t="s">
        <v>152</v>
      </c>
      <c r="H6728" s="19">
        <v>2.9619370062583359</v>
      </c>
    </row>
    <row r="6729" spans="1:8">
      <c r="A6729" s="19" t="s">
        <v>30</v>
      </c>
      <c r="B6729" s="19" t="s">
        <v>7118</v>
      </c>
      <c r="C6729" s="19" t="s">
        <v>29</v>
      </c>
      <c r="D6729" s="19">
        <v>2009</v>
      </c>
      <c r="E6729" s="19" t="s">
        <v>106</v>
      </c>
      <c r="F6729" s="19" t="s">
        <v>224</v>
      </c>
      <c r="G6729" s="19" t="s">
        <v>152</v>
      </c>
      <c r="H6729" s="19">
        <v>3.8779063237111084</v>
      </c>
    </row>
    <row r="6730" spans="1:8">
      <c r="A6730" s="19" t="s">
        <v>32</v>
      </c>
      <c r="B6730" s="19" t="s">
        <v>7119</v>
      </c>
      <c r="C6730" s="19" t="s">
        <v>31</v>
      </c>
      <c r="D6730" s="19">
        <v>2009</v>
      </c>
      <c r="E6730" s="19" t="s">
        <v>106</v>
      </c>
      <c r="F6730" s="19" t="s">
        <v>224</v>
      </c>
      <c r="G6730" s="19" t="s">
        <v>152</v>
      </c>
      <c r="H6730" s="19">
        <v>3.6724903568766001</v>
      </c>
    </row>
    <row r="6731" spans="1:8">
      <c r="A6731" s="19" t="s">
        <v>34</v>
      </c>
      <c r="B6731" s="19" t="s">
        <v>7120</v>
      </c>
      <c r="C6731" s="19" t="s">
        <v>33</v>
      </c>
      <c r="D6731" s="19">
        <v>2009</v>
      </c>
      <c r="E6731" s="19" t="s">
        <v>106</v>
      </c>
      <c r="F6731" s="19" t="s">
        <v>224</v>
      </c>
      <c r="G6731" s="19" t="s">
        <v>152</v>
      </c>
      <c r="H6731" s="19">
        <v>4.706358303553368</v>
      </c>
    </row>
    <row r="6732" spans="1:8">
      <c r="A6732" s="19" t="s">
        <v>36</v>
      </c>
      <c r="B6732" s="19" t="s">
        <v>7121</v>
      </c>
      <c r="C6732" s="19" t="s">
        <v>35</v>
      </c>
      <c r="D6732" s="19">
        <v>2009</v>
      </c>
      <c r="E6732" s="19" t="s">
        <v>106</v>
      </c>
      <c r="F6732" s="19" t="s">
        <v>224</v>
      </c>
      <c r="G6732" s="19" t="s">
        <v>152</v>
      </c>
      <c r="H6732" s="19">
        <v>3.8230543014538378</v>
      </c>
    </row>
    <row r="6733" spans="1:8">
      <c r="A6733" s="19" t="s">
        <v>38</v>
      </c>
      <c r="B6733" s="19" t="s">
        <v>7122</v>
      </c>
      <c r="C6733" s="19" t="s">
        <v>37</v>
      </c>
      <c r="D6733" s="19">
        <v>2009</v>
      </c>
      <c r="E6733" s="19" t="s">
        <v>106</v>
      </c>
      <c r="F6733" s="19" t="s">
        <v>224</v>
      </c>
      <c r="G6733" s="19" t="s">
        <v>152</v>
      </c>
      <c r="H6733" s="19">
        <v>2.6933191693332121</v>
      </c>
    </row>
    <row r="6734" spans="1:8">
      <c r="A6734" s="19" t="s">
        <v>40</v>
      </c>
      <c r="B6734" s="19" t="s">
        <v>7123</v>
      </c>
      <c r="C6734" s="19" t="s">
        <v>39</v>
      </c>
      <c r="D6734" s="19">
        <v>2009</v>
      </c>
      <c r="E6734" s="19" t="s">
        <v>106</v>
      </c>
      <c r="F6734" s="19" t="s">
        <v>224</v>
      </c>
      <c r="G6734" s="19" t="s">
        <v>152</v>
      </c>
      <c r="H6734" s="19">
        <v>2.9493443426348067</v>
      </c>
    </row>
    <row r="6735" spans="1:8">
      <c r="A6735" s="19" t="s">
        <v>41</v>
      </c>
      <c r="B6735" s="19" t="s">
        <v>7124</v>
      </c>
      <c r="C6735" s="19" t="s">
        <v>24</v>
      </c>
      <c r="D6735" s="19">
        <v>2009</v>
      </c>
      <c r="E6735" s="19" t="s">
        <v>106</v>
      </c>
      <c r="F6735" s="19" t="s">
        <v>224</v>
      </c>
      <c r="G6735" s="19" t="s">
        <v>152</v>
      </c>
      <c r="H6735" s="19">
        <v>3.8182790269403273</v>
      </c>
    </row>
    <row r="6736" spans="1:8">
      <c r="A6736" s="19" t="s">
        <v>43</v>
      </c>
      <c r="B6736" s="19" t="s">
        <v>7125</v>
      </c>
      <c r="C6736" s="19" t="s">
        <v>42</v>
      </c>
      <c r="D6736" s="19">
        <v>2009</v>
      </c>
      <c r="E6736" s="19" t="s">
        <v>106</v>
      </c>
      <c r="F6736" s="19" t="s">
        <v>224</v>
      </c>
      <c r="G6736" s="19" t="s">
        <v>152</v>
      </c>
      <c r="H6736" s="19">
        <v>3.815133184760692</v>
      </c>
    </row>
    <row r="6737" spans="1:8">
      <c r="A6737" s="19" t="s">
        <v>45</v>
      </c>
      <c r="B6737" s="19" t="s">
        <v>7126</v>
      </c>
      <c r="C6737" s="19" t="s">
        <v>44</v>
      </c>
      <c r="D6737" s="19">
        <v>2009</v>
      </c>
      <c r="E6737" s="19" t="s">
        <v>106</v>
      </c>
      <c r="F6737" s="19" t="s">
        <v>224</v>
      </c>
      <c r="G6737" s="19" t="s">
        <v>152</v>
      </c>
      <c r="H6737" s="19">
        <v>3.5407052467398823</v>
      </c>
    </row>
    <row r="6738" spans="1:8">
      <c r="A6738" s="19" t="s">
        <v>47</v>
      </c>
      <c r="B6738" s="19" t="s">
        <v>7127</v>
      </c>
      <c r="C6738" s="19" t="s">
        <v>46</v>
      </c>
      <c r="D6738" s="19">
        <v>2009</v>
      </c>
      <c r="E6738" s="19" t="s">
        <v>106</v>
      </c>
      <c r="F6738" s="19" t="s">
        <v>224</v>
      </c>
      <c r="G6738" s="19" t="s">
        <v>152</v>
      </c>
      <c r="H6738" s="19">
        <v>3.6162817970532419</v>
      </c>
    </row>
    <row r="6739" spans="1:8">
      <c r="A6739" s="19" t="s">
        <v>49</v>
      </c>
      <c r="B6739" s="19" t="s">
        <v>7128</v>
      </c>
      <c r="C6739" s="19" t="s">
        <v>48</v>
      </c>
      <c r="D6739" s="19">
        <v>2009</v>
      </c>
      <c r="E6739" s="19" t="s">
        <v>106</v>
      </c>
      <c r="F6739" s="19" t="s">
        <v>224</v>
      </c>
      <c r="G6739" s="19" t="s">
        <v>152</v>
      </c>
      <c r="H6739" s="19">
        <v>3.1787084932421159</v>
      </c>
    </row>
    <row r="6740" spans="1:8">
      <c r="A6740" s="19" t="s">
        <v>51</v>
      </c>
      <c r="B6740" s="19" t="s">
        <v>7129</v>
      </c>
      <c r="C6740" s="19" t="s">
        <v>50</v>
      </c>
      <c r="D6740" s="19">
        <v>2009</v>
      </c>
      <c r="E6740" s="19" t="s">
        <v>106</v>
      </c>
      <c r="F6740" s="19" t="s">
        <v>224</v>
      </c>
      <c r="G6740" s="19" t="s">
        <v>152</v>
      </c>
      <c r="H6740" s="19">
        <v>3.3786244572068922</v>
      </c>
    </row>
    <row r="6741" spans="1:8">
      <c r="A6741" s="19" t="s">
        <v>53</v>
      </c>
      <c r="B6741" s="19" t="s">
        <v>7130</v>
      </c>
      <c r="C6741" s="19" t="s">
        <v>52</v>
      </c>
      <c r="D6741" s="19">
        <v>2009</v>
      </c>
      <c r="E6741" s="19" t="s">
        <v>106</v>
      </c>
      <c r="F6741" s="19" t="s">
        <v>224</v>
      </c>
      <c r="G6741" s="19" t="s">
        <v>152</v>
      </c>
      <c r="H6741" s="19">
        <v>2.8549812284984224</v>
      </c>
    </row>
    <row r="6742" spans="1:8">
      <c r="A6742" s="19" t="s">
        <v>55</v>
      </c>
      <c r="B6742" s="19" t="s">
        <v>7131</v>
      </c>
      <c r="C6742" s="19" t="s">
        <v>54</v>
      </c>
      <c r="D6742" s="19">
        <v>2009</v>
      </c>
      <c r="E6742" s="19" t="s">
        <v>106</v>
      </c>
      <c r="F6742" s="19" t="s">
        <v>224</v>
      </c>
      <c r="G6742" s="19" t="s">
        <v>152</v>
      </c>
      <c r="H6742" s="19">
        <v>3.1335254859045301</v>
      </c>
    </row>
    <row r="6743" spans="1:8">
      <c r="A6743" s="19" t="s">
        <v>57</v>
      </c>
      <c r="B6743" s="19" t="s">
        <v>7132</v>
      </c>
      <c r="C6743" s="19" t="s">
        <v>56</v>
      </c>
      <c r="D6743" s="19">
        <v>2009</v>
      </c>
      <c r="E6743" s="19" t="s">
        <v>106</v>
      </c>
      <c r="F6743" s="19" t="s">
        <v>224</v>
      </c>
      <c r="G6743" s="19" t="s">
        <v>152</v>
      </c>
      <c r="H6743" s="19">
        <v>2.5952762488678323</v>
      </c>
    </row>
    <row r="6744" spans="1:8">
      <c r="A6744" s="19" t="s">
        <v>59</v>
      </c>
      <c r="B6744" s="19" t="s">
        <v>7133</v>
      </c>
      <c r="C6744" s="19" t="s">
        <v>58</v>
      </c>
      <c r="D6744" s="19">
        <v>2009</v>
      </c>
      <c r="E6744" s="19" t="s">
        <v>106</v>
      </c>
      <c r="F6744" s="19" t="s">
        <v>224</v>
      </c>
      <c r="G6744" s="19" t="s">
        <v>152</v>
      </c>
      <c r="H6744" s="19">
        <v>2.8976201991227923</v>
      </c>
    </row>
    <row r="6745" spans="1:8">
      <c r="A6745" s="19" t="s">
        <v>61</v>
      </c>
      <c r="B6745" s="19" t="s">
        <v>7134</v>
      </c>
      <c r="C6745" s="19" t="s">
        <v>60</v>
      </c>
      <c r="D6745" s="19">
        <v>2009</v>
      </c>
      <c r="E6745" s="19" t="s">
        <v>106</v>
      </c>
      <c r="F6745" s="19" t="s">
        <v>224</v>
      </c>
      <c r="G6745" s="19" t="s">
        <v>152</v>
      </c>
      <c r="H6745" s="19">
        <v>2.7446901318659194</v>
      </c>
    </row>
    <row r="6746" spans="1:8">
      <c r="A6746" s="19" t="s">
        <v>63</v>
      </c>
      <c r="B6746" s="19" t="s">
        <v>7135</v>
      </c>
      <c r="C6746" s="19" t="s">
        <v>62</v>
      </c>
      <c r="D6746" s="19">
        <v>2009</v>
      </c>
      <c r="E6746" s="19" t="s">
        <v>106</v>
      </c>
      <c r="F6746" s="19" t="s">
        <v>224</v>
      </c>
      <c r="G6746" s="19" t="s">
        <v>152</v>
      </c>
      <c r="H6746" s="19">
        <v>2.5757391275472368</v>
      </c>
    </row>
    <row r="6747" spans="1:8">
      <c r="A6747" s="19" t="s">
        <v>65</v>
      </c>
      <c r="B6747" s="19" t="s">
        <v>7136</v>
      </c>
      <c r="C6747" s="19" t="s">
        <v>64</v>
      </c>
      <c r="D6747" s="19">
        <v>2009</v>
      </c>
      <c r="E6747" s="19" t="s">
        <v>106</v>
      </c>
      <c r="F6747" s="19" t="s">
        <v>224</v>
      </c>
      <c r="G6747" s="19" t="s">
        <v>152</v>
      </c>
      <c r="H6747" s="19">
        <v>3.1331519452469778</v>
      </c>
    </row>
    <row r="6748" spans="1:8">
      <c r="A6748" s="19" t="s">
        <v>67</v>
      </c>
      <c r="B6748" s="19" t="s">
        <v>7137</v>
      </c>
      <c r="C6748" s="19" t="s">
        <v>66</v>
      </c>
      <c r="D6748" s="19">
        <v>2009</v>
      </c>
      <c r="E6748" s="19" t="s">
        <v>106</v>
      </c>
      <c r="F6748" s="19" t="s">
        <v>224</v>
      </c>
      <c r="G6748" s="19" t="s">
        <v>152</v>
      </c>
      <c r="H6748" s="19">
        <v>3.0903615744399122</v>
      </c>
    </row>
    <row r="6749" spans="1:8">
      <c r="A6749" s="19" t="s">
        <v>69</v>
      </c>
      <c r="B6749" s="19" t="s">
        <v>7138</v>
      </c>
      <c r="C6749" s="19" t="s">
        <v>68</v>
      </c>
      <c r="D6749" s="19">
        <v>2009</v>
      </c>
      <c r="E6749" s="19" t="s">
        <v>106</v>
      </c>
      <c r="F6749" s="19" t="s">
        <v>224</v>
      </c>
      <c r="G6749" s="19" t="s">
        <v>152</v>
      </c>
      <c r="H6749" s="19">
        <v>3.6140137883189523</v>
      </c>
    </row>
    <row r="6750" spans="1:8">
      <c r="A6750" s="19" t="s">
        <v>71</v>
      </c>
      <c r="B6750" s="19" t="s">
        <v>7139</v>
      </c>
      <c r="C6750" s="19" t="s">
        <v>70</v>
      </c>
      <c r="D6750" s="19">
        <v>2009</v>
      </c>
      <c r="E6750" s="19" t="s">
        <v>106</v>
      </c>
      <c r="F6750" s="19" t="s">
        <v>224</v>
      </c>
      <c r="G6750" s="19" t="s">
        <v>152</v>
      </c>
      <c r="H6750" s="19">
        <v>2.8625096982318592</v>
      </c>
    </row>
    <row r="6751" spans="1:8">
      <c r="A6751" s="19" t="s">
        <v>20</v>
      </c>
      <c r="B6751" s="19" t="s">
        <v>7140</v>
      </c>
      <c r="C6751" s="19" t="s">
        <v>182</v>
      </c>
      <c r="D6751" s="19">
        <v>2009</v>
      </c>
      <c r="E6751" s="19" t="s">
        <v>106</v>
      </c>
      <c r="F6751" s="19" t="s">
        <v>224</v>
      </c>
      <c r="G6751" s="19" t="s">
        <v>152</v>
      </c>
      <c r="H6751" s="19">
        <v>3.199950484325194</v>
      </c>
    </row>
    <row r="6752" spans="1:8">
      <c r="A6752" s="19" t="s">
        <v>23</v>
      </c>
      <c r="B6752" s="19" t="s">
        <v>7141</v>
      </c>
      <c r="C6752" s="19" t="s">
        <v>175</v>
      </c>
      <c r="D6752" s="19">
        <v>2010</v>
      </c>
      <c r="E6752" s="19" t="s">
        <v>106</v>
      </c>
      <c r="F6752" s="19" t="s">
        <v>224</v>
      </c>
      <c r="G6752" s="19" t="s">
        <v>152</v>
      </c>
      <c r="H6752" s="19">
        <v>3.5610492167524219</v>
      </c>
    </row>
    <row r="6753" spans="1:8">
      <c r="A6753" s="19" t="s">
        <v>25</v>
      </c>
      <c r="B6753" s="19" t="s">
        <v>7142</v>
      </c>
      <c r="C6753" s="19" t="s">
        <v>176</v>
      </c>
      <c r="D6753" s="19">
        <v>2010</v>
      </c>
      <c r="E6753" s="19" t="s">
        <v>106</v>
      </c>
      <c r="F6753" s="19" t="s">
        <v>224</v>
      </c>
      <c r="G6753" s="19" t="s">
        <v>152</v>
      </c>
      <c r="H6753" s="19">
        <v>3.9574227693039572</v>
      </c>
    </row>
    <row r="6754" spans="1:8">
      <c r="A6754" s="19" t="s">
        <v>26</v>
      </c>
      <c r="B6754" s="19" t="s">
        <v>7143</v>
      </c>
      <c r="C6754" s="19" t="s">
        <v>177</v>
      </c>
      <c r="D6754" s="19">
        <v>2010</v>
      </c>
      <c r="E6754" s="19" t="s">
        <v>106</v>
      </c>
      <c r="F6754" s="19" t="s">
        <v>224</v>
      </c>
      <c r="G6754" s="19" t="s">
        <v>152</v>
      </c>
      <c r="H6754" s="19">
        <v>3.7143755508935428</v>
      </c>
    </row>
    <row r="6755" spans="1:8">
      <c r="A6755" s="19" t="s">
        <v>221</v>
      </c>
      <c r="B6755" s="19" t="s">
        <v>7144</v>
      </c>
      <c r="C6755" s="19" t="s">
        <v>178</v>
      </c>
      <c r="D6755" s="19">
        <v>2010</v>
      </c>
      <c r="E6755" s="19" t="s">
        <v>106</v>
      </c>
      <c r="F6755" s="19" t="s">
        <v>224</v>
      </c>
      <c r="G6755" s="19" t="s">
        <v>152</v>
      </c>
      <c r="H6755" s="19">
        <v>3.1642454007395453</v>
      </c>
    </row>
    <row r="6756" spans="1:8">
      <c r="A6756" s="19" t="s">
        <v>107</v>
      </c>
      <c r="B6756" s="19" t="s">
        <v>7145</v>
      </c>
      <c r="C6756" s="19" t="s">
        <v>179</v>
      </c>
      <c r="D6756" s="19">
        <v>2010</v>
      </c>
      <c r="E6756" s="19" t="s">
        <v>106</v>
      </c>
      <c r="F6756" s="19" t="s">
        <v>224</v>
      </c>
      <c r="G6756" s="19" t="s">
        <v>152</v>
      </c>
      <c r="H6756" s="19">
        <v>2.810837974789564</v>
      </c>
    </row>
    <row r="6757" spans="1:8">
      <c r="A6757" s="19" t="s">
        <v>27</v>
      </c>
      <c r="B6757" s="19" t="s">
        <v>7146</v>
      </c>
      <c r="C6757" s="19" t="s">
        <v>180</v>
      </c>
      <c r="D6757" s="19">
        <v>2010</v>
      </c>
      <c r="E6757" s="19" t="s">
        <v>106</v>
      </c>
      <c r="F6757" s="19" t="s">
        <v>224</v>
      </c>
      <c r="G6757" s="19" t="s">
        <v>152</v>
      </c>
      <c r="H6757" s="19">
        <v>2.9216573862650055</v>
      </c>
    </row>
    <row r="6758" spans="1:8">
      <c r="A6758" s="19" t="s">
        <v>28</v>
      </c>
      <c r="B6758" s="19" t="s">
        <v>7147</v>
      </c>
      <c r="C6758" s="19" t="s">
        <v>181</v>
      </c>
      <c r="D6758" s="19">
        <v>2010</v>
      </c>
      <c r="E6758" s="19" t="s">
        <v>106</v>
      </c>
      <c r="F6758" s="19" t="s">
        <v>224</v>
      </c>
      <c r="G6758" s="19" t="s">
        <v>152</v>
      </c>
      <c r="H6758" s="19">
        <v>2.9989397859799478</v>
      </c>
    </row>
    <row r="6759" spans="1:8">
      <c r="A6759" s="19" t="s">
        <v>30</v>
      </c>
      <c r="B6759" s="19" t="s">
        <v>7148</v>
      </c>
      <c r="C6759" s="19" t="s">
        <v>29</v>
      </c>
      <c r="D6759" s="19">
        <v>2010</v>
      </c>
      <c r="E6759" s="19" t="s">
        <v>106</v>
      </c>
      <c r="F6759" s="19" t="s">
        <v>224</v>
      </c>
      <c r="G6759" s="19" t="s">
        <v>152</v>
      </c>
      <c r="H6759" s="19">
        <v>3.9754490680781576</v>
      </c>
    </row>
    <row r="6760" spans="1:8">
      <c r="A6760" s="19" t="s">
        <v>32</v>
      </c>
      <c r="B6760" s="19" t="s">
        <v>7149</v>
      </c>
      <c r="C6760" s="19" t="s">
        <v>31</v>
      </c>
      <c r="D6760" s="19">
        <v>2010</v>
      </c>
      <c r="E6760" s="19" t="s">
        <v>106</v>
      </c>
      <c r="F6760" s="19" t="s">
        <v>224</v>
      </c>
      <c r="G6760" s="19" t="s">
        <v>152</v>
      </c>
      <c r="H6760" s="19">
        <v>3.7514559337388378</v>
      </c>
    </row>
    <row r="6761" spans="1:8">
      <c r="A6761" s="19" t="s">
        <v>34</v>
      </c>
      <c r="B6761" s="19" t="s">
        <v>7150</v>
      </c>
      <c r="C6761" s="19" t="s">
        <v>33</v>
      </c>
      <c r="D6761" s="19">
        <v>2010</v>
      </c>
      <c r="E6761" s="19" t="s">
        <v>106</v>
      </c>
      <c r="F6761" s="19" t="s">
        <v>224</v>
      </c>
      <c r="G6761" s="19" t="s">
        <v>152</v>
      </c>
      <c r="H6761" s="19">
        <v>4.8107415154173134</v>
      </c>
    </row>
    <row r="6762" spans="1:8">
      <c r="A6762" s="19" t="s">
        <v>36</v>
      </c>
      <c r="B6762" s="19" t="s">
        <v>7151</v>
      </c>
      <c r="C6762" s="19" t="s">
        <v>35</v>
      </c>
      <c r="D6762" s="19">
        <v>2010</v>
      </c>
      <c r="E6762" s="19" t="s">
        <v>106</v>
      </c>
      <c r="F6762" s="19" t="s">
        <v>224</v>
      </c>
      <c r="G6762" s="19" t="s">
        <v>152</v>
      </c>
      <c r="H6762" s="19">
        <v>3.7098721738768372</v>
      </c>
    </row>
    <row r="6763" spans="1:8">
      <c r="A6763" s="19" t="s">
        <v>38</v>
      </c>
      <c r="B6763" s="19" t="s">
        <v>7152</v>
      </c>
      <c r="C6763" s="19" t="s">
        <v>37</v>
      </c>
      <c r="D6763" s="19">
        <v>2010</v>
      </c>
      <c r="E6763" s="19" t="s">
        <v>106</v>
      </c>
      <c r="F6763" s="19" t="s">
        <v>224</v>
      </c>
      <c r="G6763" s="19" t="s">
        <v>152</v>
      </c>
      <c r="H6763" s="19">
        <v>2.7030885024656111</v>
      </c>
    </row>
    <row r="6764" spans="1:8">
      <c r="A6764" s="19" t="s">
        <v>40</v>
      </c>
      <c r="B6764" s="19" t="s">
        <v>7153</v>
      </c>
      <c r="C6764" s="19" t="s">
        <v>39</v>
      </c>
      <c r="D6764" s="19">
        <v>2010</v>
      </c>
      <c r="E6764" s="19" t="s">
        <v>106</v>
      </c>
      <c r="F6764" s="19" t="s">
        <v>224</v>
      </c>
      <c r="G6764" s="19" t="s">
        <v>152</v>
      </c>
      <c r="H6764" s="19">
        <v>2.9449651312574954</v>
      </c>
    </row>
    <row r="6765" spans="1:8">
      <c r="A6765" s="19" t="s">
        <v>41</v>
      </c>
      <c r="B6765" s="19" t="s">
        <v>7154</v>
      </c>
      <c r="C6765" s="19" t="s">
        <v>24</v>
      </c>
      <c r="D6765" s="19">
        <v>2010</v>
      </c>
      <c r="E6765" s="19" t="s">
        <v>106</v>
      </c>
      <c r="F6765" s="19" t="s">
        <v>224</v>
      </c>
      <c r="G6765" s="19" t="s">
        <v>152</v>
      </c>
      <c r="H6765" s="19">
        <v>3.9574227693039572</v>
      </c>
    </row>
    <row r="6766" spans="1:8">
      <c r="A6766" s="19" t="s">
        <v>43</v>
      </c>
      <c r="B6766" s="19" t="s">
        <v>7155</v>
      </c>
      <c r="C6766" s="19" t="s">
        <v>42</v>
      </c>
      <c r="D6766" s="19">
        <v>2010</v>
      </c>
      <c r="E6766" s="19" t="s">
        <v>106</v>
      </c>
      <c r="F6766" s="19" t="s">
        <v>224</v>
      </c>
      <c r="G6766" s="19" t="s">
        <v>152</v>
      </c>
      <c r="H6766" s="19">
        <v>3.7980032750515029</v>
      </c>
    </row>
    <row r="6767" spans="1:8">
      <c r="A6767" s="19" t="s">
        <v>45</v>
      </c>
      <c r="B6767" s="19" t="s">
        <v>7156</v>
      </c>
      <c r="C6767" s="19" t="s">
        <v>44</v>
      </c>
      <c r="D6767" s="19">
        <v>2010</v>
      </c>
      <c r="E6767" s="19" t="s">
        <v>106</v>
      </c>
      <c r="F6767" s="19" t="s">
        <v>224</v>
      </c>
      <c r="G6767" s="19" t="s">
        <v>152</v>
      </c>
      <c r="H6767" s="19">
        <v>3.6404112879976935</v>
      </c>
    </row>
    <row r="6768" spans="1:8">
      <c r="A6768" s="19" t="s">
        <v>47</v>
      </c>
      <c r="B6768" s="19" t="s">
        <v>7157</v>
      </c>
      <c r="C6768" s="19" t="s">
        <v>46</v>
      </c>
      <c r="D6768" s="19">
        <v>2010</v>
      </c>
      <c r="E6768" s="19" t="s">
        <v>106</v>
      </c>
      <c r="F6768" s="19" t="s">
        <v>224</v>
      </c>
      <c r="G6768" s="19" t="s">
        <v>152</v>
      </c>
      <c r="H6768" s="19">
        <v>3.7298699081139342</v>
      </c>
    </row>
    <row r="6769" spans="1:8">
      <c r="A6769" s="19" t="s">
        <v>49</v>
      </c>
      <c r="B6769" s="19" t="s">
        <v>7158</v>
      </c>
      <c r="C6769" s="19" t="s">
        <v>48</v>
      </c>
      <c r="D6769" s="19">
        <v>2010</v>
      </c>
      <c r="E6769" s="19" t="s">
        <v>106</v>
      </c>
      <c r="F6769" s="19" t="s">
        <v>224</v>
      </c>
      <c r="G6769" s="19" t="s">
        <v>152</v>
      </c>
      <c r="H6769" s="19">
        <v>3.1799184039751056</v>
      </c>
    </row>
    <row r="6770" spans="1:8">
      <c r="A6770" s="19" t="s">
        <v>51</v>
      </c>
      <c r="B6770" s="19" t="s">
        <v>7159</v>
      </c>
      <c r="C6770" s="19" t="s">
        <v>50</v>
      </c>
      <c r="D6770" s="19">
        <v>2010</v>
      </c>
      <c r="E6770" s="19" t="s">
        <v>106</v>
      </c>
      <c r="F6770" s="19" t="s">
        <v>224</v>
      </c>
      <c r="G6770" s="19" t="s">
        <v>152</v>
      </c>
      <c r="H6770" s="19">
        <v>3.4053819322845893</v>
      </c>
    </row>
    <row r="6771" spans="1:8">
      <c r="A6771" s="19" t="s">
        <v>53</v>
      </c>
      <c r="B6771" s="19" t="s">
        <v>7160</v>
      </c>
      <c r="C6771" s="19" t="s">
        <v>52</v>
      </c>
      <c r="D6771" s="19">
        <v>2010</v>
      </c>
      <c r="E6771" s="19" t="s">
        <v>106</v>
      </c>
      <c r="F6771" s="19" t="s">
        <v>224</v>
      </c>
      <c r="G6771" s="19" t="s">
        <v>152</v>
      </c>
      <c r="H6771" s="19">
        <v>2.8926148726481506</v>
      </c>
    </row>
    <row r="6772" spans="1:8">
      <c r="A6772" s="19" t="s">
        <v>55</v>
      </c>
      <c r="B6772" s="19" t="s">
        <v>7161</v>
      </c>
      <c r="C6772" s="19" t="s">
        <v>54</v>
      </c>
      <c r="D6772" s="19">
        <v>2010</v>
      </c>
      <c r="E6772" s="19" t="s">
        <v>106</v>
      </c>
      <c r="F6772" s="19" t="s">
        <v>224</v>
      </c>
      <c r="G6772" s="19" t="s">
        <v>152</v>
      </c>
      <c r="H6772" s="19">
        <v>3.2157068385823129</v>
      </c>
    </row>
    <row r="6773" spans="1:8">
      <c r="A6773" s="19" t="s">
        <v>57</v>
      </c>
      <c r="B6773" s="19" t="s">
        <v>7162</v>
      </c>
      <c r="C6773" s="19" t="s">
        <v>56</v>
      </c>
      <c r="D6773" s="19">
        <v>2010</v>
      </c>
      <c r="E6773" s="19" t="s">
        <v>106</v>
      </c>
      <c r="F6773" s="19" t="s">
        <v>224</v>
      </c>
      <c r="G6773" s="19" t="s">
        <v>152</v>
      </c>
      <c r="H6773" s="19">
        <v>2.6599291758646064</v>
      </c>
    </row>
    <row r="6774" spans="1:8">
      <c r="A6774" s="19" t="s">
        <v>59</v>
      </c>
      <c r="B6774" s="19" t="s">
        <v>7163</v>
      </c>
      <c r="C6774" s="19" t="s">
        <v>58</v>
      </c>
      <c r="D6774" s="19">
        <v>2010</v>
      </c>
      <c r="E6774" s="19" t="s">
        <v>106</v>
      </c>
      <c r="F6774" s="19" t="s">
        <v>224</v>
      </c>
      <c r="G6774" s="19" t="s">
        <v>152</v>
      </c>
      <c r="H6774" s="19">
        <v>2.9334223260470549</v>
      </c>
    </row>
    <row r="6775" spans="1:8">
      <c r="A6775" s="19" t="s">
        <v>61</v>
      </c>
      <c r="B6775" s="19" t="s">
        <v>7164</v>
      </c>
      <c r="C6775" s="19" t="s">
        <v>60</v>
      </c>
      <c r="D6775" s="19">
        <v>2010</v>
      </c>
      <c r="E6775" s="19" t="s">
        <v>106</v>
      </c>
      <c r="F6775" s="19" t="s">
        <v>224</v>
      </c>
      <c r="G6775" s="19" t="s">
        <v>152</v>
      </c>
      <c r="H6775" s="19">
        <v>2.8745236981081623</v>
      </c>
    </row>
    <row r="6776" spans="1:8">
      <c r="A6776" s="19" t="s">
        <v>63</v>
      </c>
      <c r="B6776" s="19" t="s">
        <v>7165</v>
      </c>
      <c r="C6776" s="19" t="s">
        <v>62</v>
      </c>
      <c r="D6776" s="19">
        <v>2010</v>
      </c>
      <c r="E6776" s="19" t="s">
        <v>106</v>
      </c>
      <c r="F6776" s="19" t="s">
        <v>224</v>
      </c>
      <c r="G6776" s="19" t="s">
        <v>152</v>
      </c>
      <c r="H6776" s="19">
        <v>2.5933392823699197</v>
      </c>
    </row>
    <row r="6777" spans="1:8">
      <c r="A6777" s="19" t="s">
        <v>65</v>
      </c>
      <c r="B6777" s="19" t="s">
        <v>7166</v>
      </c>
      <c r="C6777" s="19" t="s">
        <v>64</v>
      </c>
      <c r="D6777" s="19">
        <v>2010</v>
      </c>
      <c r="E6777" s="19" t="s">
        <v>106</v>
      </c>
      <c r="F6777" s="19" t="s">
        <v>224</v>
      </c>
      <c r="G6777" s="19" t="s">
        <v>152</v>
      </c>
      <c r="H6777" s="19">
        <v>3.1765201516640924</v>
      </c>
    </row>
    <row r="6778" spans="1:8">
      <c r="A6778" s="19" t="s">
        <v>67</v>
      </c>
      <c r="B6778" s="19" t="s">
        <v>7167</v>
      </c>
      <c r="C6778" s="19" t="s">
        <v>66</v>
      </c>
      <c r="D6778" s="19">
        <v>2010</v>
      </c>
      <c r="E6778" s="19" t="s">
        <v>106</v>
      </c>
      <c r="F6778" s="19" t="s">
        <v>224</v>
      </c>
      <c r="G6778" s="19" t="s">
        <v>152</v>
      </c>
      <c r="H6778" s="19">
        <v>3.1436708996295262</v>
      </c>
    </row>
    <row r="6779" spans="1:8">
      <c r="A6779" s="19" t="s">
        <v>69</v>
      </c>
      <c r="B6779" s="19" t="s">
        <v>7168</v>
      </c>
      <c r="C6779" s="19" t="s">
        <v>68</v>
      </c>
      <c r="D6779" s="19">
        <v>2010</v>
      </c>
      <c r="E6779" s="19" t="s">
        <v>106</v>
      </c>
      <c r="F6779" s="19" t="s">
        <v>224</v>
      </c>
      <c r="G6779" s="19" t="s">
        <v>152</v>
      </c>
      <c r="H6779" s="19">
        <v>3.6634860325547254</v>
      </c>
    </row>
    <row r="6780" spans="1:8">
      <c r="A6780" s="19" t="s">
        <v>71</v>
      </c>
      <c r="B6780" s="19" t="s">
        <v>7169</v>
      </c>
      <c r="C6780" s="19" t="s">
        <v>70</v>
      </c>
      <c r="D6780" s="19">
        <v>2010</v>
      </c>
      <c r="E6780" s="19" t="s">
        <v>106</v>
      </c>
      <c r="F6780" s="19" t="s">
        <v>224</v>
      </c>
      <c r="G6780" s="19" t="s">
        <v>152</v>
      </c>
      <c r="H6780" s="19">
        <v>2.9036271672391876</v>
      </c>
    </row>
    <row r="6781" spans="1:8">
      <c r="A6781" s="19" t="s">
        <v>20</v>
      </c>
      <c r="B6781" s="19" t="s">
        <v>7170</v>
      </c>
      <c r="C6781" s="19" t="s">
        <v>182</v>
      </c>
      <c r="D6781" s="19">
        <v>2010</v>
      </c>
      <c r="E6781" s="19" t="s">
        <v>106</v>
      </c>
      <c r="F6781" s="19" t="s">
        <v>224</v>
      </c>
      <c r="G6781" s="19" t="s">
        <v>152</v>
      </c>
      <c r="H6781" s="19">
        <v>3.2475210327839954</v>
      </c>
    </row>
    <row r="6782" spans="1:8">
      <c r="A6782" s="19" t="s">
        <v>23</v>
      </c>
      <c r="B6782" s="19" t="s">
        <v>7171</v>
      </c>
      <c r="C6782" s="19" t="s">
        <v>175</v>
      </c>
      <c r="D6782" s="19">
        <v>2011</v>
      </c>
      <c r="E6782" s="19" t="s">
        <v>106</v>
      </c>
      <c r="F6782" s="19" t="s">
        <v>224</v>
      </c>
      <c r="G6782" s="19" t="s">
        <v>152</v>
      </c>
      <c r="H6782" s="19">
        <v>3.590549381481587</v>
      </c>
    </row>
    <row r="6783" spans="1:8">
      <c r="A6783" s="19" t="s">
        <v>25</v>
      </c>
      <c r="B6783" s="19" t="s">
        <v>7172</v>
      </c>
      <c r="C6783" s="19" t="s">
        <v>176</v>
      </c>
      <c r="D6783" s="19">
        <v>2011</v>
      </c>
      <c r="E6783" s="19" t="s">
        <v>106</v>
      </c>
      <c r="F6783" s="19" t="s">
        <v>224</v>
      </c>
      <c r="G6783" s="19" t="s">
        <v>152</v>
      </c>
      <c r="H6783" s="19">
        <v>4.0656565656565657</v>
      </c>
    </row>
    <row r="6784" spans="1:8">
      <c r="A6784" s="19" t="s">
        <v>26</v>
      </c>
      <c r="B6784" s="19" t="s">
        <v>7173</v>
      </c>
      <c r="C6784" s="19" t="s">
        <v>177</v>
      </c>
      <c r="D6784" s="19">
        <v>2011</v>
      </c>
      <c r="E6784" s="19" t="s">
        <v>106</v>
      </c>
      <c r="F6784" s="19" t="s">
        <v>224</v>
      </c>
      <c r="G6784" s="19" t="s">
        <v>152</v>
      </c>
      <c r="H6784" s="19">
        <v>3.7903632045891458</v>
      </c>
    </row>
    <row r="6785" spans="1:8">
      <c r="A6785" s="19" t="s">
        <v>221</v>
      </c>
      <c r="B6785" s="19" t="s">
        <v>7174</v>
      </c>
      <c r="C6785" s="19" t="s">
        <v>178</v>
      </c>
      <c r="D6785" s="19">
        <v>2011</v>
      </c>
      <c r="E6785" s="19" t="s">
        <v>106</v>
      </c>
      <c r="F6785" s="19" t="s">
        <v>224</v>
      </c>
      <c r="G6785" s="19" t="s">
        <v>152</v>
      </c>
      <c r="H6785" s="19">
        <v>3.175938544466185</v>
      </c>
    </row>
    <row r="6786" spans="1:8">
      <c r="A6786" s="19" t="s">
        <v>107</v>
      </c>
      <c r="B6786" s="19" t="s">
        <v>7175</v>
      </c>
      <c r="C6786" s="19" t="s">
        <v>179</v>
      </c>
      <c r="D6786" s="19">
        <v>2011</v>
      </c>
      <c r="E6786" s="19" t="s">
        <v>106</v>
      </c>
      <c r="F6786" s="19" t="s">
        <v>224</v>
      </c>
      <c r="G6786" s="19" t="s">
        <v>152</v>
      </c>
      <c r="H6786" s="19">
        <v>2.8476157610480755</v>
      </c>
    </row>
    <row r="6787" spans="1:8">
      <c r="A6787" s="19" t="s">
        <v>27</v>
      </c>
      <c r="B6787" s="19" t="s">
        <v>7176</v>
      </c>
      <c r="C6787" s="19" t="s">
        <v>180</v>
      </c>
      <c r="D6787" s="19">
        <v>2011</v>
      </c>
      <c r="E6787" s="19" t="s">
        <v>106</v>
      </c>
      <c r="F6787" s="19" t="s">
        <v>224</v>
      </c>
      <c r="G6787" s="19" t="s">
        <v>152</v>
      </c>
      <c r="H6787" s="19">
        <v>2.9373289728358807</v>
      </c>
    </row>
    <row r="6788" spans="1:8">
      <c r="A6788" s="19" t="s">
        <v>28</v>
      </c>
      <c r="B6788" s="19" t="s">
        <v>7177</v>
      </c>
      <c r="C6788" s="19" t="s">
        <v>181</v>
      </c>
      <c r="D6788" s="19">
        <v>2011</v>
      </c>
      <c r="E6788" s="19" t="s">
        <v>106</v>
      </c>
      <c r="F6788" s="19" t="s">
        <v>224</v>
      </c>
      <c r="G6788" s="19" t="s">
        <v>152</v>
      </c>
      <c r="H6788" s="19">
        <v>3.0199153377317849</v>
      </c>
    </row>
    <row r="6789" spans="1:8">
      <c r="A6789" s="19" t="s">
        <v>30</v>
      </c>
      <c r="B6789" s="19" t="s">
        <v>7178</v>
      </c>
      <c r="C6789" s="19" t="s">
        <v>29</v>
      </c>
      <c r="D6789" s="19">
        <v>2011</v>
      </c>
      <c r="E6789" s="19" t="s">
        <v>106</v>
      </c>
      <c r="F6789" s="19" t="s">
        <v>224</v>
      </c>
      <c r="G6789" s="19" t="s">
        <v>152</v>
      </c>
      <c r="H6789" s="19">
        <v>3.9497003966579456</v>
      </c>
    </row>
    <row r="6790" spans="1:8">
      <c r="A6790" s="19" t="s">
        <v>32</v>
      </c>
      <c r="B6790" s="19" t="s">
        <v>7179</v>
      </c>
      <c r="C6790" s="19" t="s">
        <v>31</v>
      </c>
      <c r="D6790" s="19">
        <v>2011</v>
      </c>
      <c r="E6790" s="19" t="s">
        <v>106</v>
      </c>
      <c r="F6790" s="19" t="s">
        <v>224</v>
      </c>
      <c r="G6790" s="19" t="s">
        <v>152</v>
      </c>
      <c r="H6790" s="19">
        <v>3.9088422381561272</v>
      </c>
    </row>
    <row r="6791" spans="1:8">
      <c r="A6791" s="19" t="s">
        <v>34</v>
      </c>
      <c r="B6791" s="19" t="s">
        <v>7180</v>
      </c>
      <c r="C6791" s="19" t="s">
        <v>33</v>
      </c>
      <c r="D6791" s="19">
        <v>2011</v>
      </c>
      <c r="E6791" s="19" t="s">
        <v>106</v>
      </c>
      <c r="F6791" s="19" t="s">
        <v>224</v>
      </c>
      <c r="G6791" s="19" t="s">
        <v>152</v>
      </c>
      <c r="H6791" s="19">
        <v>4.9230717549045959</v>
      </c>
    </row>
    <row r="6792" spans="1:8">
      <c r="A6792" s="19" t="s">
        <v>36</v>
      </c>
      <c r="B6792" s="19" t="s">
        <v>7181</v>
      </c>
      <c r="C6792" s="19" t="s">
        <v>35</v>
      </c>
      <c r="D6792" s="19">
        <v>2011</v>
      </c>
      <c r="E6792" s="19" t="s">
        <v>106</v>
      </c>
      <c r="F6792" s="19" t="s">
        <v>224</v>
      </c>
      <c r="G6792" s="19" t="s">
        <v>152</v>
      </c>
      <c r="H6792" s="19">
        <v>3.5800869419829464</v>
      </c>
    </row>
    <row r="6793" spans="1:8">
      <c r="A6793" s="19" t="s">
        <v>38</v>
      </c>
      <c r="B6793" s="19" t="s">
        <v>7182</v>
      </c>
      <c r="C6793" s="19" t="s">
        <v>37</v>
      </c>
      <c r="D6793" s="19">
        <v>2011</v>
      </c>
      <c r="E6793" s="19" t="s">
        <v>106</v>
      </c>
      <c r="F6793" s="19" t="s">
        <v>224</v>
      </c>
      <c r="G6793" s="19" t="s">
        <v>152</v>
      </c>
      <c r="H6793" s="19">
        <v>2.7123769157211899</v>
      </c>
    </row>
    <row r="6794" spans="1:8">
      <c r="A6794" s="19" t="s">
        <v>40</v>
      </c>
      <c r="B6794" s="19" t="s">
        <v>7183</v>
      </c>
      <c r="C6794" s="19" t="s">
        <v>39</v>
      </c>
      <c r="D6794" s="19">
        <v>2011</v>
      </c>
      <c r="E6794" s="19" t="s">
        <v>106</v>
      </c>
      <c r="F6794" s="19" t="s">
        <v>224</v>
      </c>
      <c r="G6794" s="19" t="s">
        <v>152</v>
      </c>
      <c r="H6794" s="19">
        <v>2.9530398940085378</v>
      </c>
    </row>
    <row r="6795" spans="1:8">
      <c r="A6795" s="19" t="s">
        <v>41</v>
      </c>
      <c r="B6795" s="19" t="s">
        <v>7184</v>
      </c>
      <c r="C6795" s="19" t="s">
        <v>24</v>
      </c>
      <c r="D6795" s="19">
        <v>2011</v>
      </c>
      <c r="E6795" s="19" t="s">
        <v>106</v>
      </c>
      <c r="F6795" s="19" t="s">
        <v>224</v>
      </c>
      <c r="G6795" s="19" t="s">
        <v>152</v>
      </c>
      <c r="H6795" s="19">
        <v>4.0656565656565657</v>
      </c>
    </row>
    <row r="6796" spans="1:8">
      <c r="A6796" s="19" t="s">
        <v>43</v>
      </c>
      <c r="B6796" s="19" t="s">
        <v>7185</v>
      </c>
      <c r="C6796" s="19" t="s">
        <v>42</v>
      </c>
      <c r="D6796" s="19">
        <v>2011</v>
      </c>
      <c r="E6796" s="19" t="s">
        <v>106</v>
      </c>
      <c r="F6796" s="19" t="s">
        <v>224</v>
      </c>
      <c r="G6796" s="19" t="s">
        <v>152</v>
      </c>
      <c r="H6796" s="19">
        <v>3.8184895282420142</v>
      </c>
    </row>
    <row r="6797" spans="1:8">
      <c r="A6797" s="19" t="s">
        <v>45</v>
      </c>
      <c r="B6797" s="19" t="s">
        <v>7186</v>
      </c>
      <c r="C6797" s="19" t="s">
        <v>44</v>
      </c>
      <c r="D6797" s="19">
        <v>2011</v>
      </c>
      <c r="E6797" s="19" t="s">
        <v>106</v>
      </c>
      <c r="F6797" s="19" t="s">
        <v>224</v>
      </c>
      <c r="G6797" s="19" t="s">
        <v>152</v>
      </c>
      <c r="H6797" s="19">
        <v>3.7837924100730906</v>
      </c>
    </row>
    <row r="6798" spans="1:8">
      <c r="A6798" s="19" t="s">
        <v>47</v>
      </c>
      <c r="B6798" s="19" t="s">
        <v>7187</v>
      </c>
      <c r="C6798" s="19" t="s">
        <v>46</v>
      </c>
      <c r="D6798" s="19">
        <v>2011</v>
      </c>
      <c r="E6798" s="19" t="s">
        <v>106</v>
      </c>
      <c r="F6798" s="19" t="s">
        <v>224</v>
      </c>
      <c r="G6798" s="19" t="s">
        <v>152</v>
      </c>
      <c r="H6798" s="19">
        <v>3.7834332610452015</v>
      </c>
    </row>
    <row r="6799" spans="1:8">
      <c r="A6799" s="19" t="s">
        <v>49</v>
      </c>
      <c r="B6799" s="19" t="s">
        <v>7188</v>
      </c>
      <c r="C6799" s="19" t="s">
        <v>48</v>
      </c>
      <c r="D6799" s="19">
        <v>2011</v>
      </c>
      <c r="E6799" s="19" t="s">
        <v>106</v>
      </c>
      <c r="F6799" s="19" t="s">
        <v>224</v>
      </c>
      <c r="G6799" s="19" t="s">
        <v>152</v>
      </c>
      <c r="H6799" s="19">
        <v>3.1913660007288875</v>
      </c>
    </row>
    <row r="6800" spans="1:8">
      <c r="A6800" s="19" t="s">
        <v>51</v>
      </c>
      <c r="B6800" s="19" t="s">
        <v>7189</v>
      </c>
      <c r="C6800" s="19" t="s">
        <v>50</v>
      </c>
      <c r="D6800" s="19">
        <v>2011</v>
      </c>
      <c r="E6800" s="19" t="s">
        <v>106</v>
      </c>
      <c r="F6800" s="19" t="s">
        <v>224</v>
      </c>
      <c r="G6800" s="19" t="s">
        <v>152</v>
      </c>
      <c r="H6800" s="19">
        <v>3.4019983766688124</v>
      </c>
    </row>
    <row r="6801" spans="1:8">
      <c r="A6801" s="19" t="s">
        <v>53</v>
      </c>
      <c r="B6801" s="19" t="s">
        <v>7190</v>
      </c>
      <c r="C6801" s="19" t="s">
        <v>52</v>
      </c>
      <c r="D6801" s="19">
        <v>2011</v>
      </c>
      <c r="E6801" s="19" t="s">
        <v>106</v>
      </c>
      <c r="F6801" s="19" t="s">
        <v>224</v>
      </c>
      <c r="G6801" s="19" t="s">
        <v>152</v>
      </c>
      <c r="H6801" s="19">
        <v>2.9204016793373424</v>
      </c>
    </row>
    <row r="6802" spans="1:8">
      <c r="A6802" s="19" t="s">
        <v>55</v>
      </c>
      <c r="B6802" s="19" t="s">
        <v>7191</v>
      </c>
      <c r="C6802" s="19" t="s">
        <v>54</v>
      </c>
      <c r="D6802" s="19">
        <v>2011</v>
      </c>
      <c r="E6802" s="19" t="s">
        <v>106</v>
      </c>
      <c r="F6802" s="19" t="s">
        <v>224</v>
      </c>
      <c r="G6802" s="19" t="s">
        <v>152</v>
      </c>
      <c r="H6802" s="19">
        <v>3.3617198207493417</v>
      </c>
    </row>
    <row r="6803" spans="1:8">
      <c r="A6803" s="19" t="s">
        <v>57</v>
      </c>
      <c r="B6803" s="19" t="s">
        <v>7192</v>
      </c>
      <c r="C6803" s="19" t="s">
        <v>56</v>
      </c>
      <c r="D6803" s="19">
        <v>2011</v>
      </c>
      <c r="E6803" s="19" t="s">
        <v>106</v>
      </c>
      <c r="F6803" s="19" t="s">
        <v>224</v>
      </c>
      <c r="G6803" s="19" t="s">
        <v>152</v>
      </c>
      <c r="H6803" s="19">
        <v>2.6574780726734253</v>
      </c>
    </row>
    <row r="6804" spans="1:8">
      <c r="A6804" s="19" t="s">
        <v>59</v>
      </c>
      <c r="B6804" s="19" t="s">
        <v>7193</v>
      </c>
      <c r="C6804" s="19" t="s">
        <v>58</v>
      </c>
      <c r="D6804" s="19">
        <v>2011</v>
      </c>
      <c r="E6804" s="19" t="s">
        <v>106</v>
      </c>
      <c r="F6804" s="19" t="s">
        <v>224</v>
      </c>
      <c r="G6804" s="19" t="s">
        <v>152</v>
      </c>
      <c r="H6804" s="19">
        <v>2.9797039498401197</v>
      </c>
    </row>
    <row r="6805" spans="1:8">
      <c r="A6805" s="19" t="s">
        <v>61</v>
      </c>
      <c r="B6805" s="19" t="s">
        <v>7194</v>
      </c>
      <c r="C6805" s="19" t="s">
        <v>60</v>
      </c>
      <c r="D6805" s="19">
        <v>2011</v>
      </c>
      <c r="E6805" s="19" t="s">
        <v>106</v>
      </c>
      <c r="F6805" s="19" t="s">
        <v>224</v>
      </c>
      <c r="G6805" s="19" t="s">
        <v>152</v>
      </c>
      <c r="H6805" s="19">
        <v>2.7684424183941703</v>
      </c>
    </row>
    <row r="6806" spans="1:8">
      <c r="A6806" s="19" t="s">
        <v>63</v>
      </c>
      <c r="B6806" s="19" t="s">
        <v>7195</v>
      </c>
      <c r="C6806" s="19" t="s">
        <v>62</v>
      </c>
      <c r="D6806" s="19">
        <v>2011</v>
      </c>
      <c r="E6806" s="19" t="s">
        <v>106</v>
      </c>
      <c r="F6806" s="19" t="s">
        <v>224</v>
      </c>
      <c r="G6806" s="19" t="s">
        <v>152</v>
      </c>
      <c r="H6806" s="19">
        <v>2.6353901518476257</v>
      </c>
    </row>
    <row r="6807" spans="1:8">
      <c r="A6807" s="19" t="s">
        <v>65</v>
      </c>
      <c r="B6807" s="19" t="s">
        <v>7196</v>
      </c>
      <c r="C6807" s="19" t="s">
        <v>64</v>
      </c>
      <c r="D6807" s="19">
        <v>2011</v>
      </c>
      <c r="E6807" s="19" t="s">
        <v>106</v>
      </c>
      <c r="F6807" s="19" t="s">
        <v>224</v>
      </c>
      <c r="G6807" s="19" t="s">
        <v>152</v>
      </c>
      <c r="H6807" s="19">
        <v>3.0279984226240777</v>
      </c>
    </row>
    <row r="6808" spans="1:8">
      <c r="A6808" s="19" t="s">
        <v>67</v>
      </c>
      <c r="B6808" s="19" t="s">
        <v>7197</v>
      </c>
      <c r="C6808" s="19" t="s">
        <v>66</v>
      </c>
      <c r="D6808" s="19">
        <v>2011</v>
      </c>
      <c r="E6808" s="19" t="s">
        <v>106</v>
      </c>
      <c r="F6808" s="19" t="s">
        <v>224</v>
      </c>
      <c r="G6808" s="19" t="s">
        <v>152</v>
      </c>
      <c r="H6808" s="19">
        <v>3.2030448169688674</v>
      </c>
    </row>
    <row r="6809" spans="1:8">
      <c r="A6809" s="19" t="s">
        <v>69</v>
      </c>
      <c r="B6809" s="19" t="s">
        <v>7198</v>
      </c>
      <c r="C6809" s="19" t="s">
        <v>68</v>
      </c>
      <c r="D6809" s="19">
        <v>2011</v>
      </c>
      <c r="E6809" s="19" t="s">
        <v>106</v>
      </c>
      <c r="F6809" s="19" t="s">
        <v>224</v>
      </c>
      <c r="G6809" s="19" t="s">
        <v>152</v>
      </c>
      <c r="H6809" s="19">
        <v>3.8050834711986767</v>
      </c>
    </row>
    <row r="6810" spans="1:8">
      <c r="A6810" s="19" t="s">
        <v>71</v>
      </c>
      <c r="B6810" s="19" t="s">
        <v>7199</v>
      </c>
      <c r="C6810" s="19" t="s">
        <v>70</v>
      </c>
      <c r="D6810" s="19">
        <v>2011</v>
      </c>
      <c r="E6810" s="19" t="s">
        <v>106</v>
      </c>
      <c r="F6810" s="19" t="s">
        <v>224</v>
      </c>
      <c r="G6810" s="19" t="s">
        <v>152</v>
      </c>
      <c r="H6810" s="19">
        <v>2.8808022691526975</v>
      </c>
    </row>
    <row r="6811" spans="1:8">
      <c r="A6811" s="19" t="s">
        <v>20</v>
      </c>
      <c r="B6811" s="19" t="s">
        <v>7200</v>
      </c>
      <c r="C6811" s="19" t="s">
        <v>182</v>
      </c>
      <c r="D6811" s="19">
        <v>2011</v>
      </c>
      <c r="E6811" s="19" t="s">
        <v>106</v>
      </c>
      <c r="F6811" s="19" t="s">
        <v>224</v>
      </c>
      <c r="G6811" s="19" t="s">
        <v>152</v>
      </c>
      <c r="H6811" s="19">
        <v>3.2810593073867924</v>
      </c>
    </row>
    <row r="6812" spans="1:8">
      <c r="A6812" s="19" t="s">
        <v>23</v>
      </c>
      <c r="B6812" s="19" t="s">
        <v>7201</v>
      </c>
      <c r="C6812" s="19" t="s">
        <v>175</v>
      </c>
      <c r="D6812" s="19">
        <v>2012</v>
      </c>
      <c r="E6812" s="19" t="s">
        <v>106</v>
      </c>
      <c r="F6812" s="19" t="s">
        <v>224</v>
      </c>
      <c r="G6812" s="19" t="s">
        <v>152</v>
      </c>
      <c r="H6812" s="19">
        <v>3.6396244329570631</v>
      </c>
    </row>
    <row r="6813" spans="1:8">
      <c r="A6813" s="19" t="s">
        <v>25</v>
      </c>
      <c r="B6813" s="19" t="s">
        <v>7202</v>
      </c>
      <c r="C6813" s="19" t="s">
        <v>176</v>
      </c>
      <c r="D6813" s="19">
        <v>2012</v>
      </c>
      <c r="E6813" s="19" t="s">
        <v>106</v>
      </c>
      <c r="F6813" s="19" t="s">
        <v>224</v>
      </c>
      <c r="G6813" s="19" t="s">
        <v>152</v>
      </c>
      <c r="H6813" s="19">
        <v>4.1854312510218339</v>
      </c>
    </row>
    <row r="6814" spans="1:8">
      <c r="A6814" s="19" t="s">
        <v>26</v>
      </c>
      <c r="B6814" s="19" t="s">
        <v>7203</v>
      </c>
      <c r="C6814" s="19" t="s">
        <v>177</v>
      </c>
      <c r="D6814" s="19">
        <v>2012</v>
      </c>
      <c r="E6814" s="19" t="s">
        <v>106</v>
      </c>
      <c r="F6814" s="19" t="s">
        <v>224</v>
      </c>
      <c r="G6814" s="19" t="s">
        <v>152</v>
      </c>
      <c r="H6814" s="19">
        <v>3.8156748167512431</v>
      </c>
    </row>
    <row r="6815" spans="1:8">
      <c r="A6815" s="19" t="s">
        <v>221</v>
      </c>
      <c r="B6815" s="19" t="s">
        <v>7204</v>
      </c>
      <c r="C6815" s="19" t="s">
        <v>178</v>
      </c>
      <c r="D6815" s="19">
        <v>2012</v>
      </c>
      <c r="E6815" s="19" t="s">
        <v>106</v>
      </c>
      <c r="F6815" s="19" t="s">
        <v>224</v>
      </c>
      <c r="G6815" s="19" t="s">
        <v>152</v>
      </c>
      <c r="H6815" s="19">
        <v>3.2063572819809933</v>
      </c>
    </row>
    <row r="6816" spans="1:8">
      <c r="A6816" s="19" t="s">
        <v>107</v>
      </c>
      <c r="B6816" s="19" t="s">
        <v>7205</v>
      </c>
      <c r="C6816" s="19" t="s">
        <v>179</v>
      </c>
      <c r="D6816" s="19">
        <v>2012</v>
      </c>
      <c r="E6816" s="19" t="s">
        <v>106</v>
      </c>
      <c r="F6816" s="19" t="s">
        <v>224</v>
      </c>
      <c r="G6816" s="19" t="s">
        <v>152</v>
      </c>
      <c r="H6816" s="19">
        <v>2.8831400240880369</v>
      </c>
    </row>
    <row r="6817" spans="1:8">
      <c r="A6817" s="19" t="s">
        <v>27</v>
      </c>
      <c r="B6817" s="19" t="s">
        <v>7206</v>
      </c>
      <c r="C6817" s="19" t="s">
        <v>180</v>
      </c>
      <c r="D6817" s="19">
        <v>2012</v>
      </c>
      <c r="E6817" s="19" t="s">
        <v>106</v>
      </c>
      <c r="F6817" s="19" t="s">
        <v>224</v>
      </c>
      <c r="G6817" s="19" t="s">
        <v>152</v>
      </c>
      <c r="H6817" s="19">
        <v>2.8993701070219431</v>
      </c>
    </row>
    <row r="6818" spans="1:8">
      <c r="A6818" s="19" t="s">
        <v>28</v>
      </c>
      <c r="B6818" s="19" t="s">
        <v>7207</v>
      </c>
      <c r="C6818" s="19" t="s">
        <v>181</v>
      </c>
      <c r="D6818" s="19">
        <v>2012</v>
      </c>
      <c r="E6818" s="19" t="s">
        <v>106</v>
      </c>
      <c r="F6818" s="19" t="s">
        <v>224</v>
      </c>
      <c r="G6818" s="19" t="s">
        <v>152</v>
      </c>
      <c r="H6818" s="19">
        <v>3.0610410795375542</v>
      </c>
    </row>
    <row r="6819" spans="1:8">
      <c r="A6819" s="19" t="s">
        <v>30</v>
      </c>
      <c r="B6819" s="19" t="s">
        <v>7208</v>
      </c>
      <c r="C6819" s="19" t="s">
        <v>29</v>
      </c>
      <c r="D6819" s="19">
        <v>2012</v>
      </c>
      <c r="E6819" s="19" t="s">
        <v>106</v>
      </c>
      <c r="F6819" s="19" t="s">
        <v>224</v>
      </c>
      <c r="G6819" s="19" t="s">
        <v>152</v>
      </c>
      <c r="H6819" s="19">
        <v>4.0622104938098316</v>
      </c>
    </row>
    <row r="6820" spans="1:8">
      <c r="A6820" s="19" t="s">
        <v>32</v>
      </c>
      <c r="B6820" s="19" t="s">
        <v>7209</v>
      </c>
      <c r="C6820" s="19" t="s">
        <v>31</v>
      </c>
      <c r="D6820" s="19">
        <v>2012</v>
      </c>
      <c r="E6820" s="19" t="s">
        <v>106</v>
      </c>
      <c r="F6820" s="19" t="s">
        <v>224</v>
      </c>
      <c r="G6820" s="19" t="s">
        <v>152</v>
      </c>
      <c r="H6820" s="19">
        <v>4.0071036486922829</v>
      </c>
    </row>
    <row r="6821" spans="1:8">
      <c r="A6821" s="19" t="s">
        <v>34</v>
      </c>
      <c r="B6821" s="19" t="s">
        <v>7210</v>
      </c>
      <c r="C6821" s="19" t="s">
        <v>33</v>
      </c>
      <c r="D6821" s="19">
        <v>2012</v>
      </c>
      <c r="E6821" s="19" t="s">
        <v>106</v>
      </c>
      <c r="F6821" s="19" t="s">
        <v>224</v>
      </c>
      <c r="G6821" s="19" t="s">
        <v>152</v>
      </c>
      <c r="H6821" s="19">
        <v>4.954494410271022</v>
      </c>
    </row>
    <row r="6822" spans="1:8">
      <c r="A6822" s="19" t="s">
        <v>36</v>
      </c>
      <c r="B6822" s="19" t="s">
        <v>7211</v>
      </c>
      <c r="C6822" s="19" t="s">
        <v>35</v>
      </c>
      <c r="D6822" s="19">
        <v>2012</v>
      </c>
      <c r="E6822" s="19" t="s">
        <v>106</v>
      </c>
      <c r="F6822" s="19" t="s">
        <v>224</v>
      </c>
      <c r="G6822" s="19" t="s">
        <v>152</v>
      </c>
      <c r="H6822" s="19">
        <v>3.5676173338076205</v>
      </c>
    </row>
    <row r="6823" spans="1:8">
      <c r="A6823" s="19" t="s">
        <v>38</v>
      </c>
      <c r="B6823" s="19" t="s">
        <v>7212</v>
      </c>
      <c r="C6823" s="19" t="s">
        <v>37</v>
      </c>
      <c r="D6823" s="19">
        <v>2012</v>
      </c>
      <c r="E6823" s="19" t="s">
        <v>106</v>
      </c>
      <c r="F6823" s="19" t="s">
        <v>224</v>
      </c>
      <c r="G6823" s="19" t="s">
        <v>152</v>
      </c>
      <c r="H6823" s="19">
        <v>2.7443788663455204</v>
      </c>
    </row>
    <row r="6824" spans="1:8">
      <c r="A6824" s="19" t="s">
        <v>40</v>
      </c>
      <c r="B6824" s="19" t="s">
        <v>7213</v>
      </c>
      <c r="C6824" s="19" t="s">
        <v>39</v>
      </c>
      <c r="D6824" s="19">
        <v>2012</v>
      </c>
      <c r="E6824" s="19" t="s">
        <v>106</v>
      </c>
      <c r="F6824" s="19" t="s">
        <v>224</v>
      </c>
      <c r="G6824" s="19" t="s">
        <v>152</v>
      </c>
      <c r="H6824" s="19">
        <v>3.0024752112717312</v>
      </c>
    </row>
    <row r="6825" spans="1:8">
      <c r="A6825" s="19" t="s">
        <v>41</v>
      </c>
      <c r="B6825" s="19" t="s">
        <v>7214</v>
      </c>
      <c r="C6825" s="19" t="s">
        <v>24</v>
      </c>
      <c r="D6825" s="19">
        <v>2012</v>
      </c>
      <c r="E6825" s="19" t="s">
        <v>106</v>
      </c>
      <c r="F6825" s="19" t="s">
        <v>224</v>
      </c>
      <c r="G6825" s="19" t="s">
        <v>152</v>
      </c>
      <c r="H6825" s="19">
        <v>4.1854312510218339</v>
      </c>
    </row>
    <row r="6826" spans="1:8">
      <c r="A6826" s="19" t="s">
        <v>43</v>
      </c>
      <c r="B6826" s="19" t="s">
        <v>7215</v>
      </c>
      <c r="C6826" s="19" t="s">
        <v>42</v>
      </c>
      <c r="D6826" s="19">
        <v>2012</v>
      </c>
      <c r="E6826" s="19" t="s">
        <v>106</v>
      </c>
      <c r="F6826" s="19" t="s">
        <v>224</v>
      </c>
      <c r="G6826" s="19" t="s">
        <v>152</v>
      </c>
      <c r="H6826" s="19">
        <v>3.9097625746062632</v>
      </c>
    </row>
    <row r="6827" spans="1:8">
      <c r="A6827" s="19" t="s">
        <v>45</v>
      </c>
      <c r="B6827" s="19" t="s">
        <v>7216</v>
      </c>
      <c r="C6827" s="19" t="s">
        <v>44</v>
      </c>
      <c r="D6827" s="19">
        <v>2012</v>
      </c>
      <c r="E6827" s="19" t="s">
        <v>106</v>
      </c>
      <c r="F6827" s="19" t="s">
        <v>224</v>
      </c>
      <c r="G6827" s="19" t="s">
        <v>152</v>
      </c>
      <c r="H6827" s="19">
        <v>3.7993606768555481</v>
      </c>
    </row>
    <row r="6828" spans="1:8">
      <c r="A6828" s="19" t="s">
        <v>47</v>
      </c>
      <c r="B6828" s="19" t="s">
        <v>7217</v>
      </c>
      <c r="C6828" s="19" t="s">
        <v>46</v>
      </c>
      <c r="D6828" s="19">
        <v>2012</v>
      </c>
      <c r="E6828" s="19" t="s">
        <v>106</v>
      </c>
      <c r="F6828" s="19" t="s">
        <v>224</v>
      </c>
      <c r="G6828" s="19" t="s">
        <v>152</v>
      </c>
      <c r="H6828" s="19">
        <v>3.7885705791161421</v>
      </c>
    </row>
    <row r="6829" spans="1:8">
      <c r="A6829" s="19" t="s">
        <v>49</v>
      </c>
      <c r="B6829" s="19" t="s">
        <v>7218</v>
      </c>
      <c r="C6829" s="19" t="s">
        <v>48</v>
      </c>
      <c r="D6829" s="19">
        <v>2012</v>
      </c>
      <c r="E6829" s="19" t="s">
        <v>106</v>
      </c>
      <c r="F6829" s="19" t="s">
        <v>224</v>
      </c>
      <c r="G6829" s="19" t="s">
        <v>152</v>
      </c>
      <c r="H6829" s="19">
        <v>3.2685300703114026</v>
      </c>
    </row>
    <row r="6830" spans="1:8">
      <c r="A6830" s="19" t="s">
        <v>51</v>
      </c>
      <c r="B6830" s="19" t="s">
        <v>7219</v>
      </c>
      <c r="C6830" s="19" t="s">
        <v>50</v>
      </c>
      <c r="D6830" s="19">
        <v>2012</v>
      </c>
      <c r="E6830" s="19" t="s">
        <v>106</v>
      </c>
      <c r="F6830" s="19" t="s">
        <v>224</v>
      </c>
      <c r="G6830" s="19" t="s">
        <v>152</v>
      </c>
      <c r="H6830" s="19">
        <v>3.4239494859186412</v>
      </c>
    </row>
    <row r="6831" spans="1:8">
      <c r="A6831" s="19" t="s">
        <v>53</v>
      </c>
      <c r="B6831" s="19" t="s">
        <v>7220</v>
      </c>
      <c r="C6831" s="19" t="s">
        <v>52</v>
      </c>
      <c r="D6831" s="19">
        <v>2012</v>
      </c>
      <c r="E6831" s="19" t="s">
        <v>106</v>
      </c>
      <c r="F6831" s="19" t="s">
        <v>224</v>
      </c>
      <c r="G6831" s="19" t="s">
        <v>152</v>
      </c>
      <c r="H6831" s="19">
        <v>2.8799140830342256</v>
      </c>
    </row>
    <row r="6832" spans="1:8">
      <c r="A6832" s="19" t="s">
        <v>55</v>
      </c>
      <c r="B6832" s="19" t="s">
        <v>7221</v>
      </c>
      <c r="C6832" s="19" t="s">
        <v>54</v>
      </c>
      <c r="D6832" s="19">
        <v>2012</v>
      </c>
      <c r="E6832" s="19" t="s">
        <v>106</v>
      </c>
      <c r="F6832" s="19" t="s">
        <v>224</v>
      </c>
      <c r="G6832" s="19" t="s">
        <v>152</v>
      </c>
      <c r="H6832" s="19">
        <v>3.4517719710585739</v>
      </c>
    </row>
    <row r="6833" spans="1:8">
      <c r="A6833" s="19" t="s">
        <v>57</v>
      </c>
      <c r="B6833" s="19" t="s">
        <v>7222</v>
      </c>
      <c r="C6833" s="19" t="s">
        <v>56</v>
      </c>
      <c r="D6833" s="19">
        <v>2012</v>
      </c>
      <c r="E6833" s="19" t="s">
        <v>106</v>
      </c>
      <c r="F6833" s="19" t="s">
        <v>224</v>
      </c>
      <c r="G6833" s="19" t="s">
        <v>152</v>
      </c>
      <c r="H6833" s="19">
        <v>2.6744179489926529</v>
      </c>
    </row>
    <row r="6834" spans="1:8">
      <c r="A6834" s="19" t="s">
        <v>59</v>
      </c>
      <c r="B6834" s="19" t="s">
        <v>7223</v>
      </c>
      <c r="C6834" s="19" t="s">
        <v>58</v>
      </c>
      <c r="D6834" s="19">
        <v>2012</v>
      </c>
      <c r="E6834" s="19" t="s">
        <v>106</v>
      </c>
      <c r="F6834" s="19" t="s">
        <v>224</v>
      </c>
      <c r="G6834" s="19" t="s">
        <v>152</v>
      </c>
      <c r="H6834" s="19">
        <v>2.9332024882738432</v>
      </c>
    </row>
    <row r="6835" spans="1:8">
      <c r="A6835" s="19" t="s">
        <v>61</v>
      </c>
      <c r="B6835" s="19" t="s">
        <v>7224</v>
      </c>
      <c r="C6835" s="19" t="s">
        <v>60</v>
      </c>
      <c r="D6835" s="19">
        <v>2012</v>
      </c>
      <c r="E6835" s="19" t="s">
        <v>106</v>
      </c>
      <c r="F6835" s="19" t="s">
        <v>224</v>
      </c>
      <c r="G6835" s="19" t="s">
        <v>152</v>
      </c>
      <c r="H6835" s="19">
        <v>2.7642114355958669</v>
      </c>
    </row>
    <row r="6836" spans="1:8">
      <c r="A6836" s="19" t="s">
        <v>63</v>
      </c>
      <c r="B6836" s="19" t="s">
        <v>7225</v>
      </c>
      <c r="C6836" s="19" t="s">
        <v>62</v>
      </c>
      <c r="D6836" s="19">
        <v>2012</v>
      </c>
      <c r="E6836" s="19" t="s">
        <v>106</v>
      </c>
      <c r="F6836" s="19" t="s">
        <v>224</v>
      </c>
      <c r="G6836" s="19" t="s">
        <v>152</v>
      </c>
      <c r="H6836" s="19">
        <v>2.6359035035824623</v>
      </c>
    </row>
    <row r="6837" spans="1:8">
      <c r="A6837" s="19" t="s">
        <v>65</v>
      </c>
      <c r="B6837" s="19" t="s">
        <v>7226</v>
      </c>
      <c r="C6837" s="19" t="s">
        <v>64</v>
      </c>
      <c r="D6837" s="19">
        <v>2012</v>
      </c>
      <c r="E6837" s="19" t="s">
        <v>106</v>
      </c>
      <c r="F6837" s="19" t="s">
        <v>224</v>
      </c>
      <c r="G6837" s="19" t="s">
        <v>152</v>
      </c>
      <c r="H6837" s="19">
        <v>3.0016331587542942</v>
      </c>
    </row>
    <row r="6838" spans="1:8">
      <c r="A6838" s="19" t="s">
        <v>67</v>
      </c>
      <c r="B6838" s="19" t="s">
        <v>7227</v>
      </c>
      <c r="C6838" s="19" t="s">
        <v>66</v>
      </c>
      <c r="D6838" s="19">
        <v>2012</v>
      </c>
      <c r="E6838" s="19" t="s">
        <v>106</v>
      </c>
      <c r="F6838" s="19" t="s">
        <v>224</v>
      </c>
      <c r="G6838" s="19" t="s">
        <v>152</v>
      </c>
      <c r="H6838" s="19">
        <v>3.2802269285729517</v>
      </c>
    </row>
    <row r="6839" spans="1:8">
      <c r="A6839" s="19" t="s">
        <v>69</v>
      </c>
      <c r="B6839" s="19" t="s">
        <v>7228</v>
      </c>
      <c r="C6839" s="19" t="s">
        <v>68</v>
      </c>
      <c r="D6839" s="19">
        <v>2012</v>
      </c>
      <c r="E6839" s="19" t="s">
        <v>106</v>
      </c>
      <c r="F6839" s="19" t="s">
        <v>224</v>
      </c>
      <c r="G6839" s="19" t="s">
        <v>152</v>
      </c>
      <c r="H6839" s="19">
        <v>3.9571275455519825</v>
      </c>
    </row>
    <row r="6840" spans="1:8">
      <c r="A6840" s="19" t="s">
        <v>71</v>
      </c>
      <c r="B6840" s="19" t="s">
        <v>7229</v>
      </c>
      <c r="C6840" s="19" t="s">
        <v>70</v>
      </c>
      <c r="D6840" s="19">
        <v>2012</v>
      </c>
      <c r="E6840" s="19" t="s">
        <v>106</v>
      </c>
      <c r="F6840" s="19" t="s">
        <v>224</v>
      </c>
      <c r="G6840" s="19" t="s">
        <v>152</v>
      </c>
      <c r="H6840" s="19">
        <v>2.9112667364297407</v>
      </c>
    </row>
    <row r="6841" spans="1:8">
      <c r="A6841" s="19" t="s">
        <v>20</v>
      </c>
      <c r="B6841" s="19" t="s">
        <v>7230</v>
      </c>
      <c r="C6841" s="19" t="s">
        <v>182</v>
      </c>
      <c r="D6841" s="19">
        <v>2012</v>
      </c>
      <c r="E6841" s="19" t="s">
        <v>106</v>
      </c>
      <c r="F6841" s="19" t="s">
        <v>224</v>
      </c>
      <c r="G6841" s="19" t="s">
        <v>152</v>
      </c>
      <c r="H6841" s="19">
        <v>3.3146200669892738</v>
      </c>
    </row>
    <row r="6842" spans="1:8">
      <c r="A6842" s="19" t="s">
        <v>23</v>
      </c>
      <c r="B6842" s="19" t="s">
        <v>7231</v>
      </c>
      <c r="C6842" s="19" t="s">
        <v>175</v>
      </c>
      <c r="D6842" s="19">
        <v>2013</v>
      </c>
      <c r="E6842" s="19" t="s">
        <v>106</v>
      </c>
      <c r="F6842" s="19" t="s">
        <v>224</v>
      </c>
      <c r="G6842" s="19" t="s">
        <v>152</v>
      </c>
      <c r="H6842" s="19">
        <v>3.636415419449468</v>
      </c>
    </row>
    <row r="6843" spans="1:8">
      <c r="A6843" s="19" t="s">
        <v>25</v>
      </c>
      <c r="B6843" s="19" t="s">
        <v>7232</v>
      </c>
      <c r="C6843" s="19" t="s">
        <v>176</v>
      </c>
      <c r="D6843" s="19">
        <v>2013</v>
      </c>
      <c r="E6843" s="19" t="s">
        <v>106</v>
      </c>
      <c r="F6843" s="19" t="s">
        <v>224</v>
      </c>
      <c r="G6843" s="19" t="s">
        <v>152</v>
      </c>
      <c r="H6843" s="19">
        <v>4.2206678498456398</v>
      </c>
    </row>
    <row r="6844" spans="1:8">
      <c r="A6844" s="19" t="s">
        <v>26</v>
      </c>
      <c r="B6844" s="19" t="s">
        <v>7233</v>
      </c>
      <c r="C6844" s="19" t="s">
        <v>177</v>
      </c>
      <c r="D6844" s="19">
        <v>2013</v>
      </c>
      <c r="E6844" s="19" t="s">
        <v>106</v>
      </c>
      <c r="F6844" s="19" t="s">
        <v>224</v>
      </c>
      <c r="G6844" s="19" t="s">
        <v>152</v>
      </c>
      <c r="H6844" s="19">
        <v>3.8127512099089489</v>
      </c>
    </row>
    <row r="6845" spans="1:8">
      <c r="A6845" s="19" t="s">
        <v>221</v>
      </c>
      <c r="B6845" s="19" t="s">
        <v>7234</v>
      </c>
      <c r="C6845" s="19" t="s">
        <v>178</v>
      </c>
      <c r="D6845" s="19">
        <v>2013</v>
      </c>
      <c r="E6845" s="19" t="s">
        <v>106</v>
      </c>
      <c r="F6845" s="19" t="s">
        <v>224</v>
      </c>
      <c r="G6845" s="19" t="s">
        <v>152</v>
      </c>
      <c r="H6845" s="19">
        <v>3.2078827897733095</v>
      </c>
    </row>
    <row r="6846" spans="1:8">
      <c r="A6846" s="19" t="s">
        <v>107</v>
      </c>
      <c r="B6846" s="19" t="s">
        <v>7235</v>
      </c>
      <c r="C6846" s="19" t="s">
        <v>179</v>
      </c>
      <c r="D6846" s="19">
        <v>2013</v>
      </c>
      <c r="E6846" s="19" t="s">
        <v>106</v>
      </c>
      <c r="F6846" s="19" t="s">
        <v>224</v>
      </c>
      <c r="G6846" s="19" t="s">
        <v>152</v>
      </c>
      <c r="H6846" s="19">
        <v>2.8350156773174184</v>
      </c>
    </row>
    <row r="6847" spans="1:8">
      <c r="A6847" s="19" t="s">
        <v>27</v>
      </c>
      <c r="B6847" s="19" t="s">
        <v>7236</v>
      </c>
      <c r="C6847" s="19" t="s">
        <v>180</v>
      </c>
      <c r="D6847" s="19">
        <v>2013</v>
      </c>
      <c r="E6847" s="19" t="s">
        <v>106</v>
      </c>
      <c r="F6847" s="19" t="s">
        <v>224</v>
      </c>
      <c r="G6847" s="19" t="s">
        <v>152</v>
      </c>
      <c r="H6847" s="19">
        <v>2.8597596182562701</v>
      </c>
    </row>
    <row r="6848" spans="1:8">
      <c r="A6848" s="19" t="s">
        <v>28</v>
      </c>
      <c r="B6848" s="19" t="s">
        <v>7237</v>
      </c>
      <c r="C6848" s="19" t="s">
        <v>181</v>
      </c>
      <c r="D6848" s="19">
        <v>2013</v>
      </c>
      <c r="E6848" s="19" t="s">
        <v>106</v>
      </c>
      <c r="F6848" s="19" t="s">
        <v>224</v>
      </c>
      <c r="G6848" s="19" t="s">
        <v>152</v>
      </c>
      <c r="H6848" s="19">
        <v>3.0008025165836498</v>
      </c>
    </row>
    <row r="6849" spans="1:8">
      <c r="A6849" s="19" t="s">
        <v>30</v>
      </c>
      <c r="B6849" s="19" t="s">
        <v>7238</v>
      </c>
      <c r="C6849" s="19" t="s">
        <v>29</v>
      </c>
      <c r="D6849" s="19">
        <v>2013</v>
      </c>
      <c r="E6849" s="19" t="s">
        <v>106</v>
      </c>
      <c r="F6849" s="19" t="s">
        <v>224</v>
      </c>
      <c r="G6849" s="19" t="s">
        <v>152</v>
      </c>
      <c r="H6849" s="19">
        <v>4.1142344665227997</v>
      </c>
    </row>
    <row r="6850" spans="1:8">
      <c r="A6850" s="19" t="s">
        <v>32</v>
      </c>
      <c r="B6850" s="19" t="s">
        <v>7239</v>
      </c>
      <c r="C6850" s="19" t="s">
        <v>31</v>
      </c>
      <c r="D6850" s="19">
        <v>2013</v>
      </c>
      <c r="E6850" s="19" t="s">
        <v>106</v>
      </c>
      <c r="F6850" s="19" t="s">
        <v>224</v>
      </c>
      <c r="G6850" s="19" t="s">
        <v>152</v>
      </c>
      <c r="H6850" s="19">
        <v>4.0446123170197934</v>
      </c>
    </row>
    <row r="6851" spans="1:8">
      <c r="A6851" s="19" t="s">
        <v>34</v>
      </c>
      <c r="B6851" s="19" t="s">
        <v>7240</v>
      </c>
      <c r="C6851" s="19" t="s">
        <v>33</v>
      </c>
      <c r="D6851" s="19">
        <v>2013</v>
      </c>
      <c r="E6851" s="19" t="s">
        <v>106</v>
      </c>
      <c r="F6851" s="19" t="s">
        <v>224</v>
      </c>
      <c r="G6851" s="19" t="s">
        <v>152</v>
      </c>
      <c r="H6851" s="19">
        <v>4.9741818669527902</v>
      </c>
    </row>
    <row r="6852" spans="1:8">
      <c r="A6852" s="19" t="s">
        <v>36</v>
      </c>
      <c r="B6852" s="19" t="s">
        <v>7241</v>
      </c>
      <c r="C6852" s="19" t="s">
        <v>35</v>
      </c>
      <c r="D6852" s="19">
        <v>2013</v>
      </c>
      <c r="E6852" s="19" t="s">
        <v>106</v>
      </c>
      <c r="F6852" s="19" t="s">
        <v>224</v>
      </c>
      <c r="G6852" s="19" t="s">
        <v>152</v>
      </c>
      <c r="H6852" s="19">
        <v>3.5837885168661132</v>
      </c>
    </row>
    <row r="6853" spans="1:8">
      <c r="A6853" s="19" t="s">
        <v>38</v>
      </c>
      <c r="B6853" s="19" t="s">
        <v>7242</v>
      </c>
      <c r="C6853" s="19" t="s">
        <v>37</v>
      </c>
      <c r="D6853" s="19">
        <v>2013</v>
      </c>
      <c r="E6853" s="19" t="s">
        <v>106</v>
      </c>
      <c r="F6853" s="19" t="s">
        <v>224</v>
      </c>
      <c r="G6853" s="19" t="s">
        <v>152</v>
      </c>
      <c r="H6853" s="19">
        <v>2.6776413092405633</v>
      </c>
    </row>
    <row r="6854" spans="1:8">
      <c r="A6854" s="19" t="s">
        <v>40</v>
      </c>
      <c r="B6854" s="19" t="s">
        <v>7243</v>
      </c>
      <c r="C6854" s="19" t="s">
        <v>39</v>
      </c>
      <c r="D6854" s="19">
        <v>2013</v>
      </c>
      <c r="E6854" s="19" t="s">
        <v>106</v>
      </c>
      <c r="F6854" s="19" t="s">
        <v>224</v>
      </c>
      <c r="G6854" s="19" t="s">
        <v>152</v>
      </c>
      <c r="H6854" s="19">
        <v>2.9790283424493258</v>
      </c>
    </row>
    <row r="6855" spans="1:8">
      <c r="A6855" s="19" t="s">
        <v>41</v>
      </c>
      <c r="B6855" s="19" t="s">
        <v>7244</v>
      </c>
      <c r="C6855" s="19" t="s">
        <v>24</v>
      </c>
      <c r="D6855" s="19">
        <v>2013</v>
      </c>
      <c r="E6855" s="19" t="s">
        <v>106</v>
      </c>
      <c r="F6855" s="19" t="s">
        <v>224</v>
      </c>
      <c r="G6855" s="19" t="s">
        <v>152</v>
      </c>
      <c r="H6855" s="19">
        <v>4.2206678498456398</v>
      </c>
    </row>
    <row r="6856" spans="1:8">
      <c r="A6856" s="19" t="s">
        <v>43</v>
      </c>
      <c r="B6856" s="19" t="s">
        <v>7245</v>
      </c>
      <c r="C6856" s="19" t="s">
        <v>42</v>
      </c>
      <c r="D6856" s="19">
        <v>2013</v>
      </c>
      <c r="E6856" s="19" t="s">
        <v>106</v>
      </c>
      <c r="F6856" s="19" t="s">
        <v>224</v>
      </c>
      <c r="G6856" s="19" t="s">
        <v>152</v>
      </c>
      <c r="H6856" s="19">
        <v>3.9213097438605757</v>
      </c>
    </row>
    <row r="6857" spans="1:8">
      <c r="A6857" s="19" t="s">
        <v>45</v>
      </c>
      <c r="B6857" s="19" t="s">
        <v>7246</v>
      </c>
      <c r="C6857" s="19" t="s">
        <v>44</v>
      </c>
      <c r="D6857" s="19">
        <v>2013</v>
      </c>
      <c r="E6857" s="19" t="s">
        <v>106</v>
      </c>
      <c r="F6857" s="19" t="s">
        <v>224</v>
      </c>
      <c r="G6857" s="19" t="s">
        <v>152</v>
      </c>
      <c r="H6857" s="19">
        <v>3.8075992871690429</v>
      </c>
    </row>
    <row r="6858" spans="1:8">
      <c r="A6858" s="19" t="s">
        <v>47</v>
      </c>
      <c r="B6858" s="19" t="s">
        <v>7247</v>
      </c>
      <c r="C6858" s="19" t="s">
        <v>46</v>
      </c>
      <c r="D6858" s="19">
        <v>2013</v>
      </c>
      <c r="E6858" s="19" t="s">
        <v>106</v>
      </c>
      <c r="F6858" s="19" t="s">
        <v>224</v>
      </c>
      <c r="G6858" s="19" t="s">
        <v>152</v>
      </c>
      <c r="H6858" s="19">
        <v>3.7726048888040875</v>
      </c>
    </row>
    <row r="6859" spans="1:8">
      <c r="A6859" s="19" t="s">
        <v>49</v>
      </c>
      <c r="B6859" s="19" t="s">
        <v>7248</v>
      </c>
      <c r="C6859" s="19" t="s">
        <v>48</v>
      </c>
      <c r="D6859" s="19">
        <v>2013</v>
      </c>
      <c r="E6859" s="19" t="s">
        <v>106</v>
      </c>
      <c r="F6859" s="19" t="s">
        <v>224</v>
      </c>
      <c r="G6859" s="19" t="s">
        <v>152</v>
      </c>
      <c r="H6859" s="19">
        <v>3.306883767783273</v>
      </c>
    </row>
    <row r="6860" spans="1:8">
      <c r="A6860" s="19" t="s">
        <v>51</v>
      </c>
      <c r="B6860" s="19" t="s">
        <v>7249</v>
      </c>
      <c r="C6860" s="19" t="s">
        <v>50</v>
      </c>
      <c r="D6860" s="19">
        <v>2013</v>
      </c>
      <c r="E6860" s="19" t="s">
        <v>106</v>
      </c>
      <c r="F6860" s="19" t="s">
        <v>224</v>
      </c>
      <c r="G6860" s="19" t="s">
        <v>152</v>
      </c>
      <c r="H6860" s="19">
        <v>3.3829480375820884</v>
      </c>
    </row>
    <row r="6861" spans="1:8">
      <c r="A6861" s="19" t="s">
        <v>53</v>
      </c>
      <c r="B6861" s="19" t="s">
        <v>7250</v>
      </c>
      <c r="C6861" s="19" t="s">
        <v>52</v>
      </c>
      <c r="D6861" s="19">
        <v>2013</v>
      </c>
      <c r="E6861" s="19" t="s">
        <v>106</v>
      </c>
      <c r="F6861" s="19" t="s">
        <v>224</v>
      </c>
      <c r="G6861" s="19" t="s">
        <v>152</v>
      </c>
      <c r="H6861" s="19">
        <v>2.8635692696984605</v>
      </c>
    </row>
    <row r="6862" spans="1:8">
      <c r="A6862" s="19" t="s">
        <v>55</v>
      </c>
      <c r="B6862" s="19" t="s">
        <v>7251</v>
      </c>
      <c r="C6862" s="19" t="s">
        <v>54</v>
      </c>
      <c r="D6862" s="19">
        <v>2013</v>
      </c>
      <c r="E6862" s="19" t="s">
        <v>106</v>
      </c>
      <c r="F6862" s="19" t="s">
        <v>224</v>
      </c>
      <c r="G6862" s="19" t="s">
        <v>152</v>
      </c>
      <c r="H6862" s="19">
        <v>3.4164344124222841</v>
      </c>
    </row>
    <row r="6863" spans="1:8">
      <c r="A6863" s="19" t="s">
        <v>57</v>
      </c>
      <c r="B6863" s="19" t="s">
        <v>7252</v>
      </c>
      <c r="C6863" s="19" t="s">
        <v>56</v>
      </c>
      <c r="D6863" s="19">
        <v>2013</v>
      </c>
      <c r="E6863" s="19" t="s">
        <v>106</v>
      </c>
      <c r="F6863" s="19" t="s">
        <v>224</v>
      </c>
      <c r="G6863" s="19" t="s">
        <v>152</v>
      </c>
      <c r="H6863" s="19">
        <v>2.6229050279329607</v>
      </c>
    </row>
    <row r="6864" spans="1:8">
      <c r="A6864" s="19" t="s">
        <v>59</v>
      </c>
      <c r="B6864" s="19" t="s">
        <v>7253</v>
      </c>
      <c r="C6864" s="19" t="s">
        <v>58</v>
      </c>
      <c r="D6864" s="19">
        <v>2013</v>
      </c>
      <c r="E6864" s="19" t="s">
        <v>106</v>
      </c>
      <c r="F6864" s="19" t="s">
        <v>224</v>
      </c>
      <c r="G6864" s="19" t="s">
        <v>152</v>
      </c>
      <c r="H6864" s="19">
        <v>2.8899048314429612</v>
      </c>
    </row>
    <row r="6865" spans="1:8">
      <c r="A6865" s="19" t="s">
        <v>61</v>
      </c>
      <c r="B6865" s="19" t="s">
        <v>7254</v>
      </c>
      <c r="C6865" s="19" t="s">
        <v>60</v>
      </c>
      <c r="D6865" s="19">
        <v>2013</v>
      </c>
      <c r="E6865" s="19" t="s">
        <v>106</v>
      </c>
      <c r="F6865" s="19" t="s">
        <v>224</v>
      </c>
      <c r="G6865" s="19" t="s">
        <v>152</v>
      </c>
      <c r="H6865" s="19">
        <v>2.739271738409498</v>
      </c>
    </row>
    <row r="6866" spans="1:8">
      <c r="A6866" s="19" t="s">
        <v>63</v>
      </c>
      <c r="B6866" s="19" t="s">
        <v>7255</v>
      </c>
      <c r="C6866" s="19" t="s">
        <v>62</v>
      </c>
      <c r="D6866" s="19">
        <v>2013</v>
      </c>
      <c r="E6866" s="19" t="s">
        <v>106</v>
      </c>
      <c r="F6866" s="19" t="s">
        <v>224</v>
      </c>
      <c r="G6866" s="19" t="s">
        <v>152</v>
      </c>
      <c r="H6866" s="19">
        <v>2.5692067068435618</v>
      </c>
    </row>
    <row r="6867" spans="1:8">
      <c r="A6867" s="19" t="s">
        <v>65</v>
      </c>
      <c r="B6867" s="19" t="s">
        <v>7256</v>
      </c>
      <c r="C6867" s="19" t="s">
        <v>64</v>
      </c>
      <c r="D6867" s="19">
        <v>2013</v>
      </c>
      <c r="E6867" s="19" t="s">
        <v>106</v>
      </c>
      <c r="F6867" s="19" t="s">
        <v>224</v>
      </c>
      <c r="G6867" s="19" t="s">
        <v>152</v>
      </c>
      <c r="H6867" s="19">
        <v>2.898142144286882</v>
      </c>
    </row>
    <row r="6868" spans="1:8">
      <c r="A6868" s="19" t="s">
        <v>67</v>
      </c>
      <c r="B6868" s="19" t="s">
        <v>7257</v>
      </c>
      <c r="C6868" s="19" t="s">
        <v>66</v>
      </c>
      <c r="D6868" s="19">
        <v>2013</v>
      </c>
      <c r="E6868" s="19" t="s">
        <v>106</v>
      </c>
      <c r="F6868" s="19" t="s">
        <v>224</v>
      </c>
      <c r="G6868" s="19" t="s">
        <v>152</v>
      </c>
      <c r="H6868" s="19">
        <v>3.2393585259745796</v>
      </c>
    </row>
    <row r="6869" spans="1:8">
      <c r="A6869" s="19" t="s">
        <v>69</v>
      </c>
      <c r="B6869" s="19" t="s">
        <v>7258</v>
      </c>
      <c r="C6869" s="19" t="s">
        <v>68</v>
      </c>
      <c r="D6869" s="19">
        <v>2013</v>
      </c>
      <c r="E6869" s="19" t="s">
        <v>106</v>
      </c>
      <c r="F6869" s="19" t="s">
        <v>224</v>
      </c>
      <c r="G6869" s="19" t="s">
        <v>152</v>
      </c>
      <c r="H6869" s="19">
        <v>3.9829242262540019</v>
      </c>
    </row>
    <row r="6870" spans="1:8">
      <c r="A6870" s="19" t="s">
        <v>71</v>
      </c>
      <c r="B6870" s="19" t="s">
        <v>7259</v>
      </c>
      <c r="C6870" s="19" t="s">
        <v>70</v>
      </c>
      <c r="D6870" s="19">
        <v>2013</v>
      </c>
      <c r="E6870" s="19" t="s">
        <v>106</v>
      </c>
      <c r="F6870" s="19" t="s">
        <v>224</v>
      </c>
      <c r="G6870" s="19" t="s">
        <v>152</v>
      </c>
      <c r="H6870" s="19">
        <v>2.812035511991323</v>
      </c>
    </row>
    <row r="6871" spans="1:8">
      <c r="A6871" s="19" t="s">
        <v>20</v>
      </c>
      <c r="B6871" s="19" t="s">
        <v>7260</v>
      </c>
      <c r="C6871" s="19" t="s">
        <v>182</v>
      </c>
      <c r="D6871" s="19">
        <v>2013</v>
      </c>
      <c r="E6871" s="19" t="s">
        <v>106</v>
      </c>
      <c r="F6871" s="19" t="s">
        <v>224</v>
      </c>
      <c r="G6871" s="19" t="s">
        <v>152</v>
      </c>
      <c r="H6871" s="19">
        <v>3.2918895982286713</v>
      </c>
    </row>
    <row r="6872" spans="1:8">
      <c r="A6872" s="19" t="s">
        <v>23</v>
      </c>
      <c r="B6872" s="19" t="s">
        <v>7261</v>
      </c>
      <c r="C6872" s="19" t="s">
        <v>175</v>
      </c>
      <c r="D6872" s="19">
        <v>2014</v>
      </c>
      <c r="E6872" s="19" t="s">
        <v>106</v>
      </c>
      <c r="F6872" s="19" t="s">
        <v>224</v>
      </c>
      <c r="G6872" s="19" t="s">
        <v>152</v>
      </c>
      <c r="H6872" s="19">
        <v>3.7130281339952207</v>
      </c>
    </row>
    <row r="6873" spans="1:8">
      <c r="A6873" s="19" t="s">
        <v>25</v>
      </c>
      <c r="B6873" s="19" t="s">
        <v>7262</v>
      </c>
      <c r="C6873" s="19" t="s">
        <v>176</v>
      </c>
      <c r="D6873" s="19">
        <v>2014</v>
      </c>
      <c r="E6873" s="19" t="s">
        <v>106</v>
      </c>
      <c r="F6873" s="19" t="s">
        <v>224</v>
      </c>
      <c r="G6873" s="19" t="s">
        <v>152</v>
      </c>
      <c r="H6873" s="19">
        <v>4.2784258734373601</v>
      </c>
    </row>
    <row r="6874" spans="1:8">
      <c r="A6874" s="19" t="s">
        <v>26</v>
      </c>
      <c r="B6874" s="19" t="s">
        <v>7263</v>
      </c>
      <c r="C6874" s="19" t="s">
        <v>177</v>
      </c>
      <c r="D6874" s="19">
        <v>2014</v>
      </c>
      <c r="E6874" s="19" t="s">
        <v>106</v>
      </c>
      <c r="F6874" s="19" t="s">
        <v>224</v>
      </c>
      <c r="G6874" s="19" t="s">
        <v>152</v>
      </c>
      <c r="H6874" s="19">
        <v>3.8536505298577128</v>
      </c>
    </row>
    <row r="6875" spans="1:8">
      <c r="A6875" s="19" t="s">
        <v>221</v>
      </c>
      <c r="B6875" s="19" t="s">
        <v>7264</v>
      </c>
      <c r="C6875" s="19" t="s">
        <v>178</v>
      </c>
      <c r="D6875" s="19">
        <v>2014</v>
      </c>
      <c r="E6875" s="19" t="s">
        <v>106</v>
      </c>
      <c r="F6875" s="19" t="s">
        <v>224</v>
      </c>
      <c r="G6875" s="19" t="s">
        <v>152</v>
      </c>
      <c r="H6875" s="19">
        <v>3.2487232835256288</v>
      </c>
    </row>
    <row r="6876" spans="1:8">
      <c r="A6876" s="19" t="s">
        <v>107</v>
      </c>
      <c r="B6876" s="19" t="s">
        <v>7265</v>
      </c>
      <c r="C6876" s="19" t="s">
        <v>179</v>
      </c>
      <c r="D6876" s="19">
        <v>2014</v>
      </c>
      <c r="E6876" s="19" t="s">
        <v>106</v>
      </c>
      <c r="F6876" s="19" t="s">
        <v>224</v>
      </c>
      <c r="G6876" s="19" t="s">
        <v>152</v>
      </c>
      <c r="H6876" s="19">
        <v>2.875451388464811</v>
      </c>
    </row>
    <row r="6877" spans="1:8">
      <c r="A6877" s="19" t="s">
        <v>27</v>
      </c>
      <c r="B6877" s="19" t="s">
        <v>7266</v>
      </c>
      <c r="C6877" s="19" t="s">
        <v>180</v>
      </c>
      <c r="D6877" s="19">
        <v>2014</v>
      </c>
      <c r="E6877" s="19" t="s">
        <v>106</v>
      </c>
      <c r="F6877" s="19" t="s">
        <v>224</v>
      </c>
      <c r="G6877" s="19" t="s">
        <v>152</v>
      </c>
      <c r="H6877" s="19">
        <v>2.8257311181651303</v>
      </c>
    </row>
    <row r="6878" spans="1:8">
      <c r="A6878" s="19" t="s">
        <v>28</v>
      </c>
      <c r="B6878" s="19" t="s">
        <v>7267</v>
      </c>
      <c r="C6878" s="19" t="s">
        <v>181</v>
      </c>
      <c r="D6878" s="19">
        <v>2014</v>
      </c>
      <c r="E6878" s="19" t="s">
        <v>106</v>
      </c>
      <c r="F6878" s="19" t="s">
        <v>224</v>
      </c>
      <c r="G6878" s="19" t="s">
        <v>152</v>
      </c>
      <c r="H6878" s="19">
        <v>2.9821644600339274</v>
      </c>
    </row>
    <row r="6879" spans="1:8">
      <c r="A6879" s="19" t="s">
        <v>30</v>
      </c>
      <c r="B6879" s="19" t="s">
        <v>7268</v>
      </c>
      <c r="C6879" s="19" t="s">
        <v>29</v>
      </c>
      <c r="D6879" s="19">
        <v>2014</v>
      </c>
      <c r="E6879" s="19" t="s">
        <v>106</v>
      </c>
      <c r="F6879" s="19" t="s">
        <v>224</v>
      </c>
      <c r="G6879" s="19" t="s">
        <v>152</v>
      </c>
      <c r="H6879" s="19">
        <v>4.1994897816153181</v>
      </c>
    </row>
    <row r="6880" spans="1:8">
      <c r="A6880" s="19" t="s">
        <v>32</v>
      </c>
      <c r="B6880" s="19" t="s">
        <v>7269</v>
      </c>
      <c r="C6880" s="19" t="s">
        <v>31</v>
      </c>
      <c r="D6880" s="19">
        <v>2014</v>
      </c>
      <c r="E6880" s="19" t="s">
        <v>106</v>
      </c>
      <c r="F6880" s="19" t="s">
        <v>224</v>
      </c>
      <c r="G6880" s="19" t="s">
        <v>152</v>
      </c>
      <c r="H6880" s="19">
        <v>4.1777360202164191</v>
      </c>
    </row>
    <row r="6881" spans="1:8">
      <c r="A6881" s="19" t="s">
        <v>34</v>
      </c>
      <c r="B6881" s="19" t="s">
        <v>7270</v>
      </c>
      <c r="C6881" s="19" t="s">
        <v>33</v>
      </c>
      <c r="D6881" s="19">
        <v>2014</v>
      </c>
      <c r="E6881" s="19" t="s">
        <v>106</v>
      </c>
      <c r="F6881" s="19" t="s">
        <v>224</v>
      </c>
      <c r="G6881" s="19" t="s">
        <v>152</v>
      </c>
      <c r="H6881" s="19">
        <v>5.1027568922305759</v>
      </c>
    </row>
    <row r="6882" spans="1:8">
      <c r="A6882" s="19" t="s">
        <v>36</v>
      </c>
      <c r="B6882" s="19" t="s">
        <v>7271</v>
      </c>
      <c r="C6882" s="19" t="s">
        <v>35</v>
      </c>
      <c r="D6882" s="19">
        <v>2014</v>
      </c>
      <c r="E6882" s="19" t="s">
        <v>106</v>
      </c>
      <c r="F6882" s="19" t="s">
        <v>224</v>
      </c>
      <c r="G6882" s="19" t="s">
        <v>152</v>
      </c>
      <c r="H6882" s="19">
        <v>3.5356057768343949</v>
      </c>
    </row>
    <row r="6883" spans="1:8">
      <c r="A6883" s="19" t="s">
        <v>38</v>
      </c>
      <c r="B6883" s="19" t="s">
        <v>7272</v>
      </c>
      <c r="C6883" s="19" t="s">
        <v>37</v>
      </c>
      <c r="D6883" s="19">
        <v>2014</v>
      </c>
      <c r="E6883" s="19" t="s">
        <v>106</v>
      </c>
      <c r="F6883" s="19" t="s">
        <v>224</v>
      </c>
      <c r="G6883" s="19" t="s">
        <v>152</v>
      </c>
      <c r="H6883" s="19">
        <v>2.7866395049390782</v>
      </c>
    </row>
    <row r="6884" spans="1:8">
      <c r="A6884" s="19" t="s">
        <v>40</v>
      </c>
      <c r="B6884" s="19" t="s">
        <v>7273</v>
      </c>
      <c r="C6884" s="19" t="s">
        <v>39</v>
      </c>
      <c r="D6884" s="19">
        <v>2014</v>
      </c>
      <c r="E6884" s="19" t="s">
        <v>106</v>
      </c>
      <c r="F6884" s="19" t="s">
        <v>224</v>
      </c>
      <c r="G6884" s="19" t="s">
        <v>152</v>
      </c>
      <c r="H6884" s="19">
        <v>3.0073652738277548</v>
      </c>
    </row>
    <row r="6885" spans="1:8">
      <c r="A6885" s="19" t="s">
        <v>41</v>
      </c>
      <c r="B6885" s="19" t="s">
        <v>7274</v>
      </c>
      <c r="C6885" s="19" t="s">
        <v>24</v>
      </c>
      <c r="D6885" s="19">
        <v>2014</v>
      </c>
      <c r="E6885" s="19" t="s">
        <v>106</v>
      </c>
      <c r="F6885" s="19" t="s">
        <v>224</v>
      </c>
      <c r="G6885" s="19" t="s">
        <v>152</v>
      </c>
      <c r="H6885" s="19">
        <v>4.2784258734373601</v>
      </c>
    </row>
    <row r="6886" spans="1:8">
      <c r="A6886" s="19" t="s">
        <v>43</v>
      </c>
      <c r="B6886" s="19" t="s">
        <v>7275</v>
      </c>
      <c r="C6886" s="19" t="s">
        <v>42</v>
      </c>
      <c r="D6886" s="19">
        <v>2014</v>
      </c>
      <c r="E6886" s="19" t="s">
        <v>106</v>
      </c>
      <c r="F6886" s="19" t="s">
        <v>224</v>
      </c>
      <c r="G6886" s="19" t="s">
        <v>152</v>
      </c>
      <c r="H6886" s="19">
        <v>3.9699656522086428</v>
      </c>
    </row>
    <row r="6887" spans="1:8">
      <c r="A6887" s="19" t="s">
        <v>45</v>
      </c>
      <c r="B6887" s="19" t="s">
        <v>7276</v>
      </c>
      <c r="C6887" s="19" t="s">
        <v>44</v>
      </c>
      <c r="D6887" s="19">
        <v>2014</v>
      </c>
      <c r="E6887" s="19" t="s">
        <v>106</v>
      </c>
      <c r="F6887" s="19" t="s">
        <v>224</v>
      </c>
      <c r="G6887" s="19" t="s">
        <v>152</v>
      </c>
      <c r="H6887" s="19">
        <v>3.9071554447743182</v>
      </c>
    </row>
    <row r="6888" spans="1:8">
      <c r="A6888" s="19" t="s">
        <v>47</v>
      </c>
      <c r="B6888" s="19" t="s">
        <v>7277</v>
      </c>
      <c r="C6888" s="19" t="s">
        <v>46</v>
      </c>
      <c r="D6888" s="19">
        <v>2014</v>
      </c>
      <c r="E6888" s="19" t="s">
        <v>106</v>
      </c>
      <c r="F6888" s="19" t="s">
        <v>224</v>
      </c>
      <c r="G6888" s="19" t="s">
        <v>152</v>
      </c>
      <c r="H6888" s="19">
        <v>3.7716864024403165</v>
      </c>
    </row>
    <row r="6889" spans="1:8">
      <c r="A6889" s="19" t="s">
        <v>49</v>
      </c>
      <c r="B6889" s="19" t="s">
        <v>7278</v>
      </c>
      <c r="C6889" s="19" t="s">
        <v>48</v>
      </c>
      <c r="D6889" s="19">
        <v>2014</v>
      </c>
      <c r="E6889" s="19" t="s">
        <v>106</v>
      </c>
      <c r="F6889" s="19" t="s">
        <v>224</v>
      </c>
      <c r="G6889" s="19" t="s">
        <v>152</v>
      </c>
      <c r="H6889" s="19">
        <v>3.3842398654220402</v>
      </c>
    </row>
    <row r="6890" spans="1:8">
      <c r="A6890" s="19" t="s">
        <v>51</v>
      </c>
      <c r="B6890" s="19" t="s">
        <v>7279</v>
      </c>
      <c r="C6890" s="19" t="s">
        <v>50</v>
      </c>
      <c r="D6890" s="19">
        <v>2014</v>
      </c>
      <c r="E6890" s="19" t="s">
        <v>106</v>
      </c>
      <c r="F6890" s="19" t="s">
        <v>224</v>
      </c>
      <c r="G6890" s="19" t="s">
        <v>152</v>
      </c>
      <c r="H6890" s="19">
        <v>3.3693268330842194</v>
      </c>
    </row>
    <row r="6891" spans="1:8">
      <c r="A6891" s="19" t="s">
        <v>53</v>
      </c>
      <c r="B6891" s="19" t="s">
        <v>7280</v>
      </c>
      <c r="C6891" s="19" t="s">
        <v>52</v>
      </c>
      <c r="D6891" s="19">
        <v>2014</v>
      </c>
      <c r="E6891" s="19" t="s">
        <v>106</v>
      </c>
      <c r="F6891" s="19" t="s">
        <v>224</v>
      </c>
      <c r="G6891" s="19" t="s">
        <v>152</v>
      </c>
      <c r="H6891" s="19">
        <v>2.8981047625708092</v>
      </c>
    </row>
    <row r="6892" spans="1:8">
      <c r="A6892" s="19" t="s">
        <v>55</v>
      </c>
      <c r="B6892" s="19" t="s">
        <v>7281</v>
      </c>
      <c r="C6892" s="19" t="s">
        <v>54</v>
      </c>
      <c r="D6892" s="19">
        <v>2014</v>
      </c>
      <c r="E6892" s="19" t="s">
        <v>106</v>
      </c>
      <c r="F6892" s="19" t="s">
        <v>224</v>
      </c>
      <c r="G6892" s="19" t="s">
        <v>152</v>
      </c>
      <c r="H6892" s="19">
        <v>3.4748152099367524</v>
      </c>
    </row>
    <row r="6893" spans="1:8">
      <c r="A6893" s="19" t="s">
        <v>57</v>
      </c>
      <c r="B6893" s="19" t="s">
        <v>7282</v>
      </c>
      <c r="C6893" s="19" t="s">
        <v>56</v>
      </c>
      <c r="D6893" s="19">
        <v>2014</v>
      </c>
      <c r="E6893" s="19" t="s">
        <v>106</v>
      </c>
      <c r="F6893" s="19" t="s">
        <v>224</v>
      </c>
      <c r="G6893" s="19" t="s">
        <v>152</v>
      </c>
      <c r="H6893" s="19">
        <v>2.6569860456848278</v>
      </c>
    </row>
    <row r="6894" spans="1:8">
      <c r="A6894" s="19" t="s">
        <v>59</v>
      </c>
      <c r="B6894" s="19" t="s">
        <v>7283</v>
      </c>
      <c r="C6894" s="19" t="s">
        <v>58</v>
      </c>
      <c r="D6894" s="19">
        <v>2014</v>
      </c>
      <c r="E6894" s="19" t="s">
        <v>106</v>
      </c>
      <c r="F6894" s="19" t="s">
        <v>224</v>
      </c>
      <c r="G6894" s="19" t="s">
        <v>152</v>
      </c>
      <c r="H6894" s="19">
        <v>2.8589875177962454</v>
      </c>
    </row>
    <row r="6895" spans="1:8">
      <c r="A6895" s="19" t="s">
        <v>61</v>
      </c>
      <c r="B6895" s="19" t="s">
        <v>7284</v>
      </c>
      <c r="C6895" s="19" t="s">
        <v>60</v>
      </c>
      <c r="D6895" s="19">
        <v>2014</v>
      </c>
      <c r="E6895" s="19" t="s">
        <v>106</v>
      </c>
      <c r="F6895" s="19" t="s">
        <v>224</v>
      </c>
      <c r="G6895" s="19" t="s">
        <v>152</v>
      </c>
      <c r="H6895" s="19">
        <v>2.6921926413401134</v>
      </c>
    </row>
    <row r="6896" spans="1:8">
      <c r="A6896" s="19" t="s">
        <v>63</v>
      </c>
      <c r="B6896" s="19" t="s">
        <v>7285</v>
      </c>
      <c r="C6896" s="19" t="s">
        <v>62</v>
      </c>
      <c r="D6896" s="19">
        <v>2014</v>
      </c>
      <c r="E6896" s="19" t="s">
        <v>106</v>
      </c>
      <c r="F6896" s="19" t="s">
        <v>224</v>
      </c>
      <c r="G6896" s="19" t="s">
        <v>152</v>
      </c>
      <c r="H6896" s="19">
        <v>2.5543312573494186</v>
      </c>
    </row>
    <row r="6897" spans="1:8">
      <c r="A6897" s="19" t="s">
        <v>65</v>
      </c>
      <c r="B6897" s="19" t="s">
        <v>7286</v>
      </c>
      <c r="C6897" s="19" t="s">
        <v>64</v>
      </c>
      <c r="D6897" s="19">
        <v>2014</v>
      </c>
      <c r="E6897" s="19" t="s">
        <v>106</v>
      </c>
      <c r="F6897" s="19" t="s">
        <v>224</v>
      </c>
      <c r="G6897" s="19" t="s">
        <v>152</v>
      </c>
      <c r="H6897" s="19">
        <v>2.8757062146892656</v>
      </c>
    </row>
    <row r="6898" spans="1:8">
      <c r="A6898" s="19" t="s">
        <v>67</v>
      </c>
      <c r="B6898" s="19" t="s">
        <v>7287</v>
      </c>
      <c r="C6898" s="19" t="s">
        <v>66</v>
      </c>
      <c r="D6898" s="19">
        <v>2014</v>
      </c>
      <c r="E6898" s="19" t="s">
        <v>106</v>
      </c>
      <c r="F6898" s="19" t="s">
        <v>224</v>
      </c>
      <c r="G6898" s="19" t="s">
        <v>152</v>
      </c>
      <c r="H6898" s="19">
        <v>3.2064939492074314</v>
      </c>
    </row>
    <row r="6899" spans="1:8">
      <c r="A6899" s="19" t="s">
        <v>69</v>
      </c>
      <c r="B6899" s="19" t="s">
        <v>7288</v>
      </c>
      <c r="C6899" s="19" t="s">
        <v>68</v>
      </c>
      <c r="D6899" s="19">
        <v>2014</v>
      </c>
      <c r="E6899" s="19" t="s">
        <v>106</v>
      </c>
      <c r="F6899" s="19" t="s">
        <v>224</v>
      </c>
      <c r="G6899" s="19" t="s">
        <v>152</v>
      </c>
      <c r="H6899" s="19">
        <v>3.9259543285616907</v>
      </c>
    </row>
    <row r="6900" spans="1:8">
      <c r="A6900" s="19" t="s">
        <v>71</v>
      </c>
      <c r="B6900" s="19" t="s">
        <v>7289</v>
      </c>
      <c r="C6900" s="19" t="s">
        <v>70</v>
      </c>
      <c r="D6900" s="19">
        <v>2014</v>
      </c>
      <c r="E6900" s="19" t="s">
        <v>106</v>
      </c>
      <c r="F6900" s="19" t="s">
        <v>224</v>
      </c>
      <c r="G6900" s="19" t="s">
        <v>152</v>
      </c>
      <c r="H6900" s="19">
        <v>2.8247907809951607</v>
      </c>
    </row>
    <row r="6901" spans="1:8">
      <c r="A6901" s="19" t="s">
        <v>20</v>
      </c>
      <c r="B6901" s="19" t="s">
        <v>7290</v>
      </c>
      <c r="C6901" s="19" t="s">
        <v>182</v>
      </c>
      <c r="D6901" s="19">
        <v>2014</v>
      </c>
      <c r="E6901" s="19" t="s">
        <v>106</v>
      </c>
      <c r="F6901" s="19" t="s">
        <v>224</v>
      </c>
      <c r="G6901" s="19" t="s">
        <v>152</v>
      </c>
      <c r="H6901" s="19">
        <v>3.3225505993744275</v>
      </c>
    </row>
    <row r="6902" spans="1:8">
      <c r="A6902" s="19" t="s">
        <v>23</v>
      </c>
      <c r="B6902" s="19" t="s">
        <v>7291</v>
      </c>
      <c r="C6902" s="19" t="s">
        <v>175</v>
      </c>
      <c r="D6902" s="19">
        <v>2005</v>
      </c>
      <c r="E6902" s="19" t="s">
        <v>104</v>
      </c>
      <c r="F6902" s="19" t="s">
        <v>224</v>
      </c>
      <c r="G6902" s="19" t="s">
        <v>152</v>
      </c>
      <c r="H6902" s="19">
        <v>2.3708199463182549</v>
      </c>
    </row>
    <row r="6903" spans="1:8">
      <c r="A6903" s="19" t="s">
        <v>25</v>
      </c>
      <c r="B6903" s="19" t="s">
        <v>7292</v>
      </c>
      <c r="C6903" s="19" t="s">
        <v>176</v>
      </c>
      <c r="D6903" s="19">
        <v>2005</v>
      </c>
      <c r="E6903" s="19" t="s">
        <v>104</v>
      </c>
      <c r="F6903" s="19" t="s">
        <v>224</v>
      </c>
      <c r="G6903" s="19" t="s">
        <v>152</v>
      </c>
      <c r="H6903" s="19">
        <v>2.5942707933338456</v>
      </c>
    </row>
    <row r="6904" spans="1:8">
      <c r="A6904" s="19" t="s">
        <v>26</v>
      </c>
      <c r="B6904" s="19" t="s">
        <v>7293</v>
      </c>
      <c r="C6904" s="19" t="s">
        <v>177</v>
      </c>
      <c r="D6904" s="19">
        <v>2005</v>
      </c>
      <c r="E6904" s="19" t="s">
        <v>104</v>
      </c>
      <c r="F6904" s="19" t="s">
        <v>224</v>
      </c>
      <c r="G6904" s="19" t="s">
        <v>152</v>
      </c>
      <c r="H6904" s="19">
        <v>2.3290862131252732</v>
      </c>
    </row>
    <row r="6905" spans="1:8">
      <c r="A6905" s="19" t="s">
        <v>221</v>
      </c>
      <c r="B6905" s="19" t="s">
        <v>7294</v>
      </c>
      <c r="C6905" s="19" t="s">
        <v>178</v>
      </c>
      <c r="D6905" s="19">
        <v>2005</v>
      </c>
      <c r="E6905" s="19" t="s">
        <v>104</v>
      </c>
      <c r="F6905" s="19" t="s">
        <v>224</v>
      </c>
      <c r="G6905" s="19" t="s">
        <v>152</v>
      </c>
      <c r="H6905" s="19">
        <v>2.0815746834430198</v>
      </c>
    </row>
    <row r="6906" spans="1:8">
      <c r="A6906" s="19" t="s">
        <v>107</v>
      </c>
      <c r="B6906" s="19" t="s">
        <v>7295</v>
      </c>
      <c r="C6906" s="19" t="s">
        <v>179</v>
      </c>
      <c r="D6906" s="19">
        <v>2005</v>
      </c>
      <c r="E6906" s="19" t="s">
        <v>104</v>
      </c>
      <c r="F6906" s="19" t="s">
        <v>224</v>
      </c>
      <c r="G6906" s="19" t="s">
        <v>152</v>
      </c>
      <c r="H6906" s="19">
        <v>1.7637729285974975</v>
      </c>
    </row>
    <row r="6907" spans="1:8">
      <c r="A6907" s="19" t="s">
        <v>27</v>
      </c>
      <c r="B6907" s="19" t="s">
        <v>7296</v>
      </c>
      <c r="C6907" s="19" t="s">
        <v>180</v>
      </c>
      <c r="D6907" s="19">
        <v>2005</v>
      </c>
      <c r="E6907" s="19" t="s">
        <v>104</v>
      </c>
      <c r="F6907" s="19" t="s">
        <v>224</v>
      </c>
      <c r="G6907" s="19" t="s">
        <v>152</v>
      </c>
      <c r="H6907" s="19">
        <v>1.8045045448439527</v>
      </c>
    </row>
    <row r="6908" spans="1:8">
      <c r="A6908" s="19" t="s">
        <v>28</v>
      </c>
      <c r="B6908" s="19" t="s">
        <v>7297</v>
      </c>
      <c r="C6908" s="19" t="s">
        <v>181</v>
      </c>
      <c r="D6908" s="19">
        <v>2005</v>
      </c>
      <c r="E6908" s="19" t="s">
        <v>104</v>
      </c>
      <c r="F6908" s="19" t="s">
        <v>224</v>
      </c>
      <c r="G6908" s="19" t="s">
        <v>152</v>
      </c>
      <c r="H6908" s="19">
        <v>1.9385311596774109</v>
      </c>
    </row>
    <row r="6909" spans="1:8">
      <c r="A6909" s="19" t="s">
        <v>30</v>
      </c>
      <c r="B6909" s="19" t="s">
        <v>7298</v>
      </c>
      <c r="C6909" s="19" t="s">
        <v>29</v>
      </c>
      <c r="D6909" s="19">
        <v>2005</v>
      </c>
      <c r="E6909" s="19" t="s">
        <v>104</v>
      </c>
      <c r="F6909" s="19" t="s">
        <v>224</v>
      </c>
      <c r="G6909" s="19" t="s">
        <v>152</v>
      </c>
      <c r="H6909" s="19">
        <v>2.4473550908169912</v>
      </c>
    </row>
    <row r="6910" spans="1:8">
      <c r="A6910" s="19" t="s">
        <v>32</v>
      </c>
      <c r="B6910" s="19" t="s">
        <v>7299</v>
      </c>
      <c r="C6910" s="19" t="s">
        <v>31</v>
      </c>
      <c r="D6910" s="19">
        <v>2005</v>
      </c>
      <c r="E6910" s="19" t="s">
        <v>104</v>
      </c>
      <c r="F6910" s="19" t="s">
        <v>224</v>
      </c>
      <c r="G6910" s="19" t="s">
        <v>152</v>
      </c>
      <c r="H6910" s="19">
        <v>2.3634325401842533</v>
      </c>
    </row>
    <row r="6911" spans="1:8">
      <c r="A6911" s="19" t="s">
        <v>34</v>
      </c>
      <c r="B6911" s="19" t="s">
        <v>7300</v>
      </c>
      <c r="C6911" s="19" t="s">
        <v>33</v>
      </c>
      <c r="D6911" s="19">
        <v>2005</v>
      </c>
      <c r="E6911" s="19" t="s">
        <v>104</v>
      </c>
      <c r="F6911" s="19" t="s">
        <v>224</v>
      </c>
      <c r="G6911" s="19" t="s">
        <v>152</v>
      </c>
      <c r="H6911" s="19">
        <v>3.1448555715734954</v>
      </c>
    </row>
    <row r="6912" spans="1:8">
      <c r="A6912" s="19" t="s">
        <v>36</v>
      </c>
      <c r="B6912" s="19" t="s">
        <v>7301</v>
      </c>
      <c r="C6912" s="19" t="s">
        <v>35</v>
      </c>
      <c r="D6912" s="19">
        <v>2005</v>
      </c>
      <c r="E6912" s="19" t="s">
        <v>104</v>
      </c>
      <c r="F6912" s="19" t="s">
        <v>224</v>
      </c>
      <c r="G6912" s="19" t="s">
        <v>152</v>
      </c>
      <c r="H6912" s="19">
        <v>2.826193364404435</v>
      </c>
    </row>
    <row r="6913" spans="1:8">
      <c r="A6913" s="19" t="s">
        <v>38</v>
      </c>
      <c r="B6913" s="19" t="s">
        <v>7302</v>
      </c>
      <c r="C6913" s="19" t="s">
        <v>37</v>
      </c>
      <c r="D6913" s="19">
        <v>2005</v>
      </c>
      <c r="E6913" s="19" t="s">
        <v>104</v>
      </c>
      <c r="F6913" s="19" t="s">
        <v>224</v>
      </c>
      <c r="G6913" s="19" t="s">
        <v>152</v>
      </c>
      <c r="H6913" s="19">
        <v>1.7672960170791914</v>
      </c>
    </row>
    <row r="6914" spans="1:8">
      <c r="A6914" s="19" t="s">
        <v>40</v>
      </c>
      <c r="B6914" s="19" t="s">
        <v>7303</v>
      </c>
      <c r="C6914" s="19" t="s">
        <v>39</v>
      </c>
      <c r="D6914" s="19">
        <v>2005</v>
      </c>
      <c r="E6914" s="19" t="s">
        <v>104</v>
      </c>
      <c r="F6914" s="19" t="s">
        <v>224</v>
      </c>
      <c r="G6914" s="19" t="s">
        <v>152</v>
      </c>
      <c r="H6914" s="19">
        <v>2.0325108898328037</v>
      </c>
    </row>
    <row r="6915" spans="1:8">
      <c r="A6915" s="19" t="s">
        <v>41</v>
      </c>
      <c r="B6915" s="19" t="s">
        <v>7304</v>
      </c>
      <c r="C6915" s="19" t="s">
        <v>24</v>
      </c>
      <c r="D6915" s="19">
        <v>2005</v>
      </c>
      <c r="E6915" s="19" t="s">
        <v>104</v>
      </c>
      <c r="F6915" s="19" t="s">
        <v>224</v>
      </c>
      <c r="G6915" s="19" t="s">
        <v>152</v>
      </c>
      <c r="H6915" s="19">
        <v>2.5942707933338456</v>
      </c>
    </row>
    <row r="6916" spans="1:8">
      <c r="A6916" s="19" t="s">
        <v>43</v>
      </c>
      <c r="B6916" s="19" t="s">
        <v>7305</v>
      </c>
      <c r="C6916" s="19" t="s">
        <v>42</v>
      </c>
      <c r="D6916" s="19">
        <v>2005</v>
      </c>
      <c r="E6916" s="19" t="s">
        <v>104</v>
      </c>
      <c r="F6916" s="19" t="s">
        <v>224</v>
      </c>
      <c r="G6916" s="19" t="s">
        <v>152</v>
      </c>
      <c r="H6916" s="19">
        <v>2.4521428098297675</v>
      </c>
    </row>
    <row r="6917" spans="1:8">
      <c r="A6917" s="19" t="s">
        <v>45</v>
      </c>
      <c r="B6917" s="19" t="s">
        <v>7306</v>
      </c>
      <c r="C6917" s="19" t="s">
        <v>44</v>
      </c>
      <c r="D6917" s="19">
        <v>2005</v>
      </c>
      <c r="E6917" s="19" t="s">
        <v>104</v>
      </c>
      <c r="F6917" s="19" t="s">
        <v>224</v>
      </c>
      <c r="G6917" s="19" t="s">
        <v>152</v>
      </c>
      <c r="H6917" s="19">
        <v>2.2746663936384426</v>
      </c>
    </row>
    <row r="6918" spans="1:8">
      <c r="A6918" s="19" t="s">
        <v>47</v>
      </c>
      <c r="B6918" s="19" t="s">
        <v>7307</v>
      </c>
      <c r="C6918" s="19" t="s">
        <v>46</v>
      </c>
      <c r="D6918" s="19">
        <v>2005</v>
      </c>
      <c r="E6918" s="19" t="s">
        <v>104</v>
      </c>
      <c r="F6918" s="19" t="s">
        <v>224</v>
      </c>
      <c r="G6918" s="19" t="s">
        <v>152</v>
      </c>
      <c r="H6918" s="19">
        <v>2.3127549388707784</v>
      </c>
    </row>
    <row r="6919" spans="1:8">
      <c r="A6919" s="19" t="s">
        <v>49</v>
      </c>
      <c r="B6919" s="19" t="s">
        <v>7308</v>
      </c>
      <c r="C6919" s="19" t="s">
        <v>48</v>
      </c>
      <c r="D6919" s="19">
        <v>2005</v>
      </c>
      <c r="E6919" s="19" t="s">
        <v>104</v>
      </c>
      <c r="F6919" s="19" t="s">
        <v>224</v>
      </c>
      <c r="G6919" s="19" t="s">
        <v>152</v>
      </c>
      <c r="H6919" s="19">
        <v>2.2106240761815066</v>
      </c>
    </row>
    <row r="6920" spans="1:8">
      <c r="A6920" s="19" t="s">
        <v>51</v>
      </c>
      <c r="B6920" s="19" t="s">
        <v>7309</v>
      </c>
      <c r="C6920" s="19" t="s">
        <v>50</v>
      </c>
      <c r="D6920" s="19">
        <v>2005</v>
      </c>
      <c r="E6920" s="19" t="s">
        <v>104</v>
      </c>
      <c r="F6920" s="19" t="s">
        <v>224</v>
      </c>
      <c r="G6920" s="19" t="s">
        <v>152</v>
      </c>
      <c r="H6920" s="19">
        <v>2.1435316336166195</v>
      </c>
    </row>
    <row r="6921" spans="1:8">
      <c r="A6921" s="19" t="s">
        <v>53</v>
      </c>
      <c r="B6921" s="19" t="s">
        <v>7310</v>
      </c>
      <c r="C6921" s="19" t="s">
        <v>52</v>
      </c>
      <c r="D6921" s="19">
        <v>2005</v>
      </c>
      <c r="E6921" s="19" t="s">
        <v>104</v>
      </c>
      <c r="F6921" s="19" t="s">
        <v>224</v>
      </c>
      <c r="G6921" s="19" t="s">
        <v>152</v>
      </c>
      <c r="H6921" s="19">
        <v>1.7946769205300503</v>
      </c>
    </row>
    <row r="6922" spans="1:8">
      <c r="A6922" s="19" t="s">
        <v>55</v>
      </c>
      <c r="B6922" s="19" t="s">
        <v>7311</v>
      </c>
      <c r="C6922" s="19" t="s">
        <v>54</v>
      </c>
      <c r="D6922" s="19">
        <v>2005</v>
      </c>
      <c r="E6922" s="19" t="s">
        <v>104</v>
      </c>
      <c r="F6922" s="19" t="s">
        <v>224</v>
      </c>
      <c r="G6922" s="19" t="s">
        <v>152</v>
      </c>
      <c r="H6922" s="19">
        <v>2.0410654556996017</v>
      </c>
    </row>
    <row r="6923" spans="1:8">
      <c r="A6923" s="19" t="s">
        <v>57</v>
      </c>
      <c r="B6923" s="19" t="s">
        <v>7312</v>
      </c>
      <c r="C6923" s="19" t="s">
        <v>56</v>
      </c>
      <c r="D6923" s="19">
        <v>2005</v>
      </c>
      <c r="E6923" s="19" t="s">
        <v>104</v>
      </c>
      <c r="F6923" s="19" t="s">
        <v>224</v>
      </c>
      <c r="G6923" s="19" t="s">
        <v>152</v>
      </c>
      <c r="H6923" s="19">
        <v>1.6576272348061223</v>
      </c>
    </row>
    <row r="6924" spans="1:8">
      <c r="A6924" s="19" t="s">
        <v>59</v>
      </c>
      <c r="B6924" s="19" t="s">
        <v>7313</v>
      </c>
      <c r="C6924" s="19" t="s">
        <v>58</v>
      </c>
      <c r="D6924" s="19">
        <v>2005</v>
      </c>
      <c r="E6924" s="19" t="s">
        <v>104</v>
      </c>
      <c r="F6924" s="19" t="s">
        <v>224</v>
      </c>
      <c r="G6924" s="19" t="s">
        <v>152</v>
      </c>
      <c r="H6924" s="19">
        <v>1.8250950570342206</v>
      </c>
    </row>
    <row r="6925" spans="1:8">
      <c r="A6925" s="19" t="s">
        <v>61</v>
      </c>
      <c r="B6925" s="19" t="s">
        <v>7314</v>
      </c>
      <c r="C6925" s="19" t="s">
        <v>60</v>
      </c>
      <c r="D6925" s="19">
        <v>2005</v>
      </c>
      <c r="E6925" s="19" t="s">
        <v>104</v>
      </c>
      <c r="F6925" s="19" t="s">
        <v>224</v>
      </c>
      <c r="G6925" s="19" t="s">
        <v>152</v>
      </c>
      <c r="H6925" s="19">
        <v>1.7188360973355374</v>
      </c>
    </row>
    <row r="6926" spans="1:8">
      <c r="A6926" s="19" t="s">
        <v>63</v>
      </c>
      <c r="B6926" s="19" t="s">
        <v>7315</v>
      </c>
      <c r="C6926" s="19" t="s">
        <v>62</v>
      </c>
      <c r="D6926" s="19">
        <v>2005</v>
      </c>
      <c r="E6926" s="19" t="s">
        <v>104</v>
      </c>
      <c r="F6926" s="19" t="s">
        <v>224</v>
      </c>
      <c r="G6926" s="19" t="s">
        <v>152</v>
      </c>
      <c r="H6926" s="19">
        <v>1.6616795059527598</v>
      </c>
    </row>
    <row r="6927" spans="1:8">
      <c r="A6927" s="19" t="s">
        <v>65</v>
      </c>
      <c r="B6927" s="19" t="s">
        <v>7316</v>
      </c>
      <c r="C6927" s="19" t="s">
        <v>64</v>
      </c>
      <c r="D6927" s="19">
        <v>2005</v>
      </c>
      <c r="E6927" s="19" t="s">
        <v>104</v>
      </c>
      <c r="F6927" s="19" t="s">
        <v>224</v>
      </c>
      <c r="G6927" s="19" t="s">
        <v>152</v>
      </c>
      <c r="H6927" s="19">
        <v>2.0061282303289589</v>
      </c>
    </row>
    <row r="6928" spans="1:8">
      <c r="A6928" s="19" t="s">
        <v>67</v>
      </c>
      <c r="B6928" s="19" t="s">
        <v>7317</v>
      </c>
      <c r="C6928" s="19" t="s">
        <v>66</v>
      </c>
      <c r="D6928" s="19">
        <v>2005</v>
      </c>
      <c r="E6928" s="19" t="s">
        <v>104</v>
      </c>
      <c r="F6928" s="19" t="s">
        <v>224</v>
      </c>
      <c r="G6928" s="19" t="s">
        <v>152</v>
      </c>
      <c r="H6928" s="19">
        <v>1.980274480384802</v>
      </c>
    </row>
    <row r="6929" spans="1:8">
      <c r="A6929" s="19" t="s">
        <v>69</v>
      </c>
      <c r="B6929" s="19" t="s">
        <v>7318</v>
      </c>
      <c r="C6929" s="19" t="s">
        <v>68</v>
      </c>
      <c r="D6929" s="19">
        <v>2005</v>
      </c>
      <c r="E6929" s="19" t="s">
        <v>104</v>
      </c>
      <c r="F6929" s="19" t="s">
        <v>224</v>
      </c>
      <c r="G6929" s="19" t="s">
        <v>152</v>
      </c>
      <c r="H6929" s="19">
        <v>2.3157395808646783</v>
      </c>
    </row>
    <row r="6930" spans="1:8">
      <c r="A6930" s="19" t="s">
        <v>71</v>
      </c>
      <c r="B6930" s="19" t="s">
        <v>7319</v>
      </c>
      <c r="C6930" s="19" t="s">
        <v>70</v>
      </c>
      <c r="D6930" s="19">
        <v>2005</v>
      </c>
      <c r="E6930" s="19" t="s">
        <v>104</v>
      </c>
      <c r="F6930" s="19" t="s">
        <v>224</v>
      </c>
      <c r="G6930" s="19" t="s">
        <v>152</v>
      </c>
      <c r="H6930" s="19">
        <v>1.9811341025806311</v>
      </c>
    </row>
    <row r="6931" spans="1:8">
      <c r="A6931" s="19" t="s">
        <v>20</v>
      </c>
      <c r="B6931" s="19" t="s">
        <v>7320</v>
      </c>
      <c r="C6931" s="19" t="s">
        <v>182</v>
      </c>
      <c r="D6931" s="19">
        <v>2005</v>
      </c>
      <c r="E6931" s="19" t="s">
        <v>104</v>
      </c>
      <c r="F6931" s="19" t="s">
        <v>224</v>
      </c>
      <c r="G6931" s="19" t="s">
        <v>152</v>
      </c>
      <c r="H6931" s="19">
        <v>2.0989395175779952</v>
      </c>
    </row>
    <row r="6932" spans="1:8">
      <c r="A6932" s="19" t="s">
        <v>23</v>
      </c>
      <c r="B6932" s="19" t="s">
        <v>7321</v>
      </c>
      <c r="C6932" s="19" t="s">
        <v>175</v>
      </c>
      <c r="D6932" s="19">
        <v>2006</v>
      </c>
      <c r="E6932" s="19" t="s">
        <v>104</v>
      </c>
      <c r="F6932" s="19" t="s">
        <v>224</v>
      </c>
      <c r="G6932" s="19" t="s">
        <v>152</v>
      </c>
      <c r="H6932" s="19">
        <v>2.4754357645798595</v>
      </c>
    </row>
    <row r="6933" spans="1:8">
      <c r="A6933" s="19" t="s">
        <v>25</v>
      </c>
      <c r="B6933" s="19" t="s">
        <v>7322</v>
      </c>
      <c r="C6933" s="19" t="s">
        <v>176</v>
      </c>
      <c r="D6933" s="19">
        <v>2006</v>
      </c>
      <c r="E6933" s="19" t="s">
        <v>104</v>
      </c>
      <c r="F6933" s="19" t="s">
        <v>224</v>
      </c>
      <c r="G6933" s="19" t="s">
        <v>152</v>
      </c>
      <c r="H6933" s="19">
        <v>2.6870273281592221</v>
      </c>
    </row>
    <row r="6934" spans="1:8">
      <c r="A6934" s="19" t="s">
        <v>26</v>
      </c>
      <c r="B6934" s="19" t="s">
        <v>7323</v>
      </c>
      <c r="C6934" s="19" t="s">
        <v>177</v>
      </c>
      <c r="D6934" s="19">
        <v>2006</v>
      </c>
      <c r="E6934" s="19" t="s">
        <v>104</v>
      </c>
      <c r="F6934" s="19" t="s">
        <v>224</v>
      </c>
      <c r="G6934" s="19" t="s">
        <v>152</v>
      </c>
      <c r="H6934" s="19">
        <v>2.4536079158671114</v>
      </c>
    </row>
    <row r="6935" spans="1:8">
      <c r="A6935" s="19" t="s">
        <v>221</v>
      </c>
      <c r="B6935" s="19" t="s">
        <v>7324</v>
      </c>
      <c r="C6935" s="19" t="s">
        <v>178</v>
      </c>
      <c r="D6935" s="19">
        <v>2006</v>
      </c>
      <c r="E6935" s="19" t="s">
        <v>104</v>
      </c>
      <c r="F6935" s="19" t="s">
        <v>224</v>
      </c>
      <c r="G6935" s="19" t="s">
        <v>152</v>
      </c>
      <c r="H6935" s="19">
        <v>2.185662056906692</v>
      </c>
    </row>
    <row r="6936" spans="1:8">
      <c r="A6936" s="19" t="s">
        <v>107</v>
      </c>
      <c r="B6936" s="19" t="s">
        <v>7325</v>
      </c>
      <c r="C6936" s="19" t="s">
        <v>179</v>
      </c>
      <c r="D6936" s="19">
        <v>2006</v>
      </c>
      <c r="E6936" s="19" t="s">
        <v>104</v>
      </c>
      <c r="F6936" s="19" t="s">
        <v>224</v>
      </c>
      <c r="G6936" s="19" t="s">
        <v>152</v>
      </c>
      <c r="H6936" s="19">
        <v>1.880163072631692</v>
      </c>
    </row>
    <row r="6937" spans="1:8">
      <c r="A6937" s="19" t="s">
        <v>27</v>
      </c>
      <c r="B6937" s="19" t="s">
        <v>7326</v>
      </c>
      <c r="C6937" s="19" t="s">
        <v>180</v>
      </c>
      <c r="D6937" s="19">
        <v>2006</v>
      </c>
      <c r="E6937" s="19" t="s">
        <v>104</v>
      </c>
      <c r="F6937" s="19" t="s">
        <v>224</v>
      </c>
      <c r="G6937" s="19" t="s">
        <v>152</v>
      </c>
      <c r="H6937" s="19">
        <v>1.9280708985985162</v>
      </c>
    </row>
    <row r="6938" spans="1:8">
      <c r="A6938" s="19" t="s">
        <v>28</v>
      </c>
      <c r="B6938" s="19" t="s">
        <v>7327</v>
      </c>
      <c r="C6938" s="19" t="s">
        <v>181</v>
      </c>
      <c r="D6938" s="19">
        <v>2006</v>
      </c>
      <c r="E6938" s="19" t="s">
        <v>104</v>
      </c>
      <c r="F6938" s="19" t="s">
        <v>224</v>
      </c>
      <c r="G6938" s="19" t="s">
        <v>152</v>
      </c>
      <c r="H6938" s="19">
        <v>2.0295556367480283</v>
      </c>
    </row>
    <row r="6939" spans="1:8">
      <c r="A6939" s="19" t="s">
        <v>30</v>
      </c>
      <c r="B6939" s="19" t="s">
        <v>7328</v>
      </c>
      <c r="C6939" s="19" t="s">
        <v>29</v>
      </c>
      <c r="D6939" s="19">
        <v>2006</v>
      </c>
      <c r="E6939" s="19" t="s">
        <v>104</v>
      </c>
      <c r="F6939" s="19" t="s">
        <v>224</v>
      </c>
      <c r="G6939" s="19" t="s">
        <v>152</v>
      </c>
      <c r="H6939" s="19">
        <v>2.6041966910705021</v>
      </c>
    </row>
    <row r="6940" spans="1:8">
      <c r="A6940" s="19" t="s">
        <v>32</v>
      </c>
      <c r="B6940" s="19" t="s">
        <v>7329</v>
      </c>
      <c r="C6940" s="19" t="s">
        <v>31</v>
      </c>
      <c r="D6940" s="19">
        <v>2006</v>
      </c>
      <c r="E6940" s="19" t="s">
        <v>104</v>
      </c>
      <c r="F6940" s="19" t="s">
        <v>224</v>
      </c>
      <c r="G6940" s="19" t="s">
        <v>152</v>
      </c>
      <c r="H6940" s="19">
        <v>2.5195263290501386</v>
      </c>
    </row>
    <row r="6941" spans="1:8">
      <c r="A6941" s="19" t="s">
        <v>34</v>
      </c>
      <c r="B6941" s="19" t="s">
        <v>7330</v>
      </c>
      <c r="C6941" s="19" t="s">
        <v>33</v>
      </c>
      <c r="D6941" s="19">
        <v>2006</v>
      </c>
      <c r="E6941" s="19" t="s">
        <v>104</v>
      </c>
      <c r="F6941" s="19" t="s">
        <v>224</v>
      </c>
      <c r="G6941" s="19" t="s">
        <v>152</v>
      </c>
      <c r="H6941" s="19">
        <v>3.3025379632579379</v>
      </c>
    </row>
    <row r="6942" spans="1:8">
      <c r="A6942" s="19" t="s">
        <v>36</v>
      </c>
      <c r="B6942" s="19" t="s">
        <v>7331</v>
      </c>
      <c r="C6942" s="19" t="s">
        <v>35</v>
      </c>
      <c r="D6942" s="19">
        <v>2006</v>
      </c>
      <c r="E6942" s="19" t="s">
        <v>104</v>
      </c>
      <c r="F6942" s="19" t="s">
        <v>224</v>
      </c>
      <c r="G6942" s="19" t="s">
        <v>152</v>
      </c>
      <c r="H6942" s="19">
        <v>2.8973324963025227</v>
      </c>
    </row>
    <row r="6943" spans="1:8">
      <c r="A6943" s="19" t="s">
        <v>38</v>
      </c>
      <c r="B6943" s="19" t="s">
        <v>7332</v>
      </c>
      <c r="C6943" s="19" t="s">
        <v>37</v>
      </c>
      <c r="D6943" s="19">
        <v>2006</v>
      </c>
      <c r="E6943" s="19" t="s">
        <v>104</v>
      </c>
      <c r="F6943" s="19" t="s">
        <v>224</v>
      </c>
      <c r="G6943" s="19" t="s">
        <v>152</v>
      </c>
      <c r="H6943" s="19">
        <v>1.8324729392173187</v>
      </c>
    </row>
    <row r="6944" spans="1:8">
      <c r="A6944" s="19" t="s">
        <v>40</v>
      </c>
      <c r="B6944" s="19" t="s">
        <v>7333</v>
      </c>
      <c r="C6944" s="19" t="s">
        <v>39</v>
      </c>
      <c r="D6944" s="19">
        <v>2006</v>
      </c>
      <c r="E6944" s="19" t="s">
        <v>104</v>
      </c>
      <c r="F6944" s="19" t="s">
        <v>224</v>
      </c>
      <c r="G6944" s="19" t="s">
        <v>152</v>
      </c>
      <c r="H6944" s="19">
        <v>2.0857794046550175</v>
      </c>
    </row>
    <row r="6945" spans="1:8">
      <c r="A6945" s="19" t="s">
        <v>41</v>
      </c>
      <c r="B6945" s="19" t="s">
        <v>7334</v>
      </c>
      <c r="C6945" s="19" t="s">
        <v>24</v>
      </c>
      <c r="D6945" s="19">
        <v>2006</v>
      </c>
      <c r="E6945" s="19" t="s">
        <v>104</v>
      </c>
      <c r="F6945" s="19" t="s">
        <v>224</v>
      </c>
      <c r="G6945" s="19" t="s">
        <v>152</v>
      </c>
      <c r="H6945" s="19">
        <v>2.6870273281592221</v>
      </c>
    </row>
    <row r="6946" spans="1:8">
      <c r="A6946" s="19" t="s">
        <v>43</v>
      </c>
      <c r="B6946" s="19" t="s">
        <v>7335</v>
      </c>
      <c r="C6946" s="19" t="s">
        <v>42</v>
      </c>
      <c r="D6946" s="19">
        <v>2006</v>
      </c>
      <c r="E6946" s="19" t="s">
        <v>104</v>
      </c>
      <c r="F6946" s="19" t="s">
        <v>224</v>
      </c>
      <c r="G6946" s="19" t="s">
        <v>152</v>
      </c>
      <c r="H6946" s="19">
        <v>2.5457248281171192</v>
      </c>
    </row>
    <row r="6947" spans="1:8">
      <c r="A6947" s="19" t="s">
        <v>45</v>
      </c>
      <c r="B6947" s="19" t="s">
        <v>7336</v>
      </c>
      <c r="C6947" s="19" t="s">
        <v>44</v>
      </c>
      <c r="D6947" s="19">
        <v>2006</v>
      </c>
      <c r="E6947" s="19" t="s">
        <v>104</v>
      </c>
      <c r="F6947" s="19" t="s">
        <v>224</v>
      </c>
      <c r="G6947" s="19" t="s">
        <v>152</v>
      </c>
      <c r="H6947" s="19">
        <v>2.401122778538697</v>
      </c>
    </row>
    <row r="6948" spans="1:8">
      <c r="A6948" s="19" t="s">
        <v>47</v>
      </c>
      <c r="B6948" s="19" t="s">
        <v>7337</v>
      </c>
      <c r="C6948" s="19" t="s">
        <v>46</v>
      </c>
      <c r="D6948" s="19">
        <v>2006</v>
      </c>
      <c r="E6948" s="19" t="s">
        <v>104</v>
      </c>
      <c r="F6948" s="19" t="s">
        <v>224</v>
      </c>
      <c r="G6948" s="19" t="s">
        <v>152</v>
      </c>
      <c r="H6948" s="19">
        <v>2.4495275871289777</v>
      </c>
    </row>
    <row r="6949" spans="1:8">
      <c r="A6949" s="19" t="s">
        <v>49</v>
      </c>
      <c r="B6949" s="19" t="s">
        <v>7338</v>
      </c>
      <c r="C6949" s="19" t="s">
        <v>48</v>
      </c>
      <c r="D6949" s="19">
        <v>2006</v>
      </c>
      <c r="E6949" s="19" t="s">
        <v>104</v>
      </c>
      <c r="F6949" s="19" t="s">
        <v>224</v>
      </c>
      <c r="G6949" s="19" t="s">
        <v>152</v>
      </c>
      <c r="H6949" s="19">
        <v>2.3068290632731494</v>
      </c>
    </row>
    <row r="6950" spans="1:8">
      <c r="A6950" s="19" t="s">
        <v>51</v>
      </c>
      <c r="B6950" s="19" t="s">
        <v>7339</v>
      </c>
      <c r="C6950" s="19" t="s">
        <v>50</v>
      </c>
      <c r="D6950" s="19">
        <v>2006</v>
      </c>
      <c r="E6950" s="19" t="s">
        <v>104</v>
      </c>
      <c r="F6950" s="19" t="s">
        <v>224</v>
      </c>
      <c r="G6950" s="19" t="s">
        <v>152</v>
      </c>
      <c r="H6950" s="19">
        <v>2.2635425778793112</v>
      </c>
    </row>
    <row r="6951" spans="1:8">
      <c r="A6951" s="19" t="s">
        <v>53</v>
      </c>
      <c r="B6951" s="19" t="s">
        <v>7340</v>
      </c>
      <c r="C6951" s="19" t="s">
        <v>52</v>
      </c>
      <c r="D6951" s="19">
        <v>2006</v>
      </c>
      <c r="E6951" s="19" t="s">
        <v>104</v>
      </c>
      <c r="F6951" s="19" t="s">
        <v>224</v>
      </c>
      <c r="G6951" s="19" t="s">
        <v>152</v>
      </c>
      <c r="H6951" s="19">
        <v>1.8969321129364063</v>
      </c>
    </row>
    <row r="6952" spans="1:8">
      <c r="A6952" s="19" t="s">
        <v>55</v>
      </c>
      <c r="B6952" s="19" t="s">
        <v>7341</v>
      </c>
      <c r="C6952" s="19" t="s">
        <v>54</v>
      </c>
      <c r="D6952" s="19">
        <v>2006</v>
      </c>
      <c r="E6952" s="19" t="s">
        <v>104</v>
      </c>
      <c r="F6952" s="19" t="s">
        <v>224</v>
      </c>
      <c r="G6952" s="19" t="s">
        <v>152</v>
      </c>
      <c r="H6952" s="19">
        <v>2.1473285776677828</v>
      </c>
    </row>
    <row r="6953" spans="1:8">
      <c r="A6953" s="19" t="s">
        <v>57</v>
      </c>
      <c r="B6953" s="19" t="s">
        <v>7342</v>
      </c>
      <c r="C6953" s="19" t="s">
        <v>56</v>
      </c>
      <c r="D6953" s="19">
        <v>2006</v>
      </c>
      <c r="E6953" s="19" t="s">
        <v>104</v>
      </c>
      <c r="F6953" s="19" t="s">
        <v>224</v>
      </c>
      <c r="G6953" s="19" t="s">
        <v>152</v>
      </c>
      <c r="H6953" s="19">
        <v>1.7781360612294066</v>
      </c>
    </row>
    <row r="6954" spans="1:8">
      <c r="A6954" s="19" t="s">
        <v>59</v>
      </c>
      <c r="B6954" s="19" t="s">
        <v>7343</v>
      </c>
      <c r="C6954" s="19" t="s">
        <v>58</v>
      </c>
      <c r="D6954" s="19">
        <v>2006</v>
      </c>
      <c r="E6954" s="19" t="s">
        <v>104</v>
      </c>
      <c r="F6954" s="19" t="s">
        <v>224</v>
      </c>
      <c r="G6954" s="19" t="s">
        <v>152</v>
      </c>
      <c r="H6954" s="19">
        <v>1.9459003040602492</v>
      </c>
    </row>
    <row r="6955" spans="1:8">
      <c r="A6955" s="19" t="s">
        <v>61</v>
      </c>
      <c r="B6955" s="19" t="s">
        <v>7344</v>
      </c>
      <c r="C6955" s="19" t="s">
        <v>60</v>
      </c>
      <c r="D6955" s="19">
        <v>2006</v>
      </c>
      <c r="E6955" s="19" t="s">
        <v>104</v>
      </c>
      <c r="F6955" s="19" t="s">
        <v>224</v>
      </c>
      <c r="G6955" s="19" t="s">
        <v>152</v>
      </c>
      <c r="H6955" s="19">
        <v>1.8542391438712982</v>
      </c>
    </row>
    <row r="6956" spans="1:8">
      <c r="A6956" s="19" t="s">
        <v>63</v>
      </c>
      <c r="B6956" s="19" t="s">
        <v>7345</v>
      </c>
      <c r="C6956" s="19" t="s">
        <v>62</v>
      </c>
      <c r="D6956" s="19">
        <v>2006</v>
      </c>
      <c r="E6956" s="19" t="s">
        <v>104</v>
      </c>
      <c r="F6956" s="19" t="s">
        <v>224</v>
      </c>
      <c r="G6956" s="19" t="s">
        <v>152</v>
      </c>
      <c r="H6956" s="19">
        <v>1.7267081460334635</v>
      </c>
    </row>
    <row r="6957" spans="1:8">
      <c r="A6957" s="19" t="s">
        <v>65</v>
      </c>
      <c r="B6957" s="19" t="s">
        <v>7346</v>
      </c>
      <c r="C6957" s="19" t="s">
        <v>64</v>
      </c>
      <c r="D6957" s="19">
        <v>2006</v>
      </c>
      <c r="E6957" s="19" t="s">
        <v>104</v>
      </c>
      <c r="F6957" s="19" t="s">
        <v>224</v>
      </c>
      <c r="G6957" s="19" t="s">
        <v>152</v>
      </c>
      <c r="H6957" s="19">
        <v>2.1275678781784229</v>
      </c>
    </row>
    <row r="6958" spans="1:8">
      <c r="A6958" s="19" t="s">
        <v>67</v>
      </c>
      <c r="B6958" s="19" t="s">
        <v>7347</v>
      </c>
      <c r="C6958" s="19" t="s">
        <v>66</v>
      </c>
      <c r="D6958" s="19">
        <v>2006</v>
      </c>
      <c r="E6958" s="19" t="s">
        <v>104</v>
      </c>
      <c r="F6958" s="19" t="s">
        <v>224</v>
      </c>
      <c r="G6958" s="19" t="s">
        <v>152</v>
      </c>
      <c r="H6958" s="19">
        <v>2.0997577626073549</v>
      </c>
    </row>
    <row r="6959" spans="1:8">
      <c r="A6959" s="19" t="s">
        <v>69</v>
      </c>
      <c r="B6959" s="19" t="s">
        <v>7348</v>
      </c>
      <c r="C6959" s="19" t="s">
        <v>68</v>
      </c>
      <c r="D6959" s="19">
        <v>2006</v>
      </c>
      <c r="E6959" s="19" t="s">
        <v>104</v>
      </c>
      <c r="F6959" s="19" t="s">
        <v>224</v>
      </c>
      <c r="G6959" s="19" t="s">
        <v>152</v>
      </c>
      <c r="H6959" s="19">
        <v>2.4267594567291502</v>
      </c>
    </row>
    <row r="6960" spans="1:8">
      <c r="A6960" s="19" t="s">
        <v>71</v>
      </c>
      <c r="B6960" s="19" t="s">
        <v>7349</v>
      </c>
      <c r="C6960" s="19" t="s">
        <v>70</v>
      </c>
      <c r="D6960" s="19">
        <v>2006</v>
      </c>
      <c r="E6960" s="19" t="s">
        <v>104</v>
      </c>
      <c r="F6960" s="19" t="s">
        <v>224</v>
      </c>
      <c r="G6960" s="19" t="s">
        <v>152</v>
      </c>
      <c r="H6960" s="19">
        <v>2.058239717694601</v>
      </c>
    </row>
    <row r="6961" spans="1:8">
      <c r="A6961" s="19" t="s">
        <v>20</v>
      </c>
      <c r="B6961" s="19" t="s">
        <v>7350</v>
      </c>
      <c r="C6961" s="19" t="s">
        <v>182</v>
      </c>
      <c r="D6961" s="19">
        <v>2006</v>
      </c>
      <c r="E6961" s="19" t="s">
        <v>104</v>
      </c>
      <c r="F6961" s="19" t="s">
        <v>224</v>
      </c>
      <c r="G6961" s="19" t="s">
        <v>152</v>
      </c>
      <c r="H6961" s="19">
        <v>2.2063739169927805</v>
      </c>
    </row>
    <row r="6962" spans="1:8">
      <c r="A6962" s="19" t="s">
        <v>23</v>
      </c>
      <c r="B6962" s="19" t="s">
        <v>7351</v>
      </c>
      <c r="C6962" s="19" t="s">
        <v>175</v>
      </c>
      <c r="D6962" s="19">
        <v>2007</v>
      </c>
      <c r="E6962" s="19" t="s">
        <v>104</v>
      </c>
      <c r="F6962" s="19" t="s">
        <v>224</v>
      </c>
      <c r="G6962" s="19" t="s">
        <v>152</v>
      </c>
      <c r="H6962" s="19">
        <v>2.5559063113976026</v>
      </c>
    </row>
    <row r="6963" spans="1:8">
      <c r="A6963" s="19" t="s">
        <v>25</v>
      </c>
      <c r="B6963" s="19" t="s">
        <v>7352</v>
      </c>
      <c r="C6963" s="19" t="s">
        <v>176</v>
      </c>
      <c r="D6963" s="19">
        <v>2007</v>
      </c>
      <c r="E6963" s="19" t="s">
        <v>104</v>
      </c>
      <c r="F6963" s="19" t="s">
        <v>224</v>
      </c>
      <c r="G6963" s="19" t="s">
        <v>152</v>
      </c>
      <c r="H6963" s="19">
        <v>2.7806822142413359</v>
      </c>
    </row>
    <row r="6964" spans="1:8">
      <c r="A6964" s="19" t="s">
        <v>26</v>
      </c>
      <c r="B6964" s="19" t="s">
        <v>7353</v>
      </c>
      <c r="C6964" s="19" t="s">
        <v>177</v>
      </c>
      <c r="D6964" s="19">
        <v>2007</v>
      </c>
      <c r="E6964" s="19" t="s">
        <v>104</v>
      </c>
      <c r="F6964" s="19" t="s">
        <v>224</v>
      </c>
      <c r="G6964" s="19" t="s">
        <v>152</v>
      </c>
      <c r="H6964" s="19">
        <v>2.5539491867758053</v>
      </c>
    </row>
    <row r="6965" spans="1:8">
      <c r="A6965" s="19" t="s">
        <v>221</v>
      </c>
      <c r="B6965" s="19" t="s">
        <v>7354</v>
      </c>
      <c r="C6965" s="19" t="s">
        <v>178</v>
      </c>
      <c r="D6965" s="19">
        <v>2007</v>
      </c>
      <c r="E6965" s="19" t="s">
        <v>104</v>
      </c>
      <c r="F6965" s="19" t="s">
        <v>224</v>
      </c>
      <c r="G6965" s="19" t="s">
        <v>152</v>
      </c>
      <c r="H6965" s="19">
        <v>2.2721270246725243</v>
      </c>
    </row>
    <row r="6966" spans="1:8">
      <c r="A6966" s="19" t="s">
        <v>107</v>
      </c>
      <c r="B6966" s="19" t="s">
        <v>7355</v>
      </c>
      <c r="C6966" s="19" t="s">
        <v>179</v>
      </c>
      <c r="D6966" s="19">
        <v>2007</v>
      </c>
      <c r="E6966" s="19" t="s">
        <v>104</v>
      </c>
      <c r="F6966" s="19" t="s">
        <v>224</v>
      </c>
      <c r="G6966" s="19" t="s">
        <v>152</v>
      </c>
      <c r="H6966" s="19">
        <v>1.9660961565635158</v>
      </c>
    </row>
    <row r="6967" spans="1:8">
      <c r="A6967" s="19" t="s">
        <v>27</v>
      </c>
      <c r="B6967" s="19" t="s">
        <v>7356</v>
      </c>
      <c r="C6967" s="19" t="s">
        <v>180</v>
      </c>
      <c r="D6967" s="19">
        <v>2007</v>
      </c>
      <c r="E6967" s="19" t="s">
        <v>104</v>
      </c>
      <c r="F6967" s="19" t="s">
        <v>224</v>
      </c>
      <c r="G6967" s="19" t="s">
        <v>152</v>
      </c>
      <c r="H6967" s="19">
        <v>1.9924977026786079</v>
      </c>
    </row>
    <row r="6968" spans="1:8">
      <c r="A6968" s="19" t="s">
        <v>28</v>
      </c>
      <c r="B6968" s="19" t="s">
        <v>7357</v>
      </c>
      <c r="C6968" s="19" t="s">
        <v>181</v>
      </c>
      <c r="D6968" s="19">
        <v>2007</v>
      </c>
      <c r="E6968" s="19" t="s">
        <v>104</v>
      </c>
      <c r="F6968" s="19" t="s">
        <v>224</v>
      </c>
      <c r="G6968" s="19" t="s">
        <v>152</v>
      </c>
      <c r="H6968" s="19">
        <v>2.1123727970011332</v>
      </c>
    </row>
    <row r="6969" spans="1:8">
      <c r="A6969" s="19" t="s">
        <v>30</v>
      </c>
      <c r="B6969" s="19" t="s">
        <v>7358</v>
      </c>
      <c r="C6969" s="19" t="s">
        <v>29</v>
      </c>
      <c r="D6969" s="19">
        <v>2007</v>
      </c>
      <c r="E6969" s="19" t="s">
        <v>104</v>
      </c>
      <c r="F6969" s="19" t="s">
        <v>224</v>
      </c>
      <c r="G6969" s="19" t="s">
        <v>152</v>
      </c>
      <c r="H6969" s="19">
        <v>2.691535150645624</v>
      </c>
    </row>
    <row r="6970" spans="1:8">
      <c r="A6970" s="19" t="s">
        <v>32</v>
      </c>
      <c r="B6970" s="19" t="s">
        <v>7359</v>
      </c>
      <c r="C6970" s="19" t="s">
        <v>31</v>
      </c>
      <c r="D6970" s="19">
        <v>2007</v>
      </c>
      <c r="E6970" s="19" t="s">
        <v>104</v>
      </c>
      <c r="F6970" s="19" t="s">
        <v>224</v>
      </c>
      <c r="G6970" s="19" t="s">
        <v>152</v>
      </c>
      <c r="H6970" s="19">
        <v>2.6164592371731521</v>
      </c>
    </row>
    <row r="6971" spans="1:8">
      <c r="A6971" s="19" t="s">
        <v>34</v>
      </c>
      <c r="B6971" s="19" t="s">
        <v>7360</v>
      </c>
      <c r="C6971" s="19" t="s">
        <v>33</v>
      </c>
      <c r="D6971" s="19">
        <v>2007</v>
      </c>
      <c r="E6971" s="19" t="s">
        <v>104</v>
      </c>
      <c r="F6971" s="19" t="s">
        <v>224</v>
      </c>
      <c r="G6971" s="19" t="s">
        <v>152</v>
      </c>
      <c r="H6971" s="19">
        <v>3.4303643938195432</v>
      </c>
    </row>
    <row r="6972" spans="1:8">
      <c r="A6972" s="19" t="s">
        <v>36</v>
      </c>
      <c r="B6972" s="19" t="s">
        <v>7361</v>
      </c>
      <c r="C6972" s="19" t="s">
        <v>35</v>
      </c>
      <c r="D6972" s="19">
        <v>2007</v>
      </c>
      <c r="E6972" s="19" t="s">
        <v>104</v>
      </c>
      <c r="F6972" s="19" t="s">
        <v>224</v>
      </c>
      <c r="G6972" s="19" t="s">
        <v>152</v>
      </c>
      <c r="H6972" s="19">
        <v>2.9450967946683595</v>
      </c>
    </row>
    <row r="6973" spans="1:8">
      <c r="A6973" s="19" t="s">
        <v>38</v>
      </c>
      <c r="B6973" s="19" t="s">
        <v>7362</v>
      </c>
      <c r="C6973" s="19" t="s">
        <v>37</v>
      </c>
      <c r="D6973" s="19">
        <v>2007</v>
      </c>
      <c r="E6973" s="19" t="s">
        <v>104</v>
      </c>
      <c r="F6973" s="19" t="s">
        <v>224</v>
      </c>
      <c r="G6973" s="19" t="s">
        <v>152</v>
      </c>
      <c r="H6973" s="19">
        <v>1.9208837258646299</v>
      </c>
    </row>
    <row r="6974" spans="1:8">
      <c r="A6974" s="19" t="s">
        <v>40</v>
      </c>
      <c r="B6974" s="19" t="s">
        <v>7363</v>
      </c>
      <c r="C6974" s="19" t="s">
        <v>39</v>
      </c>
      <c r="D6974" s="19">
        <v>2007</v>
      </c>
      <c r="E6974" s="19" t="s">
        <v>104</v>
      </c>
      <c r="F6974" s="19" t="s">
        <v>224</v>
      </c>
      <c r="G6974" s="19" t="s">
        <v>152</v>
      </c>
      <c r="H6974" s="19">
        <v>2.120170954495936</v>
      </c>
    </row>
    <row r="6975" spans="1:8">
      <c r="A6975" s="19" t="s">
        <v>41</v>
      </c>
      <c r="B6975" s="19" t="s">
        <v>7364</v>
      </c>
      <c r="C6975" s="19" t="s">
        <v>24</v>
      </c>
      <c r="D6975" s="19">
        <v>2007</v>
      </c>
      <c r="E6975" s="19" t="s">
        <v>104</v>
      </c>
      <c r="F6975" s="19" t="s">
        <v>224</v>
      </c>
      <c r="G6975" s="19" t="s">
        <v>152</v>
      </c>
      <c r="H6975" s="19">
        <v>2.7806822142413359</v>
      </c>
    </row>
    <row r="6976" spans="1:8">
      <c r="A6976" s="19" t="s">
        <v>43</v>
      </c>
      <c r="B6976" s="19" t="s">
        <v>7365</v>
      </c>
      <c r="C6976" s="19" t="s">
        <v>42</v>
      </c>
      <c r="D6976" s="19">
        <v>2007</v>
      </c>
      <c r="E6976" s="19" t="s">
        <v>104</v>
      </c>
      <c r="F6976" s="19" t="s">
        <v>224</v>
      </c>
      <c r="G6976" s="19" t="s">
        <v>152</v>
      </c>
      <c r="H6976" s="19">
        <v>2.6710564745240686</v>
      </c>
    </row>
    <row r="6977" spans="1:8">
      <c r="A6977" s="19" t="s">
        <v>45</v>
      </c>
      <c r="B6977" s="19" t="s">
        <v>7366</v>
      </c>
      <c r="C6977" s="19" t="s">
        <v>44</v>
      </c>
      <c r="D6977" s="19">
        <v>2007</v>
      </c>
      <c r="E6977" s="19" t="s">
        <v>104</v>
      </c>
      <c r="F6977" s="19" t="s">
        <v>224</v>
      </c>
      <c r="G6977" s="19" t="s">
        <v>152</v>
      </c>
      <c r="H6977" s="19">
        <v>2.5033433634236042</v>
      </c>
    </row>
    <row r="6978" spans="1:8">
      <c r="A6978" s="19" t="s">
        <v>47</v>
      </c>
      <c r="B6978" s="19" t="s">
        <v>7367</v>
      </c>
      <c r="C6978" s="19" t="s">
        <v>46</v>
      </c>
      <c r="D6978" s="19">
        <v>2007</v>
      </c>
      <c r="E6978" s="19" t="s">
        <v>104</v>
      </c>
      <c r="F6978" s="19" t="s">
        <v>224</v>
      </c>
      <c r="G6978" s="19" t="s">
        <v>152</v>
      </c>
      <c r="H6978" s="19">
        <v>2.5386897867787375</v>
      </c>
    </row>
    <row r="6979" spans="1:8">
      <c r="A6979" s="19" t="s">
        <v>49</v>
      </c>
      <c r="B6979" s="19" t="s">
        <v>7368</v>
      </c>
      <c r="C6979" s="19" t="s">
        <v>48</v>
      </c>
      <c r="D6979" s="19">
        <v>2007</v>
      </c>
      <c r="E6979" s="19" t="s">
        <v>104</v>
      </c>
      <c r="F6979" s="19" t="s">
        <v>224</v>
      </c>
      <c r="G6979" s="19" t="s">
        <v>152</v>
      </c>
      <c r="H6979" s="19">
        <v>2.3707304482491609</v>
      </c>
    </row>
    <row r="6980" spans="1:8">
      <c r="A6980" s="19" t="s">
        <v>51</v>
      </c>
      <c r="B6980" s="19" t="s">
        <v>7369</v>
      </c>
      <c r="C6980" s="19" t="s">
        <v>50</v>
      </c>
      <c r="D6980" s="19">
        <v>2007</v>
      </c>
      <c r="E6980" s="19" t="s">
        <v>104</v>
      </c>
      <c r="F6980" s="19" t="s">
        <v>224</v>
      </c>
      <c r="G6980" s="19" t="s">
        <v>152</v>
      </c>
      <c r="H6980" s="19">
        <v>2.3626013802831092</v>
      </c>
    </row>
    <row r="6981" spans="1:8">
      <c r="A6981" s="19" t="s">
        <v>53</v>
      </c>
      <c r="B6981" s="19" t="s">
        <v>7370</v>
      </c>
      <c r="C6981" s="19" t="s">
        <v>52</v>
      </c>
      <c r="D6981" s="19">
        <v>2007</v>
      </c>
      <c r="E6981" s="19" t="s">
        <v>104</v>
      </c>
      <c r="F6981" s="19" t="s">
        <v>224</v>
      </c>
      <c r="G6981" s="19" t="s">
        <v>152</v>
      </c>
      <c r="H6981" s="19">
        <v>2.0110482607448383</v>
      </c>
    </row>
    <row r="6982" spans="1:8">
      <c r="A6982" s="19" t="s">
        <v>55</v>
      </c>
      <c r="B6982" s="19" t="s">
        <v>7371</v>
      </c>
      <c r="C6982" s="19" t="s">
        <v>54</v>
      </c>
      <c r="D6982" s="19">
        <v>2007</v>
      </c>
      <c r="E6982" s="19" t="s">
        <v>104</v>
      </c>
      <c r="F6982" s="19" t="s">
        <v>224</v>
      </c>
      <c r="G6982" s="19" t="s">
        <v>152</v>
      </c>
      <c r="H6982" s="19">
        <v>2.2456145976974633</v>
      </c>
    </row>
    <row r="6983" spans="1:8">
      <c r="A6983" s="19" t="s">
        <v>57</v>
      </c>
      <c r="B6983" s="19" t="s">
        <v>7372</v>
      </c>
      <c r="C6983" s="19" t="s">
        <v>56</v>
      </c>
      <c r="D6983" s="19">
        <v>2007</v>
      </c>
      <c r="E6983" s="19" t="s">
        <v>104</v>
      </c>
      <c r="F6983" s="19" t="s">
        <v>224</v>
      </c>
      <c r="G6983" s="19" t="s">
        <v>152</v>
      </c>
      <c r="H6983" s="19">
        <v>1.8598642274738266</v>
      </c>
    </row>
    <row r="6984" spans="1:8">
      <c r="A6984" s="19" t="s">
        <v>59</v>
      </c>
      <c r="B6984" s="19" t="s">
        <v>7373</v>
      </c>
      <c r="C6984" s="19" t="s">
        <v>58</v>
      </c>
      <c r="D6984" s="19">
        <v>2007</v>
      </c>
      <c r="E6984" s="19" t="s">
        <v>104</v>
      </c>
      <c r="F6984" s="19" t="s">
        <v>224</v>
      </c>
      <c r="G6984" s="19" t="s">
        <v>152</v>
      </c>
      <c r="H6984" s="19">
        <v>2.0100566807835509</v>
      </c>
    </row>
    <row r="6985" spans="1:8">
      <c r="A6985" s="19" t="s">
        <v>61</v>
      </c>
      <c r="B6985" s="19" t="s">
        <v>7374</v>
      </c>
      <c r="C6985" s="19" t="s">
        <v>60</v>
      </c>
      <c r="D6985" s="19">
        <v>2007</v>
      </c>
      <c r="E6985" s="19" t="s">
        <v>104</v>
      </c>
      <c r="F6985" s="19" t="s">
        <v>224</v>
      </c>
      <c r="G6985" s="19" t="s">
        <v>152</v>
      </c>
      <c r="H6985" s="19">
        <v>1.9204869431374949</v>
      </c>
    </row>
    <row r="6986" spans="1:8">
      <c r="A6986" s="19" t="s">
        <v>63</v>
      </c>
      <c r="B6986" s="19" t="s">
        <v>7375</v>
      </c>
      <c r="C6986" s="19" t="s">
        <v>62</v>
      </c>
      <c r="D6986" s="19">
        <v>2007</v>
      </c>
      <c r="E6986" s="19" t="s">
        <v>104</v>
      </c>
      <c r="F6986" s="19" t="s">
        <v>224</v>
      </c>
      <c r="G6986" s="19" t="s">
        <v>152</v>
      </c>
      <c r="H6986" s="19">
        <v>1.8412796379159595</v>
      </c>
    </row>
    <row r="6987" spans="1:8">
      <c r="A6987" s="19" t="s">
        <v>65</v>
      </c>
      <c r="B6987" s="19" t="s">
        <v>7376</v>
      </c>
      <c r="C6987" s="19" t="s">
        <v>64</v>
      </c>
      <c r="D6987" s="19">
        <v>2007</v>
      </c>
      <c r="E6987" s="19" t="s">
        <v>104</v>
      </c>
      <c r="F6987" s="19" t="s">
        <v>224</v>
      </c>
      <c r="G6987" s="19" t="s">
        <v>152</v>
      </c>
      <c r="H6987" s="19">
        <v>2.1855492573724615</v>
      </c>
    </row>
    <row r="6988" spans="1:8">
      <c r="A6988" s="19" t="s">
        <v>67</v>
      </c>
      <c r="B6988" s="19" t="s">
        <v>7377</v>
      </c>
      <c r="C6988" s="19" t="s">
        <v>66</v>
      </c>
      <c r="D6988" s="19">
        <v>2007</v>
      </c>
      <c r="E6988" s="19" t="s">
        <v>104</v>
      </c>
      <c r="F6988" s="19" t="s">
        <v>224</v>
      </c>
      <c r="G6988" s="19" t="s">
        <v>152</v>
      </c>
      <c r="H6988" s="19">
        <v>2.2039263965528613</v>
      </c>
    </row>
    <row r="6989" spans="1:8">
      <c r="A6989" s="19" t="s">
        <v>69</v>
      </c>
      <c r="B6989" s="19" t="s">
        <v>7378</v>
      </c>
      <c r="C6989" s="19" t="s">
        <v>68</v>
      </c>
      <c r="D6989" s="19">
        <v>2007</v>
      </c>
      <c r="E6989" s="19" t="s">
        <v>104</v>
      </c>
      <c r="F6989" s="19" t="s">
        <v>224</v>
      </c>
      <c r="G6989" s="19" t="s">
        <v>152</v>
      </c>
      <c r="H6989" s="19">
        <v>2.5102687739976783</v>
      </c>
    </row>
    <row r="6990" spans="1:8">
      <c r="A6990" s="19" t="s">
        <v>71</v>
      </c>
      <c r="B6990" s="19" t="s">
        <v>7379</v>
      </c>
      <c r="C6990" s="19" t="s">
        <v>70</v>
      </c>
      <c r="D6990" s="19">
        <v>2007</v>
      </c>
      <c r="E6990" s="19" t="s">
        <v>104</v>
      </c>
      <c r="F6990" s="19" t="s">
        <v>224</v>
      </c>
      <c r="G6990" s="19" t="s">
        <v>152</v>
      </c>
      <c r="H6990" s="19">
        <v>2.1007808963331822</v>
      </c>
    </row>
    <row r="6991" spans="1:8">
      <c r="A6991" s="19" t="s">
        <v>20</v>
      </c>
      <c r="B6991" s="19" t="s">
        <v>7380</v>
      </c>
      <c r="C6991" s="19" t="s">
        <v>182</v>
      </c>
      <c r="D6991" s="19">
        <v>2007</v>
      </c>
      <c r="E6991" s="19" t="s">
        <v>104</v>
      </c>
      <c r="F6991" s="19" t="s">
        <v>224</v>
      </c>
      <c r="G6991" s="19" t="s">
        <v>152</v>
      </c>
      <c r="H6991" s="19">
        <v>2.2905239964487896</v>
      </c>
    </row>
    <row r="6992" spans="1:8">
      <c r="A6992" s="19" t="s">
        <v>23</v>
      </c>
      <c r="B6992" s="19" t="s">
        <v>7381</v>
      </c>
      <c r="C6992" s="19" t="s">
        <v>175</v>
      </c>
      <c r="D6992" s="19">
        <v>2008</v>
      </c>
      <c r="E6992" s="19" t="s">
        <v>104</v>
      </c>
      <c r="F6992" s="19" t="s">
        <v>224</v>
      </c>
      <c r="G6992" s="19" t="s">
        <v>152</v>
      </c>
      <c r="H6992" s="19">
        <v>2.5891972975665207</v>
      </c>
    </row>
    <row r="6993" spans="1:8">
      <c r="A6993" s="19" t="s">
        <v>25</v>
      </c>
      <c r="B6993" s="19" t="s">
        <v>7382</v>
      </c>
      <c r="C6993" s="19" t="s">
        <v>176</v>
      </c>
      <c r="D6993" s="19">
        <v>2008</v>
      </c>
      <c r="E6993" s="19" t="s">
        <v>104</v>
      </c>
      <c r="F6993" s="19" t="s">
        <v>224</v>
      </c>
      <c r="G6993" s="19" t="s">
        <v>152</v>
      </c>
      <c r="H6993" s="19">
        <v>2.8683249915327589</v>
      </c>
    </row>
    <row r="6994" spans="1:8">
      <c r="A6994" s="19" t="s">
        <v>26</v>
      </c>
      <c r="B6994" s="19" t="s">
        <v>7383</v>
      </c>
      <c r="C6994" s="19" t="s">
        <v>177</v>
      </c>
      <c r="D6994" s="19">
        <v>2008</v>
      </c>
      <c r="E6994" s="19" t="s">
        <v>104</v>
      </c>
      <c r="F6994" s="19" t="s">
        <v>224</v>
      </c>
      <c r="G6994" s="19" t="s">
        <v>152</v>
      </c>
      <c r="H6994" s="19">
        <v>2.6390436900127301</v>
      </c>
    </row>
    <row r="6995" spans="1:8">
      <c r="A6995" s="19" t="s">
        <v>221</v>
      </c>
      <c r="B6995" s="19" t="s">
        <v>7384</v>
      </c>
      <c r="C6995" s="19" t="s">
        <v>178</v>
      </c>
      <c r="D6995" s="19">
        <v>2008</v>
      </c>
      <c r="E6995" s="19" t="s">
        <v>104</v>
      </c>
      <c r="F6995" s="19" t="s">
        <v>224</v>
      </c>
      <c r="G6995" s="19" t="s">
        <v>152</v>
      </c>
      <c r="H6995" s="19">
        <v>2.3193257569083485</v>
      </c>
    </row>
    <row r="6996" spans="1:8">
      <c r="A6996" s="19" t="s">
        <v>107</v>
      </c>
      <c r="B6996" s="19" t="s">
        <v>7385</v>
      </c>
      <c r="C6996" s="19" t="s">
        <v>179</v>
      </c>
      <c r="D6996" s="19">
        <v>2008</v>
      </c>
      <c r="E6996" s="19" t="s">
        <v>104</v>
      </c>
      <c r="F6996" s="19" t="s">
        <v>224</v>
      </c>
      <c r="G6996" s="19" t="s">
        <v>152</v>
      </c>
      <c r="H6996" s="19">
        <v>2.0152539896140267</v>
      </c>
    </row>
    <row r="6997" spans="1:8">
      <c r="A6997" s="19" t="s">
        <v>27</v>
      </c>
      <c r="B6997" s="19" t="s">
        <v>7386</v>
      </c>
      <c r="C6997" s="19" t="s">
        <v>180</v>
      </c>
      <c r="D6997" s="19">
        <v>2008</v>
      </c>
      <c r="E6997" s="19" t="s">
        <v>104</v>
      </c>
      <c r="F6997" s="19" t="s">
        <v>224</v>
      </c>
      <c r="G6997" s="19" t="s">
        <v>152</v>
      </c>
      <c r="H6997" s="19">
        <v>2.017701051940413</v>
      </c>
    </row>
    <row r="6998" spans="1:8">
      <c r="A6998" s="19" t="s">
        <v>28</v>
      </c>
      <c r="B6998" s="19" t="s">
        <v>7387</v>
      </c>
      <c r="C6998" s="19" t="s">
        <v>181</v>
      </c>
      <c r="D6998" s="19">
        <v>2008</v>
      </c>
      <c r="E6998" s="19" t="s">
        <v>104</v>
      </c>
      <c r="F6998" s="19" t="s">
        <v>224</v>
      </c>
      <c r="G6998" s="19" t="s">
        <v>152</v>
      </c>
      <c r="H6998" s="19">
        <v>2.1290256935648548</v>
      </c>
    </row>
    <row r="6999" spans="1:8">
      <c r="A6999" s="19" t="s">
        <v>30</v>
      </c>
      <c r="B6999" s="19" t="s">
        <v>7388</v>
      </c>
      <c r="C6999" s="19" t="s">
        <v>29</v>
      </c>
      <c r="D6999" s="19">
        <v>2008</v>
      </c>
      <c r="E6999" s="19" t="s">
        <v>104</v>
      </c>
      <c r="F6999" s="19" t="s">
        <v>224</v>
      </c>
      <c r="G6999" s="19" t="s">
        <v>152</v>
      </c>
      <c r="H6999" s="19">
        <v>2.7904914468791118</v>
      </c>
    </row>
    <row r="7000" spans="1:8">
      <c r="A7000" s="19" t="s">
        <v>32</v>
      </c>
      <c r="B7000" s="19" t="s">
        <v>7389</v>
      </c>
      <c r="C7000" s="19" t="s">
        <v>31</v>
      </c>
      <c r="D7000" s="19">
        <v>2008</v>
      </c>
      <c r="E7000" s="19" t="s">
        <v>104</v>
      </c>
      <c r="F7000" s="19" t="s">
        <v>224</v>
      </c>
      <c r="G7000" s="19" t="s">
        <v>152</v>
      </c>
      <c r="H7000" s="19">
        <v>2.6364137424214587</v>
      </c>
    </row>
    <row r="7001" spans="1:8">
      <c r="A7001" s="19" t="s">
        <v>34</v>
      </c>
      <c r="B7001" s="19" t="s">
        <v>7390</v>
      </c>
      <c r="C7001" s="19" t="s">
        <v>33</v>
      </c>
      <c r="D7001" s="19">
        <v>2008</v>
      </c>
      <c r="E7001" s="19" t="s">
        <v>104</v>
      </c>
      <c r="F7001" s="19" t="s">
        <v>224</v>
      </c>
      <c r="G7001" s="19" t="s">
        <v>152</v>
      </c>
      <c r="H7001" s="19">
        <v>3.5035105052854307</v>
      </c>
    </row>
    <row r="7002" spans="1:8">
      <c r="A7002" s="19" t="s">
        <v>36</v>
      </c>
      <c r="B7002" s="19" t="s">
        <v>7391</v>
      </c>
      <c r="C7002" s="19" t="s">
        <v>35</v>
      </c>
      <c r="D7002" s="19">
        <v>2008</v>
      </c>
      <c r="E7002" s="19" t="s">
        <v>104</v>
      </c>
      <c r="F7002" s="19" t="s">
        <v>224</v>
      </c>
      <c r="G7002" s="19" t="s">
        <v>152</v>
      </c>
      <c r="H7002" s="19">
        <v>2.9259333537402759</v>
      </c>
    </row>
    <row r="7003" spans="1:8">
      <c r="A7003" s="19" t="s">
        <v>38</v>
      </c>
      <c r="B7003" s="19" t="s">
        <v>7392</v>
      </c>
      <c r="C7003" s="19" t="s">
        <v>37</v>
      </c>
      <c r="D7003" s="19">
        <v>2008</v>
      </c>
      <c r="E7003" s="19" t="s">
        <v>104</v>
      </c>
      <c r="F7003" s="19" t="s">
        <v>224</v>
      </c>
      <c r="G7003" s="19" t="s">
        <v>152</v>
      </c>
      <c r="H7003" s="19">
        <v>1.9544425449336968</v>
      </c>
    </row>
    <row r="7004" spans="1:8">
      <c r="A7004" s="19" t="s">
        <v>40</v>
      </c>
      <c r="B7004" s="19" t="s">
        <v>7393</v>
      </c>
      <c r="C7004" s="19" t="s">
        <v>39</v>
      </c>
      <c r="D7004" s="19">
        <v>2008</v>
      </c>
      <c r="E7004" s="19" t="s">
        <v>104</v>
      </c>
      <c r="F7004" s="19" t="s">
        <v>224</v>
      </c>
      <c r="G7004" s="19" t="s">
        <v>152</v>
      </c>
      <c r="H7004" s="19">
        <v>2.1356641560462641</v>
      </c>
    </row>
    <row r="7005" spans="1:8">
      <c r="A7005" s="19" t="s">
        <v>41</v>
      </c>
      <c r="B7005" s="19" t="s">
        <v>7394</v>
      </c>
      <c r="C7005" s="19" t="s">
        <v>24</v>
      </c>
      <c r="D7005" s="19">
        <v>2008</v>
      </c>
      <c r="E7005" s="19" t="s">
        <v>104</v>
      </c>
      <c r="F7005" s="19" t="s">
        <v>224</v>
      </c>
      <c r="G7005" s="19" t="s">
        <v>152</v>
      </c>
      <c r="H7005" s="19">
        <v>2.8683249915327589</v>
      </c>
    </row>
    <row r="7006" spans="1:8">
      <c r="A7006" s="19" t="s">
        <v>43</v>
      </c>
      <c r="B7006" s="19" t="s">
        <v>7395</v>
      </c>
      <c r="C7006" s="19" t="s">
        <v>42</v>
      </c>
      <c r="D7006" s="19">
        <v>2008</v>
      </c>
      <c r="E7006" s="19" t="s">
        <v>104</v>
      </c>
      <c r="F7006" s="19" t="s">
        <v>224</v>
      </c>
      <c r="G7006" s="19" t="s">
        <v>152</v>
      </c>
      <c r="H7006" s="19">
        <v>2.7877445945765698</v>
      </c>
    </row>
    <row r="7007" spans="1:8">
      <c r="A7007" s="19" t="s">
        <v>45</v>
      </c>
      <c r="B7007" s="19" t="s">
        <v>7396</v>
      </c>
      <c r="C7007" s="19" t="s">
        <v>44</v>
      </c>
      <c r="D7007" s="19">
        <v>2008</v>
      </c>
      <c r="E7007" s="19" t="s">
        <v>104</v>
      </c>
      <c r="F7007" s="19" t="s">
        <v>224</v>
      </c>
      <c r="G7007" s="19" t="s">
        <v>152</v>
      </c>
      <c r="H7007" s="19">
        <v>2.5756600128782998</v>
      </c>
    </row>
    <row r="7008" spans="1:8">
      <c r="A7008" s="19" t="s">
        <v>47</v>
      </c>
      <c r="B7008" s="19" t="s">
        <v>7397</v>
      </c>
      <c r="C7008" s="19" t="s">
        <v>46</v>
      </c>
      <c r="D7008" s="19">
        <v>2008</v>
      </c>
      <c r="E7008" s="19" t="s">
        <v>104</v>
      </c>
      <c r="F7008" s="19" t="s">
        <v>224</v>
      </c>
      <c r="G7008" s="19" t="s">
        <v>152</v>
      </c>
      <c r="H7008" s="19">
        <v>2.6200299150216146</v>
      </c>
    </row>
    <row r="7009" spans="1:8">
      <c r="A7009" s="19" t="s">
        <v>49</v>
      </c>
      <c r="B7009" s="19" t="s">
        <v>7398</v>
      </c>
      <c r="C7009" s="19" t="s">
        <v>48</v>
      </c>
      <c r="D7009" s="19">
        <v>2008</v>
      </c>
      <c r="E7009" s="19" t="s">
        <v>104</v>
      </c>
      <c r="F7009" s="19" t="s">
        <v>224</v>
      </c>
      <c r="G7009" s="19" t="s">
        <v>152</v>
      </c>
      <c r="H7009" s="19">
        <v>2.3913145610086315</v>
      </c>
    </row>
    <row r="7010" spans="1:8">
      <c r="A7010" s="19" t="s">
        <v>51</v>
      </c>
      <c r="B7010" s="19" t="s">
        <v>7399</v>
      </c>
      <c r="C7010" s="19" t="s">
        <v>50</v>
      </c>
      <c r="D7010" s="19">
        <v>2008</v>
      </c>
      <c r="E7010" s="19" t="s">
        <v>104</v>
      </c>
      <c r="F7010" s="19" t="s">
        <v>224</v>
      </c>
      <c r="G7010" s="19" t="s">
        <v>152</v>
      </c>
      <c r="H7010" s="19">
        <v>2.4247030061442061</v>
      </c>
    </row>
    <row r="7011" spans="1:8">
      <c r="A7011" s="19" t="s">
        <v>53</v>
      </c>
      <c r="B7011" s="19" t="s">
        <v>7400</v>
      </c>
      <c r="C7011" s="19" t="s">
        <v>52</v>
      </c>
      <c r="D7011" s="19">
        <v>2008</v>
      </c>
      <c r="E7011" s="19" t="s">
        <v>104</v>
      </c>
      <c r="F7011" s="19" t="s">
        <v>224</v>
      </c>
      <c r="G7011" s="19" t="s">
        <v>152</v>
      </c>
      <c r="H7011" s="19">
        <v>2.0893019865135773</v>
      </c>
    </row>
    <row r="7012" spans="1:8">
      <c r="A7012" s="19" t="s">
        <v>55</v>
      </c>
      <c r="B7012" s="19" t="s">
        <v>7401</v>
      </c>
      <c r="C7012" s="19" t="s">
        <v>54</v>
      </c>
      <c r="D7012" s="19">
        <v>2008</v>
      </c>
      <c r="E7012" s="19" t="s">
        <v>104</v>
      </c>
      <c r="F7012" s="19" t="s">
        <v>224</v>
      </c>
      <c r="G7012" s="19" t="s">
        <v>152</v>
      </c>
      <c r="H7012" s="19">
        <v>2.3322965803059348</v>
      </c>
    </row>
    <row r="7013" spans="1:8">
      <c r="A7013" s="19" t="s">
        <v>57</v>
      </c>
      <c r="B7013" s="19" t="s">
        <v>7402</v>
      </c>
      <c r="C7013" s="19" t="s">
        <v>56</v>
      </c>
      <c r="D7013" s="19">
        <v>2008</v>
      </c>
      <c r="E7013" s="19" t="s">
        <v>104</v>
      </c>
      <c r="F7013" s="19" t="s">
        <v>224</v>
      </c>
      <c r="G7013" s="19" t="s">
        <v>152</v>
      </c>
      <c r="H7013" s="19">
        <v>1.895489648126446</v>
      </c>
    </row>
    <row r="7014" spans="1:8">
      <c r="A7014" s="19" t="s">
        <v>59</v>
      </c>
      <c r="B7014" s="19" t="s">
        <v>7403</v>
      </c>
      <c r="C7014" s="19" t="s">
        <v>58</v>
      </c>
      <c r="D7014" s="19">
        <v>2008</v>
      </c>
      <c r="E7014" s="19" t="s">
        <v>104</v>
      </c>
      <c r="F7014" s="19" t="s">
        <v>224</v>
      </c>
      <c r="G7014" s="19" t="s">
        <v>152</v>
      </c>
      <c r="H7014" s="19">
        <v>2.0398425384707144</v>
      </c>
    </row>
    <row r="7015" spans="1:8">
      <c r="A7015" s="19" t="s">
        <v>61</v>
      </c>
      <c r="B7015" s="19" t="s">
        <v>7404</v>
      </c>
      <c r="C7015" s="19" t="s">
        <v>60</v>
      </c>
      <c r="D7015" s="19">
        <v>2008</v>
      </c>
      <c r="E7015" s="19" t="s">
        <v>104</v>
      </c>
      <c r="F7015" s="19" t="s">
        <v>224</v>
      </c>
      <c r="G7015" s="19" t="s">
        <v>152</v>
      </c>
      <c r="H7015" s="19">
        <v>1.9276105949244209</v>
      </c>
    </row>
    <row r="7016" spans="1:8">
      <c r="A7016" s="19" t="s">
        <v>63</v>
      </c>
      <c r="B7016" s="19" t="s">
        <v>7405</v>
      </c>
      <c r="C7016" s="19" t="s">
        <v>62</v>
      </c>
      <c r="D7016" s="19">
        <v>2008</v>
      </c>
      <c r="E7016" s="19" t="s">
        <v>104</v>
      </c>
      <c r="F7016" s="19" t="s">
        <v>224</v>
      </c>
      <c r="G7016" s="19" t="s">
        <v>152</v>
      </c>
      <c r="H7016" s="19">
        <v>1.8251550275446928</v>
      </c>
    </row>
    <row r="7017" spans="1:8">
      <c r="A7017" s="19" t="s">
        <v>65</v>
      </c>
      <c r="B7017" s="19" t="s">
        <v>7406</v>
      </c>
      <c r="C7017" s="19" t="s">
        <v>64</v>
      </c>
      <c r="D7017" s="19">
        <v>2008</v>
      </c>
      <c r="E7017" s="19" t="s">
        <v>104</v>
      </c>
      <c r="F7017" s="19" t="s">
        <v>224</v>
      </c>
      <c r="G7017" s="19" t="s">
        <v>152</v>
      </c>
      <c r="H7017" s="19">
        <v>2.2071039816671441</v>
      </c>
    </row>
    <row r="7018" spans="1:8">
      <c r="A7018" s="19" t="s">
        <v>67</v>
      </c>
      <c r="B7018" s="19" t="s">
        <v>7407</v>
      </c>
      <c r="C7018" s="19" t="s">
        <v>66</v>
      </c>
      <c r="D7018" s="19">
        <v>2008</v>
      </c>
      <c r="E7018" s="19" t="s">
        <v>104</v>
      </c>
      <c r="F7018" s="19" t="s">
        <v>224</v>
      </c>
      <c r="G7018" s="19" t="s">
        <v>152</v>
      </c>
      <c r="H7018" s="19">
        <v>2.2460315717829933</v>
      </c>
    </row>
    <row r="7019" spans="1:8">
      <c r="A7019" s="19" t="s">
        <v>69</v>
      </c>
      <c r="B7019" s="19" t="s">
        <v>7408</v>
      </c>
      <c r="C7019" s="19" t="s">
        <v>68</v>
      </c>
      <c r="D7019" s="19">
        <v>2008</v>
      </c>
      <c r="E7019" s="19" t="s">
        <v>104</v>
      </c>
      <c r="F7019" s="19" t="s">
        <v>224</v>
      </c>
      <c r="G7019" s="19" t="s">
        <v>152</v>
      </c>
      <c r="H7019" s="19">
        <v>2.5913060848527896</v>
      </c>
    </row>
    <row r="7020" spans="1:8">
      <c r="A7020" s="19" t="s">
        <v>71</v>
      </c>
      <c r="B7020" s="19" t="s">
        <v>7409</v>
      </c>
      <c r="C7020" s="19" t="s">
        <v>70</v>
      </c>
      <c r="D7020" s="19">
        <v>2008</v>
      </c>
      <c r="E7020" s="19" t="s">
        <v>104</v>
      </c>
      <c r="F7020" s="19" t="s">
        <v>224</v>
      </c>
      <c r="G7020" s="19" t="s">
        <v>152</v>
      </c>
      <c r="H7020" s="19">
        <v>2.0995628537801942</v>
      </c>
    </row>
    <row r="7021" spans="1:8">
      <c r="A7021" s="19" t="s">
        <v>20</v>
      </c>
      <c r="B7021" s="19" t="s">
        <v>7410</v>
      </c>
      <c r="C7021" s="19" t="s">
        <v>182</v>
      </c>
      <c r="D7021" s="19">
        <v>2008</v>
      </c>
      <c r="E7021" s="19" t="s">
        <v>104</v>
      </c>
      <c r="F7021" s="19" t="s">
        <v>224</v>
      </c>
      <c r="G7021" s="19" t="s">
        <v>152</v>
      </c>
      <c r="H7021" s="19">
        <v>2.3332486193213384</v>
      </c>
    </row>
    <row r="7022" spans="1:8">
      <c r="A7022" s="19" t="s">
        <v>23</v>
      </c>
      <c r="B7022" s="19" t="s">
        <v>7411</v>
      </c>
      <c r="C7022" s="19" t="s">
        <v>175</v>
      </c>
      <c r="D7022" s="19">
        <v>2009</v>
      </c>
      <c r="E7022" s="19" t="s">
        <v>104</v>
      </c>
      <c r="F7022" s="19" t="s">
        <v>224</v>
      </c>
      <c r="G7022" s="19" t="s">
        <v>152</v>
      </c>
      <c r="H7022" s="19">
        <v>2.6268852937954206</v>
      </c>
    </row>
    <row r="7023" spans="1:8">
      <c r="A7023" s="19" t="s">
        <v>25</v>
      </c>
      <c r="B7023" s="19" t="s">
        <v>7412</v>
      </c>
      <c r="C7023" s="19" t="s">
        <v>176</v>
      </c>
      <c r="D7023" s="19">
        <v>2009</v>
      </c>
      <c r="E7023" s="19" t="s">
        <v>104</v>
      </c>
      <c r="F7023" s="19" t="s">
        <v>224</v>
      </c>
      <c r="G7023" s="19" t="s">
        <v>152</v>
      </c>
      <c r="H7023" s="19">
        <v>2.9363588549102109</v>
      </c>
    </row>
    <row r="7024" spans="1:8">
      <c r="A7024" s="19" t="s">
        <v>26</v>
      </c>
      <c r="B7024" s="19" t="s">
        <v>7413</v>
      </c>
      <c r="C7024" s="19" t="s">
        <v>177</v>
      </c>
      <c r="D7024" s="19">
        <v>2009</v>
      </c>
      <c r="E7024" s="19" t="s">
        <v>104</v>
      </c>
      <c r="F7024" s="19" t="s">
        <v>224</v>
      </c>
      <c r="G7024" s="19" t="s">
        <v>152</v>
      </c>
      <c r="H7024" s="19">
        <v>2.7099255772969864</v>
      </c>
    </row>
    <row r="7025" spans="1:8">
      <c r="A7025" s="19" t="s">
        <v>221</v>
      </c>
      <c r="B7025" s="19" t="s">
        <v>7414</v>
      </c>
      <c r="C7025" s="19" t="s">
        <v>178</v>
      </c>
      <c r="D7025" s="19">
        <v>2009</v>
      </c>
      <c r="E7025" s="19" t="s">
        <v>104</v>
      </c>
      <c r="F7025" s="19" t="s">
        <v>224</v>
      </c>
      <c r="G7025" s="19" t="s">
        <v>152</v>
      </c>
      <c r="H7025" s="19">
        <v>2.341686146599574</v>
      </c>
    </row>
    <row r="7026" spans="1:8">
      <c r="A7026" s="19" t="s">
        <v>107</v>
      </c>
      <c r="B7026" s="19" t="s">
        <v>7415</v>
      </c>
      <c r="C7026" s="19" t="s">
        <v>179</v>
      </c>
      <c r="D7026" s="19">
        <v>2009</v>
      </c>
      <c r="E7026" s="19" t="s">
        <v>104</v>
      </c>
      <c r="F7026" s="19" t="s">
        <v>224</v>
      </c>
      <c r="G7026" s="19" t="s">
        <v>152</v>
      </c>
      <c r="H7026" s="19">
        <v>2.0499420031132902</v>
      </c>
    </row>
    <row r="7027" spans="1:8">
      <c r="A7027" s="19" t="s">
        <v>27</v>
      </c>
      <c r="B7027" s="19" t="s">
        <v>7416</v>
      </c>
      <c r="C7027" s="19" t="s">
        <v>180</v>
      </c>
      <c r="D7027" s="19">
        <v>2009</v>
      </c>
      <c r="E7027" s="19" t="s">
        <v>104</v>
      </c>
      <c r="F7027" s="19" t="s">
        <v>224</v>
      </c>
      <c r="G7027" s="19" t="s">
        <v>152</v>
      </c>
      <c r="H7027" s="19">
        <v>2.0600958009416215</v>
      </c>
    </row>
    <row r="7028" spans="1:8">
      <c r="A7028" s="19" t="s">
        <v>28</v>
      </c>
      <c r="B7028" s="19" t="s">
        <v>7417</v>
      </c>
      <c r="C7028" s="19" t="s">
        <v>181</v>
      </c>
      <c r="D7028" s="19">
        <v>2009</v>
      </c>
      <c r="E7028" s="19" t="s">
        <v>104</v>
      </c>
      <c r="F7028" s="19" t="s">
        <v>224</v>
      </c>
      <c r="G7028" s="19" t="s">
        <v>152</v>
      </c>
      <c r="H7028" s="19">
        <v>2.1691894403320071</v>
      </c>
    </row>
    <row r="7029" spans="1:8">
      <c r="A7029" s="19" t="s">
        <v>30</v>
      </c>
      <c r="B7029" s="19" t="s">
        <v>7418</v>
      </c>
      <c r="C7029" s="19" t="s">
        <v>29</v>
      </c>
      <c r="D7029" s="19">
        <v>2009</v>
      </c>
      <c r="E7029" s="19" t="s">
        <v>104</v>
      </c>
      <c r="F7029" s="19" t="s">
        <v>224</v>
      </c>
      <c r="G7029" s="19" t="s">
        <v>152</v>
      </c>
      <c r="H7029" s="19">
        <v>2.8361284414172059</v>
      </c>
    </row>
    <row r="7030" spans="1:8">
      <c r="A7030" s="19" t="s">
        <v>32</v>
      </c>
      <c r="B7030" s="19" t="s">
        <v>7419</v>
      </c>
      <c r="C7030" s="19" t="s">
        <v>31</v>
      </c>
      <c r="D7030" s="19">
        <v>2009</v>
      </c>
      <c r="E7030" s="19" t="s">
        <v>104</v>
      </c>
      <c r="F7030" s="19" t="s">
        <v>224</v>
      </c>
      <c r="G7030" s="19" t="s">
        <v>152</v>
      </c>
      <c r="H7030" s="19">
        <v>2.6872964169381111</v>
      </c>
    </row>
    <row r="7031" spans="1:8">
      <c r="A7031" s="19" t="s">
        <v>34</v>
      </c>
      <c r="B7031" s="19" t="s">
        <v>7420</v>
      </c>
      <c r="C7031" s="19" t="s">
        <v>33</v>
      </c>
      <c r="D7031" s="19">
        <v>2009</v>
      </c>
      <c r="E7031" s="19" t="s">
        <v>104</v>
      </c>
      <c r="F7031" s="19" t="s">
        <v>224</v>
      </c>
      <c r="G7031" s="19" t="s">
        <v>152</v>
      </c>
      <c r="H7031" s="19">
        <v>3.602243877755773</v>
      </c>
    </row>
    <row r="7032" spans="1:8">
      <c r="A7032" s="19" t="s">
        <v>36</v>
      </c>
      <c r="B7032" s="19" t="s">
        <v>7421</v>
      </c>
      <c r="C7032" s="19" t="s">
        <v>35</v>
      </c>
      <c r="D7032" s="19">
        <v>2009</v>
      </c>
      <c r="E7032" s="19" t="s">
        <v>104</v>
      </c>
      <c r="F7032" s="19" t="s">
        <v>224</v>
      </c>
      <c r="G7032" s="19" t="s">
        <v>152</v>
      </c>
      <c r="H7032" s="19">
        <v>2.9033077802719074</v>
      </c>
    </row>
    <row r="7033" spans="1:8">
      <c r="A7033" s="19" t="s">
        <v>38</v>
      </c>
      <c r="B7033" s="19" t="s">
        <v>7422</v>
      </c>
      <c r="C7033" s="19" t="s">
        <v>37</v>
      </c>
      <c r="D7033" s="19">
        <v>2009</v>
      </c>
      <c r="E7033" s="19" t="s">
        <v>104</v>
      </c>
      <c r="F7033" s="19" t="s">
        <v>224</v>
      </c>
      <c r="G7033" s="19" t="s">
        <v>152</v>
      </c>
      <c r="H7033" s="19">
        <v>2.0166463795769323</v>
      </c>
    </row>
    <row r="7034" spans="1:8">
      <c r="A7034" s="19" t="s">
        <v>40</v>
      </c>
      <c r="B7034" s="19" t="s">
        <v>7423</v>
      </c>
      <c r="C7034" s="19" t="s">
        <v>39</v>
      </c>
      <c r="D7034" s="19">
        <v>2009</v>
      </c>
      <c r="E7034" s="19" t="s">
        <v>104</v>
      </c>
      <c r="F7034" s="19" t="s">
        <v>224</v>
      </c>
      <c r="G7034" s="19" t="s">
        <v>152</v>
      </c>
      <c r="H7034" s="19">
        <v>2.1238606099253534</v>
      </c>
    </row>
    <row r="7035" spans="1:8">
      <c r="A7035" s="19" t="s">
        <v>41</v>
      </c>
      <c r="B7035" s="19" t="s">
        <v>7424</v>
      </c>
      <c r="C7035" s="19" t="s">
        <v>24</v>
      </c>
      <c r="D7035" s="19">
        <v>2009</v>
      </c>
      <c r="E7035" s="19" t="s">
        <v>104</v>
      </c>
      <c r="F7035" s="19" t="s">
        <v>224</v>
      </c>
      <c r="G7035" s="19" t="s">
        <v>152</v>
      </c>
      <c r="H7035" s="19">
        <v>2.9363588549102109</v>
      </c>
    </row>
    <row r="7036" spans="1:8">
      <c r="A7036" s="19" t="s">
        <v>43</v>
      </c>
      <c r="B7036" s="19" t="s">
        <v>7425</v>
      </c>
      <c r="C7036" s="19" t="s">
        <v>42</v>
      </c>
      <c r="D7036" s="19">
        <v>2009</v>
      </c>
      <c r="E7036" s="19" t="s">
        <v>104</v>
      </c>
      <c r="F7036" s="19" t="s">
        <v>224</v>
      </c>
      <c r="G7036" s="19" t="s">
        <v>152</v>
      </c>
      <c r="H7036" s="19">
        <v>2.8710377535435812</v>
      </c>
    </row>
    <row r="7037" spans="1:8">
      <c r="A7037" s="19" t="s">
        <v>45</v>
      </c>
      <c r="B7037" s="19" t="s">
        <v>7426</v>
      </c>
      <c r="C7037" s="19" t="s">
        <v>44</v>
      </c>
      <c r="D7037" s="19">
        <v>2009</v>
      </c>
      <c r="E7037" s="19" t="s">
        <v>104</v>
      </c>
      <c r="F7037" s="19" t="s">
        <v>224</v>
      </c>
      <c r="G7037" s="19" t="s">
        <v>152</v>
      </c>
      <c r="H7037" s="19">
        <v>2.677623948076306</v>
      </c>
    </row>
    <row r="7038" spans="1:8">
      <c r="A7038" s="19" t="s">
        <v>47</v>
      </c>
      <c r="B7038" s="19" t="s">
        <v>7427</v>
      </c>
      <c r="C7038" s="19" t="s">
        <v>46</v>
      </c>
      <c r="D7038" s="19">
        <v>2009</v>
      </c>
      <c r="E7038" s="19" t="s">
        <v>104</v>
      </c>
      <c r="F7038" s="19" t="s">
        <v>224</v>
      </c>
      <c r="G7038" s="19" t="s">
        <v>152</v>
      </c>
      <c r="H7038" s="19">
        <v>2.6656311869004514</v>
      </c>
    </row>
    <row r="7039" spans="1:8">
      <c r="A7039" s="19" t="s">
        <v>49</v>
      </c>
      <c r="B7039" s="19" t="s">
        <v>7428</v>
      </c>
      <c r="C7039" s="19" t="s">
        <v>48</v>
      </c>
      <c r="D7039" s="19">
        <v>2009</v>
      </c>
      <c r="E7039" s="19" t="s">
        <v>104</v>
      </c>
      <c r="F7039" s="19" t="s">
        <v>224</v>
      </c>
      <c r="G7039" s="19" t="s">
        <v>152</v>
      </c>
      <c r="H7039" s="19">
        <v>2.3951511241463321</v>
      </c>
    </row>
    <row r="7040" spans="1:8">
      <c r="A7040" s="19" t="s">
        <v>51</v>
      </c>
      <c r="B7040" s="19" t="s">
        <v>7429</v>
      </c>
      <c r="C7040" s="19" t="s">
        <v>50</v>
      </c>
      <c r="D7040" s="19">
        <v>2009</v>
      </c>
      <c r="E7040" s="19" t="s">
        <v>104</v>
      </c>
      <c r="F7040" s="19" t="s">
        <v>224</v>
      </c>
      <c r="G7040" s="19" t="s">
        <v>152</v>
      </c>
      <c r="H7040" s="19">
        <v>2.4559794176454988</v>
      </c>
    </row>
    <row r="7041" spans="1:8">
      <c r="A7041" s="19" t="s">
        <v>53</v>
      </c>
      <c r="B7041" s="19" t="s">
        <v>7430</v>
      </c>
      <c r="C7041" s="19" t="s">
        <v>52</v>
      </c>
      <c r="D7041" s="19">
        <v>2009</v>
      </c>
      <c r="E7041" s="19" t="s">
        <v>104</v>
      </c>
      <c r="F7041" s="19" t="s">
        <v>224</v>
      </c>
      <c r="G7041" s="19" t="s">
        <v>152</v>
      </c>
      <c r="H7041" s="19">
        <v>2.1345158691565724</v>
      </c>
    </row>
    <row r="7042" spans="1:8">
      <c r="A7042" s="19" t="s">
        <v>55</v>
      </c>
      <c r="B7042" s="19" t="s">
        <v>7431</v>
      </c>
      <c r="C7042" s="19" t="s">
        <v>54</v>
      </c>
      <c r="D7042" s="19">
        <v>2009</v>
      </c>
      <c r="E7042" s="19" t="s">
        <v>104</v>
      </c>
      <c r="F7042" s="19" t="s">
        <v>224</v>
      </c>
      <c r="G7042" s="19" t="s">
        <v>152</v>
      </c>
      <c r="H7042" s="19">
        <v>2.357286663179087</v>
      </c>
    </row>
    <row r="7043" spans="1:8">
      <c r="A7043" s="19" t="s">
        <v>57</v>
      </c>
      <c r="B7043" s="19" t="s">
        <v>7432</v>
      </c>
      <c r="C7043" s="19" t="s">
        <v>56</v>
      </c>
      <c r="D7043" s="19">
        <v>2009</v>
      </c>
      <c r="E7043" s="19" t="s">
        <v>104</v>
      </c>
      <c r="F7043" s="19" t="s">
        <v>224</v>
      </c>
      <c r="G7043" s="19" t="s">
        <v>152</v>
      </c>
      <c r="H7043" s="19">
        <v>1.9351055512118842</v>
      </c>
    </row>
    <row r="7044" spans="1:8">
      <c r="A7044" s="19" t="s">
        <v>59</v>
      </c>
      <c r="B7044" s="19" t="s">
        <v>7433</v>
      </c>
      <c r="C7044" s="19" t="s">
        <v>58</v>
      </c>
      <c r="D7044" s="19">
        <v>2009</v>
      </c>
      <c r="E7044" s="19" t="s">
        <v>104</v>
      </c>
      <c r="F7044" s="19" t="s">
        <v>224</v>
      </c>
      <c r="G7044" s="19" t="s">
        <v>152</v>
      </c>
      <c r="H7044" s="19">
        <v>2.0767392424907238</v>
      </c>
    </row>
    <row r="7045" spans="1:8">
      <c r="A7045" s="19" t="s">
        <v>61</v>
      </c>
      <c r="B7045" s="19" t="s">
        <v>7434</v>
      </c>
      <c r="C7045" s="19" t="s">
        <v>60</v>
      </c>
      <c r="D7045" s="19">
        <v>2009</v>
      </c>
      <c r="E7045" s="19" t="s">
        <v>104</v>
      </c>
      <c r="F7045" s="19" t="s">
        <v>224</v>
      </c>
      <c r="G7045" s="19" t="s">
        <v>152</v>
      </c>
      <c r="H7045" s="19">
        <v>1.9929156063002957</v>
      </c>
    </row>
    <row r="7046" spans="1:8">
      <c r="A7046" s="19" t="s">
        <v>63</v>
      </c>
      <c r="B7046" s="19" t="s">
        <v>7435</v>
      </c>
      <c r="C7046" s="19" t="s">
        <v>62</v>
      </c>
      <c r="D7046" s="19">
        <v>2009</v>
      </c>
      <c r="E7046" s="19" t="s">
        <v>104</v>
      </c>
      <c r="F7046" s="19" t="s">
        <v>224</v>
      </c>
      <c r="G7046" s="19" t="s">
        <v>152</v>
      </c>
      <c r="H7046" s="19">
        <v>1.8559599004284288</v>
      </c>
    </row>
    <row r="7047" spans="1:8">
      <c r="A7047" s="19" t="s">
        <v>65</v>
      </c>
      <c r="B7047" s="19" t="s">
        <v>7436</v>
      </c>
      <c r="C7047" s="19" t="s">
        <v>64</v>
      </c>
      <c r="D7047" s="19">
        <v>2009</v>
      </c>
      <c r="E7047" s="19" t="s">
        <v>104</v>
      </c>
      <c r="F7047" s="19" t="s">
        <v>224</v>
      </c>
      <c r="G7047" s="19" t="s">
        <v>152</v>
      </c>
      <c r="H7047" s="19">
        <v>2.204724409448819</v>
      </c>
    </row>
    <row r="7048" spans="1:8">
      <c r="A7048" s="19" t="s">
        <v>67</v>
      </c>
      <c r="B7048" s="19" t="s">
        <v>7437</v>
      </c>
      <c r="C7048" s="19" t="s">
        <v>66</v>
      </c>
      <c r="D7048" s="19">
        <v>2009</v>
      </c>
      <c r="E7048" s="19" t="s">
        <v>104</v>
      </c>
      <c r="F7048" s="19" t="s">
        <v>224</v>
      </c>
      <c r="G7048" s="19" t="s">
        <v>152</v>
      </c>
      <c r="H7048" s="19">
        <v>2.3256833956512684</v>
      </c>
    </row>
    <row r="7049" spans="1:8">
      <c r="A7049" s="19" t="s">
        <v>69</v>
      </c>
      <c r="B7049" s="19" t="s">
        <v>7438</v>
      </c>
      <c r="C7049" s="19" t="s">
        <v>68</v>
      </c>
      <c r="D7049" s="19">
        <v>2009</v>
      </c>
      <c r="E7049" s="19" t="s">
        <v>104</v>
      </c>
      <c r="F7049" s="19" t="s">
        <v>224</v>
      </c>
      <c r="G7049" s="19" t="s">
        <v>152</v>
      </c>
      <c r="H7049" s="19">
        <v>2.672350011594907</v>
      </c>
    </row>
    <row r="7050" spans="1:8">
      <c r="A7050" s="19" t="s">
        <v>71</v>
      </c>
      <c r="B7050" s="19" t="s">
        <v>7439</v>
      </c>
      <c r="C7050" s="19" t="s">
        <v>70</v>
      </c>
      <c r="D7050" s="19">
        <v>2009</v>
      </c>
      <c r="E7050" s="19" t="s">
        <v>104</v>
      </c>
      <c r="F7050" s="19" t="s">
        <v>224</v>
      </c>
      <c r="G7050" s="19" t="s">
        <v>152</v>
      </c>
      <c r="H7050" s="19">
        <v>2.1216948515857061</v>
      </c>
    </row>
    <row r="7051" spans="1:8">
      <c r="A7051" s="19" t="s">
        <v>20</v>
      </c>
      <c r="B7051" s="19" t="s">
        <v>7440</v>
      </c>
      <c r="C7051" s="19" t="s">
        <v>182</v>
      </c>
      <c r="D7051" s="19">
        <v>2009</v>
      </c>
      <c r="E7051" s="19" t="s">
        <v>104</v>
      </c>
      <c r="F7051" s="19" t="s">
        <v>224</v>
      </c>
      <c r="G7051" s="19" t="s">
        <v>152</v>
      </c>
      <c r="H7051" s="19">
        <v>2.3737426255531657</v>
      </c>
    </row>
    <row r="7052" spans="1:8">
      <c r="A7052" s="19" t="s">
        <v>23</v>
      </c>
      <c r="B7052" s="19" t="s">
        <v>7441</v>
      </c>
      <c r="C7052" s="19" t="s">
        <v>175</v>
      </c>
      <c r="D7052" s="19">
        <v>2010</v>
      </c>
      <c r="E7052" s="19" t="s">
        <v>104</v>
      </c>
      <c r="F7052" s="19" t="s">
        <v>224</v>
      </c>
      <c r="G7052" s="19" t="s">
        <v>152</v>
      </c>
      <c r="H7052" s="19">
        <v>2.6544260115379399</v>
      </c>
    </row>
    <row r="7053" spans="1:8">
      <c r="A7053" s="19" t="s">
        <v>25</v>
      </c>
      <c r="B7053" s="19" t="s">
        <v>7442</v>
      </c>
      <c r="C7053" s="19" t="s">
        <v>176</v>
      </c>
      <c r="D7053" s="19">
        <v>2010</v>
      </c>
      <c r="E7053" s="19" t="s">
        <v>104</v>
      </c>
      <c r="F7053" s="19" t="s">
        <v>224</v>
      </c>
      <c r="G7053" s="19" t="s">
        <v>152</v>
      </c>
      <c r="H7053" s="19">
        <v>3.0268366471500174</v>
      </c>
    </row>
    <row r="7054" spans="1:8">
      <c r="A7054" s="19" t="s">
        <v>26</v>
      </c>
      <c r="B7054" s="19" t="s">
        <v>7443</v>
      </c>
      <c r="C7054" s="19" t="s">
        <v>177</v>
      </c>
      <c r="D7054" s="19">
        <v>2010</v>
      </c>
      <c r="E7054" s="19" t="s">
        <v>104</v>
      </c>
      <c r="F7054" s="19" t="s">
        <v>224</v>
      </c>
      <c r="G7054" s="19" t="s">
        <v>152</v>
      </c>
      <c r="H7054" s="19">
        <v>2.7801522902720972</v>
      </c>
    </row>
    <row r="7055" spans="1:8">
      <c r="A7055" s="19" t="s">
        <v>221</v>
      </c>
      <c r="B7055" s="19" t="s">
        <v>7444</v>
      </c>
      <c r="C7055" s="19" t="s">
        <v>178</v>
      </c>
      <c r="D7055" s="19">
        <v>2010</v>
      </c>
      <c r="E7055" s="19" t="s">
        <v>104</v>
      </c>
      <c r="F7055" s="19" t="s">
        <v>224</v>
      </c>
      <c r="G7055" s="19" t="s">
        <v>152</v>
      </c>
      <c r="H7055" s="19">
        <v>2.3576888750921579</v>
      </c>
    </row>
    <row r="7056" spans="1:8">
      <c r="A7056" s="19" t="s">
        <v>107</v>
      </c>
      <c r="B7056" s="19" t="s">
        <v>7445</v>
      </c>
      <c r="C7056" s="19" t="s">
        <v>179</v>
      </c>
      <c r="D7056" s="19">
        <v>2010</v>
      </c>
      <c r="E7056" s="19" t="s">
        <v>104</v>
      </c>
      <c r="F7056" s="19" t="s">
        <v>224</v>
      </c>
      <c r="G7056" s="19" t="s">
        <v>152</v>
      </c>
      <c r="H7056" s="19">
        <v>2.1154803916748781</v>
      </c>
    </row>
    <row r="7057" spans="1:8">
      <c r="A7057" s="19" t="s">
        <v>27</v>
      </c>
      <c r="B7057" s="19" t="s">
        <v>7446</v>
      </c>
      <c r="C7057" s="19" t="s">
        <v>180</v>
      </c>
      <c r="D7057" s="19">
        <v>2010</v>
      </c>
      <c r="E7057" s="19" t="s">
        <v>104</v>
      </c>
      <c r="F7057" s="19" t="s">
        <v>224</v>
      </c>
      <c r="G7057" s="19" t="s">
        <v>152</v>
      </c>
      <c r="H7057" s="19">
        <v>2.1109260220104318</v>
      </c>
    </row>
    <row r="7058" spans="1:8">
      <c r="A7058" s="19" t="s">
        <v>28</v>
      </c>
      <c r="B7058" s="19" t="s">
        <v>7447</v>
      </c>
      <c r="C7058" s="19" t="s">
        <v>181</v>
      </c>
      <c r="D7058" s="19">
        <v>2010</v>
      </c>
      <c r="E7058" s="19" t="s">
        <v>104</v>
      </c>
      <c r="F7058" s="19" t="s">
        <v>224</v>
      </c>
      <c r="G7058" s="19" t="s">
        <v>152</v>
      </c>
      <c r="H7058" s="19">
        <v>2.209896690548351</v>
      </c>
    </row>
    <row r="7059" spans="1:8">
      <c r="A7059" s="19" t="s">
        <v>30</v>
      </c>
      <c r="B7059" s="19" t="s">
        <v>7448</v>
      </c>
      <c r="C7059" s="19" t="s">
        <v>29</v>
      </c>
      <c r="D7059" s="19">
        <v>2010</v>
      </c>
      <c r="E7059" s="19" t="s">
        <v>104</v>
      </c>
      <c r="F7059" s="19" t="s">
        <v>224</v>
      </c>
      <c r="G7059" s="19" t="s">
        <v>152</v>
      </c>
      <c r="H7059" s="19">
        <v>2.8782953617917029</v>
      </c>
    </row>
    <row r="7060" spans="1:8">
      <c r="A7060" s="19" t="s">
        <v>32</v>
      </c>
      <c r="B7060" s="19" t="s">
        <v>7449</v>
      </c>
      <c r="C7060" s="19" t="s">
        <v>31</v>
      </c>
      <c r="D7060" s="19">
        <v>2010</v>
      </c>
      <c r="E7060" s="19" t="s">
        <v>104</v>
      </c>
      <c r="F7060" s="19" t="s">
        <v>224</v>
      </c>
      <c r="G7060" s="19" t="s">
        <v>152</v>
      </c>
      <c r="H7060" s="19">
        <v>2.7592753084891255</v>
      </c>
    </row>
    <row r="7061" spans="1:8">
      <c r="A7061" s="19" t="s">
        <v>34</v>
      </c>
      <c r="B7061" s="19" t="s">
        <v>7450</v>
      </c>
      <c r="C7061" s="19" t="s">
        <v>33</v>
      </c>
      <c r="D7061" s="19">
        <v>2010</v>
      </c>
      <c r="E7061" s="19" t="s">
        <v>104</v>
      </c>
      <c r="F7061" s="19" t="s">
        <v>224</v>
      </c>
      <c r="G7061" s="19" t="s">
        <v>152</v>
      </c>
      <c r="H7061" s="19">
        <v>3.6623009713817338</v>
      </c>
    </row>
    <row r="7062" spans="1:8">
      <c r="A7062" s="19" t="s">
        <v>36</v>
      </c>
      <c r="B7062" s="19" t="s">
        <v>7451</v>
      </c>
      <c r="C7062" s="19" t="s">
        <v>35</v>
      </c>
      <c r="D7062" s="19">
        <v>2010</v>
      </c>
      <c r="E7062" s="19" t="s">
        <v>104</v>
      </c>
      <c r="F7062" s="19" t="s">
        <v>224</v>
      </c>
      <c r="G7062" s="19" t="s">
        <v>152</v>
      </c>
      <c r="H7062" s="19">
        <v>2.8390262554167727</v>
      </c>
    </row>
    <row r="7063" spans="1:8">
      <c r="A7063" s="19" t="s">
        <v>38</v>
      </c>
      <c r="B7063" s="19" t="s">
        <v>7452</v>
      </c>
      <c r="C7063" s="19" t="s">
        <v>37</v>
      </c>
      <c r="D7063" s="19">
        <v>2010</v>
      </c>
      <c r="E7063" s="19" t="s">
        <v>104</v>
      </c>
      <c r="F7063" s="19" t="s">
        <v>224</v>
      </c>
      <c r="G7063" s="19" t="s">
        <v>152</v>
      </c>
      <c r="H7063" s="19">
        <v>2.0581273014203054</v>
      </c>
    </row>
    <row r="7064" spans="1:8">
      <c r="A7064" s="19" t="s">
        <v>40</v>
      </c>
      <c r="B7064" s="19" t="s">
        <v>7453</v>
      </c>
      <c r="C7064" s="19" t="s">
        <v>39</v>
      </c>
      <c r="D7064" s="19">
        <v>2010</v>
      </c>
      <c r="E7064" s="19" t="s">
        <v>104</v>
      </c>
      <c r="F7064" s="19" t="s">
        <v>224</v>
      </c>
      <c r="G7064" s="19" t="s">
        <v>152</v>
      </c>
      <c r="H7064" s="19">
        <v>2.1274690505861544</v>
      </c>
    </row>
    <row r="7065" spans="1:8">
      <c r="A7065" s="19" t="s">
        <v>41</v>
      </c>
      <c r="B7065" s="19" t="s">
        <v>7454</v>
      </c>
      <c r="C7065" s="19" t="s">
        <v>24</v>
      </c>
      <c r="D7065" s="19">
        <v>2010</v>
      </c>
      <c r="E7065" s="19" t="s">
        <v>104</v>
      </c>
      <c r="F7065" s="19" t="s">
        <v>224</v>
      </c>
      <c r="G7065" s="19" t="s">
        <v>152</v>
      </c>
      <c r="H7065" s="19">
        <v>3.0268366471500174</v>
      </c>
    </row>
    <row r="7066" spans="1:8">
      <c r="A7066" s="19" t="s">
        <v>43</v>
      </c>
      <c r="B7066" s="19" t="s">
        <v>7455</v>
      </c>
      <c r="C7066" s="19" t="s">
        <v>42</v>
      </c>
      <c r="D7066" s="19">
        <v>2010</v>
      </c>
      <c r="E7066" s="19" t="s">
        <v>104</v>
      </c>
      <c r="F7066" s="19" t="s">
        <v>224</v>
      </c>
      <c r="G7066" s="19" t="s">
        <v>152</v>
      </c>
      <c r="H7066" s="19">
        <v>2.8530784264195592</v>
      </c>
    </row>
    <row r="7067" spans="1:8">
      <c r="A7067" s="19" t="s">
        <v>45</v>
      </c>
      <c r="B7067" s="19" t="s">
        <v>7456</v>
      </c>
      <c r="C7067" s="19" t="s">
        <v>44</v>
      </c>
      <c r="D7067" s="19">
        <v>2010</v>
      </c>
      <c r="E7067" s="19" t="s">
        <v>104</v>
      </c>
      <c r="F7067" s="19" t="s">
        <v>224</v>
      </c>
      <c r="G7067" s="19" t="s">
        <v>152</v>
      </c>
      <c r="H7067" s="19">
        <v>2.757964812173086</v>
      </c>
    </row>
    <row r="7068" spans="1:8">
      <c r="A7068" s="19" t="s">
        <v>47</v>
      </c>
      <c r="B7068" s="19" t="s">
        <v>7457</v>
      </c>
      <c r="C7068" s="19" t="s">
        <v>46</v>
      </c>
      <c r="D7068" s="19">
        <v>2010</v>
      </c>
      <c r="E7068" s="19" t="s">
        <v>104</v>
      </c>
      <c r="F7068" s="19" t="s">
        <v>224</v>
      </c>
      <c r="G7068" s="19" t="s">
        <v>152</v>
      </c>
      <c r="H7068" s="19">
        <v>2.7649668859697054</v>
      </c>
    </row>
    <row r="7069" spans="1:8">
      <c r="A7069" s="19" t="s">
        <v>49</v>
      </c>
      <c r="B7069" s="19" t="s">
        <v>7458</v>
      </c>
      <c r="C7069" s="19" t="s">
        <v>48</v>
      </c>
      <c r="D7069" s="19">
        <v>2010</v>
      </c>
      <c r="E7069" s="19" t="s">
        <v>104</v>
      </c>
      <c r="F7069" s="19" t="s">
        <v>224</v>
      </c>
      <c r="G7069" s="19" t="s">
        <v>152</v>
      </c>
      <c r="H7069" s="19">
        <v>2.3943264324030493</v>
      </c>
    </row>
    <row r="7070" spans="1:8">
      <c r="A7070" s="19" t="s">
        <v>51</v>
      </c>
      <c r="B7070" s="19" t="s">
        <v>7459</v>
      </c>
      <c r="C7070" s="19" t="s">
        <v>50</v>
      </c>
      <c r="D7070" s="19">
        <v>2010</v>
      </c>
      <c r="E7070" s="19" t="s">
        <v>104</v>
      </c>
      <c r="F7070" s="19" t="s">
        <v>224</v>
      </c>
      <c r="G7070" s="19" t="s">
        <v>152</v>
      </c>
      <c r="H7070" s="19">
        <v>2.4971712571076643</v>
      </c>
    </row>
    <row r="7071" spans="1:8">
      <c r="A7071" s="19" t="s">
        <v>53</v>
      </c>
      <c r="B7071" s="19" t="s">
        <v>7460</v>
      </c>
      <c r="C7071" s="19" t="s">
        <v>52</v>
      </c>
      <c r="D7071" s="19">
        <v>2010</v>
      </c>
      <c r="E7071" s="19" t="s">
        <v>104</v>
      </c>
      <c r="F7071" s="19" t="s">
        <v>224</v>
      </c>
      <c r="G7071" s="19" t="s">
        <v>152</v>
      </c>
      <c r="H7071" s="19">
        <v>2.1542416823739265</v>
      </c>
    </row>
    <row r="7072" spans="1:8">
      <c r="A7072" s="19" t="s">
        <v>55</v>
      </c>
      <c r="B7072" s="19" t="s">
        <v>7461</v>
      </c>
      <c r="C7072" s="19" t="s">
        <v>54</v>
      </c>
      <c r="D7072" s="19">
        <v>2010</v>
      </c>
      <c r="E7072" s="19" t="s">
        <v>104</v>
      </c>
      <c r="F7072" s="19" t="s">
        <v>224</v>
      </c>
      <c r="G7072" s="19" t="s">
        <v>152</v>
      </c>
      <c r="H7072" s="19">
        <v>2.4304978842883695</v>
      </c>
    </row>
    <row r="7073" spans="1:8">
      <c r="A7073" s="19" t="s">
        <v>57</v>
      </c>
      <c r="B7073" s="19" t="s">
        <v>7462</v>
      </c>
      <c r="C7073" s="19" t="s">
        <v>56</v>
      </c>
      <c r="D7073" s="19">
        <v>2010</v>
      </c>
      <c r="E7073" s="19" t="s">
        <v>104</v>
      </c>
      <c r="F7073" s="19" t="s">
        <v>224</v>
      </c>
      <c r="G7073" s="19" t="s">
        <v>152</v>
      </c>
      <c r="H7073" s="19">
        <v>1.9988166443078832</v>
      </c>
    </row>
    <row r="7074" spans="1:8">
      <c r="A7074" s="19" t="s">
        <v>59</v>
      </c>
      <c r="B7074" s="19" t="s">
        <v>7463</v>
      </c>
      <c r="C7074" s="19" t="s">
        <v>58</v>
      </c>
      <c r="D7074" s="19">
        <v>2010</v>
      </c>
      <c r="E7074" s="19" t="s">
        <v>104</v>
      </c>
      <c r="F7074" s="19" t="s">
        <v>224</v>
      </c>
      <c r="G7074" s="19" t="s">
        <v>152</v>
      </c>
      <c r="H7074" s="19">
        <v>2.1223326892974894</v>
      </c>
    </row>
    <row r="7075" spans="1:8">
      <c r="A7075" s="19" t="s">
        <v>61</v>
      </c>
      <c r="B7075" s="19" t="s">
        <v>7464</v>
      </c>
      <c r="C7075" s="19" t="s">
        <v>60</v>
      </c>
      <c r="D7075" s="19">
        <v>2010</v>
      </c>
      <c r="E7075" s="19" t="s">
        <v>104</v>
      </c>
      <c r="F7075" s="19" t="s">
        <v>224</v>
      </c>
      <c r="G7075" s="19" t="s">
        <v>152</v>
      </c>
      <c r="H7075" s="19">
        <v>2.0652043834304958</v>
      </c>
    </row>
    <row r="7076" spans="1:8">
      <c r="A7076" s="19" t="s">
        <v>63</v>
      </c>
      <c r="B7076" s="19" t="s">
        <v>7465</v>
      </c>
      <c r="C7076" s="19" t="s">
        <v>62</v>
      </c>
      <c r="D7076" s="19">
        <v>2010</v>
      </c>
      <c r="E7076" s="19" t="s">
        <v>104</v>
      </c>
      <c r="F7076" s="19" t="s">
        <v>224</v>
      </c>
      <c r="G7076" s="19" t="s">
        <v>152</v>
      </c>
      <c r="H7076" s="19">
        <v>1.8916232924015026</v>
      </c>
    </row>
    <row r="7077" spans="1:8">
      <c r="A7077" s="19" t="s">
        <v>65</v>
      </c>
      <c r="B7077" s="19" t="s">
        <v>7466</v>
      </c>
      <c r="C7077" s="19" t="s">
        <v>64</v>
      </c>
      <c r="D7077" s="19">
        <v>2010</v>
      </c>
      <c r="E7077" s="19" t="s">
        <v>104</v>
      </c>
      <c r="F7077" s="19" t="s">
        <v>224</v>
      </c>
      <c r="G7077" s="19" t="s">
        <v>152</v>
      </c>
      <c r="H7077" s="19">
        <v>2.2278575317344336</v>
      </c>
    </row>
    <row r="7078" spans="1:8">
      <c r="A7078" s="19" t="s">
        <v>67</v>
      </c>
      <c r="B7078" s="19" t="s">
        <v>7467</v>
      </c>
      <c r="C7078" s="19" t="s">
        <v>66</v>
      </c>
      <c r="D7078" s="19">
        <v>2010</v>
      </c>
      <c r="E7078" s="19" t="s">
        <v>104</v>
      </c>
      <c r="F7078" s="19" t="s">
        <v>224</v>
      </c>
      <c r="G7078" s="19" t="s">
        <v>152</v>
      </c>
      <c r="H7078" s="19">
        <v>2.3676696683505383</v>
      </c>
    </row>
    <row r="7079" spans="1:8">
      <c r="A7079" s="19" t="s">
        <v>69</v>
      </c>
      <c r="B7079" s="19" t="s">
        <v>7468</v>
      </c>
      <c r="C7079" s="19" t="s">
        <v>68</v>
      </c>
      <c r="D7079" s="19">
        <v>2010</v>
      </c>
      <c r="E7079" s="19" t="s">
        <v>104</v>
      </c>
      <c r="F7079" s="19" t="s">
        <v>224</v>
      </c>
      <c r="G7079" s="19" t="s">
        <v>152</v>
      </c>
      <c r="H7079" s="19">
        <v>2.7412762591192759</v>
      </c>
    </row>
    <row r="7080" spans="1:8">
      <c r="A7080" s="19" t="s">
        <v>71</v>
      </c>
      <c r="B7080" s="19" t="s">
        <v>7469</v>
      </c>
      <c r="C7080" s="19" t="s">
        <v>70</v>
      </c>
      <c r="D7080" s="19">
        <v>2010</v>
      </c>
      <c r="E7080" s="19" t="s">
        <v>104</v>
      </c>
      <c r="F7080" s="19" t="s">
        <v>224</v>
      </c>
      <c r="G7080" s="19" t="s">
        <v>152</v>
      </c>
      <c r="H7080" s="19">
        <v>2.1594856460156211</v>
      </c>
    </row>
    <row r="7081" spans="1:8">
      <c r="A7081" s="19" t="s">
        <v>20</v>
      </c>
      <c r="B7081" s="19" t="s">
        <v>7470</v>
      </c>
      <c r="C7081" s="19" t="s">
        <v>182</v>
      </c>
      <c r="D7081" s="19">
        <v>2010</v>
      </c>
      <c r="E7081" s="19" t="s">
        <v>104</v>
      </c>
      <c r="F7081" s="19" t="s">
        <v>224</v>
      </c>
      <c r="G7081" s="19" t="s">
        <v>152</v>
      </c>
      <c r="H7081" s="19">
        <v>2.4175311830833803</v>
      </c>
    </row>
    <row r="7082" spans="1:8">
      <c r="A7082" s="19" t="s">
        <v>23</v>
      </c>
      <c r="B7082" s="19" t="s">
        <v>7471</v>
      </c>
      <c r="C7082" s="19" t="s">
        <v>175</v>
      </c>
      <c r="D7082" s="19">
        <v>2011</v>
      </c>
      <c r="E7082" s="19" t="s">
        <v>104</v>
      </c>
      <c r="F7082" s="19" t="s">
        <v>224</v>
      </c>
      <c r="G7082" s="19" t="s">
        <v>152</v>
      </c>
      <c r="H7082" s="19">
        <v>2.6998171166603959</v>
      </c>
    </row>
    <row r="7083" spans="1:8">
      <c r="A7083" s="19" t="s">
        <v>25</v>
      </c>
      <c r="B7083" s="19" t="s">
        <v>7472</v>
      </c>
      <c r="C7083" s="19" t="s">
        <v>176</v>
      </c>
      <c r="D7083" s="19">
        <v>2011</v>
      </c>
      <c r="E7083" s="19" t="s">
        <v>104</v>
      </c>
      <c r="F7083" s="19" t="s">
        <v>224</v>
      </c>
      <c r="G7083" s="19" t="s">
        <v>152</v>
      </c>
      <c r="H7083" s="19">
        <v>3.1299080941752897</v>
      </c>
    </row>
    <row r="7084" spans="1:8">
      <c r="A7084" s="19" t="s">
        <v>26</v>
      </c>
      <c r="B7084" s="19" t="s">
        <v>7473</v>
      </c>
      <c r="C7084" s="19" t="s">
        <v>177</v>
      </c>
      <c r="D7084" s="19">
        <v>2011</v>
      </c>
      <c r="E7084" s="19" t="s">
        <v>104</v>
      </c>
      <c r="F7084" s="19" t="s">
        <v>224</v>
      </c>
      <c r="G7084" s="19" t="s">
        <v>152</v>
      </c>
      <c r="H7084" s="19">
        <v>2.848897652847719</v>
      </c>
    </row>
    <row r="7085" spans="1:8">
      <c r="A7085" s="19" t="s">
        <v>221</v>
      </c>
      <c r="B7085" s="19" t="s">
        <v>7474</v>
      </c>
      <c r="C7085" s="19" t="s">
        <v>178</v>
      </c>
      <c r="D7085" s="19">
        <v>2011</v>
      </c>
      <c r="E7085" s="19" t="s">
        <v>104</v>
      </c>
      <c r="F7085" s="19" t="s">
        <v>224</v>
      </c>
      <c r="G7085" s="19" t="s">
        <v>152</v>
      </c>
      <c r="H7085" s="19">
        <v>2.3838712230757499</v>
      </c>
    </row>
    <row r="7086" spans="1:8">
      <c r="A7086" s="19" t="s">
        <v>107</v>
      </c>
      <c r="B7086" s="19" t="s">
        <v>7475</v>
      </c>
      <c r="C7086" s="19" t="s">
        <v>179</v>
      </c>
      <c r="D7086" s="19">
        <v>2011</v>
      </c>
      <c r="E7086" s="19" t="s">
        <v>104</v>
      </c>
      <c r="F7086" s="19" t="s">
        <v>224</v>
      </c>
      <c r="G7086" s="19" t="s">
        <v>152</v>
      </c>
      <c r="H7086" s="19">
        <v>2.1433064828719757</v>
      </c>
    </row>
    <row r="7087" spans="1:8">
      <c r="A7087" s="19" t="s">
        <v>27</v>
      </c>
      <c r="B7087" s="19" t="s">
        <v>7476</v>
      </c>
      <c r="C7087" s="19" t="s">
        <v>180</v>
      </c>
      <c r="D7087" s="19">
        <v>2011</v>
      </c>
      <c r="E7087" s="19" t="s">
        <v>104</v>
      </c>
      <c r="F7087" s="19" t="s">
        <v>224</v>
      </c>
      <c r="G7087" s="19" t="s">
        <v>152</v>
      </c>
      <c r="H7087" s="19">
        <v>2.1400021826317084</v>
      </c>
    </row>
    <row r="7088" spans="1:8">
      <c r="A7088" s="19" t="s">
        <v>28</v>
      </c>
      <c r="B7088" s="19" t="s">
        <v>7477</v>
      </c>
      <c r="C7088" s="19" t="s">
        <v>181</v>
      </c>
      <c r="D7088" s="19">
        <v>2011</v>
      </c>
      <c r="E7088" s="19" t="s">
        <v>104</v>
      </c>
      <c r="F7088" s="19" t="s">
        <v>224</v>
      </c>
      <c r="G7088" s="19" t="s">
        <v>152</v>
      </c>
      <c r="H7088" s="19">
        <v>2.245627533240798</v>
      </c>
    </row>
    <row r="7089" spans="1:8">
      <c r="A7089" s="19" t="s">
        <v>30</v>
      </c>
      <c r="B7089" s="19" t="s">
        <v>7478</v>
      </c>
      <c r="C7089" s="19" t="s">
        <v>29</v>
      </c>
      <c r="D7089" s="19">
        <v>2011</v>
      </c>
      <c r="E7089" s="19" t="s">
        <v>104</v>
      </c>
      <c r="F7089" s="19" t="s">
        <v>224</v>
      </c>
      <c r="G7089" s="19" t="s">
        <v>152</v>
      </c>
      <c r="H7089" s="19">
        <v>2.9064694691974311</v>
      </c>
    </row>
    <row r="7090" spans="1:8">
      <c r="A7090" s="19" t="s">
        <v>32</v>
      </c>
      <c r="B7090" s="19" t="s">
        <v>7479</v>
      </c>
      <c r="C7090" s="19" t="s">
        <v>31</v>
      </c>
      <c r="D7090" s="19">
        <v>2011</v>
      </c>
      <c r="E7090" s="19" t="s">
        <v>104</v>
      </c>
      <c r="F7090" s="19" t="s">
        <v>224</v>
      </c>
      <c r="G7090" s="19" t="s">
        <v>152</v>
      </c>
      <c r="H7090" s="19">
        <v>2.8834047875710769</v>
      </c>
    </row>
    <row r="7091" spans="1:8">
      <c r="A7091" s="19" t="s">
        <v>34</v>
      </c>
      <c r="B7091" s="19" t="s">
        <v>7480</v>
      </c>
      <c r="C7091" s="19" t="s">
        <v>33</v>
      </c>
      <c r="D7091" s="19">
        <v>2011</v>
      </c>
      <c r="E7091" s="19" t="s">
        <v>104</v>
      </c>
      <c r="F7091" s="19" t="s">
        <v>224</v>
      </c>
      <c r="G7091" s="19" t="s">
        <v>152</v>
      </c>
      <c r="H7091" s="19">
        <v>3.7606437403534332</v>
      </c>
    </row>
    <row r="7092" spans="1:8">
      <c r="A7092" s="19" t="s">
        <v>36</v>
      </c>
      <c r="B7092" s="19" t="s">
        <v>7481</v>
      </c>
      <c r="C7092" s="19" t="s">
        <v>35</v>
      </c>
      <c r="D7092" s="19">
        <v>2011</v>
      </c>
      <c r="E7092" s="19" t="s">
        <v>104</v>
      </c>
      <c r="F7092" s="19" t="s">
        <v>224</v>
      </c>
      <c r="G7092" s="19" t="s">
        <v>152</v>
      </c>
      <c r="H7092" s="19">
        <v>2.7715371756513592</v>
      </c>
    </row>
    <row r="7093" spans="1:8">
      <c r="A7093" s="19" t="s">
        <v>38</v>
      </c>
      <c r="B7093" s="19" t="s">
        <v>7482</v>
      </c>
      <c r="C7093" s="19" t="s">
        <v>37</v>
      </c>
      <c r="D7093" s="19">
        <v>2011</v>
      </c>
      <c r="E7093" s="19" t="s">
        <v>104</v>
      </c>
      <c r="F7093" s="19" t="s">
        <v>224</v>
      </c>
      <c r="G7093" s="19" t="s">
        <v>152</v>
      </c>
      <c r="H7093" s="19">
        <v>2.0869086764571021</v>
      </c>
    </row>
    <row r="7094" spans="1:8">
      <c r="A7094" s="19" t="s">
        <v>40</v>
      </c>
      <c r="B7094" s="19" t="s">
        <v>7483</v>
      </c>
      <c r="C7094" s="19" t="s">
        <v>39</v>
      </c>
      <c r="D7094" s="19">
        <v>2011</v>
      </c>
      <c r="E7094" s="19" t="s">
        <v>104</v>
      </c>
      <c r="F7094" s="19" t="s">
        <v>224</v>
      </c>
      <c r="G7094" s="19" t="s">
        <v>152</v>
      </c>
      <c r="H7094" s="19">
        <v>2.1648034352557932</v>
      </c>
    </row>
    <row r="7095" spans="1:8">
      <c r="A7095" s="19" t="s">
        <v>41</v>
      </c>
      <c r="B7095" s="19" t="s">
        <v>7484</v>
      </c>
      <c r="C7095" s="19" t="s">
        <v>24</v>
      </c>
      <c r="D7095" s="19">
        <v>2011</v>
      </c>
      <c r="E7095" s="19" t="s">
        <v>104</v>
      </c>
      <c r="F7095" s="19" t="s">
        <v>224</v>
      </c>
      <c r="G7095" s="19" t="s">
        <v>152</v>
      </c>
      <c r="H7095" s="19">
        <v>3.1299080941752897</v>
      </c>
    </row>
    <row r="7096" spans="1:8">
      <c r="A7096" s="19" t="s">
        <v>43</v>
      </c>
      <c r="B7096" s="19" t="s">
        <v>7485</v>
      </c>
      <c r="C7096" s="19" t="s">
        <v>42</v>
      </c>
      <c r="D7096" s="19">
        <v>2011</v>
      </c>
      <c r="E7096" s="19" t="s">
        <v>104</v>
      </c>
      <c r="F7096" s="19" t="s">
        <v>224</v>
      </c>
      <c r="G7096" s="19" t="s">
        <v>152</v>
      </c>
      <c r="H7096" s="19">
        <v>2.8608237153520246</v>
      </c>
    </row>
    <row r="7097" spans="1:8">
      <c r="A7097" s="19" t="s">
        <v>45</v>
      </c>
      <c r="B7097" s="19" t="s">
        <v>7486</v>
      </c>
      <c r="C7097" s="19" t="s">
        <v>44</v>
      </c>
      <c r="D7097" s="19">
        <v>2011</v>
      </c>
      <c r="E7097" s="19" t="s">
        <v>104</v>
      </c>
      <c r="F7097" s="19" t="s">
        <v>224</v>
      </c>
      <c r="G7097" s="19" t="s">
        <v>152</v>
      </c>
      <c r="H7097" s="19">
        <v>2.8691900532569958</v>
      </c>
    </row>
    <row r="7098" spans="1:8">
      <c r="A7098" s="19" t="s">
        <v>47</v>
      </c>
      <c r="B7098" s="19" t="s">
        <v>7487</v>
      </c>
      <c r="C7098" s="19" t="s">
        <v>46</v>
      </c>
      <c r="D7098" s="19">
        <v>2011</v>
      </c>
      <c r="E7098" s="19" t="s">
        <v>104</v>
      </c>
      <c r="F7098" s="19" t="s">
        <v>224</v>
      </c>
      <c r="G7098" s="19" t="s">
        <v>152</v>
      </c>
      <c r="H7098" s="19">
        <v>2.8304912454270199</v>
      </c>
    </row>
    <row r="7099" spans="1:8">
      <c r="A7099" s="19" t="s">
        <v>49</v>
      </c>
      <c r="B7099" s="19" t="s">
        <v>7488</v>
      </c>
      <c r="C7099" s="19" t="s">
        <v>48</v>
      </c>
      <c r="D7099" s="19">
        <v>2011</v>
      </c>
      <c r="E7099" s="19" t="s">
        <v>104</v>
      </c>
      <c r="F7099" s="19" t="s">
        <v>224</v>
      </c>
      <c r="G7099" s="19" t="s">
        <v>152</v>
      </c>
      <c r="H7099" s="19">
        <v>2.4211218688597391</v>
      </c>
    </row>
    <row r="7100" spans="1:8">
      <c r="A7100" s="19" t="s">
        <v>51</v>
      </c>
      <c r="B7100" s="19" t="s">
        <v>7489</v>
      </c>
      <c r="C7100" s="19" t="s">
        <v>50</v>
      </c>
      <c r="D7100" s="19">
        <v>2011</v>
      </c>
      <c r="E7100" s="19" t="s">
        <v>104</v>
      </c>
      <c r="F7100" s="19" t="s">
        <v>224</v>
      </c>
      <c r="G7100" s="19" t="s">
        <v>152</v>
      </c>
      <c r="H7100" s="19">
        <v>2.4978553045467544</v>
      </c>
    </row>
    <row r="7101" spans="1:8">
      <c r="A7101" s="19" t="s">
        <v>53</v>
      </c>
      <c r="B7101" s="19" t="s">
        <v>7490</v>
      </c>
      <c r="C7101" s="19" t="s">
        <v>52</v>
      </c>
      <c r="D7101" s="19">
        <v>2011</v>
      </c>
      <c r="E7101" s="19" t="s">
        <v>104</v>
      </c>
      <c r="F7101" s="19" t="s">
        <v>224</v>
      </c>
      <c r="G7101" s="19" t="s">
        <v>152</v>
      </c>
      <c r="H7101" s="19">
        <v>2.2057241230901656</v>
      </c>
    </row>
    <row r="7102" spans="1:8">
      <c r="A7102" s="19" t="s">
        <v>55</v>
      </c>
      <c r="B7102" s="19" t="s">
        <v>7491</v>
      </c>
      <c r="C7102" s="19" t="s">
        <v>54</v>
      </c>
      <c r="D7102" s="19">
        <v>2011</v>
      </c>
      <c r="E7102" s="19" t="s">
        <v>104</v>
      </c>
      <c r="F7102" s="19" t="s">
        <v>224</v>
      </c>
      <c r="G7102" s="19" t="s">
        <v>152</v>
      </c>
      <c r="H7102" s="19">
        <v>2.5205440522896456</v>
      </c>
    </row>
    <row r="7103" spans="1:8">
      <c r="A7103" s="19" t="s">
        <v>57</v>
      </c>
      <c r="B7103" s="19" t="s">
        <v>7492</v>
      </c>
      <c r="C7103" s="19" t="s">
        <v>56</v>
      </c>
      <c r="D7103" s="19">
        <v>2011</v>
      </c>
      <c r="E7103" s="19" t="s">
        <v>104</v>
      </c>
      <c r="F7103" s="19" t="s">
        <v>224</v>
      </c>
      <c r="G7103" s="19" t="s">
        <v>152</v>
      </c>
      <c r="H7103" s="19">
        <v>2.0049675488215102</v>
      </c>
    </row>
    <row r="7104" spans="1:8">
      <c r="A7104" s="19" t="s">
        <v>59</v>
      </c>
      <c r="B7104" s="19" t="s">
        <v>7493</v>
      </c>
      <c r="C7104" s="19" t="s">
        <v>58</v>
      </c>
      <c r="D7104" s="19">
        <v>2011</v>
      </c>
      <c r="E7104" s="19" t="s">
        <v>104</v>
      </c>
      <c r="F7104" s="19" t="s">
        <v>224</v>
      </c>
      <c r="G7104" s="19" t="s">
        <v>152</v>
      </c>
      <c r="H7104" s="19">
        <v>2.1721785359235066</v>
      </c>
    </row>
    <row r="7105" spans="1:8">
      <c r="A7105" s="19" t="s">
        <v>61</v>
      </c>
      <c r="B7105" s="19" t="s">
        <v>7494</v>
      </c>
      <c r="C7105" s="19" t="s">
        <v>60</v>
      </c>
      <c r="D7105" s="19">
        <v>2011</v>
      </c>
      <c r="E7105" s="19" t="s">
        <v>104</v>
      </c>
      <c r="F7105" s="19" t="s">
        <v>224</v>
      </c>
      <c r="G7105" s="19" t="s">
        <v>152</v>
      </c>
      <c r="H7105" s="19">
        <v>2.0118604611646362</v>
      </c>
    </row>
    <row r="7106" spans="1:8">
      <c r="A7106" s="19" t="s">
        <v>63</v>
      </c>
      <c r="B7106" s="19" t="s">
        <v>7495</v>
      </c>
      <c r="C7106" s="19" t="s">
        <v>62</v>
      </c>
      <c r="D7106" s="19">
        <v>2011</v>
      </c>
      <c r="E7106" s="19" t="s">
        <v>104</v>
      </c>
      <c r="F7106" s="19" t="s">
        <v>224</v>
      </c>
      <c r="G7106" s="19" t="s">
        <v>152</v>
      </c>
      <c r="H7106" s="19">
        <v>1.9252497455001061</v>
      </c>
    </row>
    <row r="7107" spans="1:8">
      <c r="A7107" s="19" t="s">
        <v>65</v>
      </c>
      <c r="B7107" s="19" t="s">
        <v>7496</v>
      </c>
      <c r="C7107" s="19" t="s">
        <v>64</v>
      </c>
      <c r="D7107" s="19">
        <v>2011</v>
      </c>
      <c r="E7107" s="19" t="s">
        <v>104</v>
      </c>
      <c r="F7107" s="19" t="s">
        <v>224</v>
      </c>
      <c r="G7107" s="19" t="s">
        <v>152</v>
      </c>
      <c r="H7107" s="19">
        <v>2.1686816020168451</v>
      </c>
    </row>
    <row r="7108" spans="1:8">
      <c r="A7108" s="19" t="s">
        <v>67</v>
      </c>
      <c r="B7108" s="19" t="s">
        <v>7497</v>
      </c>
      <c r="C7108" s="19" t="s">
        <v>66</v>
      </c>
      <c r="D7108" s="19">
        <v>2011</v>
      </c>
      <c r="E7108" s="19" t="s">
        <v>104</v>
      </c>
      <c r="F7108" s="19" t="s">
        <v>224</v>
      </c>
      <c r="G7108" s="19" t="s">
        <v>152</v>
      </c>
      <c r="H7108" s="19">
        <v>2.4136418466937166</v>
      </c>
    </row>
    <row r="7109" spans="1:8">
      <c r="A7109" s="19" t="s">
        <v>69</v>
      </c>
      <c r="B7109" s="19" t="s">
        <v>7498</v>
      </c>
      <c r="C7109" s="19" t="s">
        <v>68</v>
      </c>
      <c r="D7109" s="19">
        <v>2011</v>
      </c>
      <c r="E7109" s="19" t="s">
        <v>104</v>
      </c>
      <c r="F7109" s="19" t="s">
        <v>224</v>
      </c>
      <c r="G7109" s="19" t="s">
        <v>152</v>
      </c>
      <c r="H7109" s="19">
        <v>2.8696944529440049</v>
      </c>
    </row>
    <row r="7110" spans="1:8">
      <c r="A7110" s="19" t="s">
        <v>71</v>
      </c>
      <c r="B7110" s="19" t="s">
        <v>7499</v>
      </c>
      <c r="C7110" s="19" t="s">
        <v>70</v>
      </c>
      <c r="D7110" s="19">
        <v>2011</v>
      </c>
      <c r="E7110" s="19" t="s">
        <v>104</v>
      </c>
      <c r="F7110" s="19" t="s">
        <v>224</v>
      </c>
      <c r="G7110" s="19" t="s">
        <v>152</v>
      </c>
      <c r="H7110" s="19">
        <v>2.1785506053434855</v>
      </c>
    </row>
    <row r="7111" spans="1:8">
      <c r="A7111" s="19" t="s">
        <v>20</v>
      </c>
      <c r="B7111" s="19" t="s">
        <v>7500</v>
      </c>
      <c r="C7111" s="19" t="s">
        <v>182</v>
      </c>
      <c r="D7111" s="19">
        <v>2011</v>
      </c>
      <c r="E7111" s="19" t="s">
        <v>104</v>
      </c>
      <c r="F7111" s="19" t="s">
        <v>224</v>
      </c>
      <c r="G7111" s="19" t="s">
        <v>152</v>
      </c>
      <c r="H7111" s="19">
        <v>2.4587777494175453</v>
      </c>
    </row>
    <row r="7112" spans="1:8">
      <c r="A7112" s="19" t="s">
        <v>23</v>
      </c>
      <c r="B7112" s="19" t="s">
        <v>7501</v>
      </c>
      <c r="C7112" s="19" t="s">
        <v>175</v>
      </c>
      <c r="D7112" s="19">
        <v>2012</v>
      </c>
      <c r="E7112" s="19" t="s">
        <v>104</v>
      </c>
      <c r="F7112" s="19" t="s">
        <v>224</v>
      </c>
      <c r="G7112" s="19" t="s">
        <v>152</v>
      </c>
      <c r="H7112" s="19">
        <v>2.7556580353806446</v>
      </c>
    </row>
    <row r="7113" spans="1:8">
      <c r="A7113" s="19" t="s">
        <v>25</v>
      </c>
      <c r="B7113" s="19" t="s">
        <v>7502</v>
      </c>
      <c r="C7113" s="19" t="s">
        <v>176</v>
      </c>
      <c r="D7113" s="19">
        <v>2012</v>
      </c>
      <c r="E7113" s="19" t="s">
        <v>104</v>
      </c>
      <c r="F7113" s="19" t="s">
        <v>224</v>
      </c>
      <c r="G7113" s="19" t="s">
        <v>152</v>
      </c>
      <c r="H7113" s="19">
        <v>3.2019074553222211</v>
      </c>
    </row>
    <row r="7114" spans="1:8">
      <c r="A7114" s="19" t="s">
        <v>26</v>
      </c>
      <c r="B7114" s="19" t="s">
        <v>7503</v>
      </c>
      <c r="C7114" s="19" t="s">
        <v>177</v>
      </c>
      <c r="D7114" s="19">
        <v>2012</v>
      </c>
      <c r="E7114" s="19" t="s">
        <v>104</v>
      </c>
      <c r="F7114" s="19" t="s">
        <v>224</v>
      </c>
      <c r="G7114" s="19" t="s">
        <v>152</v>
      </c>
      <c r="H7114" s="19">
        <v>2.9053359694103777</v>
      </c>
    </row>
    <row r="7115" spans="1:8">
      <c r="A7115" s="19" t="s">
        <v>221</v>
      </c>
      <c r="B7115" s="19" t="s">
        <v>7504</v>
      </c>
      <c r="C7115" s="19" t="s">
        <v>178</v>
      </c>
      <c r="D7115" s="19">
        <v>2012</v>
      </c>
      <c r="E7115" s="19" t="s">
        <v>104</v>
      </c>
      <c r="F7115" s="19" t="s">
        <v>224</v>
      </c>
      <c r="G7115" s="19" t="s">
        <v>152</v>
      </c>
      <c r="H7115" s="19">
        <v>2.4174127638931937</v>
      </c>
    </row>
    <row r="7116" spans="1:8">
      <c r="A7116" s="19" t="s">
        <v>107</v>
      </c>
      <c r="B7116" s="19" t="s">
        <v>7505</v>
      </c>
      <c r="C7116" s="19" t="s">
        <v>179</v>
      </c>
      <c r="D7116" s="19">
        <v>2012</v>
      </c>
      <c r="E7116" s="19" t="s">
        <v>104</v>
      </c>
      <c r="F7116" s="19" t="s">
        <v>224</v>
      </c>
      <c r="G7116" s="19" t="s">
        <v>152</v>
      </c>
      <c r="H7116" s="19">
        <v>2.1700987116156556</v>
      </c>
    </row>
    <row r="7117" spans="1:8">
      <c r="A7117" s="19" t="s">
        <v>27</v>
      </c>
      <c r="B7117" s="19" t="s">
        <v>7506</v>
      </c>
      <c r="C7117" s="19" t="s">
        <v>180</v>
      </c>
      <c r="D7117" s="19">
        <v>2012</v>
      </c>
      <c r="E7117" s="19" t="s">
        <v>104</v>
      </c>
      <c r="F7117" s="19" t="s">
        <v>224</v>
      </c>
      <c r="G7117" s="19" t="s">
        <v>152</v>
      </c>
      <c r="H7117" s="19">
        <v>2.1507859163251242</v>
      </c>
    </row>
    <row r="7118" spans="1:8">
      <c r="A7118" s="19" t="s">
        <v>28</v>
      </c>
      <c r="B7118" s="19" t="s">
        <v>7507</v>
      </c>
      <c r="C7118" s="19" t="s">
        <v>181</v>
      </c>
      <c r="D7118" s="19">
        <v>2012</v>
      </c>
      <c r="E7118" s="19" t="s">
        <v>104</v>
      </c>
      <c r="F7118" s="19" t="s">
        <v>224</v>
      </c>
      <c r="G7118" s="19" t="s">
        <v>152</v>
      </c>
      <c r="H7118" s="19">
        <v>2.3016327526337372</v>
      </c>
    </row>
    <row r="7119" spans="1:8">
      <c r="A7119" s="19" t="s">
        <v>30</v>
      </c>
      <c r="B7119" s="19" t="s">
        <v>7508</v>
      </c>
      <c r="C7119" s="19" t="s">
        <v>29</v>
      </c>
      <c r="D7119" s="19">
        <v>2012</v>
      </c>
      <c r="E7119" s="19" t="s">
        <v>104</v>
      </c>
      <c r="F7119" s="19" t="s">
        <v>224</v>
      </c>
      <c r="G7119" s="19" t="s">
        <v>152</v>
      </c>
      <c r="H7119" s="19">
        <v>3.0178874787648646</v>
      </c>
    </row>
    <row r="7120" spans="1:8">
      <c r="A7120" s="19" t="s">
        <v>32</v>
      </c>
      <c r="B7120" s="19" t="s">
        <v>7509</v>
      </c>
      <c r="C7120" s="19" t="s">
        <v>31</v>
      </c>
      <c r="D7120" s="19">
        <v>2012</v>
      </c>
      <c r="E7120" s="19" t="s">
        <v>104</v>
      </c>
      <c r="F7120" s="19" t="s">
        <v>224</v>
      </c>
      <c r="G7120" s="19" t="s">
        <v>152</v>
      </c>
      <c r="H7120" s="19">
        <v>2.9735881187470321</v>
      </c>
    </row>
    <row r="7121" spans="1:8">
      <c r="A7121" s="19" t="s">
        <v>34</v>
      </c>
      <c r="B7121" s="19" t="s">
        <v>7510</v>
      </c>
      <c r="C7121" s="19" t="s">
        <v>33</v>
      </c>
      <c r="D7121" s="19">
        <v>2012</v>
      </c>
      <c r="E7121" s="19" t="s">
        <v>104</v>
      </c>
      <c r="F7121" s="19" t="s">
        <v>224</v>
      </c>
      <c r="G7121" s="19" t="s">
        <v>152</v>
      </c>
      <c r="H7121" s="19">
        <v>3.8228801454356578</v>
      </c>
    </row>
    <row r="7122" spans="1:8">
      <c r="A7122" s="19" t="s">
        <v>36</v>
      </c>
      <c r="B7122" s="19" t="s">
        <v>7511</v>
      </c>
      <c r="C7122" s="19" t="s">
        <v>35</v>
      </c>
      <c r="D7122" s="19">
        <v>2012</v>
      </c>
      <c r="E7122" s="19" t="s">
        <v>104</v>
      </c>
      <c r="F7122" s="19" t="s">
        <v>224</v>
      </c>
      <c r="G7122" s="19" t="s">
        <v>152</v>
      </c>
      <c r="H7122" s="19">
        <v>2.7778368379648333</v>
      </c>
    </row>
    <row r="7123" spans="1:8">
      <c r="A7123" s="19" t="s">
        <v>38</v>
      </c>
      <c r="B7123" s="19" t="s">
        <v>7512</v>
      </c>
      <c r="C7123" s="19" t="s">
        <v>37</v>
      </c>
      <c r="D7123" s="19">
        <v>2012</v>
      </c>
      <c r="E7123" s="19" t="s">
        <v>104</v>
      </c>
      <c r="F7123" s="19" t="s">
        <v>224</v>
      </c>
      <c r="G7123" s="19" t="s">
        <v>152</v>
      </c>
      <c r="H7123" s="19">
        <v>2.1035333861453553</v>
      </c>
    </row>
    <row r="7124" spans="1:8">
      <c r="A7124" s="19" t="s">
        <v>40</v>
      </c>
      <c r="B7124" s="19" t="s">
        <v>7513</v>
      </c>
      <c r="C7124" s="19" t="s">
        <v>39</v>
      </c>
      <c r="D7124" s="19">
        <v>2012</v>
      </c>
      <c r="E7124" s="19" t="s">
        <v>104</v>
      </c>
      <c r="F7124" s="19" t="s">
        <v>224</v>
      </c>
      <c r="G7124" s="19" t="s">
        <v>152</v>
      </c>
      <c r="H7124" s="19">
        <v>2.2351547612916516</v>
      </c>
    </row>
    <row r="7125" spans="1:8">
      <c r="A7125" s="19" t="s">
        <v>41</v>
      </c>
      <c r="B7125" s="19" t="s">
        <v>7514</v>
      </c>
      <c r="C7125" s="19" t="s">
        <v>24</v>
      </c>
      <c r="D7125" s="19">
        <v>2012</v>
      </c>
      <c r="E7125" s="19" t="s">
        <v>104</v>
      </c>
      <c r="F7125" s="19" t="s">
        <v>224</v>
      </c>
      <c r="G7125" s="19" t="s">
        <v>152</v>
      </c>
      <c r="H7125" s="19">
        <v>3.2019074553222211</v>
      </c>
    </row>
    <row r="7126" spans="1:8">
      <c r="A7126" s="19" t="s">
        <v>43</v>
      </c>
      <c r="B7126" s="19" t="s">
        <v>7515</v>
      </c>
      <c r="C7126" s="19" t="s">
        <v>42</v>
      </c>
      <c r="D7126" s="19">
        <v>2012</v>
      </c>
      <c r="E7126" s="19" t="s">
        <v>104</v>
      </c>
      <c r="F7126" s="19" t="s">
        <v>224</v>
      </c>
      <c r="G7126" s="19" t="s">
        <v>152</v>
      </c>
      <c r="H7126" s="19">
        <v>2.9469005601872551</v>
      </c>
    </row>
    <row r="7127" spans="1:8">
      <c r="A7127" s="19" t="s">
        <v>45</v>
      </c>
      <c r="B7127" s="19" t="s">
        <v>7516</v>
      </c>
      <c r="C7127" s="19" t="s">
        <v>44</v>
      </c>
      <c r="D7127" s="19">
        <v>2012</v>
      </c>
      <c r="E7127" s="19" t="s">
        <v>104</v>
      </c>
      <c r="F7127" s="19" t="s">
        <v>224</v>
      </c>
      <c r="G7127" s="19" t="s">
        <v>152</v>
      </c>
      <c r="H7127" s="19">
        <v>2.9227455602064452</v>
      </c>
    </row>
    <row r="7128" spans="1:8">
      <c r="A7128" s="19" t="s">
        <v>47</v>
      </c>
      <c r="B7128" s="19" t="s">
        <v>7517</v>
      </c>
      <c r="C7128" s="19" t="s">
        <v>46</v>
      </c>
      <c r="D7128" s="19">
        <v>2012</v>
      </c>
      <c r="E7128" s="19" t="s">
        <v>104</v>
      </c>
      <c r="F7128" s="19" t="s">
        <v>224</v>
      </c>
      <c r="G7128" s="19" t="s">
        <v>152</v>
      </c>
      <c r="H7128" s="19">
        <v>2.8765659163289334</v>
      </c>
    </row>
    <row r="7129" spans="1:8">
      <c r="A7129" s="19" t="s">
        <v>49</v>
      </c>
      <c r="B7129" s="19" t="s">
        <v>7518</v>
      </c>
      <c r="C7129" s="19" t="s">
        <v>48</v>
      </c>
      <c r="D7129" s="19">
        <v>2012</v>
      </c>
      <c r="E7129" s="19" t="s">
        <v>104</v>
      </c>
      <c r="F7129" s="19" t="s">
        <v>224</v>
      </c>
      <c r="G7129" s="19" t="s">
        <v>152</v>
      </c>
      <c r="H7129" s="19">
        <v>2.4858846653006887</v>
      </c>
    </row>
    <row r="7130" spans="1:8">
      <c r="A7130" s="19" t="s">
        <v>51</v>
      </c>
      <c r="B7130" s="19" t="s">
        <v>7519</v>
      </c>
      <c r="C7130" s="19" t="s">
        <v>50</v>
      </c>
      <c r="D7130" s="19">
        <v>2012</v>
      </c>
      <c r="E7130" s="19" t="s">
        <v>104</v>
      </c>
      <c r="F7130" s="19" t="s">
        <v>224</v>
      </c>
      <c r="G7130" s="19" t="s">
        <v>152</v>
      </c>
      <c r="H7130" s="19">
        <v>2.5259085848060066</v>
      </c>
    </row>
    <row r="7131" spans="1:8">
      <c r="A7131" s="19" t="s">
        <v>53</v>
      </c>
      <c r="B7131" s="19" t="s">
        <v>7520</v>
      </c>
      <c r="C7131" s="19" t="s">
        <v>52</v>
      </c>
      <c r="D7131" s="19">
        <v>2012</v>
      </c>
      <c r="E7131" s="19" t="s">
        <v>104</v>
      </c>
      <c r="F7131" s="19" t="s">
        <v>224</v>
      </c>
      <c r="G7131" s="19" t="s">
        <v>152</v>
      </c>
      <c r="H7131" s="19">
        <v>2.1912122513238872</v>
      </c>
    </row>
    <row r="7132" spans="1:8">
      <c r="A7132" s="19" t="s">
        <v>55</v>
      </c>
      <c r="B7132" s="19" t="s">
        <v>7521</v>
      </c>
      <c r="C7132" s="19" t="s">
        <v>54</v>
      </c>
      <c r="D7132" s="19">
        <v>2012</v>
      </c>
      <c r="E7132" s="19" t="s">
        <v>104</v>
      </c>
      <c r="F7132" s="19" t="s">
        <v>224</v>
      </c>
      <c r="G7132" s="19" t="s">
        <v>152</v>
      </c>
      <c r="H7132" s="19">
        <v>2.5861185356892245</v>
      </c>
    </row>
    <row r="7133" spans="1:8">
      <c r="A7133" s="19" t="s">
        <v>57</v>
      </c>
      <c r="B7133" s="19" t="s">
        <v>7522</v>
      </c>
      <c r="C7133" s="19" t="s">
        <v>56</v>
      </c>
      <c r="D7133" s="19">
        <v>2012</v>
      </c>
      <c r="E7133" s="19" t="s">
        <v>104</v>
      </c>
      <c r="F7133" s="19" t="s">
        <v>224</v>
      </c>
      <c r="G7133" s="19" t="s">
        <v>152</v>
      </c>
      <c r="H7133" s="19">
        <v>2.0186919105979175</v>
      </c>
    </row>
    <row r="7134" spans="1:8">
      <c r="A7134" s="19" t="s">
        <v>59</v>
      </c>
      <c r="B7134" s="19" t="s">
        <v>7523</v>
      </c>
      <c r="C7134" s="19" t="s">
        <v>58</v>
      </c>
      <c r="D7134" s="19">
        <v>2012</v>
      </c>
      <c r="E7134" s="19" t="s">
        <v>104</v>
      </c>
      <c r="F7134" s="19" t="s">
        <v>224</v>
      </c>
      <c r="G7134" s="19" t="s">
        <v>152</v>
      </c>
      <c r="H7134" s="19">
        <v>2.1770041468766843</v>
      </c>
    </row>
    <row r="7135" spans="1:8">
      <c r="A7135" s="19" t="s">
        <v>61</v>
      </c>
      <c r="B7135" s="19" t="s">
        <v>7524</v>
      </c>
      <c r="C7135" s="19" t="s">
        <v>60</v>
      </c>
      <c r="D7135" s="19">
        <v>2012</v>
      </c>
      <c r="E7135" s="19" t="s">
        <v>104</v>
      </c>
      <c r="F7135" s="19" t="s">
        <v>224</v>
      </c>
      <c r="G7135" s="19" t="s">
        <v>152</v>
      </c>
      <c r="H7135" s="19">
        <v>2.0459098780943328</v>
      </c>
    </row>
    <row r="7136" spans="1:8">
      <c r="A7136" s="19" t="s">
        <v>63</v>
      </c>
      <c r="B7136" s="19" t="s">
        <v>7525</v>
      </c>
      <c r="C7136" s="19" t="s">
        <v>62</v>
      </c>
      <c r="D7136" s="19">
        <v>2012</v>
      </c>
      <c r="E7136" s="19" t="s">
        <v>104</v>
      </c>
      <c r="F7136" s="19" t="s">
        <v>224</v>
      </c>
      <c r="G7136" s="19" t="s">
        <v>152</v>
      </c>
      <c r="H7136" s="19">
        <v>1.95450838444437</v>
      </c>
    </row>
    <row r="7137" spans="1:8">
      <c r="A7137" s="19" t="s">
        <v>65</v>
      </c>
      <c r="B7137" s="19" t="s">
        <v>7526</v>
      </c>
      <c r="C7137" s="19" t="s">
        <v>64</v>
      </c>
      <c r="D7137" s="19">
        <v>2012</v>
      </c>
      <c r="E7137" s="19" t="s">
        <v>104</v>
      </c>
      <c r="F7137" s="19" t="s">
        <v>224</v>
      </c>
      <c r="G7137" s="19" t="s">
        <v>152</v>
      </c>
      <c r="H7137" s="19">
        <v>2.1812609206267366</v>
      </c>
    </row>
    <row r="7138" spans="1:8">
      <c r="A7138" s="19" t="s">
        <v>67</v>
      </c>
      <c r="B7138" s="19" t="s">
        <v>7527</v>
      </c>
      <c r="C7138" s="19" t="s">
        <v>66</v>
      </c>
      <c r="D7138" s="19">
        <v>2012</v>
      </c>
      <c r="E7138" s="19" t="s">
        <v>104</v>
      </c>
      <c r="F7138" s="19" t="s">
        <v>224</v>
      </c>
      <c r="G7138" s="19" t="s">
        <v>152</v>
      </c>
      <c r="H7138" s="19">
        <v>2.478877555487458</v>
      </c>
    </row>
    <row r="7139" spans="1:8">
      <c r="A7139" s="19" t="s">
        <v>69</v>
      </c>
      <c r="B7139" s="19" t="s">
        <v>7528</v>
      </c>
      <c r="C7139" s="19" t="s">
        <v>68</v>
      </c>
      <c r="D7139" s="19">
        <v>2012</v>
      </c>
      <c r="E7139" s="19" t="s">
        <v>104</v>
      </c>
      <c r="F7139" s="19" t="s">
        <v>224</v>
      </c>
      <c r="G7139" s="19" t="s">
        <v>152</v>
      </c>
      <c r="H7139" s="19">
        <v>2.9969779290631582</v>
      </c>
    </row>
    <row r="7140" spans="1:8">
      <c r="A7140" s="19" t="s">
        <v>71</v>
      </c>
      <c r="B7140" s="19" t="s">
        <v>7529</v>
      </c>
      <c r="C7140" s="19" t="s">
        <v>70</v>
      </c>
      <c r="D7140" s="19">
        <v>2012</v>
      </c>
      <c r="E7140" s="19" t="s">
        <v>104</v>
      </c>
      <c r="F7140" s="19" t="s">
        <v>224</v>
      </c>
      <c r="G7140" s="19" t="s">
        <v>152</v>
      </c>
      <c r="H7140" s="19">
        <v>2.2374166700888396</v>
      </c>
    </row>
    <row r="7141" spans="1:8">
      <c r="A7141" s="19" t="s">
        <v>20</v>
      </c>
      <c r="B7141" s="19" t="s">
        <v>7530</v>
      </c>
      <c r="C7141" s="19" t="s">
        <v>182</v>
      </c>
      <c r="D7141" s="19">
        <v>2012</v>
      </c>
      <c r="E7141" s="19" t="s">
        <v>104</v>
      </c>
      <c r="F7141" s="19" t="s">
        <v>224</v>
      </c>
      <c r="G7141" s="19" t="s">
        <v>152</v>
      </c>
      <c r="H7141" s="19">
        <v>2.5026129879407311</v>
      </c>
    </row>
    <row r="7142" spans="1:8">
      <c r="A7142" s="19" t="s">
        <v>23</v>
      </c>
      <c r="B7142" s="19" t="s">
        <v>7531</v>
      </c>
      <c r="C7142" s="19" t="s">
        <v>175</v>
      </c>
      <c r="D7142" s="19">
        <v>2013</v>
      </c>
      <c r="E7142" s="19" t="s">
        <v>104</v>
      </c>
      <c r="F7142" s="19" t="s">
        <v>224</v>
      </c>
      <c r="G7142" s="19" t="s">
        <v>152</v>
      </c>
      <c r="H7142" s="19">
        <v>2.7793914905792891</v>
      </c>
    </row>
    <row r="7143" spans="1:8">
      <c r="A7143" s="19" t="s">
        <v>25</v>
      </c>
      <c r="B7143" s="19" t="s">
        <v>7532</v>
      </c>
      <c r="C7143" s="19" t="s">
        <v>176</v>
      </c>
      <c r="D7143" s="19">
        <v>2013</v>
      </c>
      <c r="E7143" s="19" t="s">
        <v>104</v>
      </c>
      <c r="F7143" s="19" t="s">
        <v>224</v>
      </c>
      <c r="G7143" s="19" t="s">
        <v>152</v>
      </c>
      <c r="H7143" s="19">
        <v>3.2553407934893182</v>
      </c>
    </row>
    <row r="7144" spans="1:8">
      <c r="A7144" s="19" t="s">
        <v>26</v>
      </c>
      <c r="B7144" s="19" t="s">
        <v>7533</v>
      </c>
      <c r="C7144" s="19" t="s">
        <v>177</v>
      </c>
      <c r="D7144" s="19">
        <v>2013</v>
      </c>
      <c r="E7144" s="19" t="s">
        <v>104</v>
      </c>
      <c r="F7144" s="19" t="s">
        <v>224</v>
      </c>
      <c r="G7144" s="19" t="s">
        <v>152</v>
      </c>
      <c r="H7144" s="19">
        <v>2.9363958885768913</v>
      </c>
    </row>
    <row r="7145" spans="1:8">
      <c r="A7145" s="19" t="s">
        <v>221</v>
      </c>
      <c r="B7145" s="19" t="s">
        <v>7534</v>
      </c>
      <c r="C7145" s="19" t="s">
        <v>178</v>
      </c>
      <c r="D7145" s="19">
        <v>2013</v>
      </c>
      <c r="E7145" s="19" t="s">
        <v>104</v>
      </c>
      <c r="F7145" s="19" t="s">
        <v>224</v>
      </c>
      <c r="G7145" s="19" t="s">
        <v>152</v>
      </c>
      <c r="H7145" s="19">
        <v>2.4337923220218549</v>
      </c>
    </row>
    <row r="7146" spans="1:8">
      <c r="A7146" s="19" t="s">
        <v>107</v>
      </c>
      <c r="B7146" s="19" t="s">
        <v>7535</v>
      </c>
      <c r="C7146" s="19" t="s">
        <v>179</v>
      </c>
      <c r="D7146" s="19">
        <v>2013</v>
      </c>
      <c r="E7146" s="19" t="s">
        <v>104</v>
      </c>
      <c r="F7146" s="19" t="s">
        <v>224</v>
      </c>
      <c r="G7146" s="19" t="s">
        <v>152</v>
      </c>
      <c r="H7146" s="19">
        <v>2.145054284157045</v>
      </c>
    </row>
    <row r="7147" spans="1:8">
      <c r="A7147" s="19" t="s">
        <v>27</v>
      </c>
      <c r="B7147" s="19" t="s">
        <v>7536</v>
      </c>
      <c r="C7147" s="19" t="s">
        <v>180</v>
      </c>
      <c r="D7147" s="19">
        <v>2013</v>
      </c>
      <c r="E7147" s="19" t="s">
        <v>104</v>
      </c>
      <c r="F7147" s="19" t="s">
        <v>224</v>
      </c>
      <c r="G7147" s="19" t="s">
        <v>152</v>
      </c>
      <c r="H7147" s="19">
        <v>2.1441035458349567</v>
      </c>
    </row>
    <row r="7148" spans="1:8">
      <c r="A7148" s="19" t="s">
        <v>28</v>
      </c>
      <c r="B7148" s="19" t="s">
        <v>7537</v>
      </c>
      <c r="C7148" s="19" t="s">
        <v>181</v>
      </c>
      <c r="D7148" s="19">
        <v>2013</v>
      </c>
      <c r="E7148" s="19" t="s">
        <v>104</v>
      </c>
      <c r="F7148" s="19" t="s">
        <v>224</v>
      </c>
      <c r="G7148" s="19" t="s">
        <v>152</v>
      </c>
      <c r="H7148" s="19">
        <v>2.279222449969867</v>
      </c>
    </row>
    <row r="7149" spans="1:8">
      <c r="A7149" s="19" t="s">
        <v>30</v>
      </c>
      <c r="B7149" s="19" t="s">
        <v>7538</v>
      </c>
      <c r="C7149" s="19" t="s">
        <v>29</v>
      </c>
      <c r="D7149" s="19">
        <v>2013</v>
      </c>
      <c r="E7149" s="19" t="s">
        <v>104</v>
      </c>
      <c r="F7149" s="19" t="s">
        <v>224</v>
      </c>
      <c r="G7149" s="19" t="s">
        <v>152</v>
      </c>
      <c r="H7149" s="19">
        <v>3.0289195474454638</v>
      </c>
    </row>
    <row r="7150" spans="1:8">
      <c r="A7150" s="19" t="s">
        <v>32</v>
      </c>
      <c r="B7150" s="19" t="s">
        <v>7539</v>
      </c>
      <c r="C7150" s="19" t="s">
        <v>31</v>
      </c>
      <c r="D7150" s="19">
        <v>2013</v>
      </c>
      <c r="E7150" s="19" t="s">
        <v>104</v>
      </c>
      <c r="F7150" s="19" t="s">
        <v>224</v>
      </c>
      <c r="G7150" s="19" t="s">
        <v>152</v>
      </c>
      <c r="H7150" s="19">
        <v>3.0407428369876386</v>
      </c>
    </row>
    <row r="7151" spans="1:8">
      <c r="A7151" s="19" t="s">
        <v>34</v>
      </c>
      <c r="B7151" s="19" t="s">
        <v>7540</v>
      </c>
      <c r="C7151" s="19" t="s">
        <v>33</v>
      </c>
      <c r="D7151" s="19">
        <v>2013</v>
      </c>
      <c r="E7151" s="19" t="s">
        <v>104</v>
      </c>
      <c r="F7151" s="19" t="s">
        <v>224</v>
      </c>
      <c r="G7151" s="19" t="s">
        <v>152</v>
      </c>
      <c r="H7151" s="19">
        <v>3.863253766132861</v>
      </c>
    </row>
    <row r="7152" spans="1:8">
      <c r="A7152" s="19" t="s">
        <v>36</v>
      </c>
      <c r="B7152" s="19" t="s">
        <v>7541</v>
      </c>
      <c r="C7152" s="19" t="s">
        <v>35</v>
      </c>
      <c r="D7152" s="19">
        <v>2013</v>
      </c>
      <c r="E7152" s="19" t="s">
        <v>104</v>
      </c>
      <c r="F7152" s="19" t="s">
        <v>224</v>
      </c>
      <c r="G7152" s="19" t="s">
        <v>152</v>
      </c>
      <c r="H7152" s="19">
        <v>2.8176912496032167</v>
      </c>
    </row>
    <row r="7153" spans="1:8">
      <c r="A7153" s="19" t="s">
        <v>38</v>
      </c>
      <c r="B7153" s="19" t="s">
        <v>7542</v>
      </c>
      <c r="C7153" s="19" t="s">
        <v>37</v>
      </c>
      <c r="D7153" s="19">
        <v>2013</v>
      </c>
      <c r="E7153" s="19" t="s">
        <v>104</v>
      </c>
      <c r="F7153" s="19" t="s">
        <v>224</v>
      </c>
      <c r="G7153" s="19" t="s">
        <v>152</v>
      </c>
      <c r="H7153" s="19">
        <v>2.0797441921169408</v>
      </c>
    </row>
    <row r="7154" spans="1:8">
      <c r="A7154" s="19" t="s">
        <v>40</v>
      </c>
      <c r="B7154" s="19" t="s">
        <v>7543</v>
      </c>
      <c r="C7154" s="19" t="s">
        <v>39</v>
      </c>
      <c r="D7154" s="19">
        <v>2013</v>
      </c>
      <c r="E7154" s="19" t="s">
        <v>104</v>
      </c>
      <c r="F7154" s="19" t="s">
        <v>224</v>
      </c>
      <c r="G7154" s="19" t="s">
        <v>152</v>
      </c>
      <c r="H7154" s="19">
        <v>2.2566147845658695</v>
      </c>
    </row>
    <row r="7155" spans="1:8">
      <c r="A7155" s="19" t="s">
        <v>41</v>
      </c>
      <c r="B7155" s="19" t="s">
        <v>7544</v>
      </c>
      <c r="C7155" s="19" t="s">
        <v>24</v>
      </c>
      <c r="D7155" s="19">
        <v>2013</v>
      </c>
      <c r="E7155" s="19" t="s">
        <v>104</v>
      </c>
      <c r="F7155" s="19" t="s">
        <v>224</v>
      </c>
      <c r="G7155" s="19" t="s">
        <v>152</v>
      </c>
      <c r="H7155" s="19">
        <v>3.2553407934893182</v>
      </c>
    </row>
    <row r="7156" spans="1:8">
      <c r="A7156" s="19" t="s">
        <v>43</v>
      </c>
      <c r="B7156" s="19" t="s">
        <v>7545</v>
      </c>
      <c r="C7156" s="19" t="s">
        <v>42</v>
      </c>
      <c r="D7156" s="19">
        <v>2013</v>
      </c>
      <c r="E7156" s="19" t="s">
        <v>104</v>
      </c>
      <c r="F7156" s="19" t="s">
        <v>224</v>
      </c>
      <c r="G7156" s="19" t="s">
        <v>152</v>
      </c>
      <c r="H7156" s="19">
        <v>2.9895740087409828</v>
      </c>
    </row>
    <row r="7157" spans="1:8">
      <c r="A7157" s="19" t="s">
        <v>45</v>
      </c>
      <c r="B7157" s="19" t="s">
        <v>7546</v>
      </c>
      <c r="C7157" s="19" t="s">
        <v>44</v>
      </c>
      <c r="D7157" s="19">
        <v>2013</v>
      </c>
      <c r="E7157" s="19" t="s">
        <v>104</v>
      </c>
      <c r="F7157" s="19" t="s">
        <v>224</v>
      </c>
      <c r="G7157" s="19" t="s">
        <v>152</v>
      </c>
      <c r="H7157" s="19">
        <v>2.976610606761263</v>
      </c>
    </row>
    <row r="7158" spans="1:8">
      <c r="A7158" s="19" t="s">
        <v>47</v>
      </c>
      <c r="B7158" s="19" t="s">
        <v>7547</v>
      </c>
      <c r="C7158" s="19" t="s">
        <v>46</v>
      </c>
      <c r="D7158" s="19">
        <v>2013</v>
      </c>
      <c r="E7158" s="19" t="s">
        <v>104</v>
      </c>
      <c r="F7158" s="19" t="s">
        <v>224</v>
      </c>
      <c r="G7158" s="19" t="s">
        <v>152</v>
      </c>
      <c r="H7158" s="19">
        <v>2.8876820030214261</v>
      </c>
    </row>
    <row r="7159" spans="1:8">
      <c r="A7159" s="19" t="s">
        <v>49</v>
      </c>
      <c r="B7159" s="19" t="s">
        <v>7548</v>
      </c>
      <c r="C7159" s="19" t="s">
        <v>48</v>
      </c>
      <c r="D7159" s="19">
        <v>2013</v>
      </c>
      <c r="E7159" s="19" t="s">
        <v>104</v>
      </c>
      <c r="F7159" s="19" t="s">
        <v>224</v>
      </c>
      <c r="G7159" s="19" t="s">
        <v>152</v>
      </c>
      <c r="H7159" s="19">
        <v>2.5210958174525242</v>
      </c>
    </row>
    <row r="7160" spans="1:8">
      <c r="A7160" s="19" t="s">
        <v>51</v>
      </c>
      <c r="B7160" s="19" t="s">
        <v>7549</v>
      </c>
      <c r="C7160" s="19" t="s">
        <v>50</v>
      </c>
      <c r="D7160" s="19">
        <v>2013</v>
      </c>
      <c r="E7160" s="19" t="s">
        <v>104</v>
      </c>
      <c r="F7160" s="19" t="s">
        <v>224</v>
      </c>
      <c r="G7160" s="19" t="s">
        <v>152</v>
      </c>
      <c r="H7160" s="19">
        <v>2.5211225321305526</v>
      </c>
    </row>
    <row r="7161" spans="1:8">
      <c r="A7161" s="19" t="s">
        <v>53</v>
      </c>
      <c r="B7161" s="19" t="s">
        <v>7550</v>
      </c>
      <c r="C7161" s="19" t="s">
        <v>52</v>
      </c>
      <c r="D7161" s="19">
        <v>2013</v>
      </c>
      <c r="E7161" s="19" t="s">
        <v>104</v>
      </c>
      <c r="F7161" s="19" t="s">
        <v>224</v>
      </c>
      <c r="G7161" s="19" t="s">
        <v>152</v>
      </c>
      <c r="H7161" s="19">
        <v>2.1974658314350797</v>
      </c>
    </row>
    <row r="7162" spans="1:8">
      <c r="A7162" s="19" t="s">
        <v>55</v>
      </c>
      <c r="B7162" s="19" t="s">
        <v>7551</v>
      </c>
      <c r="C7162" s="19" t="s">
        <v>54</v>
      </c>
      <c r="D7162" s="19">
        <v>2013</v>
      </c>
      <c r="E7162" s="19" t="s">
        <v>104</v>
      </c>
      <c r="F7162" s="19" t="s">
        <v>224</v>
      </c>
      <c r="G7162" s="19" t="s">
        <v>152</v>
      </c>
      <c r="H7162" s="19">
        <v>2.5786613609732698</v>
      </c>
    </row>
    <row r="7163" spans="1:8">
      <c r="A7163" s="19" t="s">
        <v>57</v>
      </c>
      <c r="B7163" s="19" t="s">
        <v>7552</v>
      </c>
      <c r="C7163" s="19" t="s">
        <v>56</v>
      </c>
      <c r="D7163" s="19">
        <v>2013</v>
      </c>
      <c r="E7163" s="19" t="s">
        <v>104</v>
      </c>
      <c r="F7163" s="19" t="s">
        <v>224</v>
      </c>
      <c r="G7163" s="19" t="s">
        <v>152</v>
      </c>
      <c r="H7163" s="19">
        <v>1.9882858036450486</v>
      </c>
    </row>
    <row r="7164" spans="1:8">
      <c r="A7164" s="19" t="s">
        <v>59</v>
      </c>
      <c r="B7164" s="19" t="s">
        <v>7553</v>
      </c>
      <c r="C7164" s="19" t="s">
        <v>58</v>
      </c>
      <c r="D7164" s="19">
        <v>2013</v>
      </c>
      <c r="E7164" s="19" t="s">
        <v>104</v>
      </c>
      <c r="F7164" s="19" t="s">
        <v>224</v>
      </c>
      <c r="G7164" s="19" t="s">
        <v>152</v>
      </c>
      <c r="H7164" s="19">
        <v>2.1671734839950196</v>
      </c>
    </row>
    <row r="7165" spans="1:8">
      <c r="A7165" s="19" t="s">
        <v>61</v>
      </c>
      <c r="B7165" s="19" t="s">
        <v>7554</v>
      </c>
      <c r="C7165" s="19" t="s">
        <v>60</v>
      </c>
      <c r="D7165" s="19">
        <v>2013</v>
      </c>
      <c r="E7165" s="19" t="s">
        <v>104</v>
      </c>
      <c r="F7165" s="19" t="s">
        <v>224</v>
      </c>
      <c r="G7165" s="19" t="s">
        <v>152</v>
      </c>
      <c r="H7165" s="19">
        <v>2.0518120668914457</v>
      </c>
    </row>
    <row r="7166" spans="1:8">
      <c r="A7166" s="19" t="s">
        <v>63</v>
      </c>
      <c r="B7166" s="19" t="s">
        <v>7555</v>
      </c>
      <c r="C7166" s="19" t="s">
        <v>62</v>
      </c>
      <c r="D7166" s="19">
        <v>2013</v>
      </c>
      <c r="E7166" s="19" t="s">
        <v>104</v>
      </c>
      <c r="F7166" s="19" t="s">
        <v>224</v>
      </c>
      <c r="G7166" s="19" t="s">
        <v>152</v>
      </c>
      <c r="H7166" s="19">
        <v>1.9236026265432618</v>
      </c>
    </row>
    <row r="7167" spans="1:8">
      <c r="A7167" s="19" t="s">
        <v>65</v>
      </c>
      <c r="B7167" s="19" t="s">
        <v>7556</v>
      </c>
      <c r="C7167" s="19" t="s">
        <v>64</v>
      </c>
      <c r="D7167" s="19">
        <v>2013</v>
      </c>
      <c r="E7167" s="19" t="s">
        <v>104</v>
      </c>
      <c r="F7167" s="19" t="s">
        <v>224</v>
      </c>
      <c r="G7167" s="19" t="s">
        <v>152</v>
      </c>
      <c r="H7167" s="19">
        <v>2.1292753872386765</v>
      </c>
    </row>
    <row r="7168" spans="1:8">
      <c r="A7168" s="19" t="s">
        <v>67</v>
      </c>
      <c r="B7168" s="19" t="s">
        <v>7557</v>
      </c>
      <c r="C7168" s="19" t="s">
        <v>66</v>
      </c>
      <c r="D7168" s="19">
        <v>2013</v>
      </c>
      <c r="E7168" s="19" t="s">
        <v>104</v>
      </c>
      <c r="F7168" s="19" t="s">
        <v>224</v>
      </c>
      <c r="G7168" s="19" t="s">
        <v>152</v>
      </c>
      <c r="H7168" s="19">
        <v>2.4724583456409244</v>
      </c>
    </row>
    <row r="7169" spans="1:8">
      <c r="A7169" s="19" t="s">
        <v>69</v>
      </c>
      <c r="B7169" s="19" t="s">
        <v>7558</v>
      </c>
      <c r="C7169" s="19" t="s">
        <v>68</v>
      </c>
      <c r="D7169" s="19">
        <v>2013</v>
      </c>
      <c r="E7169" s="19" t="s">
        <v>104</v>
      </c>
      <c r="F7169" s="19" t="s">
        <v>224</v>
      </c>
      <c r="G7169" s="19" t="s">
        <v>152</v>
      </c>
      <c r="H7169" s="19">
        <v>3.0249728555917481</v>
      </c>
    </row>
    <row r="7170" spans="1:8">
      <c r="A7170" s="19" t="s">
        <v>71</v>
      </c>
      <c r="B7170" s="19" t="s">
        <v>7559</v>
      </c>
      <c r="C7170" s="19" t="s">
        <v>70</v>
      </c>
      <c r="D7170" s="19">
        <v>2013</v>
      </c>
      <c r="E7170" s="19" t="s">
        <v>104</v>
      </c>
      <c r="F7170" s="19" t="s">
        <v>224</v>
      </c>
      <c r="G7170" s="19" t="s">
        <v>152</v>
      </c>
      <c r="H7170" s="19">
        <v>2.1964000600444877</v>
      </c>
    </row>
    <row r="7171" spans="1:8">
      <c r="A7171" s="19" t="s">
        <v>20</v>
      </c>
      <c r="B7171" s="19" t="s">
        <v>7560</v>
      </c>
      <c r="C7171" s="19" t="s">
        <v>182</v>
      </c>
      <c r="D7171" s="19">
        <v>2013</v>
      </c>
      <c r="E7171" s="19" t="s">
        <v>104</v>
      </c>
      <c r="F7171" s="19" t="s">
        <v>224</v>
      </c>
      <c r="G7171" s="19" t="s">
        <v>152</v>
      </c>
      <c r="H7171" s="19">
        <v>2.5077114934668043</v>
      </c>
    </row>
    <row r="7172" spans="1:8">
      <c r="A7172" s="19" t="s">
        <v>23</v>
      </c>
      <c r="B7172" s="19" t="s">
        <v>7561</v>
      </c>
      <c r="C7172" s="19" t="s">
        <v>175</v>
      </c>
      <c r="D7172" s="19">
        <v>2014</v>
      </c>
      <c r="E7172" s="19" t="s">
        <v>104</v>
      </c>
      <c r="F7172" s="19" t="s">
        <v>224</v>
      </c>
      <c r="G7172" s="19" t="s">
        <v>152</v>
      </c>
      <c r="H7172" s="19">
        <v>2.8556073298580191</v>
      </c>
    </row>
    <row r="7173" spans="1:8">
      <c r="A7173" s="19" t="s">
        <v>25</v>
      </c>
      <c r="B7173" s="19" t="s">
        <v>7562</v>
      </c>
      <c r="C7173" s="19" t="s">
        <v>176</v>
      </c>
      <c r="D7173" s="19">
        <v>2014</v>
      </c>
      <c r="E7173" s="19" t="s">
        <v>104</v>
      </c>
      <c r="F7173" s="19" t="s">
        <v>224</v>
      </c>
      <c r="G7173" s="19" t="s">
        <v>152</v>
      </c>
      <c r="H7173" s="19">
        <v>3.354814396080648</v>
      </c>
    </row>
    <row r="7174" spans="1:8">
      <c r="A7174" s="19" t="s">
        <v>26</v>
      </c>
      <c r="B7174" s="19" t="s">
        <v>7563</v>
      </c>
      <c r="C7174" s="19" t="s">
        <v>177</v>
      </c>
      <c r="D7174" s="19">
        <v>2014</v>
      </c>
      <c r="E7174" s="19" t="s">
        <v>104</v>
      </c>
      <c r="F7174" s="19" t="s">
        <v>224</v>
      </c>
      <c r="G7174" s="19" t="s">
        <v>152</v>
      </c>
      <c r="H7174" s="19">
        <v>3.002429757102417</v>
      </c>
    </row>
    <row r="7175" spans="1:8">
      <c r="A7175" s="19" t="s">
        <v>221</v>
      </c>
      <c r="B7175" s="19" t="s">
        <v>7564</v>
      </c>
      <c r="C7175" s="19" t="s">
        <v>178</v>
      </c>
      <c r="D7175" s="19">
        <v>2014</v>
      </c>
      <c r="E7175" s="19" t="s">
        <v>104</v>
      </c>
      <c r="F7175" s="19" t="s">
        <v>224</v>
      </c>
      <c r="G7175" s="19" t="s">
        <v>152</v>
      </c>
      <c r="H7175" s="19">
        <v>2.4778155299894267</v>
      </c>
    </row>
    <row r="7176" spans="1:8">
      <c r="A7176" s="19" t="s">
        <v>107</v>
      </c>
      <c r="B7176" s="19" t="s">
        <v>7565</v>
      </c>
      <c r="C7176" s="19" t="s">
        <v>179</v>
      </c>
      <c r="D7176" s="19">
        <v>2014</v>
      </c>
      <c r="E7176" s="19" t="s">
        <v>104</v>
      </c>
      <c r="F7176" s="19" t="s">
        <v>224</v>
      </c>
      <c r="G7176" s="19" t="s">
        <v>152</v>
      </c>
      <c r="H7176" s="19">
        <v>2.1739536369841836</v>
      </c>
    </row>
    <row r="7177" spans="1:8">
      <c r="A7177" s="19" t="s">
        <v>27</v>
      </c>
      <c r="B7177" s="19" t="s">
        <v>7566</v>
      </c>
      <c r="C7177" s="19" t="s">
        <v>180</v>
      </c>
      <c r="D7177" s="19">
        <v>2014</v>
      </c>
      <c r="E7177" s="19" t="s">
        <v>104</v>
      </c>
      <c r="F7177" s="19" t="s">
        <v>224</v>
      </c>
      <c r="G7177" s="19" t="s">
        <v>152</v>
      </c>
      <c r="H7177" s="19">
        <v>2.142569935091045</v>
      </c>
    </row>
    <row r="7178" spans="1:8">
      <c r="A7178" s="19" t="s">
        <v>28</v>
      </c>
      <c r="B7178" s="19" t="s">
        <v>7567</v>
      </c>
      <c r="C7178" s="19" t="s">
        <v>181</v>
      </c>
      <c r="D7178" s="19">
        <v>2014</v>
      </c>
      <c r="E7178" s="19" t="s">
        <v>104</v>
      </c>
      <c r="F7178" s="19" t="s">
        <v>224</v>
      </c>
      <c r="G7178" s="19" t="s">
        <v>152</v>
      </c>
      <c r="H7178" s="19">
        <v>2.2896238979602033</v>
      </c>
    </row>
    <row r="7179" spans="1:8">
      <c r="A7179" s="19" t="s">
        <v>30</v>
      </c>
      <c r="B7179" s="19" t="s">
        <v>7568</v>
      </c>
      <c r="C7179" s="19" t="s">
        <v>29</v>
      </c>
      <c r="D7179" s="19">
        <v>2014</v>
      </c>
      <c r="E7179" s="19" t="s">
        <v>104</v>
      </c>
      <c r="F7179" s="19" t="s">
        <v>224</v>
      </c>
      <c r="G7179" s="19" t="s">
        <v>152</v>
      </c>
      <c r="H7179" s="19">
        <v>3.1067850475281107</v>
      </c>
    </row>
    <row r="7180" spans="1:8">
      <c r="A7180" s="19" t="s">
        <v>32</v>
      </c>
      <c r="B7180" s="19" t="s">
        <v>7569</v>
      </c>
      <c r="C7180" s="19" t="s">
        <v>31</v>
      </c>
      <c r="D7180" s="19">
        <v>2014</v>
      </c>
      <c r="E7180" s="19" t="s">
        <v>104</v>
      </c>
      <c r="F7180" s="19" t="s">
        <v>224</v>
      </c>
      <c r="G7180" s="19" t="s">
        <v>152</v>
      </c>
      <c r="H7180" s="19">
        <v>3.1413312832759477</v>
      </c>
    </row>
    <row r="7181" spans="1:8">
      <c r="A7181" s="19" t="s">
        <v>34</v>
      </c>
      <c r="B7181" s="19" t="s">
        <v>7570</v>
      </c>
      <c r="C7181" s="19" t="s">
        <v>33</v>
      </c>
      <c r="D7181" s="19">
        <v>2014</v>
      </c>
      <c r="E7181" s="19" t="s">
        <v>104</v>
      </c>
      <c r="F7181" s="19" t="s">
        <v>224</v>
      </c>
      <c r="G7181" s="19" t="s">
        <v>152</v>
      </c>
      <c r="H7181" s="19">
        <v>3.9505705710870518</v>
      </c>
    </row>
    <row r="7182" spans="1:8">
      <c r="A7182" s="19" t="s">
        <v>36</v>
      </c>
      <c r="B7182" s="19" t="s">
        <v>7571</v>
      </c>
      <c r="C7182" s="19" t="s">
        <v>35</v>
      </c>
      <c r="D7182" s="19">
        <v>2014</v>
      </c>
      <c r="E7182" s="19" t="s">
        <v>104</v>
      </c>
      <c r="F7182" s="19" t="s">
        <v>224</v>
      </c>
      <c r="G7182" s="19" t="s">
        <v>152</v>
      </c>
      <c r="H7182" s="19">
        <v>2.8019537719825722</v>
      </c>
    </row>
    <row r="7183" spans="1:8">
      <c r="A7183" s="19" t="s">
        <v>38</v>
      </c>
      <c r="B7183" s="19" t="s">
        <v>7572</v>
      </c>
      <c r="C7183" s="19" t="s">
        <v>37</v>
      </c>
      <c r="D7183" s="19">
        <v>2014</v>
      </c>
      <c r="E7183" s="19" t="s">
        <v>104</v>
      </c>
      <c r="F7183" s="19" t="s">
        <v>224</v>
      </c>
      <c r="G7183" s="19" t="s">
        <v>152</v>
      </c>
      <c r="H7183" s="19">
        <v>2.192400717796676</v>
      </c>
    </row>
    <row r="7184" spans="1:8">
      <c r="A7184" s="19" t="s">
        <v>40</v>
      </c>
      <c r="B7184" s="19" t="s">
        <v>7573</v>
      </c>
      <c r="C7184" s="19" t="s">
        <v>39</v>
      </c>
      <c r="D7184" s="19">
        <v>2014</v>
      </c>
      <c r="E7184" s="19" t="s">
        <v>104</v>
      </c>
      <c r="F7184" s="19" t="s">
        <v>224</v>
      </c>
      <c r="G7184" s="19" t="s">
        <v>152</v>
      </c>
      <c r="H7184" s="19">
        <v>2.3230978539140104</v>
      </c>
    </row>
    <row r="7185" spans="1:8">
      <c r="A7185" s="19" t="s">
        <v>41</v>
      </c>
      <c r="B7185" s="19" t="s">
        <v>7574</v>
      </c>
      <c r="C7185" s="19" t="s">
        <v>24</v>
      </c>
      <c r="D7185" s="19">
        <v>2014</v>
      </c>
      <c r="E7185" s="19" t="s">
        <v>104</v>
      </c>
      <c r="F7185" s="19" t="s">
        <v>224</v>
      </c>
      <c r="G7185" s="19" t="s">
        <v>152</v>
      </c>
      <c r="H7185" s="19">
        <v>3.354814396080648</v>
      </c>
    </row>
    <row r="7186" spans="1:8">
      <c r="A7186" s="19" t="s">
        <v>43</v>
      </c>
      <c r="B7186" s="19" t="s">
        <v>7575</v>
      </c>
      <c r="C7186" s="19" t="s">
        <v>42</v>
      </c>
      <c r="D7186" s="19">
        <v>2014</v>
      </c>
      <c r="E7186" s="19" t="s">
        <v>104</v>
      </c>
      <c r="F7186" s="19" t="s">
        <v>224</v>
      </c>
      <c r="G7186" s="19" t="s">
        <v>152</v>
      </c>
      <c r="H7186" s="19">
        <v>3.0785548558170368</v>
      </c>
    </row>
    <row r="7187" spans="1:8">
      <c r="A7187" s="19" t="s">
        <v>45</v>
      </c>
      <c r="B7187" s="19" t="s">
        <v>7576</v>
      </c>
      <c r="C7187" s="19" t="s">
        <v>44</v>
      </c>
      <c r="D7187" s="19">
        <v>2014</v>
      </c>
      <c r="E7187" s="19" t="s">
        <v>104</v>
      </c>
      <c r="F7187" s="19" t="s">
        <v>224</v>
      </c>
      <c r="G7187" s="19" t="s">
        <v>152</v>
      </c>
      <c r="H7187" s="19">
        <v>3.0606633998026944</v>
      </c>
    </row>
    <row r="7188" spans="1:8">
      <c r="A7188" s="19" t="s">
        <v>47</v>
      </c>
      <c r="B7188" s="19" t="s">
        <v>7577</v>
      </c>
      <c r="C7188" s="19" t="s">
        <v>46</v>
      </c>
      <c r="D7188" s="19">
        <v>2014</v>
      </c>
      <c r="E7188" s="19" t="s">
        <v>104</v>
      </c>
      <c r="F7188" s="19" t="s">
        <v>224</v>
      </c>
      <c r="G7188" s="19" t="s">
        <v>152</v>
      </c>
      <c r="H7188" s="19">
        <v>2.9324276087356269</v>
      </c>
    </row>
    <row r="7189" spans="1:8">
      <c r="A7189" s="19" t="s">
        <v>49</v>
      </c>
      <c r="B7189" s="19" t="s">
        <v>7578</v>
      </c>
      <c r="C7189" s="19" t="s">
        <v>48</v>
      </c>
      <c r="D7189" s="19">
        <v>2014</v>
      </c>
      <c r="E7189" s="19" t="s">
        <v>104</v>
      </c>
      <c r="F7189" s="19" t="s">
        <v>224</v>
      </c>
      <c r="G7189" s="19" t="s">
        <v>152</v>
      </c>
      <c r="H7189" s="19">
        <v>2.573591880545552</v>
      </c>
    </row>
    <row r="7190" spans="1:8">
      <c r="A7190" s="19" t="s">
        <v>51</v>
      </c>
      <c r="B7190" s="19" t="s">
        <v>7579</v>
      </c>
      <c r="C7190" s="19" t="s">
        <v>50</v>
      </c>
      <c r="D7190" s="19">
        <v>2014</v>
      </c>
      <c r="E7190" s="19" t="s">
        <v>104</v>
      </c>
      <c r="F7190" s="19" t="s">
        <v>224</v>
      </c>
      <c r="G7190" s="19" t="s">
        <v>152</v>
      </c>
      <c r="H7190" s="19">
        <v>2.5560538116591927</v>
      </c>
    </row>
    <row r="7191" spans="1:8">
      <c r="A7191" s="19" t="s">
        <v>53</v>
      </c>
      <c r="B7191" s="19" t="s">
        <v>7580</v>
      </c>
      <c r="C7191" s="19" t="s">
        <v>52</v>
      </c>
      <c r="D7191" s="19">
        <v>2014</v>
      </c>
      <c r="E7191" s="19" t="s">
        <v>104</v>
      </c>
      <c r="F7191" s="19" t="s">
        <v>224</v>
      </c>
      <c r="G7191" s="19" t="s">
        <v>152</v>
      </c>
      <c r="H7191" s="19">
        <v>2.2363221776877649</v>
      </c>
    </row>
    <row r="7192" spans="1:8">
      <c r="A7192" s="19" t="s">
        <v>55</v>
      </c>
      <c r="B7192" s="19" t="s">
        <v>7581</v>
      </c>
      <c r="C7192" s="19" t="s">
        <v>54</v>
      </c>
      <c r="D7192" s="19">
        <v>2014</v>
      </c>
      <c r="E7192" s="19" t="s">
        <v>104</v>
      </c>
      <c r="F7192" s="19" t="s">
        <v>224</v>
      </c>
      <c r="G7192" s="19" t="s">
        <v>152</v>
      </c>
      <c r="H7192" s="19">
        <v>2.6181618827583506</v>
      </c>
    </row>
    <row r="7193" spans="1:8">
      <c r="A7193" s="19" t="s">
        <v>57</v>
      </c>
      <c r="B7193" s="19" t="s">
        <v>7582</v>
      </c>
      <c r="C7193" s="19" t="s">
        <v>56</v>
      </c>
      <c r="D7193" s="19">
        <v>2014</v>
      </c>
      <c r="E7193" s="19" t="s">
        <v>104</v>
      </c>
      <c r="F7193" s="19" t="s">
        <v>224</v>
      </c>
      <c r="G7193" s="19" t="s">
        <v>152</v>
      </c>
      <c r="H7193" s="19">
        <v>2.0138641918858351</v>
      </c>
    </row>
    <row r="7194" spans="1:8">
      <c r="A7194" s="19" t="s">
        <v>59</v>
      </c>
      <c r="B7194" s="19" t="s">
        <v>7583</v>
      </c>
      <c r="C7194" s="19" t="s">
        <v>58</v>
      </c>
      <c r="D7194" s="19">
        <v>2014</v>
      </c>
      <c r="E7194" s="19" t="s">
        <v>104</v>
      </c>
      <c r="F7194" s="19" t="s">
        <v>224</v>
      </c>
      <c r="G7194" s="19" t="s">
        <v>152</v>
      </c>
      <c r="H7194" s="19">
        <v>2.155448988551552</v>
      </c>
    </row>
    <row r="7195" spans="1:8">
      <c r="A7195" s="19" t="s">
        <v>61</v>
      </c>
      <c r="B7195" s="19" t="s">
        <v>7584</v>
      </c>
      <c r="C7195" s="19" t="s">
        <v>60</v>
      </c>
      <c r="D7195" s="19">
        <v>2014</v>
      </c>
      <c r="E7195" s="19" t="s">
        <v>104</v>
      </c>
      <c r="F7195" s="19" t="s">
        <v>224</v>
      </c>
      <c r="G7195" s="19" t="s">
        <v>152</v>
      </c>
      <c r="H7195" s="19">
        <v>2.0909167865910439</v>
      </c>
    </row>
    <row r="7196" spans="1:8">
      <c r="A7196" s="19" t="s">
        <v>63</v>
      </c>
      <c r="B7196" s="19" t="s">
        <v>7585</v>
      </c>
      <c r="C7196" s="19" t="s">
        <v>62</v>
      </c>
      <c r="D7196" s="19">
        <v>2014</v>
      </c>
      <c r="E7196" s="19" t="s">
        <v>104</v>
      </c>
      <c r="F7196" s="19" t="s">
        <v>224</v>
      </c>
      <c r="G7196" s="19" t="s">
        <v>152</v>
      </c>
      <c r="H7196" s="19">
        <v>1.9389688842453914</v>
      </c>
    </row>
    <row r="7197" spans="1:8">
      <c r="A7197" s="19" t="s">
        <v>65</v>
      </c>
      <c r="B7197" s="19" t="s">
        <v>7586</v>
      </c>
      <c r="C7197" s="19" t="s">
        <v>64</v>
      </c>
      <c r="D7197" s="19">
        <v>2014</v>
      </c>
      <c r="E7197" s="19" t="s">
        <v>104</v>
      </c>
      <c r="F7197" s="19" t="s">
        <v>224</v>
      </c>
      <c r="G7197" s="19" t="s">
        <v>152</v>
      </c>
      <c r="H7197" s="19">
        <v>2.1428366392054423</v>
      </c>
    </row>
    <row r="7198" spans="1:8">
      <c r="A7198" s="19" t="s">
        <v>67</v>
      </c>
      <c r="B7198" s="19" t="s">
        <v>7587</v>
      </c>
      <c r="C7198" s="19" t="s">
        <v>66</v>
      </c>
      <c r="D7198" s="19">
        <v>2014</v>
      </c>
      <c r="E7198" s="19" t="s">
        <v>104</v>
      </c>
      <c r="F7198" s="19" t="s">
        <v>224</v>
      </c>
      <c r="G7198" s="19" t="s">
        <v>152</v>
      </c>
      <c r="H7198" s="19">
        <v>2.4648233252191378</v>
      </c>
    </row>
    <row r="7199" spans="1:8">
      <c r="A7199" s="19" t="s">
        <v>69</v>
      </c>
      <c r="B7199" s="19" t="s">
        <v>7588</v>
      </c>
      <c r="C7199" s="19" t="s">
        <v>68</v>
      </c>
      <c r="D7199" s="19">
        <v>2014</v>
      </c>
      <c r="E7199" s="19" t="s">
        <v>104</v>
      </c>
      <c r="F7199" s="19" t="s">
        <v>224</v>
      </c>
      <c r="G7199" s="19" t="s">
        <v>152</v>
      </c>
      <c r="H7199" s="19">
        <v>3.0367354011436491</v>
      </c>
    </row>
    <row r="7200" spans="1:8">
      <c r="A7200" s="19" t="s">
        <v>71</v>
      </c>
      <c r="B7200" s="19" t="s">
        <v>7589</v>
      </c>
      <c r="C7200" s="19" t="s">
        <v>70</v>
      </c>
      <c r="D7200" s="19">
        <v>2014</v>
      </c>
      <c r="E7200" s="19" t="s">
        <v>104</v>
      </c>
      <c r="F7200" s="19" t="s">
        <v>224</v>
      </c>
      <c r="G7200" s="19" t="s">
        <v>152</v>
      </c>
      <c r="H7200" s="19">
        <v>2.2098732642790502</v>
      </c>
    </row>
    <row r="7201" spans="1:12">
      <c r="A7201" s="19" t="s">
        <v>20</v>
      </c>
      <c r="B7201" s="19" t="s">
        <v>7590</v>
      </c>
      <c r="C7201" s="19" t="s">
        <v>182</v>
      </c>
      <c r="D7201" s="19">
        <v>2014</v>
      </c>
      <c r="E7201" s="19" t="s">
        <v>104</v>
      </c>
      <c r="F7201" s="19" t="s">
        <v>224</v>
      </c>
      <c r="G7201" s="19" t="s">
        <v>152</v>
      </c>
      <c r="H7201" s="19">
        <v>2.5506171338237977</v>
      </c>
    </row>
    <row r="7202" spans="1:12">
      <c r="A7202" s="12"/>
      <c r="B7202" s="12"/>
      <c r="C7202" s="12"/>
      <c r="D7202" s="12"/>
      <c r="E7202" s="12"/>
      <c r="F7202" s="12"/>
      <c r="G7202" s="12"/>
      <c r="H7202" s="12"/>
      <c r="L7202">
        <v>0</v>
      </c>
    </row>
    <row r="7203" spans="1:12">
      <c r="A7203" s="12"/>
      <c r="B7203" s="12"/>
      <c r="C7203" s="12"/>
      <c r="D7203" s="12"/>
      <c r="E7203" s="12"/>
      <c r="F7203" s="12"/>
      <c r="G7203" s="12"/>
      <c r="H7203" s="12"/>
    </row>
    <row r="7204" spans="1:12">
      <c r="A7204" s="12"/>
      <c r="B7204" s="12"/>
      <c r="C7204" s="12"/>
      <c r="D7204" s="12"/>
      <c r="E7204" s="12"/>
      <c r="F7204" s="12"/>
      <c r="G7204" s="12"/>
      <c r="H7204" s="12"/>
    </row>
    <row r="7205" spans="1:12">
      <c r="A7205" s="12"/>
      <c r="B7205" s="12"/>
      <c r="C7205" s="12"/>
      <c r="D7205" s="12"/>
      <c r="E7205" s="12"/>
      <c r="F7205" s="12"/>
      <c r="G7205" s="12"/>
      <c r="H7205" s="12"/>
    </row>
    <row r="7206" spans="1:12">
      <c r="A7206" s="12"/>
      <c r="B7206" s="12"/>
      <c r="C7206" s="12"/>
      <c r="D7206" s="12"/>
      <c r="E7206" s="12"/>
      <c r="F7206" s="12"/>
      <c r="G7206" s="12"/>
      <c r="H7206" s="12"/>
    </row>
    <row r="7207" spans="1:12">
      <c r="A7207" s="12"/>
      <c r="B7207" s="12"/>
      <c r="C7207" s="12"/>
      <c r="D7207" s="12"/>
      <c r="E7207" s="12"/>
      <c r="F7207" s="12"/>
      <c r="G7207" s="12"/>
      <c r="H7207" s="12"/>
    </row>
    <row r="7208" spans="1:12">
      <c r="A7208" s="12"/>
      <c r="B7208" s="12"/>
      <c r="C7208" s="12"/>
      <c r="D7208" s="12"/>
      <c r="E7208" s="12"/>
      <c r="F7208" s="12"/>
      <c r="G7208" s="12"/>
      <c r="H7208" s="12"/>
    </row>
    <row r="7209" spans="1:12">
      <c r="A7209" s="12"/>
      <c r="B7209" s="12"/>
      <c r="C7209" s="12"/>
      <c r="D7209" s="12"/>
      <c r="E7209" s="12"/>
      <c r="F7209" s="12"/>
      <c r="G7209" s="12"/>
      <c r="H7209" s="12"/>
    </row>
    <row r="7210" spans="1:12">
      <c r="A7210" s="12"/>
      <c r="B7210" s="12"/>
      <c r="C7210" s="12"/>
      <c r="D7210" s="12"/>
      <c r="E7210" s="12"/>
      <c r="F7210" s="12"/>
      <c r="G7210" s="12"/>
      <c r="H7210" s="12"/>
    </row>
    <row r="7211" spans="1:12">
      <c r="A7211" s="12"/>
      <c r="B7211" s="12"/>
      <c r="C7211" s="12"/>
      <c r="D7211" s="12"/>
      <c r="E7211" s="12"/>
      <c r="F7211" s="12"/>
      <c r="G7211" s="12"/>
      <c r="H7211" s="12"/>
    </row>
    <row r="7212" spans="1:12">
      <c r="A7212" s="12"/>
      <c r="B7212" s="12"/>
      <c r="C7212" s="12"/>
      <c r="D7212" s="12"/>
      <c r="E7212" s="12"/>
      <c r="F7212" s="12"/>
      <c r="G7212" s="12"/>
      <c r="H7212" s="12"/>
    </row>
    <row r="7213" spans="1:12">
      <c r="A7213" s="12"/>
      <c r="B7213" s="12"/>
      <c r="C7213" s="12"/>
      <c r="D7213" s="12"/>
      <c r="E7213" s="12"/>
      <c r="F7213" s="12"/>
      <c r="G7213" s="12"/>
      <c r="H7213" s="12"/>
    </row>
    <row r="7214" spans="1:12">
      <c r="A7214" s="12"/>
      <c r="B7214" s="12"/>
      <c r="C7214" s="12"/>
      <c r="D7214" s="12"/>
      <c r="E7214" s="12"/>
      <c r="F7214" s="12"/>
      <c r="G7214" s="12"/>
      <c r="H7214" s="12"/>
    </row>
    <row r="7215" spans="1:12">
      <c r="A7215" s="12"/>
      <c r="B7215" s="12"/>
      <c r="C7215" s="12"/>
      <c r="D7215" s="12"/>
      <c r="E7215" s="12"/>
      <c r="F7215" s="12"/>
      <c r="G7215" s="12"/>
      <c r="H7215" s="12"/>
    </row>
    <row r="7216" spans="1:12">
      <c r="A7216" s="12"/>
      <c r="B7216" s="12"/>
      <c r="C7216" s="12"/>
      <c r="D7216" s="12"/>
      <c r="E7216" s="12"/>
      <c r="F7216" s="12"/>
      <c r="G7216" s="12"/>
      <c r="H7216" s="12"/>
    </row>
    <row r="7217" spans="1:8">
      <c r="A7217" s="12"/>
      <c r="B7217" s="12"/>
      <c r="C7217" s="12"/>
      <c r="D7217" s="12"/>
      <c r="E7217" s="12"/>
      <c r="F7217" s="12"/>
      <c r="G7217" s="12"/>
      <c r="H7217" s="12"/>
    </row>
    <row r="7218" spans="1:8">
      <c r="A7218" s="12"/>
      <c r="B7218" s="12"/>
      <c r="C7218" s="12"/>
      <c r="D7218" s="12"/>
      <c r="E7218" s="12"/>
      <c r="F7218" s="12"/>
      <c r="G7218" s="12"/>
      <c r="H7218" s="12"/>
    </row>
    <row r="7219" spans="1:8">
      <c r="A7219" s="12"/>
      <c r="B7219" s="12"/>
      <c r="C7219" s="12"/>
      <c r="D7219" s="12"/>
      <c r="E7219" s="12"/>
      <c r="F7219" s="12"/>
      <c r="G7219" s="12"/>
      <c r="H7219" s="12"/>
    </row>
    <row r="7220" spans="1:8">
      <c r="A7220" s="12"/>
      <c r="B7220" s="12"/>
      <c r="C7220" s="12"/>
      <c r="D7220" s="12"/>
      <c r="E7220" s="12"/>
      <c r="F7220" s="12"/>
      <c r="G7220" s="12"/>
      <c r="H7220" s="12"/>
    </row>
    <row r="7221" spans="1:8">
      <c r="A7221" s="12"/>
      <c r="B7221" s="12"/>
      <c r="C7221" s="12"/>
      <c r="D7221" s="12"/>
      <c r="E7221" s="12"/>
      <c r="F7221" s="12"/>
      <c r="G7221" s="12"/>
      <c r="H7221" s="12"/>
    </row>
    <row r="7222" spans="1:8">
      <c r="A7222" s="12"/>
      <c r="B7222" s="12"/>
      <c r="C7222" s="12"/>
      <c r="D7222" s="12"/>
      <c r="E7222" s="12"/>
      <c r="F7222" s="12"/>
      <c r="G7222" s="12"/>
      <c r="H7222" s="12"/>
    </row>
    <row r="7223" spans="1:8">
      <c r="A7223" s="12"/>
      <c r="B7223" s="12"/>
      <c r="C7223" s="12"/>
      <c r="D7223" s="12"/>
      <c r="E7223" s="12"/>
      <c r="F7223" s="12"/>
      <c r="G7223" s="12"/>
      <c r="H7223" s="12"/>
    </row>
    <row r="7224" spans="1:8">
      <c r="A7224" s="12"/>
      <c r="B7224" s="12"/>
      <c r="C7224" s="12"/>
      <c r="D7224" s="12"/>
      <c r="E7224" s="12"/>
      <c r="F7224" s="12"/>
      <c r="G7224" s="12"/>
      <c r="H7224" s="12"/>
    </row>
    <row r="7225" spans="1:8">
      <c r="A7225" s="12"/>
      <c r="B7225" s="12"/>
      <c r="C7225" s="12"/>
      <c r="D7225" s="12"/>
      <c r="E7225" s="12"/>
      <c r="F7225" s="12"/>
      <c r="G7225" s="12"/>
      <c r="H7225" s="12"/>
    </row>
    <row r="7226" spans="1:8">
      <c r="A7226" s="12"/>
      <c r="B7226" s="12"/>
      <c r="C7226" s="12"/>
      <c r="D7226" s="12"/>
      <c r="E7226" s="12"/>
      <c r="F7226" s="12"/>
      <c r="G7226" s="12"/>
      <c r="H7226" s="12"/>
    </row>
    <row r="7227" spans="1:8">
      <c r="A7227" s="12"/>
      <c r="B7227" s="12"/>
      <c r="C7227" s="12"/>
      <c r="D7227" s="12"/>
      <c r="E7227" s="12"/>
      <c r="F7227" s="12"/>
      <c r="G7227" s="12"/>
      <c r="H7227" s="12"/>
    </row>
    <row r="7228" spans="1:8">
      <c r="A7228" s="12"/>
      <c r="B7228" s="12"/>
      <c r="C7228" s="12"/>
      <c r="D7228" s="12"/>
      <c r="E7228" s="12"/>
      <c r="F7228" s="12"/>
      <c r="G7228" s="12"/>
      <c r="H7228" s="12"/>
    </row>
    <row r="7229" spans="1:8">
      <c r="A7229" s="12"/>
      <c r="B7229" s="12"/>
      <c r="C7229" s="12"/>
      <c r="D7229" s="12"/>
      <c r="E7229" s="12"/>
      <c r="F7229" s="12"/>
      <c r="G7229" s="12"/>
      <c r="H7229" s="12"/>
    </row>
    <row r="7230" spans="1:8">
      <c r="A7230" s="12"/>
      <c r="B7230" s="12"/>
      <c r="C7230" s="12"/>
      <c r="D7230" s="12"/>
      <c r="E7230" s="12"/>
      <c r="F7230" s="12"/>
      <c r="G7230" s="12"/>
      <c r="H7230" s="12"/>
    </row>
    <row r="7231" spans="1:8">
      <c r="A7231" s="12"/>
      <c r="B7231" s="12"/>
      <c r="C7231" s="12"/>
      <c r="D7231" s="12"/>
      <c r="E7231" s="12"/>
      <c r="F7231" s="12"/>
      <c r="G7231" s="12"/>
      <c r="H7231" s="12"/>
    </row>
    <row r="7232" spans="1:8">
      <c r="A7232" s="12"/>
      <c r="B7232" s="12"/>
      <c r="C7232" s="12"/>
      <c r="D7232" s="12"/>
      <c r="E7232" s="12"/>
      <c r="F7232" s="12"/>
      <c r="G7232" s="12"/>
      <c r="H7232" s="12"/>
    </row>
    <row r="7233" spans="1:8">
      <c r="A7233" s="12"/>
      <c r="B7233" s="12"/>
      <c r="C7233" s="12"/>
      <c r="D7233" s="12"/>
      <c r="E7233" s="12"/>
      <c r="F7233" s="12"/>
      <c r="G7233" s="12"/>
      <c r="H7233" s="12"/>
    </row>
    <row r="7234" spans="1:8">
      <c r="A7234" s="12"/>
      <c r="B7234" s="12"/>
      <c r="C7234" s="12"/>
      <c r="D7234" s="12"/>
      <c r="E7234" s="12"/>
      <c r="F7234" s="12"/>
      <c r="G7234" s="12"/>
      <c r="H7234" s="12"/>
    </row>
    <row r="7235" spans="1:8">
      <c r="A7235" s="12"/>
      <c r="B7235" s="12"/>
      <c r="C7235" s="12"/>
      <c r="D7235" s="12"/>
      <c r="E7235" s="12"/>
      <c r="F7235" s="12"/>
      <c r="G7235" s="12"/>
      <c r="H7235" s="12"/>
    </row>
    <row r="7236" spans="1:8">
      <c r="A7236" s="12"/>
      <c r="B7236" s="12"/>
      <c r="C7236" s="12"/>
      <c r="D7236" s="12"/>
      <c r="E7236" s="12"/>
      <c r="F7236" s="12"/>
      <c r="G7236" s="12"/>
      <c r="H7236" s="12"/>
    </row>
    <row r="7237" spans="1:8">
      <c r="A7237" s="12"/>
      <c r="B7237" s="12"/>
      <c r="C7237" s="12"/>
      <c r="D7237" s="12"/>
      <c r="E7237" s="12"/>
      <c r="F7237" s="12"/>
      <c r="G7237" s="12"/>
      <c r="H7237" s="12"/>
    </row>
    <row r="7238" spans="1:8">
      <c r="A7238" s="12"/>
      <c r="B7238" s="12"/>
      <c r="C7238" s="12"/>
      <c r="D7238" s="12"/>
      <c r="E7238" s="12"/>
      <c r="F7238" s="12"/>
      <c r="G7238" s="12"/>
      <c r="H7238" s="12"/>
    </row>
    <row r="7239" spans="1:8">
      <c r="A7239" s="12"/>
      <c r="B7239" s="12"/>
      <c r="C7239" s="12"/>
      <c r="D7239" s="12"/>
      <c r="E7239" s="12"/>
      <c r="F7239" s="12"/>
      <c r="G7239" s="12"/>
      <c r="H7239" s="12"/>
    </row>
    <row r="7240" spans="1:8">
      <c r="A7240" s="12"/>
      <c r="B7240" s="12"/>
      <c r="C7240" s="12"/>
      <c r="D7240" s="12"/>
      <c r="E7240" s="12"/>
      <c r="F7240" s="12"/>
      <c r="G7240" s="12"/>
      <c r="H7240" s="1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601"/>
  <sheetViews>
    <sheetView workbookViewId="0">
      <selection activeCell="H20" sqref="H20"/>
    </sheetView>
  </sheetViews>
  <sheetFormatPr defaultRowHeight="14.4"/>
  <cols>
    <col min="1" max="1" width="28.6640625" bestFit="1" customWidth="1"/>
    <col min="2" max="2" width="28.6640625" customWidth="1"/>
    <col min="3" max="3" width="10.109375" bestFit="1" customWidth="1"/>
    <col min="6" max="6" width="12.109375" customWidth="1"/>
    <col min="8" max="8" width="11.44140625" bestFit="1" customWidth="1"/>
    <col min="9" max="10" width="13.5546875" bestFit="1" customWidth="1"/>
    <col min="11" max="11" width="11.44140625" bestFit="1" customWidth="1"/>
    <col min="12" max="12" width="13.6640625" bestFit="1" customWidth="1"/>
    <col min="13" max="14" width="15.6640625" bestFit="1" customWidth="1"/>
    <col min="15" max="15" width="13.6640625" bestFit="1" customWidth="1"/>
    <col min="16" max="16" width="16.5546875" bestFit="1" customWidth="1"/>
    <col min="17" max="18" width="18.6640625" bestFit="1" customWidth="1"/>
    <col min="19" max="19" width="17" bestFit="1" customWidth="1"/>
  </cols>
  <sheetData>
    <row r="1" spans="1:12">
      <c r="A1" s="1" t="s">
        <v>22</v>
      </c>
      <c r="B1" s="1" t="s">
        <v>166</v>
      </c>
      <c r="C1" s="1" t="s">
        <v>167</v>
      </c>
      <c r="D1" s="1" t="s">
        <v>91</v>
      </c>
      <c r="E1" s="1" t="s">
        <v>73</v>
      </c>
      <c r="F1" s="1" t="s">
        <v>168</v>
      </c>
      <c r="G1" s="1" t="s">
        <v>169</v>
      </c>
      <c r="H1" s="20" t="s">
        <v>170</v>
      </c>
      <c r="I1" s="20"/>
      <c r="J1" s="20"/>
      <c r="K1" s="20"/>
      <c r="L1" s="20"/>
    </row>
    <row r="2" spans="1:12">
      <c r="A2" t="s">
        <v>23</v>
      </c>
      <c r="B2" t="s">
        <v>3991</v>
      </c>
      <c r="C2" t="s">
        <v>175</v>
      </c>
      <c r="D2">
        <v>2005</v>
      </c>
      <c r="E2" t="s">
        <v>105</v>
      </c>
      <c r="F2" t="s">
        <v>224</v>
      </c>
      <c r="G2" t="s">
        <v>126</v>
      </c>
      <c r="H2">
        <v>19.718795062451029</v>
      </c>
    </row>
    <row r="3" spans="1:12">
      <c r="A3" t="s">
        <v>25</v>
      </c>
      <c r="B3" t="s">
        <v>3992</v>
      </c>
      <c r="C3" t="s">
        <v>176</v>
      </c>
      <c r="D3">
        <v>2005</v>
      </c>
      <c r="E3" t="s">
        <v>105</v>
      </c>
      <c r="F3" t="s">
        <v>224</v>
      </c>
      <c r="G3" t="s">
        <v>126</v>
      </c>
      <c r="H3">
        <v>19.534356361829026</v>
      </c>
    </row>
    <row r="4" spans="1:12">
      <c r="A4" t="s">
        <v>26</v>
      </c>
      <c r="B4" t="s">
        <v>3993</v>
      </c>
      <c r="C4" t="s">
        <v>177</v>
      </c>
      <c r="D4">
        <v>2005</v>
      </c>
      <c r="E4" t="s">
        <v>105</v>
      </c>
      <c r="F4" t="s">
        <v>224</v>
      </c>
      <c r="G4" t="s">
        <v>126</v>
      </c>
      <c r="H4">
        <v>19.559250037431582</v>
      </c>
    </row>
    <row r="5" spans="1:12">
      <c r="A5" s="16" t="s">
        <v>221</v>
      </c>
      <c r="B5" t="s">
        <v>3994</v>
      </c>
      <c r="C5" t="s">
        <v>178</v>
      </c>
      <c r="D5">
        <v>2005</v>
      </c>
      <c r="E5" t="s">
        <v>105</v>
      </c>
      <c r="F5" t="s">
        <v>224</v>
      </c>
      <c r="G5" t="s">
        <v>126</v>
      </c>
      <c r="H5">
        <v>19.674426242969169</v>
      </c>
    </row>
    <row r="6" spans="1:12">
      <c r="A6" t="s">
        <v>107</v>
      </c>
      <c r="B6" t="s">
        <v>3995</v>
      </c>
      <c r="C6" t="s">
        <v>179</v>
      </c>
      <c r="D6">
        <v>2005</v>
      </c>
      <c r="E6" t="s">
        <v>105</v>
      </c>
      <c r="F6" t="s">
        <v>224</v>
      </c>
      <c r="G6" t="s">
        <v>126</v>
      </c>
      <c r="H6">
        <v>20.057108006209802</v>
      </c>
    </row>
    <row r="7" spans="1:12">
      <c r="A7" t="s">
        <v>27</v>
      </c>
      <c r="B7" t="s">
        <v>3996</v>
      </c>
      <c r="C7" t="s">
        <v>180</v>
      </c>
      <c r="D7">
        <v>2005</v>
      </c>
      <c r="E7" t="s">
        <v>105</v>
      </c>
      <c r="F7" t="s">
        <v>224</v>
      </c>
      <c r="G7" t="s">
        <v>126</v>
      </c>
      <c r="H7">
        <v>20.638308397939209</v>
      </c>
    </row>
    <row r="8" spans="1:12">
      <c r="A8" t="s">
        <v>28</v>
      </c>
      <c r="B8" t="s">
        <v>3997</v>
      </c>
      <c r="C8" t="s">
        <v>181</v>
      </c>
      <c r="D8">
        <v>2005</v>
      </c>
      <c r="E8" t="s">
        <v>105</v>
      </c>
      <c r="F8" t="s">
        <v>224</v>
      </c>
      <c r="G8" t="s">
        <v>126</v>
      </c>
      <c r="H8">
        <v>21.327196150977613</v>
      </c>
    </row>
    <row r="9" spans="1:12">
      <c r="A9" t="s">
        <v>30</v>
      </c>
      <c r="B9" t="s">
        <v>3998</v>
      </c>
      <c r="C9" t="s">
        <v>29</v>
      </c>
      <c r="D9">
        <v>2005</v>
      </c>
      <c r="E9" t="s">
        <v>105</v>
      </c>
      <c r="F9" t="s">
        <v>224</v>
      </c>
      <c r="G9" t="s">
        <v>126</v>
      </c>
      <c r="H9">
        <v>19.230655597246432</v>
      </c>
    </row>
    <row r="10" spans="1:12">
      <c r="A10" t="s">
        <v>32</v>
      </c>
      <c r="B10" t="s">
        <v>3999</v>
      </c>
      <c r="C10" t="s">
        <v>31</v>
      </c>
      <c r="D10">
        <v>2005</v>
      </c>
      <c r="E10" t="s">
        <v>105</v>
      </c>
      <c r="F10" t="s">
        <v>224</v>
      </c>
      <c r="G10" t="s">
        <v>126</v>
      </c>
      <c r="H10">
        <v>18.99439395522128</v>
      </c>
    </row>
    <row r="11" spans="1:12">
      <c r="A11" t="s">
        <v>34</v>
      </c>
      <c r="B11" t="s">
        <v>4000</v>
      </c>
      <c r="C11" t="s">
        <v>33</v>
      </c>
      <c r="D11">
        <v>2005</v>
      </c>
      <c r="E11" t="s">
        <v>105</v>
      </c>
      <c r="F11" t="s">
        <v>224</v>
      </c>
      <c r="G11" t="s">
        <v>126</v>
      </c>
      <c r="H11">
        <v>18.865721434528773</v>
      </c>
    </row>
    <row r="12" spans="1:12">
      <c r="A12" t="s">
        <v>36</v>
      </c>
      <c r="B12" t="s">
        <v>4001</v>
      </c>
      <c r="C12" t="s">
        <v>35</v>
      </c>
      <c r="D12">
        <v>2005</v>
      </c>
      <c r="E12" t="s">
        <v>105</v>
      </c>
      <c r="F12" t="s">
        <v>224</v>
      </c>
      <c r="G12" t="s">
        <v>126</v>
      </c>
      <c r="H12">
        <v>19.988562882153698</v>
      </c>
    </row>
    <row r="13" spans="1:12">
      <c r="A13" t="s">
        <v>38</v>
      </c>
      <c r="B13" t="s">
        <v>4002</v>
      </c>
      <c r="C13" t="s">
        <v>37</v>
      </c>
      <c r="D13">
        <v>2005</v>
      </c>
      <c r="E13" t="s">
        <v>105</v>
      </c>
      <c r="F13" t="s">
        <v>224</v>
      </c>
      <c r="G13" t="s">
        <v>126</v>
      </c>
      <c r="H13">
        <v>20.562092035446266</v>
      </c>
    </row>
    <row r="14" spans="1:12">
      <c r="A14" t="s">
        <v>40</v>
      </c>
      <c r="B14" t="s">
        <v>4003</v>
      </c>
      <c r="C14" t="s">
        <v>39</v>
      </c>
      <c r="D14">
        <v>2005</v>
      </c>
      <c r="E14" t="s">
        <v>105</v>
      </c>
      <c r="F14" t="s">
        <v>224</v>
      </c>
      <c r="G14" t="s">
        <v>126</v>
      </c>
      <c r="H14">
        <v>20.186413504762506</v>
      </c>
    </row>
    <row r="15" spans="1:12">
      <c r="A15" t="s">
        <v>41</v>
      </c>
      <c r="B15" t="s">
        <v>4004</v>
      </c>
      <c r="C15" t="s">
        <v>24</v>
      </c>
      <c r="D15">
        <v>2005</v>
      </c>
      <c r="E15" t="s">
        <v>105</v>
      </c>
      <c r="F15" t="s">
        <v>224</v>
      </c>
      <c r="G15" t="s">
        <v>126</v>
      </c>
      <c r="H15">
        <v>19.534356361829026</v>
      </c>
    </row>
    <row r="16" spans="1:12">
      <c r="A16" t="s">
        <v>43</v>
      </c>
      <c r="B16" t="s">
        <v>4005</v>
      </c>
      <c r="C16" t="s">
        <v>42</v>
      </c>
      <c r="D16">
        <v>2005</v>
      </c>
      <c r="E16" t="s">
        <v>105</v>
      </c>
      <c r="F16" t="s">
        <v>224</v>
      </c>
      <c r="G16" t="s">
        <v>126</v>
      </c>
      <c r="H16">
        <v>16.622272445987033</v>
      </c>
    </row>
    <row r="17" spans="1:8">
      <c r="A17" t="s">
        <v>45</v>
      </c>
      <c r="B17" t="s">
        <v>4006</v>
      </c>
      <c r="C17" t="s">
        <v>44</v>
      </c>
      <c r="D17">
        <v>2005</v>
      </c>
      <c r="E17" t="s">
        <v>105</v>
      </c>
      <c r="F17" t="s">
        <v>224</v>
      </c>
      <c r="G17" t="s">
        <v>126</v>
      </c>
      <c r="H17">
        <v>20.716135054687637</v>
      </c>
    </row>
    <row r="18" spans="1:8">
      <c r="A18" t="s">
        <v>47</v>
      </c>
      <c r="B18" t="s">
        <v>4007</v>
      </c>
      <c r="C18" t="s">
        <v>46</v>
      </c>
      <c r="D18">
        <v>2005</v>
      </c>
      <c r="E18" t="s">
        <v>105</v>
      </c>
      <c r="F18" t="s">
        <v>224</v>
      </c>
      <c r="G18" t="s">
        <v>126</v>
      </c>
      <c r="H18">
        <v>20.062510852578573</v>
      </c>
    </row>
    <row r="19" spans="1:8">
      <c r="A19" t="s">
        <v>49</v>
      </c>
      <c r="B19" t="s">
        <v>4008</v>
      </c>
      <c r="C19" t="s">
        <v>48</v>
      </c>
      <c r="D19">
        <v>2005</v>
      </c>
      <c r="E19" t="s">
        <v>105</v>
      </c>
      <c r="F19" t="s">
        <v>224</v>
      </c>
      <c r="G19" t="s">
        <v>126</v>
      </c>
      <c r="H19">
        <v>19.016733224339561</v>
      </c>
    </row>
    <row r="20" spans="1:8">
      <c r="A20" t="s">
        <v>51</v>
      </c>
      <c r="B20" t="s">
        <v>4009</v>
      </c>
      <c r="C20" t="s">
        <v>50</v>
      </c>
      <c r="D20">
        <v>2005</v>
      </c>
      <c r="E20" t="s">
        <v>105</v>
      </c>
      <c r="F20" t="s">
        <v>224</v>
      </c>
      <c r="G20" t="s">
        <v>126</v>
      </c>
      <c r="H20">
        <v>19.911603865458087</v>
      </c>
    </row>
    <row r="21" spans="1:8">
      <c r="A21" t="s">
        <v>53</v>
      </c>
      <c r="B21" t="s">
        <v>4010</v>
      </c>
      <c r="C21" t="s">
        <v>52</v>
      </c>
      <c r="D21">
        <v>2005</v>
      </c>
      <c r="E21" t="s">
        <v>105</v>
      </c>
      <c r="F21" t="s">
        <v>224</v>
      </c>
      <c r="G21" t="s">
        <v>126</v>
      </c>
      <c r="H21">
        <v>20.564938667324171</v>
      </c>
    </row>
    <row r="22" spans="1:8">
      <c r="A22" t="s">
        <v>55</v>
      </c>
      <c r="B22" t="s">
        <v>4011</v>
      </c>
      <c r="C22" t="s">
        <v>54</v>
      </c>
      <c r="D22">
        <v>2005</v>
      </c>
      <c r="E22" t="s">
        <v>105</v>
      </c>
      <c r="F22" t="s">
        <v>224</v>
      </c>
      <c r="G22" t="s">
        <v>126</v>
      </c>
      <c r="H22">
        <v>21.399287586531354</v>
      </c>
    </row>
    <row r="23" spans="1:8">
      <c r="A23" t="s">
        <v>57</v>
      </c>
      <c r="B23" t="s">
        <v>4012</v>
      </c>
      <c r="C23" t="s">
        <v>56</v>
      </c>
      <c r="D23">
        <v>2005</v>
      </c>
      <c r="E23" t="s">
        <v>105</v>
      </c>
      <c r="F23" t="s">
        <v>224</v>
      </c>
      <c r="G23" t="s">
        <v>126</v>
      </c>
      <c r="H23">
        <v>19.548038440949298</v>
      </c>
    </row>
    <row r="24" spans="1:8">
      <c r="A24" t="s">
        <v>59</v>
      </c>
      <c r="B24" t="s">
        <v>4013</v>
      </c>
      <c r="C24" t="s">
        <v>58</v>
      </c>
      <c r="D24">
        <v>2005</v>
      </c>
      <c r="E24" t="s">
        <v>105</v>
      </c>
      <c r="F24" t="s">
        <v>224</v>
      </c>
      <c r="G24" t="s">
        <v>126</v>
      </c>
      <c r="H24">
        <v>20.481378972077216</v>
      </c>
    </row>
    <row r="25" spans="1:8">
      <c r="A25" t="s">
        <v>61</v>
      </c>
      <c r="B25" t="s">
        <v>4014</v>
      </c>
      <c r="C25" t="s">
        <v>60</v>
      </c>
      <c r="D25">
        <v>2005</v>
      </c>
      <c r="E25" t="s">
        <v>105</v>
      </c>
      <c r="F25" t="s">
        <v>224</v>
      </c>
      <c r="G25" t="s">
        <v>126</v>
      </c>
      <c r="H25">
        <v>21.293958356204488</v>
      </c>
    </row>
    <row r="26" spans="1:8">
      <c r="A26" t="s">
        <v>63</v>
      </c>
      <c r="B26" t="s">
        <v>4015</v>
      </c>
      <c r="C26" t="s">
        <v>62</v>
      </c>
      <c r="D26">
        <v>2005</v>
      </c>
      <c r="E26" t="s">
        <v>105</v>
      </c>
      <c r="F26" t="s">
        <v>224</v>
      </c>
      <c r="G26" t="s">
        <v>126</v>
      </c>
      <c r="H26">
        <v>21.514735796395286</v>
      </c>
    </row>
    <row r="27" spans="1:8">
      <c r="A27" t="s">
        <v>65</v>
      </c>
      <c r="B27" t="s">
        <v>4016</v>
      </c>
      <c r="C27" t="s">
        <v>64</v>
      </c>
      <c r="D27">
        <v>2005</v>
      </c>
      <c r="E27" t="s">
        <v>105</v>
      </c>
      <c r="F27" t="s">
        <v>224</v>
      </c>
      <c r="G27" t="s">
        <v>126</v>
      </c>
      <c r="H27">
        <v>20.375821365920377</v>
      </c>
    </row>
    <row r="28" spans="1:8">
      <c r="A28" t="s">
        <v>67</v>
      </c>
      <c r="B28" t="s">
        <v>4017</v>
      </c>
      <c r="C28" t="s">
        <v>66</v>
      </c>
      <c r="D28">
        <v>2005</v>
      </c>
      <c r="E28" t="s">
        <v>105</v>
      </c>
      <c r="F28" t="s">
        <v>224</v>
      </c>
      <c r="G28" t="s">
        <v>126</v>
      </c>
      <c r="H28">
        <v>21.232005812633396</v>
      </c>
    </row>
    <row r="29" spans="1:8">
      <c r="A29" t="s">
        <v>69</v>
      </c>
      <c r="B29" t="s">
        <v>4018</v>
      </c>
      <c r="C29" t="s">
        <v>68</v>
      </c>
      <c r="D29">
        <v>2005</v>
      </c>
      <c r="E29" t="s">
        <v>105</v>
      </c>
      <c r="F29" t="s">
        <v>224</v>
      </c>
      <c r="G29" t="s">
        <v>126</v>
      </c>
      <c r="H29">
        <v>20.452922339714792</v>
      </c>
    </row>
    <row r="30" spans="1:8">
      <c r="A30" t="s">
        <v>71</v>
      </c>
      <c r="B30" t="s">
        <v>4019</v>
      </c>
      <c r="C30" t="s">
        <v>70</v>
      </c>
      <c r="D30">
        <v>2005</v>
      </c>
      <c r="E30" t="s">
        <v>105</v>
      </c>
      <c r="F30" t="s">
        <v>224</v>
      </c>
      <c r="G30" t="s">
        <v>126</v>
      </c>
      <c r="H30">
        <v>22.185723124060925</v>
      </c>
    </row>
    <row r="31" spans="1:8">
      <c r="A31" t="s">
        <v>20</v>
      </c>
      <c r="B31" t="s">
        <v>4020</v>
      </c>
      <c r="C31" t="s">
        <v>182</v>
      </c>
      <c r="D31">
        <v>2005</v>
      </c>
      <c r="E31" t="s">
        <v>105</v>
      </c>
      <c r="F31" t="s">
        <v>224</v>
      </c>
      <c r="G31" t="s">
        <v>126</v>
      </c>
      <c r="H31">
        <v>20.127576834478209</v>
      </c>
    </row>
    <row r="32" spans="1:8">
      <c r="A32" t="s">
        <v>23</v>
      </c>
      <c r="B32" t="s">
        <v>4021</v>
      </c>
      <c r="C32" t="s">
        <v>175</v>
      </c>
      <c r="D32">
        <v>2006</v>
      </c>
      <c r="E32" t="s">
        <v>105</v>
      </c>
      <c r="F32" t="s">
        <v>224</v>
      </c>
      <c r="G32" t="s">
        <v>126</v>
      </c>
      <c r="H32">
        <v>19.460957851846906</v>
      </c>
    </row>
    <row r="33" spans="1:8">
      <c r="A33" t="s">
        <v>25</v>
      </c>
      <c r="B33" t="s">
        <v>4022</v>
      </c>
      <c r="C33" t="s">
        <v>176</v>
      </c>
      <c r="D33">
        <v>2006</v>
      </c>
      <c r="E33" t="s">
        <v>105</v>
      </c>
      <c r="F33" t="s">
        <v>224</v>
      </c>
      <c r="G33" t="s">
        <v>126</v>
      </c>
      <c r="H33">
        <v>19.301362667243456</v>
      </c>
    </row>
    <row r="34" spans="1:8">
      <c r="A34" t="s">
        <v>26</v>
      </c>
      <c r="B34" t="s">
        <v>4023</v>
      </c>
      <c r="C34" t="s">
        <v>177</v>
      </c>
      <c r="D34">
        <v>2006</v>
      </c>
      <c r="E34" t="s">
        <v>105</v>
      </c>
      <c r="F34" t="s">
        <v>224</v>
      </c>
      <c r="G34" t="s">
        <v>126</v>
      </c>
      <c r="H34">
        <v>19.332661257003089</v>
      </c>
    </row>
    <row r="35" spans="1:8">
      <c r="A35" s="16" t="s">
        <v>221</v>
      </c>
      <c r="B35" t="s">
        <v>4024</v>
      </c>
      <c r="C35" t="s">
        <v>178</v>
      </c>
      <c r="D35">
        <v>2006</v>
      </c>
      <c r="E35" t="s">
        <v>105</v>
      </c>
      <c r="F35" t="s">
        <v>224</v>
      </c>
      <c r="G35" t="s">
        <v>126</v>
      </c>
      <c r="H35">
        <v>19.467663252788633</v>
      </c>
    </row>
    <row r="36" spans="1:8">
      <c r="A36" t="s">
        <v>107</v>
      </c>
      <c r="B36" t="s">
        <v>4025</v>
      </c>
      <c r="C36" t="s">
        <v>179</v>
      </c>
      <c r="D36">
        <v>2006</v>
      </c>
      <c r="E36" t="s">
        <v>105</v>
      </c>
      <c r="F36" t="s">
        <v>224</v>
      </c>
      <c r="G36" t="s">
        <v>126</v>
      </c>
      <c r="H36">
        <v>19.821052293312643</v>
      </c>
    </row>
    <row r="37" spans="1:8">
      <c r="A37" t="s">
        <v>27</v>
      </c>
      <c r="B37" t="s">
        <v>4026</v>
      </c>
      <c r="C37" t="s">
        <v>180</v>
      </c>
      <c r="D37">
        <v>2006</v>
      </c>
      <c r="E37" t="s">
        <v>105</v>
      </c>
      <c r="F37" t="s">
        <v>224</v>
      </c>
      <c r="G37" t="s">
        <v>126</v>
      </c>
      <c r="H37">
        <v>20.284142988084326</v>
      </c>
    </row>
    <row r="38" spans="1:8">
      <c r="A38" t="s">
        <v>28</v>
      </c>
      <c r="B38" t="s">
        <v>4027</v>
      </c>
      <c r="C38" t="s">
        <v>181</v>
      </c>
      <c r="D38">
        <v>2006</v>
      </c>
      <c r="E38" t="s">
        <v>105</v>
      </c>
      <c r="F38" t="s">
        <v>224</v>
      </c>
      <c r="G38" t="s">
        <v>126</v>
      </c>
      <c r="H38">
        <v>21.038488809701288</v>
      </c>
    </row>
    <row r="39" spans="1:8">
      <c r="A39" t="s">
        <v>30</v>
      </c>
      <c r="B39" t="s">
        <v>4028</v>
      </c>
      <c r="C39" t="s">
        <v>29</v>
      </c>
      <c r="D39">
        <v>2006</v>
      </c>
      <c r="E39" t="s">
        <v>105</v>
      </c>
      <c r="F39" t="s">
        <v>224</v>
      </c>
      <c r="G39" t="s">
        <v>126</v>
      </c>
      <c r="H39">
        <v>18.843355036384526</v>
      </c>
    </row>
    <row r="40" spans="1:8">
      <c r="A40" t="s">
        <v>32</v>
      </c>
      <c r="B40" t="s">
        <v>4029</v>
      </c>
      <c r="C40" t="s">
        <v>31</v>
      </c>
      <c r="D40">
        <v>2006</v>
      </c>
      <c r="E40" t="s">
        <v>105</v>
      </c>
      <c r="F40" t="s">
        <v>224</v>
      </c>
      <c r="G40" t="s">
        <v>126</v>
      </c>
      <c r="H40">
        <v>18.813288944375088</v>
      </c>
    </row>
    <row r="41" spans="1:8">
      <c r="A41" t="s">
        <v>34</v>
      </c>
      <c r="B41" t="s">
        <v>4030</v>
      </c>
      <c r="C41" t="s">
        <v>33</v>
      </c>
      <c r="D41">
        <v>2006</v>
      </c>
      <c r="E41" t="s">
        <v>105</v>
      </c>
      <c r="F41" t="s">
        <v>224</v>
      </c>
      <c r="G41" t="s">
        <v>126</v>
      </c>
      <c r="H41">
        <v>18.555598576617438</v>
      </c>
    </row>
    <row r="42" spans="1:8">
      <c r="A42" t="s">
        <v>36</v>
      </c>
      <c r="B42" t="s">
        <v>4031</v>
      </c>
      <c r="C42" t="s">
        <v>35</v>
      </c>
      <c r="D42">
        <v>2006</v>
      </c>
      <c r="E42" t="s">
        <v>105</v>
      </c>
      <c r="F42" t="s">
        <v>224</v>
      </c>
      <c r="G42" t="s">
        <v>126</v>
      </c>
      <c r="H42">
        <v>19.78002639683238</v>
      </c>
    </row>
    <row r="43" spans="1:8">
      <c r="A43" t="s">
        <v>38</v>
      </c>
      <c r="B43" t="s">
        <v>4032</v>
      </c>
      <c r="C43" t="s">
        <v>37</v>
      </c>
      <c r="D43">
        <v>2006</v>
      </c>
      <c r="E43" t="s">
        <v>105</v>
      </c>
      <c r="F43" t="s">
        <v>224</v>
      </c>
      <c r="G43" t="s">
        <v>126</v>
      </c>
      <c r="H43">
        <v>20.203755817729192</v>
      </c>
    </row>
    <row r="44" spans="1:8">
      <c r="A44" t="s">
        <v>40</v>
      </c>
      <c r="B44" t="s">
        <v>4033</v>
      </c>
      <c r="C44" t="s">
        <v>39</v>
      </c>
      <c r="D44">
        <v>2006</v>
      </c>
      <c r="E44" t="s">
        <v>105</v>
      </c>
      <c r="F44" t="s">
        <v>224</v>
      </c>
      <c r="G44" t="s">
        <v>126</v>
      </c>
      <c r="H44">
        <v>20.053634350930803</v>
      </c>
    </row>
    <row r="45" spans="1:8">
      <c r="A45" t="s">
        <v>41</v>
      </c>
      <c r="B45" t="s">
        <v>4034</v>
      </c>
      <c r="C45" t="s">
        <v>24</v>
      </c>
      <c r="D45">
        <v>2006</v>
      </c>
      <c r="E45" t="s">
        <v>105</v>
      </c>
      <c r="F45" t="s">
        <v>224</v>
      </c>
      <c r="G45" t="s">
        <v>126</v>
      </c>
      <c r="H45">
        <v>19.301362667243456</v>
      </c>
    </row>
    <row r="46" spans="1:8">
      <c r="A46" t="s">
        <v>43</v>
      </c>
      <c r="B46" t="s">
        <v>4035</v>
      </c>
      <c r="C46" t="s">
        <v>42</v>
      </c>
      <c r="D46">
        <v>2006</v>
      </c>
      <c r="E46" t="s">
        <v>105</v>
      </c>
      <c r="F46" t="s">
        <v>224</v>
      </c>
      <c r="G46" t="s">
        <v>126</v>
      </c>
      <c r="H46">
        <v>16.512279190004307</v>
      </c>
    </row>
    <row r="47" spans="1:8">
      <c r="A47" t="s">
        <v>45</v>
      </c>
      <c r="B47" t="s">
        <v>4036</v>
      </c>
      <c r="C47" t="s">
        <v>44</v>
      </c>
      <c r="D47">
        <v>2006</v>
      </c>
      <c r="E47" t="s">
        <v>105</v>
      </c>
      <c r="F47" t="s">
        <v>224</v>
      </c>
      <c r="G47" t="s">
        <v>126</v>
      </c>
      <c r="H47">
        <v>20.436912669770035</v>
      </c>
    </row>
    <row r="48" spans="1:8">
      <c r="A48" t="s">
        <v>47</v>
      </c>
      <c r="B48" t="s">
        <v>4037</v>
      </c>
      <c r="C48" t="s">
        <v>46</v>
      </c>
      <c r="D48">
        <v>2006</v>
      </c>
      <c r="E48" t="s">
        <v>105</v>
      </c>
      <c r="F48" t="s">
        <v>224</v>
      </c>
      <c r="G48" t="s">
        <v>126</v>
      </c>
      <c r="H48">
        <v>19.80835075947331</v>
      </c>
    </row>
    <row r="49" spans="1:8">
      <c r="A49" t="s">
        <v>49</v>
      </c>
      <c r="B49" t="s">
        <v>4038</v>
      </c>
      <c r="C49" t="s">
        <v>48</v>
      </c>
      <c r="D49">
        <v>2006</v>
      </c>
      <c r="E49" t="s">
        <v>105</v>
      </c>
      <c r="F49" t="s">
        <v>224</v>
      </c>
      <c r="G49" t="s">
        <v>126</v>
      </c>
      <c r="H49">
        <v>18.876953125</v>
      </c>
    </row>
    <row r="50" spans="1:8">
      <c r="A50" t="s">
        <v>51</v>
      </c>
      <c r="B50" t="s">
        <v>4039</v>
      </c>
      <c r="C50" t="s">
        <v>50</v>
      </c>
      <c r="D50">
        <v>2006</v>
      </c>
      <c r="E50" t="s">
        <v>105</v>
      </c>
      <c r="F50" t="s">
        <v>224</v>
      </c>
      <c r="G50" t="s">
        <v>126</v>
      </c>
      <c r="H50">
        <v>19.501265445883579</v>
      </c>
    </row>
    <row r="51" spans="1:8">
      <c r="A51" t="s">
        <v>53</v>
      </c>
      <c r="B51" t="s">
        <v>4040</v>
      </c>
      <c r="C51" t="s">
        <v>52</v>
      </c>
      <c r="D51">
        <v>2006</v>
      </c>
      <c r="E51" t="s">
        <v>105</v>
      </c>
      <c r="F51" t="s">
        <v>224</v>
      </c>
      <c r="G51" t="s">
        <v>126</v>
      </c>
      <c r="H51">
        <v>20.448132273760315</v>
      </c>
    </row>
    <row r="52" spans="1:8">
      <c r="A52" t="s">
        <v>55</v>
      </c>
      <c r="B52" t="s">
        <v>4041</v>
      </c>
      <c r="C52" t="s">
        <v>54</v>
      </c>
      <c r="D52">
        <v>2006</v>
      </c>
      <c r="E52" t="s">
        <v>105</v>
      </c>
      <c r="F52" t="s">
        <v>224</v>
      </c>
      <c r="G52" t="s">
        <v>126</v>
      </c>
      <c r="H52">
        <v>21.029176124983309</v>
      </c>
    </row>
    <row r="53" spans="1:8">
      <c r="A53" t="s">
        <v>57</v>
      </c>
      <c r="B53" t="s">
        <v>4042</v>
      </c>
      <c r="C53" t="s">
        <v>56</v>
      </c>
      <c r="D53">
        <v>2006</v>
      </c>
      <c r="E53" t="s">
        <v>105</v>
      </c>
      <c r="F53" t="s">
        <v>224</v>
      </c>
      <c r="G53" t="s">
        <v>126</v>
      </c>
      <c r="H53">
        <v>19.362703192183236</v>
      </c>
    </row>
    <row r="54" spans="1:8">
      <c r="A54" t="s">
        <v>59</v>
      </c>
      <c r="B54" t="s">
        <v>4043</v>
      </c>
      <c r="C54" t="s">
        <v>58</v>
      </c>
      <c r="D54">
        <v>2006</v>
      </c>
      <c r="E54" t="s">
        <v>105</v>
      </c>
      <c r="F54" t="s">
        <v>224</v>
      </c>
      <c r="G54" t="s">
        <v>126</v>
      </c>
      <c r="H54">
        <v>20.146427228116824</v>
      </c>
    </row>
    <row r="55" spans="1:8">
      <c r="A55" t="s">
        <v>61</v>
      </c>
      <c r="B55" t="s">
        <v>4044</v>
      </c>
      <c r="C55" t="s">
        <v>60</v>
      </c>
      <c r="D55">
        <v>2006</v>
      </c>
      <c r="E55" t="s">
        <v>105</v>
      </c>
      <c r="F55" t="s">
        <v>224</v>
      </c>
      <c r="G55" t="s">
        <v>126</v>
      </c>
      <c r="H55">
        <v>20.856509252190353</v>
      </c>
    </row>
    <row r="56" spans="1:8">
      <c r="A56" t="s">
        <v>63</v>
      </c>
      <c r="B56" t="s">
        <v>4045</v>
      </c>
      <c r="C56" t="s">
        <v>62</v>
      </c>
      <c r="D56">
        <v>2006</v>
      </c>
      <c r="E56" t="s">
        <v>105</v>
      </c>
      <c r="F56" t="s">
        <v>224</v>
      </c>
      <c r="G56" t="s">
        <v>126</v>
      </c>
      <c r="H56">
        <v>21.302004894578314</v>
      </c>
    </row>
    <row r="57" spans="1:8">
      <c r="A57" t="s">
        <v>65</v>
      </c>
      <c r="B57" t="s">
        <v>4046</v>
      </c>
      <c r="C57" t="s">
        <v>64</v>
      </c>
      <c r="D57">
        <v>2006</v>
      </c>
      <c r="E57" t="s">
        <v>105</v>
      </c>
      <c r="F57" t="s">
        <v>224</v>
      </c>
      <c r="G57" t="s">
        <v>126</v>
      </c>
      <c r="H57">
        <v>19.848838239201676</v>
      </c>
    </row>
    <row r="58" spans="1:8">
      <c r="A58" t="s">
        <v>67</v>
      </c>
      <c r="B58" t="s">
        <v>4047</v>
      </c>
      <c r="C58" t="s">
        <v>66</v>
      </c>
      <c r="D58">
        <v>2006</v>
      </c>
      <c r="E58" t="s">
        <v>105</v>
      </c>
      <c r="F58" t="s">
        <v>224</v>
      </c>
      <c r="G58" t="s">
        <v>126</v>
      </c>
      <c r="H58">
        <v>21.058828857388708</v>
      </c>
    </row>
    <row r="59" spans="1:8">
      <c r="A59" t="s">
        <v>69</v>
      </c>
      <c r="B59" t="s">
        <v>4048</v>
      </c>
      <c r="C59" t="s">
        <v>68</v>
      </c>
      <c r="D59">
        <v>2006</v>
      </c>
      <c r="E59" t="s">
        <v>105</v>
      </c>
      <c r="F59" t="s">
        <v>224</v>
      </c>
      <c r="G59" t="s">
        <v>126</v>
      </c>
      <c r="H59">
        <v>20.166662851125203</v>
      </c>
    </row>
    <row r="60" spans="1:8">
      <c r="A60" t="s">
        <v>71</v>
      </c>
      <c r="B60" t="s">
        <v>4049</v>
      </c>
      <c r="C60" t="s">
        <v>70</v>
      </c>
      <c r="D60">
        <v>2006</v>
      </c>
      <c r="E60" t="s">
        <v>105</v>
      </c>
      <c r="F60" t="s">
        <v>224</v>
      </c>
      <c r="G60" t="s">
        <v>126</v>
      </c>
      <c r="H60">
        <v>21.84485206927345</v>
      </c>
    </row>
    <row r="61" spans="1:8">
      <c r="A61" t="s">
        <v>20</v>
      </c>
      <c r="B61" t="s">
        <v>4050</v>
      </c>
      <c r="C61" t="s">
        <v>182</v>
      </c>
      <c r="D61">
        <v>2006</v>
      </c>
      <c r="E61" t="s">
        <v>105</v>
      </c>
      <c r="F61" t="s">
        <v>224</v>
      </c>
      <c r="G61" t="s">
        <v>126</v>
      </c>
      <c r="H61">
        <v>19.871123751425472</v>
      </c>
    </row>
    <row r="62" spans="1:8">
      <c r="A62" t="s">
        <v>23</v>
      </c>
      <c r="B62" t="s">
        <v>4051</v>
      </c>
      <c r="C62" t="s">
        <v>175</v>
      </c>
      <c r="D62">
        <v>2007</v>
      </c>
      <c r="E62" t="s">
        <v>105</v>
      </c>
      <c r="F62" t="s">
        <v>224</v>
      </c>
      <c r="G62" t="s">
        <v>126</v>
      </c>
      <c r="H62">
        <v>19.220916214587099</v>
      </c>
    </row>
    <row r="63" spans="1:8">
      <c r="A63" t="s">
        <v>25</v>
      </c>
      <c r="B63" t="s">
        <v>4052</v>
      </c>
      <c r="C63" t="s">
        <v>176</v>
      </c>
      <c r="D63">
        <v>2007</v>
      </c>
      <c r="E63" t="s">
        <v>105</v>
      </c>
      <c r="F63" t="s">
        <v>224</v>
      </c>
      <c r="G63" t="s">
        <v>126</v>
      </c>
      <c r="H63">
        <v>18.798250326145347</v>
      </c>
    </row>
    <row r="64" spans="1:8">
      <c r="A64" t="s">
        <v>26</v>
      </c>
      <c r="B64" t="s">
        <v>4053</v>
      </c>
      <c r="C64" t="s">
        <v>177</v>
      </c>
      <c r="D64">
        <v>2007</v>
      </c>
      <c r="E64" t="s">
        <v>105</v>
      </c>
      <c r="F64" t="s">
        <v>224</v>
      </c>
      <c r="G64" t="s">
        <v>126</v>
      </c>
      <c r="H64">
        <v>18.981097933199617</v>
      </c>
    </row>
    <row r="65" spans="1:8">
      <c r="A65" s="16" t="s">
        <v>221</v>
      </c>
      <c r="B65" t="s">
        <v>4054</v>
      </c>
      <c r="C65" t="s">
        <v>178</v>
      </c>
      <c r="D65">
        <v>2007</v>
      </c>
      <c r="E65" t="s">
        <v>105</v>
      </c>
      <c r="F65" t="s">
        <v>224</v>
      </c>
      <c r="G65" t="s">
        <v>126</v>
      </c>
      <c r="H65">
        <v>19.211945785998211</v>
      </c>
    </row>
    <row r="66" spans="1:8">
      <c r="A66" t="s">
        <v>107</v>
      </c>
      <c r="B66" t="s">
        <v>4055</v>
      </c>
      <c r="C66" t="s">
        <v>179</v>
      </c>
      <c r="D66">
        <v>2007</v>
      </c>
      <c r="E66" t="s">
        <v>105</v>
      </c>
      <c r="F66" t="s">
        <v>224</v>
      </c>
      <c r="G66" t="s">
        <v>126</v>
      </c>
      <c r="H66">
        <v>19.598651614216873</v>
      </c>
    </row>
    <row r="67" spans="1:8">
      <c r="A67" t="s">
        <v>27</v>
      </c>
      <c r="B67" t="s">
        <v>4056</v>
      </c>
      <c r="C67" t="s">
        <v>180</v>
      </c>
      <c r="D67">
        <v>2007</v>
      </c>
      <c r="E67" t="s">
        <v>105</v>
      </c>
      <c r="F67" t="s">
        <v>224</v>
      </c>
      <c r="G67" t="s">
        <v>126</v>
      </c>
      <c r="H67">
        <v>19.982160666376366</v>
      </c>
    </row>
    <row r="68" spans="1:8">
      <c r="A68" t="s">
        <v>28</v>
      </c>
      <c r="B68" t="s">
        <v>4057</v>
      </c>
      <c r="C68" t="s">
        <v>181</v>
      </c>
      <c r="D68">
        <v>2007</v>
      </c>
      <c r="E68" t="s">
        <v>105</v>
      </c>
      <c r="F68" t="s">
        <v>224</v>
      </c>
      <c r="G68" t="s">
        <v>126</v>
      </c>
      <c r="H68">
        <v>20.623710091915552</v>
      </c>
    </row>
    <row r="69" spans="1:8">
      <c r="A69" t="s">
        <v>30</v>
      </c>
      <c r="B69" t="s">
        <v>4058</v>
      </c>
      <c r="C69" t="s">
        <v>29</v>
      </c>
      <c r="D69">
        <v>2007</v>
      </c>
      <c r="E69" t="s">
        <v>105</v>
      </c>
      <c r="F69" t="s">
        <v>224</v>
      </c>
      <c r="G69" t="s">
        <v>126</v>
      </c>
      <c r="H69">
        <v>18.475270705297046</v>
      </c>
    </row>
    <row r="70" spans="1:8">
      <c r="A70" t="s">
        <v>32</v>
      </c>
      <c r="B70" t="s">
        <v>4059</v>
      </c>
      <c r="C70" t="s">
        <v>31</v>
      </c>
      <c r="D70">
        <v>2007</v>
      </c>
      <c r="E70" t="s">
        <v>105</v>
      </c>
      <c r="F70" t="s">
        <v>224</v>
      </c>
      <c r="G70" t="s">
        <v>126</v>
      </c>
      <c r="H70">
        <v>18.656523314185165</v>
      </c>
    </row>
    <row r="71" spans="1:8">
      <c r="A71" t="s">
        <v>34</v>
      </c>
      <c r="B71" t="s">
        <v>4060</v>
      </c>
      <c r="C71" t="s">
        <v>33</v>
      </c>
      <c r="D71">
        <v>2007</v>
      </c>
      <c r="E71" t="s">
        <v>105</v>
      </c>
      <c r="F71" t="s">
        <v>224</v>
      </c>
      <c r="G71" t="s">
        <v>126</v>
      </c>
      <c r="H71">
        <v>18.169373973352801</v>
      </c>
    </row>
    <row r="72" spans="1:8">
      <c r="A72" t="s">
        <v>36</v>
      </c>
      <c r="B72" t="s">
        <v>4061</v>
      </c>
      <c r="C72" t="s">
        <v>35</v>
      </c>
      <c r="D72">
        <v>2007</v>
      </c>
      <c r="E72" t="s">
        <v>105</v>
      </c>
      <c r="F72" t="s">
        <v>224</v>
      </c>
      <c r="G72" t="s">
        <v>126</v>
      </c>
      <c r="H72">
        <v>19.625801386889965</v>
      </c>
    </row>
    <row r="73" spans="1:8">
      <c r="A73" t="s">
        <v>38</v>
      </c>
      <c r="B73" t="s">
        <v>4062</v>
      </c>
      <c r="C73" t="s">
        <v>37</v>
      </c>
      <c r="D73">
        <v>2007</v>
      </c>
      <c r="E73" t="s">
        <v>105</v>
      </c>
      <c r="F73" t="s">
        <v>224</v>
      </c>
      <c r="G73" t="s">
        <v>126</v>
      </c>
      <c r="H73">
        <v>19.962581096723827</v>
      </c>
    </row>
    <row r="74" spans="1:8">
      <c r="A74" t="s">
        <v>40</v>
      </c>
      <c r="B74" t="s">
        <v>4063</v>
      </c>
      <c r="C74" t="s">
        <v>39</v>
      </c>
      <c r="D74">
        <v>2007</v>
      </c>
      <c r="E74" t="s">
        <v>105</v>
      </c>
      <c r="F74" t="s">
        <v>224</v>
      </c>
      <c r="G74" t="s">
        <v>126</v>
      </c>
      <c r="H74">
        <v>19.872062300097344</v>
      </c>
    </row>
    <row r="75" spans="1:8">
      <c r="A75" t="s">
        <v>41</v>
      </c>
      <c r="B75" t="s">
        <v>4064</v>
      </c>
      <c r="C75" t="s">
        <v>24</v>
      </c>
      <c r="D75">
        <v>2007</v>
      </c>
      <c r="E75" t="s">
        <v>105</v>
      </c>
      <c r="F75" t="s">
        <v>224</v>
      </c>
      <c r="G75" t="s">
        <v>126</v>
      </c>
      <c r="H75">
        <v>18.798250326145347</v>
      </c>
    </row>
    <row r="76" spans="1:8">
      <c r="A76" t="s">
        <v>43</v>
      </c>
      <c r="B76" t="s">
        <v>4065</v>
      </c>
      <c r="C76" t="s">
        <v>42</v>
      </c>
      <c r="D76">
        <v>2007</v>
      </c>
      <c r="E76" t="s">
        <v>105</v>
      </c>
      <c r="F76" t="s">
        <v>224</v>
      </c>
      <c r="G76" t="s">
        <v>126</v>
      </c>
      <c r="H76">
        <v>16.193418401611819</v>
      </c>
    </row>
    <row r="77" spans="1:8">
      <c r="A77" t="s">
        <v>45</v>
      </c>
      <c r="B77" t="s">
        <v>4066</v>
      </c>
      <c r="C77" t="s">
        <v>44</v>
      </c>
      <c r="D77">
        <v>2007</v>
      </c>
      <c r="E77" t="s">
        <v>105</v>
      </c>
      <c r="F77" t="s">
        <v>224</v>
      </c>
      <c r="G77" t="s">
        <v>126</v>
      </c>
      <c r="H77">
        <v>19.907900615141415</v>
      </c>
    </row>
    <row r="78" spans="1:8">
      <c r="A78" t="s">
        <v>47</v>
      </c>
      <c r="B78" t="s">
        <v>4067</v>
      </c>
      <c r="C78" t="s">
        <v>46</v>
      </c>
      <c r="D78">
        <v>2007</v>
      </c>
      <c r="E78" t="s">
        <v>105</v>
      </c>
      <c r="F78" t="s">
        <v>224</v>
      </c>
      <c r="G78" t="s">
        <v>126</v>
      </c>
      <c r="H78">
        <v>19.547070381264977</v>
      </c>
    </row>
    <row r="79" spans="1:8">
      <c r="A79" t="s">
        <v>49</v>
      </c>
      <c r="B79" t="s">
        <v>4068</v>
      </c>
      <c r="C79" t="s">
        <v>48</v>
      </c>
      <c r="D79">
        <v>2007</v>
      </c>
      <c r="E79" t="s">
        <v>105</v>
      </c>
      <c r="F79" t="s">
        <v>224</v>
      </c>
      <c r="G79" t="s">
        <v>126</v>
      </c>
      <c r="H79">
        <v>18.653810658064742</v>
      </c>
    </row>
    <row r="80" spans="1:8">
      <c r="A80" t="s">
        <v>51</v>
      </c>
      <c r="B80" t="s">
        <v>4069</v>
      </c>
      <c r="C80" t="s">
        <v>50</v>
      </c>
      <c r="D80">
        <v>2007</v>
      </c>
      <c r="E80" t="s">
        <v>105</v>
      </c>
      <c r="F80" t="s">
        <v>224</v>
      </c>
      <c r="G80" t="s">
        <v>126</v>
      </c>
      <c r="H80">
        <v>19.286579779531284</v>
      </c>
    </row>
    <row r="81" spans="1:8">
      <c r="A81" t="s">
        <v>53</v>
      </c>
      <c r="B81" t="s">
        <v>4070</v>
      </c>
      <c r="C81" t="s">
        <v>52</v>
      </c>
      <c r="D81">
        <v>2007</v>
      </c>
      <c r="E81" t="s">
        <v>105</v>
      </c>
      <c r="F81" t="s">
        <v>224</v>
      </c>
      <c r="G81" t="s">
        <v>126</v>
      </c>
      <c r="H81">
        <v>20.089480084675785</v>
      </c>
    </row>
    <row r="82" spans="1:8">
      <c r="A82" t="s">
        <v>55</v>
      </c>
      <c r="B82" t="s">
        <v>4071</v>
      </c>
      <c r="C82" t="s">
        <v>54</v>
      </c>
      <c r="D82">
        <v>2007</v>
      </c>
      <c r="E82" t="s">
        <v>105</v>
      </c>
      <c r="F82" t="s">
        <v>224</v>
      </c>
      <c r="G82" t="s">
        <v>126</v>
      </c>
      <c r="H82">
        <v>20.648636145852265</v>
      </c>
    </row>
    <row r="83" spans="1:8">
      <c r="A83" t="s">
        <v>57</v>
      </c>
      <c r="B83" t="s">
        <v>4072</v>
      </c>
      <c r="C83" t="s">
        <v>56</v>
      </c>
      <c r="D83">
        <v>2007</v>
      </c>
      <c r="E83" t="s">
        <v>105</v>
      </c>
      <c r="F83" t="s">
        <v>224</v>
      </c>
      <c r="G83" t="s">
        <v>126</v>
      </c>
      <c r="H83">
        <v>19.20263213649223</v>
      </c>
    </row>
    <row r="84" spans="1:8">
      <c r="A84" t="s">
        <v>59</v>
      </c>
      <c r="B84" t="s">
        <v>4073</v>
      </c>
      <c r="C84" t="s">
        <v>58</v>
      </c>
      <c r="D84">
        <v>2007</v>
      </c>
      <c r="E84" t="s">
        <v>105</v>
      </c>
      <c r="F84" t="s">
        <v>224</v>
      </c>
      <c r="G84" t="s">
        <v>126</v>
      </c>
      <c r="H84">
        <v>19.844256069560966</v>
      </c>
    </row>
    <row r="85" spans="1:8">
      <c r="A85" t="s">
        <v>61</v>
      </c>
      <c r="B85" t="s">
        <v>4074</v>
      </c>
      <c r="C85" t="s">
        <v>60</v>
      </c>
      <c r="D85">
        <v>2007</v>
      </c>
      <c r="E85" t="s">
        <v>105</v>
      </c>
      <c r="F85" t="s">
        <v>224</v>
      </c>
      <c r="G85" t="s">
        <v>126</v>
      </c>
      <c r="H85">
        <v>20.549667684569787</v>
      </c>
    </row>
    <row r="86" spans="1:8">
      <c r="A86" t="s">
        <v>63</v>
      </c>
      <c r="B86" t="s">
        <v>4075</v>
      </c>
      <c r="C86" t="s">
        <v>62</v>
      </c>
      <c r="D86">
        <v>2007</v>
      </c>
      <c r="E86" t="s">
        <v>105</v>
      </c>
      <c r="F86" t="s">
        <v>224</v>
      </c>
      <c r="G86" t="s">
        <v>126</v>
      </c>
      <c r="H86">
        <v>20.937835691934055</v>
      </c>
    </row>
    <row r="87" spans="1:8">
      <c r="A87" t="s">
        <v>65</v>
      </c>
      <c r="B87" t="s">
        <v>4076</v>
      </c>
      <c r="C87" t="s">
        <v>64</v>
      </c>
      <c r="D87">
        <v>2007</v>
      </c>
      <c r="E87" t="s">
        <v>105</v>
      </c>
      <c r="F87" t="s">
        <v>224</v>
      </c>
      <c r="G87" t="s">
        <v>126</v>
      </c>
      <c r="H87">
        <v>19.317981035396667</v>
      </c>
    </row>
    <row r="88" spans="1:8">
      <c r="A88" t="s">
        <v>67</v>
      </c>
      <c r="B88" t="s">
        <v>4077</v>
      </c>
      <c r="C88" t="s">
        <v>66</v>
      </c>
      <c r="D88">
        <v>2007</v>
      </c>
      <c r="E88" t="s">
        <v>105</v>
      </c>
      <c r="F88" t="s">
        <v>224</v>
      </c>
      <c r="G88" t="s">
        <v>126</v>
      </c>
      <c r="H88">
        <v>20.582125276611119</v>
      </c>
    </row>
    <row r="89" spans="1:8">
      <c r="A89" t="s">
        <v>69</v>
      </c>
      <c r="B89" t="s">
        <v>4078</v>
      </c>
      <c r="C89" t="s">
        <v>68</v>
      </c>
      <c r="D89">
        <v>2007</v>
      </c>
      <c r="E89" t="s">
        <v>105</v>
      </c>
      <c r="F89" t="s">
        <v>224</v>
      </c>
      <c r="G89" t="s">
        <v>126</v>
      </c>
      <c r="H89">
        <v>19.808292160925298</v>
      </c>
    </row>
    <row r="90" spans="1:8">
      <c r="A90" t="s">
        <v>71</v>
      </c>
      <c r="B90" t="s">
        <v>4079</v>
      </c>
      <c r="C90" t="s">
        <v>70</v>
      </c>
      <c r="D90">
        <v>2007</v>
      </c>
      <c r="E90" t="s">
        <v>105</v>
      </c>
      <c r="F90" t="s">
        <v>224</v>
      </c>
      <c r="G90" t="s">
        <v>126</v>
      </c>
      <c r="H90">
        <v>21.423799703738126</v>
      </c>
    </row>
    <row r="91" spans="1:8">
      <c r="A91" t="s">
        <v>20</v>
      </c>
      <c r="B91" t="s">
        <v>4080</v>
      </c>
      <c r="C91" t="s">
        <v>182</v>
      </c>
      <c r="D91">
        <v>2007</v>
      </c>
      <c r="E91" t="s">
        <v>105</v>
      </c>
      <c r="F91" t="s">
        <v>224</v>
      </c>
      <c r="G91" t="s">
        <v>126</v>
      </c>
      <c r="H91">
        <v>19.565621520767294</v>
      </c>
    </row>
    <row r="92" spans="1:8">
      <c r="A92" t="s">
        <v>23</v>
      </c>
      <c r="B92" t="s">
        <v>4081</v>
      </c>
      <c r="C92" t="s">
        <v>175</v>
      </c>
      <c r="D92">
        <v>2008</v>
      </c>
      <c r="E92" t="s">
        <v>105</v>
      </c>
      <c r="F92" t="s">
        <v>224</v>
      </c>
      <c r="G92" t="s">
        <v>126</v>
      </c>
      <c r="H92">
        <v>19.037387966450613</v>
      </c>
    </row>
    <row r="93" spans="1:8">
      <c r="A93" t="s">
        <v>25</v>
      </c>
      <c r="B93" t="s">
        <v>4082</v>
      </c>
      <c r="C93" t="s">
        <v>176</v>
      </c>
      <c r="D93">
        <v>2008</v>
      </c>
      <c r="E93" t="s">
        <v>105</v>
      </c>
      <c r="F93" t="s">
        <v>224</v>
      </c>
      <c r="G93" t="s">
        <v>126</v>
      </c>
      <c r="H93">
        <v>18.549579908815055</v>
      </c>
    </row>
    <row r="94" spans="1:8">
      <c r="A94" t="s">
        <v>26</v>
      </c>
      <c r="B94" t="s">
        <v>4083</v>
      </c>
      <c r="C94" t="s">
        <v>177</v>
      </c>
      <c r="D94">
        <v>2008</v>
      </c>
      <c r="E94" t="s">
        <v>105</v>
      </c>
      <c r="F94" t="s">
        <v>224</v>
      </c>
      <c r="G94" t="s">
        <v>126</v>
      </c>
      <c r="H94">
        <v>18.776503678061445</v>
      </c>
    </row>
    <row r="95" spans="1:8">
      <c r="A95" s="16" t="s">
        <v>221</v>
      </c>
      <c r="B95" t="s">
        <v>4084</v>
      </c>
      <c r="C95" t="s">
        <v>178</v>
      </c>
      <c r="D95">
        <v>2008</v>
      </c>
      <c r="E95" t="s">
        <v>105</v>
      </c>
      <c r="F95" t="s">
        <v>224</v>
      </c>
      <c r="G95" t="s">
        <v>126</v>
      </c>
      <c r="H95">
        <v>18.998512523591696</v>
      </c>
    </row>
    <row r="96" spans="1:8">
      <c r="A96" t="s">
        <v>107</v>
      </c>
      <c r="B96" t="s">
        <v>4085</v>
      </c>
      <c r="C96" t="s">
        <v>179</v>
      </c>
      <c r="D96">
        <v>2008</v>
      </c>
      <c r="E96" t="s">
        <v>105</v>
      </c>
      <c r="F96" t="s">
        <v>224</v>
      </c>
      <c r="G96" t="s">
        <v>126</v>
      </c>
      <c r="H96">
        <v>19.400977667360745</v>
      </c>
    </row>
    <row r="97" spans="1:8">
      <c r="A97" t="s">
        <v>27</v>
      </c>
      <c r="B97" t="s">
        <v>4086</v>
      </c>
      <c r="C97" t="s">
        <v>180</v>
      </c>
      <c r="D97">
        <v>2008</v>
      </c>
      <c r="E97" t="s">
        <v>105</v>
      </c>
      <c r="F97" t="s">
        <v>224</v>
      </c>
      <c r="G97" t="s">
        <v>126</v>
      </c>
      <c r="H97">
        <v>19.88757673972545</v>
      </c>
    </row>
    <row r="98" spans="1:8">
      <c r="A98" t="s">
        <v>28</v>
      </c>
      <c r="B98" t="s">
        <v>4087</v>
      </c>
      <c r="C98" t="s">
        <v>181</v>
      </c>
      <c r="D98">
        <v>2008</v>
      </c>
      <c r="E98" t="s">
        <v>105</v>
      </c>
      <c r="F98" t="s">
        <v>224</v>
      </c>
      <c r="G98" t="s">
        <v>126</v>
      </c>
      <c r="H98">
        <v>20.402688901816301</v>
      </c>
    </row>
    <row r="99" spans="1:8">
      <c r="A99" t="s">
        <v>30</v>
      </c>
      <c r="B99" t="s">
        <v>4088</v>
      </c>
      <c r="C99" t="s">
        <v>29</v>
      </c>
      <c r="D99">
        <v>2008</v>
      </c>
      <c r="E99" t="s">
        <v>105</v>
      </c>
      <c r="F99" t="s">
        <v>224</v>
      </c>
      <c r="G99" t="s">
        <v>126</v>
      </c>
      <c r="H99">
        <v>18.247151621384749</v>
      </c>
    </row>
    <row r="100" spans="1:8">
      <c r="A100" t="s">
        <v>32</v>
      </c>
      <c r="B100" t="s">
        <v>4089</v>
      </c>
      <c r="C100" t="s">
        <v>31</v>
      </c>
      <c r="D100">
        <v>2008</v>
      </c>
      <c r="E100" t="s">
        <v>105</v>
      </c>
      <c r="F100" t="s">
        <v>224</v>
      </c>
      <c r="G100" t="s">
        <v>126</v>
      </c>
      <c r="H100">
        <v>18.336678503422366</v>
      </c>
    </row>
    <row r="101" spans="1:8">
      <c r="A101" t="s">
        <v>34</v>
      </c>
      <c r="B101" t="s">
        <v>4090</v>
      </c>
      <c r="C101" t="s">
        <v>33</v>
      </c>
      <c r="D101">
        <v>2008</v>
      </c>
      <c r="E101" t="s">
        <v>105</v>
      </c>
      <c r="F101" t="s">
        <v>224</v>
      </c>
      <c r="G101" t="s">
        <v>126</v>
      </c>
      <c r="H101">
        <v>18.017200711253039</v>
      </c>
    </row>
    <row r="102" spans="1:8">
      <c r="A102" t="s">
        <v>36</v>
      </c>
      <c r="B102" t="s">
        <v>4091</v>
      </c>
      <c r="C102" t="s">
        <v>35</v>
      </c>
      <c r="D102">
        <v>2008</v>
      </c>
      <c r="E102" t="s">
        <v>105</v>
      </c>
      <c r="F102" t="s">
        <v>224</v>
      </c>
      <c r="G102" t="s">
        <v>126</v>
      </c>
      <c r="H102">
        <v>19.568844112230526</v>
      </c>
    </row>
    <row r="103" spans="1:8">
      <c r="A103" t="s">
        <v>38</v>
      </c>
      <c r="B103" t="s">
        <v>4092</v>
      </c>
      <c r="C103" t="s">
        <v>37</v>
      </c>
      <c r="D103">
        <v>2008</v>
      </c>
      <c r="E103" t="s">
        <v>105</v>
      </c>
      <c r="F103" t="s">
        <v>224</v>
      </c>
      <c r="G103" t="s">
        <v>126</v>
      </c>
      <c r="H103">
        <v>19.671713788020902</v>
      </c>
    </row>
    <row r="104" spans="1:8">
      <c r="A104" t="s">
        <v>40</v>
      </c>
      <c r="B104" t="s">
        <v>4093</v>
      </c>
      <c r="C104" t="s">
        <v>39</v>
      </c>
      <c r="D104">
        <v>2008</v>
      </c>
      <c r="E104" t="s">
        <v>105</v>
      </c>
      <c r="F104" t="s">
        <v>224</v>
      </c>
      <c r="G104" t="s">
        <v>126</v>
      </c>
      <c r="H104">
        <v>19.837659851443448</v>
      </c>
    </row>
    <row r="105" spans="1:8">
      <c r="A105" t="s">
        <v>41</v>
      </c>
      <c r="B105" t="s">
        <v>4094</v>
      </c>
      <c r="C105" t="s">
        <v>24</v>
      </c>
      <c r="D105">
        <v>2008</v>
      </c>
      <c r="E105" t="s">
        <v>105</v>
      </c>
      <c r="F105" t="s">
        <v>224</v>
      </c>
      <c r="G105" t="s">
        <v>126</v>
      </c>
      <c r="H105">
        <v>18.549579908815055</v>
      </c>
    </row>
    <row r="106" spans="1:8">
      <c r="A106" t="s">
        <v>43</v>
      </c>
      <c r="B106" t="s">
        <v>4095</v>
      </c>
      <c r="C106" t="s">
        <v>42</v>
      </c>
      <c r="D106">
        <v>2008</v>
      </c>
      <c r="E106" t="s">
        <v>105</v>
      </c>
      <c r="F106" t="s">
        <v>224</v>
      </c>
      <c r="G106" t="s">
        <v>126</v>
      </c>
      <c r="H106">
        <v>16.060090243441138</v>
      </c>
    </row>
    <row r="107" spans="1:8">
      <c r="A107" t="s">
        <v>45</v>
      </c>
      <c r="B107" t="s">
        <v>4096</v>
      </c>
      <c r="C107" t="s">
        <v>44</v>
      </c>
      <c r="D107">
        <v>2008</v>
      </c>
      <c r="E107" t="s">
        <v>105</v>
      </c>
      <c r="F107" t="s">
        <v>224</v>
      </c>
      <c r="G107" t="s">
        <v>126</v>
      </c>
      <c r="H107">
        <v>19.531025141792941</v>
      </c>
    </row>
    <row r="108" spans="1:8">
      <c r="A108" t="s">
        <v>47</v>
      </c>
      <c r="B108" t="s">
        <v>4097</v>
      </c>
      <c r="C108" t="s">
        <v>46</v>
      </c>
      <c r="D108">
        <v>2008</v>
      </c>
      <c r="E108" t="s">
        <v>105</v>
      </c>
      <c r="F108" t="s">
        <v>224</v>
      </c>
      <c r="G108" t="s">
        <v>126</v>
      </c>
      <c r="H108">
        <v>19.406783478221701</v>
      </c>
    </row>
    <row r="109" spans="1:8">
      <c r="A109" t="s">
        <v>49</v>
      </c>
      <c r="B109" t="s">
        <v>4098</v>
      </c>
      <c r="C109" t="s">
        <v>48</v>
      </c>
      <c r="D109">
        <v>2008</v>
      </c>
      <c r="E109" t="s">
        <v>105</v>
      </c>
      <c r="F109" t="s">
        <v>224</v>
      </c>
      <c r="G109" t="s">
        <v>126</v>
      </c>
      <c r="H109">
        <v>18.499341893081596</v>
      </c>
    </row>
    <row r="110" spans="1:8">
      <c r="A110" t="s">
        <v>51</v>
      </c>
      <c r="B110" t="s">
        <v>4099</v>
      </c>
      <c r="C110" t="s">
        <v>50</v>
      </c>
      <c r="D110">
        <v>2008</v>
      </c>
      <c r="E110" t="s">
        <v>105</v>
      </c>
      <c r="F110" t="s">
        <v>224</v>
      </c>
      <c r="G110" t="s">
        <v>126</v>
      </c>
      <c r="H110">
        <v>19.043347841430418</v>
      </c>
    </row>
    <row r="111" spans="1:8">
      <c r="A111" t="s">
        <v>53</v>
      </c>
      <c r="B111" t="s">
        <v>4100</v>
      </c>
      <c r="C111" t="s">
        <v>52</v>
      </c>
      <c r="D111">
        <v>2008</v>
      </c>
      <c r="E111" t="s">
        <v>105</v>
      </c>
      <c r="F111" t="s">
        <v>224</v>
      </c>
      <c r="G111" t="s">
        <v>126</v>
      </c>
      <c r="H111">
        <v>19.803435426162093</v>
      </c>
    </row>
    <row r="112" spans="1:8">
      <c r="A112" t="s">
        <v>55</v>
      </c>
      <c r="B112" t="s">
        <v>4101</v>
      </c>
      <c r="C112" t="s">
        <v>54</v>
      </c>
      <c r="D112">
        <v>2008</v>
      </c>
      <c r="E112" t="s">
        <v>105</v>
      </c>
      <c r="F112" t="s">
        <v>224</v>
      </c>
      <c r="G112" t="s">
        <v>126</v>
      </c>
      <c r="H112">
        <v>20.381121060054447</v>
      </c>
    </row>
    <row r="113" spans="1:8">
      <c r="A113" t="s">
        <v>57</v>
      </c>
      <c r="B113" t="s">
        <v>4102</v>
      </c>
      <c r="C113" t="s">
        <v>56</v>
      </c>
      <c r="D113">
        <v>2008</v>
      </c>
      <c r="E113" t="s">
        <v>105</v>
      </c>
      <c r="F113" t="s">
        <v>224</v>
      </c>
      <c r="G113" t="s">
        <v>126</v>
      </c>
      <c r="H113">
        <v>19.033902468984152</v>
      </c>
    </row>
    <row r="114" spans="1:8">
      <c r="A114" t="s">
        <v>59</v>
      </c>
      <c r="B114" t="s">
        <v>4103</v>
      </c>
      <c r="C114" t="s">
        <v>58</v>
      </c>
      <c r="D114">
        <v>2008</v>
      </c>
      <c r="E114" t="s">
        <v>105</v>
      </c>
      <c r="F114" t="s">
        <v>224</v>
      </c>
      <c r="G114" t="s">
        <v>126</v>
      </c>
      <c r="H114">
        <v>19.743712679248574</v>
      </c>
    </row>
    <row r="115" spans="1:8">
      <c r="A115" t="s">
        <v>61</v>
      </c>
      <c r="B115" t="s">
        <v>4104</v>
      </c>
      <c r="C115" t="s">
        <v>60</v>
      </c>
      <c r="D115">
        <v>2008</v>
      </c>
      <c r="E115" t="s">
        <v>105</v>
      </c>
      <c r="F115" t="s">
        <v>224</v>
      </c>
      <c r="G115" t="s">
        <v>126</v>
      </c>
      <c r="H115">
        <v>20.474091975264766</v>
      </c>
    </row>
    <row r="116" spans="1:8">
      <c r="A116" t="s">
        <v>63</v>
      </c>
      <c r="B116" t="s">
        <v>4105</v>
      </c>
      <c r="C116" t="s">
        <v>62</v>
      </c>
      <c r="D116">
        <v>2008</v>
      </c>
      <c r="E116" t="s">
        <v>105</v>
      </c>
      <c r="F116" t="s">
        <v>224</v>
      </c>
      <c r="G116" t="s">
        <v>126</v>
      </c>
      <c r="H116">
        <v>20.741427247451345</v>
      </c>
    </row>
    <row r="117" spans="1:8">
      <c r="A117" t="s">
        <v>65</v>
      </c>
      <c r="B117" t="s">
        <v>4106</v>
      </c>
      <c r="C117" t="s">
        <v>64</v>
      </c>
      <c r="D117">
        <v>2008</v>
      </c>
      <c r="E117" t="s">
        <v>105</v>
      </c>
      <c r="F117" t="s">
        <v>224</v>
      </c>
      <c r="G117" t="s">
        <v>126</v>
      </c>
      <c r="H117">
        <v>19.11781980500411</v>
      </c>
    </row>
    <row r="118" spans="1:8">
      <c r="A118" t="s">
        <v>67</v>
      </c>
      <c r="B118" t="s">
        <v>4107</v>
      </c>
      <c r="C118" t="s">
        <v>66</v>
      </c>
      <c r="D118">
        <v>2008</v>
      </c>
      <c r="E118" t="s">
        <v>105</v>
      </c>
      <c r="F118" t="s">
        <v>224</v>
      </c>
      <c r="G118" t="s">
        <v>126</v>
      </c>
      <c r="H118">
        <v>20.352064996614761</v>
      </c>
    </row>
    <row r="119" spans="1:8">
      <c r="A119" t="s">
        <v>69</v>
      </c>
      <c r="B119" t="s">
        <v>4108</v>
      </c>
      <c r="C119" t="s">
        <v>68</v>
      </c>
      <c r="D119">
        <v>2008</v>
      </c>
      <c r="E119" t="s">
        <v>105</v>
      </c>
      <c r="F119" t="s">
        <v>224</v>
      </c>
      <c r="G119" t="s">
        <v>126</v>
      </c>
      <c r="H119">
        <v>19.480343118393954</v>
      </c>
    </row>
    <row r="120" spans="1:8">
      <c r="A120" t="s">
        <v>71</v>
      </c>
      <c r="B120" t="s">
        <v>4109</v>
      </c>
      <c r="C120" t="s">
        <v>70</v>
      </c>
      <c r="D120">
        <v>2008</v>
      </c>
      <c r="E120" t="s">
        <v>105</v>
      </c>
      <c r="F120" t="s">
        <v>224</v>
      </c>
      <c r="G120" t="s">
        <v>126</v>
      </c>
      <c r="H120">
        <v>21.228793472483588</v>
      </c>
    </row>
    <row r="121" spans="1:8">
      <c r="A121" t="s">
        <v>20</v>
      </c>
      <c r="B121" t="s">
        <v>4110</v>
      </c>
      <c r="C121" t="s">
        <v>182</v>
      </c>
      <c r="D121">
        <v>2008</v>
      </c>
      <c r="E121" t="s">
        <v>105</v>
      </c>
      <c r="F121" t="s">
        <v>224</v>
      </c>
      <c r="G121" t="s">
        <v>126</v>
      </c>
      <c r="H121">
        <v>19.370688693688976</v>
      </c>
    </row>
    <row r="122" spans="1:8">
      <c r="A122" t="s">
        <v>23</v>
      </c>
      <c r="B122" t="s">
        <v>4111</v>
      </c>
      <c r="C122" t="s">
        <v>175</v>
      </c>
      <c r="D122">
        <v>2009</v>
      </c>
      <c r="E122" t="s">
        <v>105</v>
      </c>
      <c r="F122" t="s">
        <v>224</v>
      </c>
      <c r="G122" t="s">
        <v>126</v>
      </c>
      <c r="H122">
        <v>18.913652599194922</v>
      </c>
    </row>
    <row r="123" spans="1:8">
      <c r="A123" t="s">
        <v>25</v>
      </c>
      <c r="B123" t="s">
        <v>4112</v>
      </c>
      <c r="C123" t="s">
        <v>176</v>
      </c>
      <c r="D123">
        <v>2009</v>
      </c>
      <c r="E123" t="s">
        <v>105</v>
      </c>
      <c r="F123" t="s">
        <v>224</v>
      </c>
      <c r="G123" t="s">
        <v>126</v>
      </c>
      <c r="H123">
        <v>18.305553865806921</v>
      </c>
    </row>
    <row r="124" spans="1:8">
      <c r="A124" t="s">
        <v>26</v>
      </c>
      <c r="B124" t="s">
        <v>4113</v>
      </c>
      <c r="C124" t="s">
        <v>177</v>
      </c>
      <c r="D124">
        <v>2009</v>
      </c>
      <c r="E124" t="s">
        <v>105</v>
      </c>
      <c r="F124" t="s">
        <v>224</v>
      </c>
      <c r="G124" t="s">
        <v>126</v>
      </c>
      <c r="H124">
        <v>18.58607110104116</v>
      </c>
    </row>
    <row r="125" spans="1:8">
      <c r="A125" s="16" t="s">
        <v>221</v>
      </c>
      <c r="B125" t="s">
        <v>4114</v>
      </c>
      <c r="C125" t="s">
        <v>178</v>
      </c>
      <c r="D125">
        <v>2009</v>
      </c>
      <c r="E125" t="s">
        <v>105</v>
      </c>
      <c r="F125" t="s">
        <v>224</v>
      </c>
      <c r="G125" t="s">
        <v>126</v>
      </c>
      <c r="H125">
        <v>18.860733333863237</v>
      </c>
    </row>
    <row r="126" spans="1:8">
      <c r="A126" t="s">
        <v>107</v>
      </c>
      <c r="B126" t="s">
        <v>4115</v>
      </c>
      <c r="C126" t="s">
        <v>179</v>
      </c>
      <c r="D126">
        <v>2009</v>
      </c>
      <c r="E126" t="s">
        <v>105</v>
      </c>
      <c r="F126" t="s">
        <v>224</v>
      </c>
      <c r="G126" t="s">
        <v>126</v>
      </c>
      <c r="H126">
        <v>19.215449288275849</v>
      </c>
    </row>
    <row r="127" spans="1:8">
      <c r="A127" t="s">
        <v>27</v>
      </c>
      <c r="B127" t="s">
        <v>4116</v>
      </c>
      <c r="C127" t="s">
        <v>180</v>
      </c>
      <c r="D127">
        <v>2009</v>
      </c>
      <c r="E127" t="s">
        <v>105</v>
      </c>
      <c r="F127" t="s">
        <v>224</v>
      </c>
      <c r="G127" t="s">
        <v>126</v>
      </c>
      <c r="H127">
        <v>19.745756792624153</v>
      </c>
    </row>
    <row r="128" spans="1:8">
      <c r="A128" t="s">
        <v>28</v>
      </c>
      <c r="B128" t="s">
        <v>4117</v>
      </c>
      <c r="C128" t="s">
        <v>181</v>
      </c>
      <c r="D128">
        <v>2009</v>
      </c>
      <c r="E128" t="s">
        <v>105</v>
      </c>
      <c r="F128" t="s">
        <v>224</v>
      </c>
      <c r="G128" t="s">
        <v>126</v>
      </c>
      <c r="H128">
        <v>20.260399560169649</v>
      </c>
    </row>
    <row r="129" spans="1:8">
      <c r="A129" t="s">
        <v>30</v>
      </c>
      <c r="B129" t="s">
        <v>4118</v>
      </c>
      <c r="C129" t="s">
        <v>29</v>
      </c>
      <c r="D129">
        <v>2009</v>
      </c>
      <c r="E129" t="s">
        <v>105</v>
      </c>
      <c r="F129" t="s">
        <v>224</v>
      </c>
      <c r="G129" t="s">
        <v>126</v>
      </c>
      <c r="H129">
        <v>18.181022408963585</v>
      </c>
    </row>
    <row r="130" spans="1:8">
      <c r="A130" t="s">
        <v>32</v>
      </c>
      <c r="B130" t="s">
        <v>4119</v>
      </c>
      <c r="C130" t="s">
        <v>31</v>
      </c>
      <c r="D130">
        <v>2009</v>
      </c>
      <c r="E130" t="s">
        <v>105</v>
      </c>
      <c r="F130" t="s">
        <v>224</v>
      </c>
      <c r="G130" t="s">
        <v>126</v>
      </c>
      <c r="H130">
        <v>18.123529211145595</v>
      </c>
    </row>
    <row r="131" spans="1:8">
      <c r="A131" t="s">
        <v>34</v>
      </c>
      <c r="B131" t="s">
        <v>4120</v>
      </c>
      <c r="C131" t="s">
        <v>33</v>
      </c>
      <c r="D131">
        <v>2009</v>
      </c>
      <c r="E131" t="s">
        <v>105</v>
      </c>
      <c r="F131" t="s">
        <v>224</v>
      </c>
      <c r="G131" t="s">
        <v>126</v>
      </c>
      <c r="H131">
        <v>17.871932584676035</v>
      </c>
    </row>
    <row r="132" spans="1:8">
      <c r="A132" t="s">
        <v>36</v>
      </c>
      <c r="B132" t="s">
        <v>4121</v>
      </c>
      <c r="C132" t="s">
        <v>35</v>
      </c>
      <c r="D132">
        <v>2009</v>
      </c>
      <c r="E132" t="s">
        <v>105</v>
      </c>
      <c r="F132" t="s">
        <v>224</v>
      </c>
      <c r="G132" t="s">
        <v>126</v>
      </c>
      <c r="H132">
        <v>19.387755102040817</v>
      </c>
    </row>
    <row r="133" spans="1:8">
      <c r="A133" t="s">
        <v>38</v>
      </c>
      <c r="B133" t="s">
        <v>4122</v>
      </c>
      <c r="C133" t="s">
        <v>37</v>
      </c>
      <c r="D133">
        <v>2009</v>
      </c>
      <c r="E133" t="s">
        <v>105</v>
      </c>
      <c r="F133" t="s">
        <v>224</v>
      </c>
      <c r="G133" t="s">
        <v>126</v>
      </c>
      <c r="H133">
        <v>19.51894536994946</v>
      </c>
    </row>
    <row r="134" spans="1:8">
      <c r="A134" t="s">
        <v>40</v>
      </c>
      <c r="B134" t="s">
        <v>4123</v>
      </c>
      <c r="C134" t="s">
        <v>39</v>
      </c>
      <c r="D134">
        <v>2009</v>
      </c>
      <c r="E134" t="s">
        <v>105</v>
      </c>
      <c r="F134" t="s">
        <v>224</v>
      </c>
      <c r="G134" t="s">
        <v>126</v>
      </c>
      <c r="H134">
        <v>19.852027047515087</v>
      </c>
    </row>
    <row r="135" spans="1:8">
      <c r="A135" t="s">
        <v>41</v>
      </c>
      <c r="B135" t="s">
        <v>4124</v>
      </c>
      <c r="C135" t="s">
        <v>24</v>
      </c>
      <c r="D135">
        <v>2009</v>
      </c>
      <c r="E135" t="s">
        <v>105</v>
      </c>
      <c r="F135" t="s">
        <v>224</v>
      </c>
      <c r="G135" t="s">
        <v>126</v>
      </c>
      <c r="H135">
        <v>18.305553865806921</v>
      </c>
    </row>
    <row r="136" spans="1:8">
      <c r="A136" t="s">
        <v>43</v>
      </c>
      <c r="B136" t="s">
        <v>4125</v>
      </c>
      <c r="C136" t="s">
        <v>42</v>
      </c>
      <c r="D136">
        <v>2009</v>
      </c>
      <c r="E136" t="s">
        <v>105</v>
      </c>
      <c r="F136" t="s">
        <v>224</v>
      </c>
      <c r="G136" t="s">
        <v>126</v>
      </c>
      <c r="H136">
        <v>15.970230040595398</v>
      </c>
    </row>
    <row r="137" spans="1:8">
      <c r="A137" t="s">
        <v>45</v>
      </c>
      <c r="B137" t="s">
        <v>4126</v>
      </c>
      <c r="C137" t="s">
        <v>44</v>
      </c>
      <c r="D137">
        <v>2009</v>
      </c>
      <c r="E137" t="s">
        <v>105</v>
      </c>
      <c r="F137" t="s">
        <v>224</v>
      </c>
      <c r="G137" t="s">
        <v>126</v>
      </c>
      <c r="H137">
        <v>19.31550225695614</v>
      </c>
    </row>
    <row r="138" spans="1:8">
      <c r="A138" t="s">
        <v>47</v>
      </c>
      <c r="B138" t="s">
        <v>4127</v>
      </c>
      <c r="C138" t="s">
        <v>46</v>
      </c>
      <c r="D138">
        <v>2009</v>
      </c>
      <c r="E138" t="s">
        <v>105</v>
      </c>
      <c r="F138" t="s">
        <v>224</v>
      </c>
      <c r="G138" t="s">
        <v>126</v>
      </c>
      <c r="H138">
        <v>19.185158566166564</v>
      </c>
    </row>
    <row r="139" spans="1:8">
      <c r="A139" t="s">
        <v>49</v>
      </c>
      <c r="B139" t="s">
        <v>4128</v>
      </c>
      <c r="C139" t="s">
        <v>48</v>
      </c>
      <c r="D139">
        <v>2009</v>
      </c>
      <c r="E139" t="s">
        <v>105</v>
      </c>
      <c r="F139" t="s">
        <v>224</v>
      </c>
      <c r="G139" t="s">
        <v>126</v>
      </c>
      <c r="H139">
        <v>18.413526753700072</v>
      </c>
    </row>
    <row r="140" spans="1:8">
      <c r="A140" t="s">
        <v>51</v>
      </c>
      <c r="B140" t="s">
        <v>4129</v>
      </c>
      <c r="C140" t="s">
        <v>50</v>
      </c>
      <c r="D140">
        <v>2009</v>
      </c>
      <c r="E140" t="s">
        <v>105</v>
      </c>
      <c r="F140" t="s">
        <v>224</v>
      </c>
      <c r="G140" t="s">
        <v>126</v>
      </c>
      <c r="H140">
        <v>18.844556620247406</v>
      </c>
    </row>
    <row r="141" spans="1:8">
      <c r="A141" t="s">
        <v>53</v>
      </c>
      <c r="B141" t="s">
        <v>4130</v>
      </c>
      <c r="C141" t="s">
        <v>52</v>
      </c>
      <c r="D141">
        <v>2009</v>
      </c>
      <c r="E141" t="s">
        <v>105</v>
      </c>
      <c r="F141" t="s">
        <v>224</v>
      </c>
      <c r="G141" t="s">
        <v>126</v>
      </c>
      <c r="H141">
        <v>19.64122250110734</v>
      </c>
    </row>
    <row r="142" spans="1:8">
      <c r="A142" t="s">
        <v>55</v>
      </c>
      <c r="B142" t="s">
        <v>4131</v>
      </c>
      <c r="C142" t="s">
        <v>54</v>
      </c>
      <c r="D142">
        <v>2009</v>
      </c>
      <c r="E142" t="s">
        <v>105</v>
      </c>
      <c r="F142" t="s">
        <v>224</v>
      </c>
      <c r="G142" t="s">
        <v>126</v>
      </c>
      <c r="H142">
        <v>20.116508656560548</v>
      </c>
    </row>
    <row r="143" spans="1:8">
      <c r="A143" t="s">
        <v>57</v>
      </c>
      <c r="B143" t="s">
        <v>4132</v>
      </c>
      <c r="C143" t="s">
        <v>56</v>
      </c>
      <c r="D143">
        <v>2009</v>
      </c>
      <c r="E143" t="s">
        <v>105</v>
      </c>
      <c r="F143" t="s">
        <v>224</v>
      </c>
      <c r="G143" t="s">
        <v>126</v>
      </c>
      <c r="H143">
        <v>18.881634627010037</v>
      </c>
    </row>
    <row r="144" spans="1:8">
      <c r="A144" t="s">
        <v>59</v>
      </c>
      <c r="B144" t="s">
        <v>4133</v>
      </c>
      <c r="C144" t="s">
        <v>58</v>
      </c>
      <c r="D144">
        <v>2009</v>
      </c>
      <c r="E144" t="s">
        <v>105</v>
      </c>
      <c r="F144" t="s">
        <v>224</v>
      </c>
      <c r="G144" t="s">
        <v>126</v>
      </c>
      <c r="H144">
        <v>19.660851616049886</v>
      </c>
    </row>
    <row r="145" spans="1:8">
      <c r="A145" t="s">
        <v>61</v>
      </c>
      <c r="B145" t="s">
        <v>4134</v>
      </c>
      <c r="C145" t="s">
        <v>60</v>
      </c>
      <c r="D145">
        <v>2009</v>
      </c>
      <c r="E145" t="s">
        <v>105</v>
      </c>
      <c r="F145" t="s">
        <v>224</v>
      </c>
      <c r="G145" t="s">
        <v>126</v>
      </c>
      <c r="H145">
        <v>20.089584876379924</v>
      </c>
    </row>
    <row r="146" spans="1:8">
      <c r="A146" t="s">
        <v>63</v>
      </c>
      <c r="B146" t="s">
        <v>4135</v>
      </c>
      <c r="C146" t="s">
        <v>62</v>
      </c>
      <c r="D146">
        <v>2009</v>
      </c>
      <c r="E146" t="s">
        <v>105</v>
      </c>
      <c r="F146" t="s">
        <v>224</v>
      </c>
      <c r="G146" t="s">
        <v>126</v>
      </c>
      <c r="H146">
        <v>20.640204570586068</v>
      </c>
    </row>
    <row r="147" spans="1:8">
      <c r="A147" t="s">
        <v>65</v>
      </c>
      <c r="B147" t="s">
        <v>4136</v>
      </c>
      <c r="C147" t="s">
        <v>64</v>
      </c>
      <c r="D147">
        <v>2009</v>
      </c>
      <c r="E147" t="s">
        <v>105</v>
      </c>
      <c r="F147" t="s">
        <v>224</v>
      </c>
      <c r="G147" t="s">
        <v>126</v>
      </c>
      <c r="H147">
        <v>18.816339659054361</v>
      </c>
    </row>
    <row r="148" spans="1:8">
      <c r="A148" t="s">
        <v>67</v>
      </c>
      <c r="B148" t="s">
        <v>4137</v>
      </c>
      <c r="C148" t="s">
        <v>66</v>
      </c>
      <c r="D148">
        <v>2009</v>
      </c>
      <c r="E148" t="s">
        <v>105</v>
      </c>
      <c r="F148" t="s">
        <v>224</v>
      </c>
      <c r="G148" t="s">
        <v>126</v>
      </c>
      <c r="H148">
        <v>20.202361636920855</v>
      </c>
    </row>
    <row r="149" spans="1:8">
      <c r="A149" t="s">
        <v>69</v>
      </c>
      <c r="B149" t="s">
        <v>4138</v>
      </c>
      <c r="C149" t="s">
        <v>68</v>
      </c>
      <c r="D149">
        <v>2009</v>
      </c>
      <c r="E149" t="s">
        <v>105</v>
      </c>
      <c r="F149" t="s">
        <v>224</v>
      </c>
      <c r="G149" t="s">
        <v>126</v>
      </c>
      <c r="H149">
        <v>19.234318381310349</v>
      </c>
    </row>
    <row r="150" spans="1:8">
      <c r="A150" t="s">
        <v>71</v>
      </c>
      <c r="B150" t="s">
        <v>4139</v>
      </c>
      <c r="C150" t="s">
        <v>70</v>
      </c>
      <c r="D150">
        <v>2009</v>
      </c>
      <c r="E150" t="s">
        <v>105</v>
      </c>
      <c r="F150" t="s">
        <v>224</v>
      </c>
      <c r="G150" t="s">
        <v>126</v>
      </c>
      <c r="H150">
        <v>21.179182198446348</v>
      </c>
    </row>
    <row r="151" spans="1:8">
      <c r="A151" t="s">
        <v>20</v>
      </c>
      <c r="B151" t="s">
        <v>4140</v>
      </c>
      <c r="C151" t="s">
        <v>182</v>
      </c>
      <c r="D151">
        <v>2009</v>
      </c>
      <c r="E151" t="s">
        <v>105</v>
      </c>
      <c r="F151" t="s">
        <v>224</v>
      </c>
      <c r="G151" t="s">
        <v>126</v>
      </c>
      <c r="H151">
        <v>19.216613525037506</v>
      </c>
    </row>
    <row r="152" spans="1:8">
      <c r="A152" t="s">
        <v>23</v>
      </c>
      <c r="B152" t="s">
        <v>4141</v>
      </c>
      <c r="C152" t="s">
        <v>175</v>
      </c>
      <c r="D152">
        <v>2010</v>
      </c>
      <c r="E152" t="s">
        <v>105</v>
      </c>
      <c r="F152" t="s">
        <v>224</v>
      </c>
      <c r="G152" t="s">
        <v>126</v>
      </c>
      <c r="H152">
        <v>18.789877027267867</v>
      </c>
    </row>
    <row r="153" spans="1:8">
      <c r="A153" t="s">
        <v>25</v>
      </c>
      <c r="B153" t="s">
        <v>4142</v>
      </c>
      <c r="C153" t="s">
        <v>176</v>
      </c>
      <c r="D153">
        <v>2010</v>
      </c>
      <c r="E153" t="s">
        <v>105</v>
      </c>
      <c r="F153" t="s">
        <v>224</v>
      </c>
      <c r="G153" t="s">
        <v>126</v>
      </c>
      <c r="H153">
        <v>18.040907151130892</v>
      </c>
    </row>
    <row r="154" spans="1:8">
      <c r="A154" t="s">
        <v>26</v>
      </c>
      <c r="B154" t="s">
        <v>4143</v>
      </c>
      <c r="C154" t="s">
        <v>177</v>
      </c>
      <c r="D154">
        <v>2010</v>
      </c>
      <c r="E154" t="s">
        <v>105</v>
      </c>
      <c r="F154" t="s">
        <v>224</v>
      </c>
      <c r="G154" t="s">
        <v>126</v>
      </c>
      <c r="H154">
        <v>18.341819197387643</v>
      </c>
    </row>
    <row r="155" spans="1:8">
      <c r="A155" s="16" t="s">
        <v>221</v>
      </c>
      <c r="B155" t="s">
        <v>4144</v>
      </c>
      <c r="C155" t="s">
        <v>178</v>
      </c>
      <c r="D155">
        <v>2010</v>
      </c>
      <c r="E155" t="s">
        <v>105</v>
      </c>
      <c r="F155" t="s">
        <v>224</v>
      </c>
      <c r="G155" t="s">
        <v>126</v>
      </c>
      <c r="H155">
        <v>18.576215529252032</v>
      </c>
    </row>
    <row r="156" spans="1:8">
      <c r="A156" t="s">
        <v>107</v>
      </c>
      <c r="B156" t="s">
        <v>4145</v>
      </c>
      <c r="C156" t="s">
        <v>179</v>
      </c>
      <c r="D156">
        <v>2010</v>
      </c>
      <c r="E156" t="s">
        <v>105</v>
      </c>
      <c r="F156" t="s">
        <v>224</v>
      </c>
      <c r="G156" t="s">
        <v>126</v>
      </c>
      <c r="H156">
        <v>19.158076726610695</v>
      </c>
    </row>
    <row r="157" spans="1:8">
      <c r="A157" t="s">
        <v>27</v>
      </c>
      <c r="B157" t="s">
        <v>4146</v>
      </c>
      <c r="C157" t="s">
        <v>180</v>
      </c>
      <c r="D157">
        <v>2010</v>
      </c>
      <c r="E157" t="s">
        <v>105</v>
      </c>
      <c r="F157" t="s">
        <v>224</v>
      </c>
      <c r="G157" t="s">
        <v>126</v>
      </c>
      <c r="H157">
        <v>19.621579337030468</v>
      </c>
    </row>
    <row r="158" spans="1:8">
      <c r="A158" t="s">
        <v>28</v>
      </c>
      <c r="B158" t="s">
        <v>4147</v>
      </c>
      <c r="C158" t="s">
        <v>181</v>
      </c>
      <c r="D158">
        <v>2010</v>
      </c>
      <c r="E158" t="s">
        <v>105</v>
      </c>
      <c r="F158" t="s">
        <v>224</v>
      </c>
      <c r="G158" t="s">
        <v>126</v>
      </c>
      <c r="H158">
        <v>20.101548814849295</v>
      </c>
    </row>
    <row r="159" spans="1:8">
      <c r="A159" t="s">
        <v>30</v>
      </c>
      <c r="B159" t="s">
        <v>4148</v>
      </c>
      <c r="C159" t="s">
        <v>29</v>
      </c>
      <c r="D159">
        <v>2010</v>
      </c>
      <c r="E159" t="s">
        <v>105</v>
      </c>
      <c r="F159" t="s">
        <v>224</v>
      </c>
      <c r="G159" t="s">
        <v>126</v>
      </c>
      <c r="H159">
        <v>17.94259070377386</v>
      </c>
    </row>
    <row r="160" spans="1:8">
      <c r="A160" t="s">
        <v>32</v>
      </c>
      <c r="B160" t="s">
        <v>4149</v>
      </c>
      <c r="C160" t="s">
        <v>31</v>
      </c>
      <c r="D160">
        <v>2010</v>
      </c>
      <c r="E160" t="s">
        <v>105</v>
      </c>
      <c r="F160" t="s">
        <v>224</v>
      </c>
      <c r="G160" t="s">
        <v>126</v>
      </c>
      <c r="H160">
        <v>17.942668396838503</v>
      </c>
    </row>
    <row r="161" spans="1:8">
      <c r="A161" t="s">
        <v>34</v>
      </c>
      <c r="B161" t="s">
        <v>4150</v>
      </c>
      <c r="C161" t="s">
        <v>33</v>
      </c>
      <c r="D161">
        <v>2010</v>
      </c>
      <c r="E161" t="s">
        <v>105</v>
      </c>
      <c r="F161" t="s">
        <v>224</v>
      </c>
      <c r="G161" t="s">
        <v>126</v>
      </c>
      <c r="H161">
        <v>17.756958734972379</v>
      </c>
    </row>
    <row r="162" spans="1:8">
      <c r="A162" t="s">
        <v>36</v>
      </c>
      <c r="B162" t="s">
        <v>4151</v>
      </c>
      <c r="C162" t="s">
        <v>35</v>
      </c>
      <c r="D162">
        <v>2010</v>
      </c>
      <c r="E162" t="s">
        <v>105</v>
      </c>
      <c r="F162" t="s">
        <v>224</v>
      </c>
      <c r="G162" t="s">
        <v>126</v>
      </c>
      <c r="H162">
        <v>19.181230755887071</v>
      </c>
    </row>
    <row r="163" spans="1:8">
      <c r="A163" t="s">
        <v>38</v>
      </c>
      <c r="B163" t="s">
        <v>4152</v>
      </c>
      <c r="C163" t="s">
        <v>37</v>
      </c>
      <c r="D163">
        <v>2010</v>
      </c>
      <c r="E163" t="s">
        <v>105</v>
      </c>
      <c r="F163" t="s">
        <v>224</v>
      </c>
      <c r="G163" t="s">
        <v>126</v>
      </c>
      <c r="H163">
        <v>19.438816315649159</v>
      </c>
    </row>
    <row r="164" spans="1:8">
      <c r="A164" t="s">
        <v>40</v>
      </c>
      <c r="B164" t="s">
        <v>4153</v>
      </c>
      <c r="C164" t="s">
        <v>39</v>
      </c>
      <c r="D164">
        <v>2010</v>
      </c>
      <c r="E164" t="s">
        <v>105</v>
      </c>
      <c r="F164" t="s">
        <v>224</v>
      </c>
      <c r="G164" t="s">
        <v>126</v>
      </c>
      <c r="H164">
        <v>19.840529562208513</v>
      </c>
    </row>
    <row r="165" spans="1:8">
      <c r="A165" t="s">
        <v>41</v>
      </c>
      <c r="B165" t="s">
        <v>4154</v>
      </c>
      <c r="C165" t="s">
        <v>24</v>
      </c>
      <c r="D165">
        <v>2010</v>
      </c>
      <c r="E165" t="s">
        <v>105</v>
      </c>
      <c r="F165" t="s">
        <v>224</v>
      </c>
      <c r="G165" t="s">
        <v>126</v>
      </c>
      <c r="H165">
        <v>18.040907151130892</v>
      </c>
    </row>
    <row r="166" spans="1:8">
      <c r="A166" t="s">
        <v>43</v>
      </c>
      <c r="B166" t="s">
        <v>4155</v>
      </c>
      <c r="C166" t="s">
        <v>42</v>
      </c>
      <c r="D166">
        <v>2010</v>
      </c>
      <c r="E166" t="s">
        <v>105</v>
      </c>
      <c r="F166" t="s">
        <v>224</v>
      </c>
      <c r="G166" t="s">
        <v>126</v>
      </c>
      <c r="H166">
        <v>15.566858519609156</v>
      </c>
    </row>
    <row r="167" spans="1:8">
      <c r="A167" t="s">
        <v>45</v>
      </c>
      <c r="B167" t="s">
        <v>4156</v>
      </c>
      <c r="C167" t="s">
        <v>44</v>
      </c>
      <c r="D167">
        <v>2010</v>
      </c>
      <c r="E167" t="s">
        <v>105</v>
      </c>
      <c r="F167" t="s">
        <v>224</v>
      </c>
      <c r="G167" t="s">
        <v>126</v>
      </c>
      <c r="H167">
        <v>19.102727761354473</v>
      </c>
    </row>
    <row r="168" spans="1:8">
      <c r="A168" t="s">
        <v>47</v>
      </c>
      <c r="B168" t="s">
        <v>4157</v>
      </c>
      <c r="C168" t="s">
        <v>46</v>
      </c>
      <c r="D168">
        <v>2010</v>
      </c>
      <c r="E168" t="s">
        <v>105</v>
      </c>
      <c r="F168" t="s">
        <v>224</v>
      </c>
      <c r="G168" t="s">
        <v>126</v>
      </c>
      <c r="H168">
        <v>18.995308003269841</v>
      </c>
    </row>
    <row r="169" spans="1:8">
      <c r="A169" t="s">
        <v>49</v>
      </c>
      <c r="B169" t="s">
        <v>4158</v>
      </c>
      <c r="C169" t="s">
        <v>48</v>
      </c>
      <c r="D169">
        <v>2010</v>
      </c>
      <c r="E169" t="s">
        <v>105</v>
      </c>
      <c r="F169" t="s">
        <v>224</v>
      </c>
      <c r="G169" t="s">
        <v>126</v>
      </c>
      <c r="H169">
        <v>18.168293975821207</v>
      </c>
    </row>
    <row r="170" spans="1:8">
      <c r="A170" t="s">
        <v>51</v>
      </c>
      <c r="B170" t="s">
        <v>4159</v>
      </c>
      <c r="C170" t="s">
        <v>50</v>
      </c>
      <c r="D170">
        <v>2010</v>
      </c>
      <c r="E170" t="s">
        <v>105</v>
      </c>
      <c r="F170" t="s">
        <v>224</v>
      </c>
      <c r="G170" t="s">
        <v>126</v>
      </c>
      <c r="H170">
        <v>18.579947546556095</v>
      </c>
    </row>
    <row r="171" spans="1:8">
      <c r="A171" t="s">
        <v>53</v>
      </c>
      <c r="B171" t="s">
        <v>4160</v>
      </c>
      <c r="C171" t="s">
        <v>52</v>
      </c>
      <c r="D171">
        <v>2010</v>
      </c>
      <c r="E171" t="s">
        <v>105</v>
      </c>
      <c r="F171" t="s">
        <v>224</v>
      </c>
      <c r="G171" t="s">
        <v>126</v>
      </c>
      <c r="H171">
        <v>19.272529858849076</v>
      </c>
    </row>
    <row r="172" spans="1:8">
      <c r="A172" t="s">
        <v>55</v>
      </c>
      <c r="B172" t="s">
        <v>4161</v>
      </c>
      <c r="C172" t="s">
        <v>54</v>
      </c>
      <c r="D172">
        <v>2010</v>
      </c>
      <c r="E172" t="s">
        <v>105</v>
      </c>
      <c r="F172" t="s">
        <v>224</v>
      </c>
      <c r="G172" t="s">
        <v>126</v>
      </c>
      <c r="H172">
        <v>19.940906212964919</v>
      </c>
    </row>
    <row r="173" spans="1:8">
      <c r="A173" t="s">
        <v>57</v>
      </c>
      <c r="B173" t="s">
        <v>4162</v>
      </c>
      <c r="C173" t="s">
        <v>56</v>
      </c>
      <c r="D173">
        <v>2010</v>
      </c>
      <c r="E173" t="s">
        <v>105</v>
      </c>
      <c r="F173" t="s">
        <v>224</v>
      </c>
      <c r="G173" t="s">
        <v>126</v>
      </c>
      <c r="H173">
        <v>18.870110480740522</v>
      </c>
    </row>
    <row r="174" spans="1:8">
      <c r="A174" t="s">
        <v>59</v>
      </c>
      <c r="B174" t="s">
        <v>4163</v>
      </c>
      <c r="C174" t="s">
        <v>58</v>
      </c>
      <c r="D174">
        <v>2010</v>
      </c>
      <c r="E174" t="s">
        <v>105</v>
      </c>
      <c r="F174" t="s">
        <v>224</v>
      </c>
      <c r="G174" t="s">
        <v>126</v>
      </c>
      <c r="H174">
        <v>19.592666602675415</v>
      </c>
    </row>
    <row r="175" spans="1:8">
      <c r="A175" t="s">
        <v>61</v>
      </c>
      <c r="B175" t="s">
        <v>4164</v>
      </c>
      <c r="C175" t="s">
        <v>60</v>
      </c>
      <c r="D175">
        <v>2010</v>
      </c>
      <c r="E175" t="s">
        <v>105</v>
      </c>
      <c r="F175" t="s">
        <v>224</v>
      </c>
      <c r="G175" t="s">
        <v>126</v>
      </c>
      <c r="H175">
        <v>19.737532808398949</v>
      </c>
    </row>
    <row r="176" spans="1:8">
      <c r="A176" t="s">
        <v>63</v>
      </c>
      <c r="B176" t="s">
        <v>4165</v>
      </c>
      <c r="C176" t="s">
        <v>62</v>
      </c>
      <c r="D176">
        <v>2010</v>
      </c>
      <c r="E176" t="s">
        <v>105</v>
      </c>
      <c r="F176" t="s">
        <v>224</v>
      </c>
      <c r="G176" t="s">
        <v>126</v>
      </c>
      <c r="H176">
        <v>20.609183556624298</v>
      </c>
    </row>
    <row r="177" spans="1:8">
      <c r="A177" t="s">
        <v>65</v>
      </c>
      <c r="B177" t="s">
        <v>4166</v>
      </c>
      <c r="C177" t="s">
        <v>64</v>
      </c>
      <c r="D177">
        <v>2010</v>
      </c>
      <c r="E177" t="s">
        <v>105</v>
      </c>
      <c r="F177" t="s">
        <v>224</v>
      </c>
      <c r="G177" t="s">
        <v>126</v>
      </c>
      <c r="H177">
        <v>18.4891644488638</v>
      </c>
    </row>
    <row r="178" spans="1:8">
      <c r="A178" t="s">
        <v>67</v>
      </c>
      <c r="B178" t="s">
        <v>4167</v>
      </c>
      <c r="C178" t="s">
        <v>66</v>
      </c>
      <c r="D178">
        <v>2010</v>
      </c>
      <c r="E178" t="s">
        <v>105</v>
      </c>
      <c r="F178" t="s">
        <v>224</v>
      </c>
      <c r="G178" t="s">
        <v>126</v>
      </c>
      <c r="H178">
        <v>20.030205351306268</v>
      </c>
    </row>
    <row r="179" spans="1:8">
      <c r="A179" t="s">
        <v>69</v>
      </c>
      <c r="B179" t="s">
        <v>4168</v>
      </c>
      <c r="C179" t="s">
        <v>68</v>
      </c>
      <c r="D179">
        <v>2010</v>
      </c>
      <c r="E179" t="s">
        <v>105</v>
      </c>
      <c r="F179" t="s">
        <v>224</v>
      </c>
      <c r="G179" t="s">
        <v>126</v>
      </c>
      <c r="H179">
        <v>18.841455228889785</v>
      </c>
    </row>
    <row r="180" spans="1:8">
      <c r="A180" t="s">
        <v>71</v>
      </c>
      <c r="B180" t="s">
        <v>4169</v>
      </c>
      <c r="C180" t="s">
        <v>70</v>
      </c>
      <c r="D180">
        <v>2010</v>
      </c>
      <c r="E180" t="s">
        <v>105</v>
      </c>
      <c r="F180" t="s">
        <v>224</v>
      </c>
      <c r="G180" t="s">
        <v>126</v>
      </c>
      <c r="H180">
        <v>21.093408221729863</v>
      </c>
    </row>
    <row r="181" spans="1:8">
      <c r="A181" t="s">
        <v>20</v>
      </c>
      <c r="B181" t="s">
        <v>4170</v>
      </c>
      <c r="C181" t="s">
        <v>182</v>
      </c>
      <c r="D181">
        <v>2010</v>
      </c>
      <c r="E181" t="s">
        <v>105</v>
      </c>
      <c r="F181" t="s">
        <v>224</v>
      </c>
      <c r="G181" t="s">
        <v>126</v>
      </c>
      <c r="H181">
        <v>19.047899254627069</v>
      </c>
    </row>
    <row r="182" spans="1:8">
      <c r="A182" t="s">
        <v>23</v>
      </c>
      <c r="B182" t="s">
        <v>4171</v>
      </c>
      <c r="C182" t="s">
        <v>175</v>
      </c>
      <c r="D182">
        <v>2011</v>
      </c>
      <c r="E182" t="s">
        <v>105</v>
      </c>
      <c r="F182" t="s">
        <v>224</v>
      </c>
      <c r="G182" t="s">
        <v>126</v>
      </c>
      <c r="H182">
        <v>18.723237003785606</v>
      </c>
    </row>
    <row r="183" spans="1:8">
      <c r="A183" t="s">
        <v>25</v>
      </c>
      <c r="B183" t="s">
        <v>4172</v>
      </c>
      <c r="C183" t="s">
        <v>176</v>
      </c>
      <c r="D183">
        <v>2011</v>
      </c>
      <c r="E183" t="s">
        <v>105</v>
      </c>
      <c r="F183" t="s">
        <v>224</v>
      </c>
      <c r="G183" t="s">
        <v>126</v>
      </c>
      <c r="H183">
        <v>17.861325303037216</v>
      </c>
    </row>
    <row r="184" spans="1:8">
      <c r="A184" t="s">
        <v>26</v>
      </c>
      <c r="B184" t="s">
        <v>4173</v>
      </c>
      <c r="C184" t="s">
        <v>177</v>
      </c>
      <c r="D184">
        <v>2011</v>
      </c>
      <c r="E184" t="s">
        <v>105</v>
      </c>
      <c r="F184" t="s">
        <v>224</v>
      </c>
      <c r="G184" t="s">
        <v>126</v>
      </c>
      <c r="H184">
        <v>18.301738726570964</v>
      </c>
    </row>
    <row r="185" spans="1:8">
      <c r="A185" s="16" t="s">
        <v>221</v>
      </c>
      <c r="B185" t="s">
        <v>4174</v>
      </c>
      <c r="C185" t="s">
        <v>178</v>
      </c>
      <c r="D185">
        <v>2011</v>
      </c>
      <c r="E185" t="s">
        <v>105</v>
      </c>
      <c r="F185" t="s">
        <v>224</v>
      </c>
      <c r="G185" t="s">
        <v>126</v>
      </c>
      <c r="H185">
        <v>18.479593555488531</v>
      </c>
    </row>
    <row r="186" spans="1:8">
      <c r="A186" t="s">
        <v>107</v>
      </c>
      <c r="B186" t="s">
        <v>4175</v>
      </c>
      <c r="C186" t="s">
        <v>179</v>
      </c>
      <c r="D186">
        <v>2011</v>
      </c>
      <c r="E186" t="s">
        <v>105</v>
      </c>
      <c r="F186" t="s">
        <v>224</v>
      </c>
      <c r="G186" t="s">
        <v>126</v>
      </c>
      <c r="H186">
        <v>19.144747068271705</v>
      </c>
    </row>
    <row r="187" spans="1:8">
      <c r="A187" t="s">
        <v>27</v>
      </c>
      <c r="B187" t="s">
        <v>4176</v>
      </c>
      <c r="C187" t="s">
        <v>180</v>
      </c>
      <c r="D187">
        <v>2011</v>
      </c>
      <c r="E187" t="s">
        <v>105</v>
      </c>
      <c r="F187" t="s">
        <v>224</v>
      </c>
      <c r="G187" t="s">
        <v>126</v>
      </c>
      <c r="H187">
        <v>19.666094815682662</v>
      </c>
    </row>
    <row r="188" spans="1:8">
      <c r="A188" t="s">
        <v>28</v>
      </c>
      <c r="B188" t="s">
        <v>4177</v>
      </c>
      <c r="C188" t="s">
        <v>181</v>
      </c>
      <c r="D188">
        <v>2011</v>
      </c>
      <c r="E188" t="s">
        <v>105</v>
      </c>
      <c r="F188" t="s">
        <v>224</v>
      </c>
      <c r="G188" t="s">
        <v>126</v>
      </c>
      <c r="H188">
        <v>19.949704843119431</v>
      </c>
    </row>
    <row r="189" spans="1:8">
      <c r="A189" t="s">
        <v>30</v>
      </c>
      <c r="B189" t="s">
        <v>4178</v>
      </c>
      <c r="C189" t="s">
        <v>29</v>
      </c>
      <c r="D189">
        <v>2011</v>
      </c>
      <c r="E189" t="s">
        <v>105</v>
      </c>
      <c r="F189" t="s">
        <v>224</v>
      </c>
      <c r="G189" t="s">
        <v>126</v>
      </c>
      <c r="H189">
        <v>17.808298900075656</v>
      </c>
    </row>
    <row r="190" spans="1:8">
      <c r="A190" t="s">
        <v>32</v>
      </c>
      <c r="B190" t="s">
        <v>4179</v>
      </c>
      <c r="C190" t="s">
        <v>31</v>
      </c>
      <c r="D190">
        <v>2011</v>
      </c>
      <c r="E190" t="s">
        <v>105</v>
      </c>
      <c r="F190" t="s">
        <v>224</v>
      </c>
      <c r="G190" t="s">
        <v>126</v>
      </c>
      <c r="H190">
        <v>17.85068630733177</v>
      </c>
    </row>
    <row r="191" spans="1:8">
      <c r="A191" t="s">
        <v>34</v>
      </c>
      <c r="B191" t="s">
        <v>4180</v>
      </c>
      <c r="C191" t="s">
        <v>33</v>
      </c>
      <c r="D191">
        <v>2011</v>
      </c>
      <c r="E191" t="s">
        <v>105</v>
      </c>
      <c r="F191" t="s">
        <v>224</v>
      </c>
      <c r="G191" t="s">
        <v>126</v>
      </c>
      <c r="H191">
        <v>17.6017207384836</v>
      </c>
    </row>
    <row r="192" spans="1:8">
      <c r="A192" t="s">
        <v>36</v>
      </c>
      <c r="B192" t="s">
        <v>4181</v>
      </c>
      <c r="C192" t="s">
        <v>35</v>
      </c>
      <c r="D192">
        <v>2011</v>
      </c>
      <c r="E192" t="s">
        <v>105</v>
      </c>
      <c r="F192" t="s">
        <v>224</v>
      </c>
      <c r="G192" t="s">
        <v>126</v>
      </c>
      <c r="H192">
        <v>19.207310455601139</v>
      </c>
    </row>
    <row r="193" spans="1:8">
      <c r="A193" t="s">
        <v>38</v>
      </c>
      <c r="B193" t="s">
        <v>4182</v>
      </c>
      <c r="C193" t="s">
        <v>37</v>
      </c>
      <c r="D193">
        <v>2011</v>
      </c>
      <c r="E193" t="s">
        <v>105</v>
      </c>
      <c r="F193" t="s">
        <v>224</v>
      </c>
      <c r="G193" t="s">
        <v>126</v>
      </c>
      <c r="H193">
        <v>19.322529224229541</v>
      </c>
    </row>
    <row r="194" spans="1:8">
      <c r="A194" t="s">
        <v>40</v>
      </c>
      <c r="B194" t="s">
        <v>4183</v>
      </c>
      <c r="C194" t="s">
        <v>39</v>
      </c>
      <c r="D194">
        <v>2011</v>
      </c>
      <c r="E194" t="s">
        <v>105</v>
      </c>
      <c r="F194" t="s">
        <v>224</v>
      </c>
      <c r="G194" t="s">
        <v>126</v>
      </c>
      <c r="H194">
        <v>19.895740244265713</v>
      </c>
    </row>
    <row r="195" spans="1:8">
      <c r="A195" t="s">
        <v>41</v>
      </c>
      <c r="B195" t="s">
        <v>4184</v>
      </c>
      <c r="C195" t="s">
        <v>24</v>
      </c>
      <c r="D195">
        <v>2011</v>
      </c>
      <c r="E195" t="s">
        <v>105</v>
      </c>
      <c r="F195" t="s">
        <v>224</v>
      </c>
      <c r="G195" t="s">
        <v>126</v>
      </c>
      <c r="H195">
        <v>17.861325303037216</v>
      </c>
    </row>
    <row r="196" spans="1:8">
      <c r="A196" t="s">
        <v>43</v>
      </c>
      <c r="B196" t="s">
        <v>4185</v>
      </c>
      <c r="C196" t="s">
        <v>42</v>
      </c>
      <c r="D196">
        <v>2011</v>
      </c>
      <c r="E196" t="s">
        <v>105</v>
      </c>
      <c r="F196" t="s">
        <v>224</v>
      </c>
      <c r="G196" t="s">
        <v>126</v>
      </c>
      <c r="H196">
        <v>15.401446220348481</v>
      </c>
    </row>
    <row r="197" spans="1:8">
      <c r="A197" t="s">
        <v>45</v>
      </c>
      <c r="B197" t="s">
        <v>4186</v>
      </c>
      <c r="C197" t="s">
        <v>44</v>
      </c>
      <c r="D197">
        <v>2011</v>
      </c>
      <c r="E197" t="s">
        <v>105</v>
      </c>
      <c r="F197" t="s">
        <v>224</v>
      </c>
      <c r="G197" t="s">
        <v>126</v>
      </c>
      <c r="H197">
        <v>19.002185117846242</v>
      </c>
    </row>
    <row r="198" spans="1:8">
      <c r="A198" t="s">
        <v>47</v>
      </c>
      <c r="B198" t="s">
        <v>4187</v>
      </c>
      <c r="C198" t="s">
        <v>46</v>
      </c>
      <c r="D198">
        <v>2011</v>
      </c>
      <c r="E198" t="s">
        <v>105</v>
      </c>
      <c r="F198" t="s">
        <v>224</v>
      </c>
      <c r="G198" t="s">
        <v>126</v>
      </c>
      <c r="H198">
        <v>19.043752016286028</v>
      </c>
    </row>
    <row r="199" spans="1:8">
      <c r="A199" t="s">
        <v>49</v>
      </c>
      <c r="B199" t="s">
        <v>4188</v>
      </c>
      <c r="C199" t="s">
        <v>48</v>
      </c>
      <c r="D199">
        <v>2011</v>
      </c>
      <c r="E199" t="s">
        <v>105</v>
      </c>
      <c r="F199" t="s">
        <v>224</v>
      </c>
      <c r="G199" t="s">
        <v>126</v>
      </c>
      <c r="H199">
        <v>18.136810247628414</v>
      </c>
    </row>
    <row r="200" spans="1:8">
      <c r="A200" t="s">
        <v>51</v>
      </c>
      <c r="B200" t="s">
        <v>4189</v>
      </c>
      <c r="C200" t="s">
        <v>50</v>
      </c>
      <c r="D200">
        <v>2011</v>
      </c>
      <c r="E200" t="s">
        <v>105</v>
      </c>
      <c r="F200" t="s">
        <v>224</v>
      </c>
      <c r="G200" t="s">
        <v>126</v>
      </c>
      <c r="H200">
        <v>18.419514191341964</v>
      </c>
    </row>
    <row r="201" spans="1:8">
      <c r="A201" t="s">
        <v>53</v>
      </c>
      <c r="B201" t="s">
        <v>4190</v>
      </c>
      <c r="C201" t="s">
        <v>52</v>
      </c>
      <c r="D201">
        <v>2011</v>
      </c>
      <c r="E201" t="s">
        <v>105</v>
      </c>
      <c r="F201" t="s">
        <v>224</v>
      </c>
      <c r="G201" t="s">
        <v>126</v>
      </c>
      <c r="H201">
        <v>19.126055786143443</v>
      </c>
    </row>
    <row r="202" spans="1:8">
      <c r="A202" t="s">
        <v>55</v>
      </c>
      <c r="B202" t="s">
        <v>4191</v>
      </c>
      <c r="C202" t="s">
        <v>54</v>
      </c>
      <c r="D202">
        <v>2011</v>
      </c>
      <c r="E202" t="s">
        <v>105</v>
      </c>
      <c r="F202" t="s">
        <v>224</v>
      </c>
      <c r="G202" t="s">
        <v>126</v>
      </c>
      <c r="H202">
        <v>19.634932460885622</v>
      </c>
    </row>
    <row r="203" spans="1:8">
      <c r="A203" t="s">
        <v>57</v>
      </c>
      <c r="B203" t="s">
        <v>4192</v>
      </c>
      <c r="C203" t="s">
        <v>56</v>
      </c>
      <c r="D203">
        <v>2011</v>
      </c>
      <c r="E203" t="s">
        <v>105</v>
      </c>
      <c r="F203" t="s">
        <v>224</v>
      </c>
      <c r="G203" t="s">
        <v>126</v>
      </c>
      <c r="H203">
        <v>18.966572865031615</v>
      </c>
    </row>
    <row r="204" spans="1:8">
      <c r="A204" t="s">
        <v>59</v>
      </c>
      <c r="B204" t="s">
        <v>4193</v>
      </c>
      <c r="C204" t="s">
        <v>58</v>
      </c>
      <c r="D204">
        <v>2011</v>
      </c>
      <c r="E204" t="s">
        <v>105</v>
      </c>
      <c r="F204" t="s">
        <v>224</v>
      </c>
      <c r="G204" t="s">
        <v>126</v>
      </c>
      <c r="H204">
        <v>19.671716290271913</v>
      </c>
    </row>
    <row r="205" spans="1:8">
      <c r="A205" t="s">
        <v>61</v>
      </c>
      <c r="B205" t="s">
        <v>4194</v>
      </c>
      <c r="C205" t="s">
        <v>60</v>
      </c>
      <c r="D205">
        <v>2011</v>
      </c>
      <c r="E205" t="s">
        <v>105</v>
      </c>
      <c r="F205" t="s">
        <v>224</v>
      </c>
      <c r="G205" t="s">
        <v>126</v>
      </c>
      <c r="H205">
        <v>19.64372525869852</v>
      </c>
    </row>
    <row r="206" spans="1:8">
      <c r="A206" t="s">
        <v>63</v>
      </c>
      <c r="B206" t="s">
        <v>4195</v>
      </c>
      <c r="C206" t="s">
        <v>62</v>
      </c>
      <c r="D206">
        <v>2011</v>
      </c>
      <c r="E206" t="s">
        <v>105</v>
      </c>
      <c r="F206" t="s">
        <v>224</v>
      </c>
      <c r="G206" t="s">
        <v>126</v>
      </c>
      <c r="H206">
        <v>20.475136356375089</v>
      </c>
    </row>
    <row r="207" spans="1:8">
      <c r="A207" t="s">
        <v>65</v>
      </c>
      <c r="B207" t="s">
        <v>4196</v>
      </c>
      <c r="C207" t="s">
        <v>64</v>
      </c>
      <c r="D207">
        <v>2011</v>
      </c>
      <c r="E207" t="s">
        <v>105</v>
      </c>
      <c r="F207" t="s">
        <v>224</v>
      </c>
      <c r="G207" t="s">
        <v>126</v>
      </c>
      <c r="H207">
        <v>18.440687846109004</v>
      </c>
    </row>
    <row r="208" spans="1:8">
      <c r="A208" t="s">
        <v>67</v>
      </c>
      <c r="B208" t="s">
        <v>4197</v>
      </c>
      <c r="C208" t="s">
        <v>66</v>
      </c>
      <c r="D208">
        <v>2011</v>
      </c>
      <c r="E208" t="s">
        <v>105</v>
      </c>
      <c r="F208" t="s">
        <v>224</v>
      </c>
      <c r="G208" t="s">
        <v>126</v>
      </c>
      <c r="H208">
        <v>19.805501778398092</v>
      </c>
    </row>
    <row r="209" spans="1:8">
      <c r="A209" t="s">
        <v>69</v>
      </c>
      <c r="B209" t="s">
        <v>4198</v>
      </c>
      <c r="C209" t="s">
        <v>68</v>
      </c>
      <c r="D209">
        <v>2011</v>
      </c>
      <c r="E209" t="s">
        <v>105</v>
      </c>
      <c r="F209" t="s">
        <v>224</v>
      </c>
      <c r="G209" t="s">
        <v>126</v>
      </c>
      <c r="H209">
        <v>18.452129434004224</v>
      </c>
    </row>
    <row r="210" spans="1:8">
      <c r="A210" t="s">
        <v>71</v>
      </c>
      <c r="B210" t="s">
        <v>4199</v>
      </c>
      <c r="C210" t="s">
        <v>70</v>
      </c>
      <c r="D210">
        <v>2011</v>
      </c>
      <c r="E210" t="s">
        <v>105</v>
      </c>
      <c r="F210" t="s">
        <v>224</v>
      </c>
      <c r="G210" t="s">
        <v>126</v>
      </c>
      <c r="H210">
        <v>21.062804638915345</v>
      </c>
    </row>
    <row r="211" spans="1:8">
      <c r="A211" t="s">
        <v>20</v>
      </c>
      <c r="B211" t="s">
        <v>4200</v>
      </c>
      <c r="C211" t="s">
        <v>182</v>
      </c>
      <c r="D211">
        <v>2011</v>
      </c>
      <c r="E211" t="s">
        <v>105</v>
      </c>
      <c r="F211" t="s">
        <v>224</v>
      </c>
      <c r="G211" t="s">
        <v>126</v>
      </c>
      <c r="H211">
        <v>18.976985327107464</v>
      </c>
    </row>
    <row r="212" spans="1:8">
      <c r="A212" t="s">
        <v>23</v>
      </c>
      <c r="B212" t="s">
        <v>4201</v>
      </c>
      <c r="C212" t="s">
        <v>175</v>
      </c>
      <c r="D212">
        <v>2012</v>
      </c>
      <c r="E212" t="s">
        <v>105</v>
      </c>
      <c r="F212" t="s">
        <v>224</v>
      </c>
      <c r="G212" t="s">
        <v>126</v>
      </c>
      <c r="H212">
        <v>18.718263465121822</v>
      </c>
    </row>
    <row r="213" spans="1:8">
      <c r="A213" t="s">
        <v>25</v>
      </c>
      <c r="B213" t="s">
        <v>4202</v>
      </c>
      <c r="C213" t="s">
        <v>176</v>
      </c>
      <c r="D213">
        <v>2012</v>
      </c>
      <c r="E213" t="s">
        <v>105</v>
      </c>
      <c r="F213" t="s">
        <v>224</v>
      </c>
      <c r="G213" t="s">
        <v>126</v>
      </c>
      <c r="H213">
        <v>17.494784608122309</v>
      </c>
    </row>
    <row r="214" spans="1:8">
      <c r="A214" t="s">
        <v>26</v>
      </c>
      <c r="B214" t="s">
        <v>4203</v>
      </c>
      <c r="C214" t="s">
        <v>177</v>
      </c>
      <c r="D214">
        <v>2012</v>
      </c>
      <c r="E214" t="s">
        <v>105</v>
      </c>
      <c r="F214" t="s">
        <v>224</v>
      </c>
      <c r="G214" t="s">
        <v>126</v>
      </c>
      <c r="H214">
        <v>18.138900099836437</v>
      </c>
    </row>
    <row r="215" spans="1:8">
      <c r="A215" s="16" t="s">
        <v>221</v>
      </c>
      <c r="B215" t="s">
        <v>4204</v>
      </c>
      <c r="C215" t="s">
        <v>178</v>
      </c>
      <c r="D215">
        <v>2012</v>
      </c>
      <c r="E215" t="s">
        <v>105</v>
      </c>
      <c r="F215" t="s">
        <v>224</v>
      </c>
      <c r="G215" t="s">
        <v>126</v>
      </c>
      <c r="H215">
        <v>18.458168357425674</v>
      </c>
    </row>
    <row r="216" spans="1:8">
      <c r="A216" t="s">
        <v>107</v>
      </c>
      <c r="B216" t="s">
        <v>4205</v>
      </c>
      <c r="C216" t="s">
        <v>179</v>
      </c>
      <c r="D216">
        <v>2012</v>
      </c>
      <c r="E216" t="s">
        <v>105</v>
      </c>
      <c r="F216" t="s">
        <v>224</v>
      </c>
      <c r="G216" t="s">
        <v>126</v>
      </c>
      <c r="H216">
        <v>19.194005496392993</v>
      </c>
    </row>
    <row r="217" spans="1:8">
      <c r="A217" t="s">
        <v>27</v>
      </c>
      <c r="B217" t="s">
        <v>4206</v>
      </c>
      <c r="C217" t="s">
        <v>180</v>
      </c>
      <c r="D217">
        <v>2012</v>
      </c>
      <c r="E217" t="s">
        <v>105</v>
      </c>
      <c r="F217" t="s">
        <v>224</v>
      </c>
      <c r="G217" t="s">
        <v>126</v>
      </c>
      <c r="H217">
        <v>19.579061281684865</v>
      </c>
    </row>
    <row r="218" spans="1:8">
      <c r="A218" t="s">
        <v>28</v>
      </c>
      <c r="B218" t="s">
        <v>4207</v>
      </c>
      <c r="C218" t="s">
        <v>181</v>
      </c>
      <c r="D218">
        <v>2012</v>
      </c>
      <c r="E218" t="s">
        <v>105</v>
      </c>
      <c r="F218" t="s">
        <v>224</v>
      </c>
      <c r="G218" t="s">
        <v>126</v>
      </c>
      <c r="H218">
        <v>19.807921897186294</v>
      </c>
    </row>
    <row r="219" spans="1:8">
      <c r="A219" t="s">
        <v>30</v>
      </c>
      <c r="B219" t="s">
        <v>4208</v>
      </c>
      <c r="C219" t="s">
        <v>29</v>
      </c>
      <c r="D219">
        <v>2012</v>
      </c>
      <c r="E219" t="s">
        <v>105</v>
      </c>
      <c r="F219" t="s">
        <v>224</v>
      </c>
      <c r="G219" t="s">
        <v>126</v>
      </c>
      <c r="H219">
        <v>17.924363889857091</v>
      </c>
    </row>
    <row r="220" spans="1:8">
      <c r="A220" t="s">
        <v>32</v>
      </c>
      <c r="B220" t="s">
        <v>4209</v>
      </c>
      <c r="C220" t="s">
        <v>31</v>
      </c>
      <c r="D220">
        <v>2012</v>
      </c>
      <c r="E220" t="s">
        <v>105</v>
      </c>
      <c r="F220" t="s">
        <v>224</v>
      </c>
      <c r="G220" t="s">
        <v>126</v>
      </c>
      <c r="H220">
        <v>17.898076475864588</v>
      </c>
    </row>
    <row r="221" spans="1:8">
      <c r="A221" t="s">
        <v>34</v>
      </c>
      <c r="B221" t="s">
        <v>4210</v>
      </c>
      <c r="C221" t="s">
        <v>33</v>
      </c>
      <c r="D221">
        <v>2012</v>
      </c>
      <c r="E221" t="s">
        <v>105</v>
      </c>
      <c r="F221" t="s">
        <v>224</v>
      </c>
      <c r="G221" t="s">
        <v>126</v>
      </c>
      <c r="H221">
        <v>17.551743894578529</v>
      </c>
    </row>
    <row r="222" spans="1:8">
      <c r="A222" t="s">
        <v>36</v>
      </c>
      <c r="B222" t="s">
        <v>4211</v>
      </c>
      <c r="C222" t="s">
        <v>35</v>
      </c>
      <c r="D222">
        <v>2012</v>
      </c>
      <c r="E222" t="s">
        <v>105</v>
      </c>
      <c r="F222" t="s">
        <v>224</v>
      </c>
      <c r="G222" t="s">
        <v>126</v>
      </c>
      <c r="H222">
        <v>19.107509454349</v>
      </c>
    </row>
    <row r="223" spans="1:8">
      <c r="A223" t="s">
        <v>38</v>
      </c>
      <c r="B223" t="s">
        <v>4212</v>
      </c>
      <c r="C223" t="s">
        <v>37</v>
      </c>
      <c r="D223">
        <v>2012</v>
      </c>
      <c r="E223" t="s">
        <v>105</v>
      </c>
      <c r="F223" t="s">
        <v>224</v>
      </c>
      <c r="G223" t="s">
        <v>126</v>
      </c>
      <c r="H223">
        <v>19.294401954535797</v>
      </c>
    </row>
    <row r="224" spans="1:8">
      <c r="A224" t="s">
        <v>40</v>
      </c>
      <c r="B224" t="s">
        <v>4213</v>
      </c>
      <c r="C224" t="s">
        <v>39</v>
      </c>
      <c r="D224">
        <v>2012</v>
      </c>
      <c r="E224" t="s">
        <v>105</v>
      </c>
      <c r="F224" t="s">
        <v>224</v>
      </c>
      <c r="G224" t="s">
        <v>126</v>
      </c>
      <c r="H224">
        <v>19.907749623015285</v>
      </c>
    </row>
    <row r="225" spans="1:8">
      <c r="A225" t="s">
        <v>41</v>
      </c>
      <c r="B225" t="s">
        <v>4214</v>
      </c>
      <c r="C225" t="s">
        <v>24</v>
      </c>
      <c r="D225">
        <v>2012</v>
      </c>
      <c r="E225" t="s">
        <v>105</v>
      </c>
      <c r="F225" t="s">
        <v>224</v>
      </c>
      <c r="G225" t="s">
        <v>126</v>
      </c>
      <c r="H225">
        <v>17.494784608122309</v>
      </c>
    </row>
    <row r="226" spans="1:8">
      <c r="A226" t="s">
        <v>43</v>
      </c>
      <c r="B226" t="s">
        <v>4215</v>
      </c>
      <c r="C226" t="s">
        <v>42</v>
      </c>
      <c r="D226">
        <v>2012</v>
      </c>
      <c r="E226" t="s">
        <v>105</v>
      </c>
      <c r="F226" t="s">
        <v>224</v>
      </c>
      <c r="G226" t="s">
        <v>126</v>
      </c>
      <c r="H226">
        <v>15.163233630600059</v>
      </c>
    </row>
    <row r="227" spans="1:8">
      <c r="A227" t="s">
        <v>45</v>
      </c>
      <c r="B227" t="s">
        <v>4216</v>
      </c>
      <c r="C227" t="s">
        <v>44</v>
      </c>
      <c r="D227">
        <v>2012</v>
      </c>
      <c r="E227" t="s">
        <v>105</v>
      </c>
      <c r="F227" t="s">
        <v>224</v>
      </c>
      <c r="G227" t="s">
        <v>126</v>
      </c>
      <c r="H227">
        <v>18.786155994414521</v>
      </c>
    </row>
    <row r="228" spans="1:8">
      <c r="A228" t="s">
        <v>47</v>
      </c>
      <c r="B228" t="s">
        <v>4217</v>
      </c>
      <c r="C228" t="s">
        <v>46</v>
      </c>
      <c r="D228">
        <v>2012</v>
      </c>
      <c r="E228" t="s">
        <v>105</v>
      </c>
      <c r="F228" t="s">
        <v>224</v>
      </c>
      <c r="G228" t="s">
        <v>126</v>
      </c>
      <c r="H228">
        <v>18.961825624868258</v>
      </c>
    </row>
    <row r="229" spans="1:8">
      <c r="A229" t="s">
        <v>49</v>
      </c>
      <c r="B229" t="s">
        <v>4218</v>
      </c>
      <c r="C229" t="s">
        <v>48</v>
      </c>
      <c r="D229">
        <v>2012</v>
      </c>
      <c r="E229" t="s">
        <v>105</v>
      </c>
      <c r="F229" t="s">
        <v>224</v>
      </c>
      <c r="G229" t="s">
        <v>126</v>
      </c>
      <c r="H229">
        <v>18.158516020236089</v>
      </c>
    </row>
    <row r="230" spans="1:8">
      <c r="A230" t="s">
        <v>51</v>
      </c>
      <c r="B230" t="s">
        <v>4219</v>
      </c>
      <c r="C230" t="s">
        <v>50</v>
      </c>
      <c r="D230">
        <v>2012</v>
      </c>
      <c r="E230" t="s">
        <v>105</v>
      </c>
      <c r="F230" t="s">
        <v>224</v>
      </c>
      <c r="G230" t="s">
        <v>126</v>
      </c>
      <c r="H230">
        <v>18.333722491389878</v>
      </c>
    </row>
    <row r="231" spans="1:8">
      <c r="A231" t="s">
        <v>53</v>
      </c>
      <c r="B231" t="s">
        <v>4220</v>
      </c>
      <c r="C231" t="s">
        <v>52</v>
      </c>
      <c r="D231">
        <v>2012</v>
      </c>
      <c r="E231" t="s">
        <v>105</v>
      </c>
      <c r="F231" t="s">
        <v>224</v>
      </c>
      <c r="G231" t="s">
        <v>126</v>
      </c>
      <c r="H231">
        <v>19.097051062719288</v>
      </c>
    </row>
    <row r="232" spans="1:8">
      <c r="A232" t="s">
        <v>55</v>
      </c>
      <c r="B232" t="s">
        <v>4221</v>
      </c>
      <c r="C232" t="s">
        <v>54</v>
      </c>
      <c r="D232">
        <v>2012</v>
      </c>
      <c r="E232" t="s">
        <v>105</v>
      </c>
      <c r="F232" t="s">
        <v>224</v>
      </c>
      <c r="G232" t="s">
        <v>126</v>
      </c>
      <c r="H232">
        <v>19.674733534195095</v>
      </c>
    </row>
    <row r="233" spans="1:8">
      <c r="A233" t="s">
        <v>57</v>
      </c>
      <c r="B233" t="s">
        <v>4222</v>
      </c>
      <c r="C233" t="s">
        <v>56</v>
      </c>
      <c r="D233">
        <v>2012</v>
      </c>
      <c r="E233" t="s">
        <v>105</v>
      </c>
      <c r="F233" t="s">
        <v>224</v>
      </c>
      <c r="G233" t="s">
        <v>126</v>
      </c>
      <c r="H233">
        <v>19.020602292779266</v>
      </c>
    </row>
    <row r="234" spans="1:8">
      <c r="A234" t="s">
        <v>59</v>
      </c>
      <c r="B234" t="s">
        <v>4223</v>
      </c>
      <c r="C234" t="s">
        <v>58</v>
      </c>
      <c r="D234">
        <v>2012</v>
      </c>
      <c r="E234" t="s">
        <v>105</v>
      </c>
      <c r="F234" t="s">
        <v>224</v>
      </c>
      <c r="G234" t="s">
        <v>126</v>
      </c>
      <c r="H234">
        <v>19.573490529235837</v>
      </c>
    </row>
    <row r="235" spans="1:8">
      <c r="A235" t="s">
        <v>61</v>
      </c>
      <c r="B235" t="s">
        <v>4224</v>
      </c>
      <c r="C235" t="s">
        <v>60</v>
      </c>
      <c r="D235">
        <v>2012</v>
      </c>
      <c r="E235" t="s">
        <v>105</v>
      </c>
      <c r="F235" t="s">
        <v>224</v>
      </c>
      <c r="G235" t="s">
        <v>126</v>
      </c>
      <c r="H235">
        <v>19.601375047744714</v>
      </c>
    </row>
    <row r="236" spans="1:8">
      <c r="A236" t="s">
        <v>63</v>
      </c>
      <c r="B236" t="s">
        <v>4225</v>
      </c>
      <c r="C236" t="s">
        <v>62</v>
      </c>
      <c r="D236">
        <v>2012</v>
      </c>
      <c r="E236" t="s">
        <v>105</v>
      </c>
      <c r="F236" t="s">
        <v>224</v>
      </c>
      <c r="G236" t="s">
        <v>126</v>
      </c>
      <c r="H236">
        <v>20.362645878920496</v>
      </c>
    </row>
    <row r="237" spans="1:8">
      <c r="A237" t="s">
        <v>65</v>
      </c>
      <c r="B237" t="s">
        <v>4226</v>
      </c>
      <c r="C237" t="s">
        <v>64</v>
      </c>
      <c r="D237">
        <v>2012</v>
      </c>
      <c r="E237" t="s">
        <v>105</v>
      </c>
      <c r="F237" t="s">
        <v>224</v>
      </c>
      <c r="G237" t="s">
        <v>126</v>
      </c>
      <c r="H237">
        <v>18.328086743616648</v>
      </c>
    </row>
    <row r="238" spans="1:8">
      <c r="A238" t="s">
        <v>67</v>
      </c>
      <c r="B238" t="s">
        <v>4227</v>
      </c>
      <c r="C238" t="s">
        <v>66</v>
      </c>
      <c r="D238">
        <v>2012</v>
      </c>
      <c r="E238" t="s">
        <v>105</v>
      </c>
      <c r="F238" t="s">
        <v>224</v>
      </c>
      <c r="G238" t="s">
        <v>126</v>
      </c>
      <c r="H238">
        <v>19.624592559289646</v>
      </c>
    </row>
    <row r="239" spans="1:8">
      <c r="A239" t="s">
        <v>69</v>
      </c>
      <c r="B239" t="s">
        <v>4228</v>
      </c>
      <c r="C239" t="s">
        <v>68</v>
      </c>
      <c r="D239">
        <v>2012</v>
      </c>
      <c r="E239" t="s">
        <v>105</v>
      </c>
      <c r="F239" t="s">
        <v>224</v>
      </c>
      <c r="G239" t="s">
        <v>126</v>
      </c>
      <c r="H239">
        <v>18.19191717212113</v>
      </c>
    </row>
    <row r="240" spans="1:8">
      <c r="A240" t="s">
        <v>71</v>
      </c>
      <c r="B240" t="s">
        <v>4229</v>
      </c>
      <c r="C240" t="s">
        <v>70</v>
      </c>
      <c r="D240">
        <v>2012</v>
      </c>
      <c r="E240" t="s">
        <v>105</v>
      </c>
      <c r="F240" t="s">
        <v>224</v>
      </c>
      <c r="G240" t="s">
        <v>126</v>
      </c>
      <c r="H240">
        <v>20.96747149564051</v>
      </c>
    </row>
    <row r="241" spans="1:8">
      <c r="A241" t="s">
        <v>20</v>
      </c>
      <c r="B241" t="s">
        <v>4230</v>
      </c>
      <c r="C241" t="s">
        <v>182</v>
      </c>
      <c r="D241">
        <v>2012</v>
      </c>
      <c r="E241" t="s">
        <v>105</v>
      </c>
      <c r="F241" t="s">
        <v>224</v>
      </c>
      <c r="G241" t="s">
        <v>126</v>
      </c>
      <c r="H241">
        <v>18.908549766347711</v>
      </c>
    </row>
    <row r="242" spans="1:8">
      <c r="A242" t="s">
        <v>23</v>
      </c>
      <c r="B242" t="s">
        <v>4231</v>
      </c>
      <c r="C242" t="s">
        <v>175</v>
      </c>
      <c r="D242">
        <v>2013</v>
      </c>
      <c r="E242" t="s">
        <v>105</v>
      </c>
      <c r="F242" t="s">
        <v>224</v>
      </c>
      <c r="G242" t="s">
        <v>126</v>
      </c>
      <c r="H242">
        <v>18.643123058283045</v>
      </c>
    </row>
    <row r="243" spans="1:8">
      <c r="A243" t="s">
        <v>25</v>
      </c>
      <c r="B243" t="s">
        <v>4232</v>
      </c>
      <c r="C243" t="s">
        <v>176</v>
      </c>
      <c r="D243">
        <v>2013</v>
      </c>
      <c r="E243" t="s">
        <v>105</v>
      </c>
      <c r="F243" t="s">
        <v>224</v>
      </c>
      <c r="G243" t="s">
        <v>126</v>
      </c>
      <c r="H243">
        <v>17.279982940871843</v>
      </c>
    </row>
    <row r="244" spans="1:8">
      <c r="A244" t="s">
        <v>26</v>
      </c>
      <c r="B244" t="s">
        <v>4233</v>
      </c>
      <c r="C244" t="s">
        <v>177</v>
      </c>
      <c r="D244">
        <v>2013</v>
      </c>
      <c r="E244" t="s">
        <v>105</v>
      </c>
      <c r="F244" t="s">
        <v>224</v>
      </c>
      <c r="G244" t="s">
        <v>126</v>
      </c>
      <c r="H244">
        <v>17.876621657400051</v>
      </c>
    </row>
    <row r="245" spans="1:8">
      <c r="A245" s="16" t="s">
        <v>221</v>
      </c>
      <c r="B245" t="s">
        <v>4234</v>
      </c>
      <c r="C245" t="s">
        <v>178</v>
      </c>
      <c r="D245">
        <v>2013</v>
      </c>
      <c r="E245" t="s">
        <v>105</v>
      </c>
      <c r="F245" t="s">
        <v>224</v>
      </c>
      <c r="G245" t="s">
        <v>126</v>
      </c>
      <c r="H245">
        <v>18.38652075301404</v>
      </c>
    </row>
    <row r="246" spans="1:8">
      <c r="A246" t="s">
        <v>107</v>
      </c>
      <c r="B246" t="s">
        <v>4235</v>
      </c>
      <c r="C246" t="s">
        <v>179</v>
      </c>
      <c r="D246">
        <v>2013</v>
      </c>
      <c r="E246" t="s">
        <v>105</v>
      </c>
      <c r="F246" t="s">
        <v>224</v>
      </c>
      <c r="G246" t="s">
        <v>126</v>
      </c>
      <c r="H246">
        <v>19.219668580831918</v>
      </c>
    </row>
    <row r="247" spans="1:8">
      <c r="A247" t="s">
        <v>27</v>
      </c>
      <c r="B247" t="s">
        <v>4236</v>
      </c>
      <c r="C247" t="s">
        <v>180</v>
      </c>
      <c r="D247">
        <v>2013</v>
      </c>
      <c r="E247" t="s">
        <v>105</v>
      </c>
      <c r="F247" t="s">
        <v>224</v>
      </c>
      <c r="G247" t="s">
        <v>126</v>
      </c>
      <c r="H247">
        <v>19.447174957427073</v>
      </c>
    </row>
    <row r="248" spans="1:8">
      <c r="A248" t="s">
        <v>28</v>
      </c>
      <c r="B248" t="s">
        <v>4237</v>
      </c>
      <c r="C248" t="s">
        <v>181</v>
      </c>
      <c r="D248">
        <v>2013</v>
      </c>
      <c r="E248" t="s">
        <v>105</v>
      </c>
      <c r="F248" t="s">
        <v>224</v>
      </c>
      <c r="G248" t="s">
        <v>126</v>
      </c>
      <c r="H248">
        <v>19.598280358023821</v>
      </c>
    </row>
    <row r="249" spans="1:8">
      <c r="A249" t="s">
        <v>30</v>
      </c>
      <c r="B249" t="s">
        <v>4238</v>
      </c>
      <c r="C249" t="s">
        <v>29</v>
      </c>
      <c r="D249">
        <v>2013</v>
      </c>
      <c r="E249" t="s">
        <v>105</v>
      </c>
      <c r="F249" t="s">
        <v>224</v>
      </c>
      <c r="G249" t="s">
        <v>126</v>
      </c>
      <c r="H249">
        <v>17.936646323743098</v>
      </c>
    </row>
    <row r="250" spans="1:8">
      <c r="A250" t="s">
        <v>32</v>
      </c>
      <c r="B250" t="s">
        <v>4239</v>
      </c>
      <c r="C250" t="s">
        <v>31</v>
      </c>
      <c r="D250">
        <v>2013</v>
      </c>
      <c r="E250" t="s">
        <v>105</v>
      </c>
      <c r="F250" t="s">
        <v>224</v>
      </c>
      <c r="G250" t="s">
        <v>126</v>
      </c>
      <c r="H250">
        <v>17.813496280552606</v>
      </c>
    </row>
    <row r="251" spans="1:8">
      <c r="A251" t="s">
        <v>34</v>
      </c>
      <c r="B251" t="s">
        <v>4240</v>
      </c>
      <c r="C251" t="s">
        <v>33</v>
      </c>
      <c r="D251">
        <v>2013</v>
      </c>
      <c r="E251" t="s">
        <v>105</v>
      </c>
      <c r="F251" t="s">
        <v>224</v>
      </c>
      <c r="G251" t="s">
        <v>126</v>
      </c>
      <c r="H251">
        <v>17.267339420150567</v>
      </c>
    </row>
    <row r="252" spans="1:8">
      <c r="A252" t="s">
        <v>36</v>
      </c>
      <c r="B252" t="s">
        <v>4241</v>
      </c>
      <c r="C252" t="s">
        <v>35</v>
      </c>
      <c r="D252">
        <v>2013</v>
      </c>
      <c r="E252" t="s">
        <v>105</v>
      </c>
      <c r="F252" t="s">
        <v>224</v>
      </c>
      <c r="G252" t="s">
        <v>126</v>
      </c>
      <c r="H252">
        <v>19.121691302853215</v>
      </c>
    </row>
    <row r="253" spans="1:8">
      <c r="A253" t="s">
        <v>38</v>
      </c>
      <c r="B253" t="s">
        <v>4242</v>
      </c>
      <c r="C253" t="s">
        <v>37</v>
      </c>
      <c r="D253">
        <v>2013</v>
      </c>
      <c r="E253" t="s">
        <v>105</v>
      </c>
      <c r="F253" t="s">
        <v>224</v>
      </c>
      <c r="G253" t="s">
        <v>126</v>
      </c>
      <c r="H253">
        <v>19.201165794528716</v>
      </c>
    </row>
    <row r="254" spans="1:8">
      <c r="A254" t="s">
        <v>40</v>
      </c>
      <c r="B254" t="s">
        <v>4243</v>
      </c>
      <c r="C254" t="s">
        <v>39</v>
      </c>
      <c r="D254">
        <v>2013</v>
      </c>
      <c r="E254" t="s">
        <v>105</v>
      </c>
      <c r="F254" t="s">
        <v>224</v>
      </c>
      <c r="G254" t="s">
        <v>126</v>
      </c>
      <c r="H254">
        <v>19.924729127769368</v>
      </c>
    </row>
    <row r="255" spans="1:8">
      <c r="A255" t="s">
        <v>41</v>
      </c>
      <c r="B255" t="s">
        <v>4244</v>
      </c>
      <c r="C255" t="s">
        <v>24</v>
      </c>
      <c r="D255">
        <v>2013</v>
      </c>
      <c r="E255" t="s">
        <v>105</v>
      </c>
      <c r="F255" t="s">
        <v>224</v>
      </c>
      <c r="G255" t="s">
        <v>126</v>
      </c>
      <c r="H255">
        <v>17.279982940871843</v>
      </c>
    </row>
    <row r="256" spans="1:8">
      <c r="A256" t="s">
        <v>43</v>
      </c>
      <c r="B256" t="s">
        <v>4245</v>
      </c>
      <c r="C256" t="s">
        <v>42</v>
      </c>
      <c r="D256">
        <v>2013</v>
      </c>
      <c r="E256" t="s">
        <v>105</v>
      </c>
      <c r="F256" t="s">
        <v>224</v>
      </c>
      <c r="G256" t="s">
        <v>126</v>
      </c>
      <c r="H256">
        <v>14.915734761379746</v>
      </c>
    </row>
    <row r="257" spans="1:8">
      <c r="A257" t="s">
        <v>45</v>
      </c>
      <c r="B257" t="s">
        <v>4246</v>
      </c>
      <c r="C257" t="s">
        <v>44</v>
      </c>
      <c r="D257">
        <v>2013</v>
      </c>
      <c r="E257" t="s">
        <v>105</v>
      </c>
      <c r="F257" t="s">
        <v>224</v>
      </c>
      <c r="G257" t="s">
        <v>126</v>
      </c>
      <c r="H257">
        <v>18.5522983463824</v>
      </c>
    </row>
    <row r="258" spans="1:8">
      <c r="A258" t="s">
        <v>47</v>
      </c>
      <c r="B258" t="s">
        <v>4247</v>
      </c>
      <c r="C258" t="s">
        <v>46</v>
      </c>
      <c r="D258">
        <v>2013</v>
      </c>
      <c r="E258" t="s">
        <v>105</v>
      </c>
      <c r="F258" t="s">
        <v>224</v>
      </c>
      <c r="G258" t="s">
        <v>126</v>
      </c>
      <c r="H258">
        <v>18.673278505252206</v>
      </c>
    </row>
    <row r="259" spans="1:8">
      <c r="A259" t="s">
        <v>49</v>
      </c>
      <c r="B259" t="s">
        <v>4248</v>
      </c>
      <c r="C259" t="s">
        <v>48</v>
      </c>
      <c r="D259">
        <v>2013</v>
      </c>
      <c r="E259" t="s">
        <v>105</v>
      </c>
      <c r="F259" t="s">
        <v>224</v>
      </c>
      <c r="G259" t="s">
        <v>126</v>
      </c>
      <c r="H259">
        <v>18.134389075750075</v>
      </c>
    </row>
    <row r="260" spans="1:8">
      <c r="A260" t="s">
        <v>51</v>
      </c>
      <c r="B260" t="s">
        <v>4249</v>
      </c>
      <c r="C260" t="s">
        <v>50</v>
      </c>
      <c r="D260">
        <v>2013</v>
      </c>
      <c r="E260" t="s">
        <v>105</v>
      </c>
      <c r="F260" t="s">
        <v>224</v>
      </c>
      <c r="G260" t="s">
        <v>126</v>
      </c>
      <c r="H260">
        <v>18.222572684394212</v>
      </c>
    </row>
    <row r="261" spans="1:8">
      <c r="A261" t="s">
        <v>53</v>
      </c>
      <c r="B261" t="s">
        <v>4250</v>
      </c>
      <c r="C261" t="s">
        <v>52</v>
      </c>
      <c r="D261">
        <v>2013</v>
      </c>
      <c r="E261" t="s">
        <v>105</v>
      </c>
      <c r="F261" t="s">
        <v>224</v>
      </c>
      <c r="G261" t="s">
        <v>126</v>
      </c>
      <c r="H261">
        <v>18.981902083783979</v>
      </c>
    </row>
    <row r="262" spans="1:8">
      <c r="A262" t="s">
        <v>55</v>
      </c>
      <c r="B262" t="s">
        <v>4251</v>
      </c>
      <c r="C262" t="s">
        <v>54</v>
      </c>
      <c r="D262">
        <v>2013</v>
      </c>
      <c r="E262" t="s">
        <v>105</v>
      </c>
      <c r="F262" t="s">
        <v>224</v>
      </c>
      <c r="G262" t="s">
        <v>126</v>
      </c>
      <c r="H262">
        <v>19.587112210420809</v>
      </c>
    </row>
    <row r="263" spans="1:8">
      <c r="A263" t="s">
        <v>57</v>
      </c>
      <c r="B263" t="s">
        <v>4252</v>
      </c>
      <c r="C263" t="s">
        <v>56</v>
      </c>
      <c r="D263">
        <v>2013</v>
      </c>
      <c r="E263" t="s">
        <v>105</v>
      </c>
      <c r="F263" t="s">
        <v>224</v>
      </c>
      <c r="G263" t="s">
        <v>126</v>
      </c>
      <c r="H263">
        <v>19.088066701406984</v>
      </c>
    </row>
    <row r="264" spans="1:8">
      <c r="A264" t="s">
        <v>59</v>
      </c>
      <c r="B264" t="s">
        <v>4253</v>
      </c>
      <c r="C264" t="s">
        <v>58</v>
      </c>
      <c r="D264">
        <v>2013</v>
      </c>
      <c r="E264" t="s">
        <v>105</v>
      </c>
      <c r="F264" t="s">
        <v>224</v>
      </c>
      <c r="G264" t="s">
        <v>126</v>
      </c>
      <c r="H264">
        <v>19.413276120113157</v>
      </c>
    </row>
    <row r="265" spans="1:8">
      <c r="A265" t="s">
        <v>61</v>
      </c>
      <c r="B265" t="s">
        <v>4254</v>
      </c>
      <c r="C265" t="s">
        <v>60</v>
      </c>
      <c r="D265">
        <v>2013</v>
      </c>
      <c r="E265" t="s">
        <v>105</v>
      </c>
      <c r="F265" t="s">
        <v>224</v>
      </c>
      <c r="G265" t="s">
        <v>126</v>
      </c>
      <c r="H265">
        <v>19.582914746942876</v>
      </c>
    </row>
    <row r="266" spans="1:8">
      <c r="A266" t="s">
        <v>63</v>
      </c>
      <c r="B266" t="s">
        <v>4255</v>
      </c>
      <c r="C266" t="s">
        <v>62</v>
      </c>
      <c r="D266">
        <v>2013</v>
      </c>
      <c r="E266" t="s">
        <v>105</v>
      </c>
      <c r="F266" t="s">
        <v>224</v>
      </c>
      <c r="G266" t="s">
        <v>126</v>
      </c>
      <c r="H266">
        <v>20.050559110888429</v>
      </c>
    </row>
    <row r="267" spans="1:8">
      <c r="A267" t="s">
        <v>65</v>
      </c>
      <c r="B267" t="s">
        <v>4256</v>
      </c>
      <c r="C267" t="s">
        <v>64</v>
      </c>
      <c r="D267">
        <v>2013</v>
      </c>
      <c r="E267" t="s">
        <v>105</v>
      </c>
      <c r="F267" t="s">
        <v>224</v>
      </c>
      <c r="G267" t="s">
        <v>126</v>
      </c>
      <c r="H267">
        <v>18.255725858150242</v>
      </c>
    </row>
    <row r="268" spans="1:8">
      <c r="A268" t="s">
        <v>67</v>
      </c>
      <c r="B268" t="s">
        <v>4257</v>
      </c>
      <c r="C268" t="s">
        <v>66</v>
      </c>
      <c r="D268">
        <v>2013</v>
      </c>
      <c r="E268" t="s">
        <v>105</v>
      </c>
      <c r="F268" t="s">
        <v>224</v>
      </c>
      <c r="G268" t="s">
        <v>126</v>
      </c>
      <c r="H268">
        <v>19.388970010108952</v>
      </c>
    </row>
    <row r="269" spans="1:8">
      <c r="A269" t="s">
        <v>69</v>
      </c>
      <c r="B269" t="s">
        <v>4258</v>
      </c>
      <c r="C269" t="s">
        <v>68</v>
      </c>
      <c r="D269">
        <v>2013</v>
      </c>
      <c r="E269" t="s">
        <v>105</v>
      </c>
      <c r="F269" t="s">
        <v>224</v>
      </c>
      <c r="G269" t="s">
        <v>126</v>
      </c>
      <c r="H269">
        <v>17.898342541436463</v>
      </c>
    </row>
    <row r="270" spans="1:8">
      <c r="A270" t="s">
        <v>71</v>
      </c>
      <c r="B270" t="s">
        <v>4259</v>
      </c>
      <c r="C270" t="s">
        <v>70</v>
      </c>
      <c r="D270">
        <v>2013</v>
      </c>
      <c r="E270" t="s">
        <v>105</v>
      </c>
      <c r="F270" t="s">
        <v>224</v>
      </c>
      <c r="G270" t="s">
        <v>126</v>
      </c>
      <c r="H270">
        <v>20.886489795350517</v>
      </c>
    </row>
    <row r="271" spans="1:8">
      <c r="A271" t="s">
        <v>20</v>
      </c>
      <c r="B271" t="s">
        <v>4260</v>
      </c>
      <c r="C271" t="s">
        <v>182</v>
      </c>
      <c r="D271">
        <v>2013</v>
      </c>
      <c r="E271" t="s">
        <v>105</v>
      </c>
      <c r="F271" t="s">
        <v>224</v>
      </c>
      <c r="G271" t="s">
        <v>126</v>
      </c>
      <c r="H271">
        <v>18.789791892567912</v>
      </c>
    </row>
    <row r="272" spans="1:8">
      <c r="A272" t="s">
        <v>23</v>
      </c>
      <c r="B272" t="s">
        <v>4261</v>
      </c>
      <c r="C272" t="s">
        <v>175</v>
      </c>
      <c r="D272">
        <v>2014</v>
      </c>
      <c r="E272" t="s">
        <v>105</v>
      </c>
      <c r="F272" t="s">
        <v>224</v>
      </c>
      <c r="G272" t="s">
        <v>126</v>
      </c>
      <c r="H272">
        <v>18.587901728950794</v>
      </c>
    </row>
    <row r="273" spans="1:8">
      <c r="A273" t="s">
        <v>25</v>
      </c>
      <c r="B273" t="s">
        <v>4262</v>
      </c>
      <c r="C273" t="s">
        <v>176</v>
      </c>
      <c r="D273">
        <v>2014</v>
      </c>
      <c r="E273" t="s">
        <v>105</v>
      </c>
      <c r="F273" t="s">
        <v>224</v>
      </c>
      <c r="G273" t="s">
        <v>126</v>
      </c>
      <c r="H273">
        <v>17.1203973126552</v>
      </c>
    </row>
    <row r="274" spans="1:8">
      <c r="A274" t="s">
        <v>26</v>
      </c>
      <c r="B274" t="s">
        <v>4263</v>
      </c>
      <c r="C274" t="s">
        <v>177</v>
      </c>
      <c r="D274">
        <v>2014</v>
      </c>
      <c r="E274" t="s">
        <v>105</v>
      </c>
      <c r="F274" t="s">
        <v>224</v>
      </c>
      <c r="G274" t="s">
        <v>126</v>
      </c>
      <c r="H274">
        <v>17.735715305955107</v>
      </c>
    </row>
    <row r="275" spans="1:8">
      <c r="A275" s="16" t="s">
        <v>221</v>
      </c>
      <c r="B275" t="s">
        <v>4264</v>
      </c>
      <c r="C275" t="s">
        <v>178</v>
      </c>
      <c r="D275">
        <v>2014</v>
      </c>
      <c r="E275" t="s">
        <v>105</v>
      </c>
      <c r="F275" t="s">
        <v>224</v>
      </c>
      <c r="G275" t="s">
        <v>126</v>
      </c>
      <c r="H275">
        <v>18.315800054900233</v>
      </c>
    </row>
    <row r="276" spans="1:8">
      <c r="A276" t="s">
        <v>107</v>
      </c>
      <c r="B276" t="s">
        <v>4265</v>
      </c>
      <c r="C276" t="s">
        <v>179</v>
      </c>
      <c r="D276">
        <v>2014</v>
      </c>
      <c r="E276" t="s">
        <v>105</v>
      </c>
      <c r="F276" t="s">
        <v>224</v>
      </c>
      <c r="G276" t="s">
        <v>126</v>
      </c>
      <c r="H276">
        <v>19.223348621524195</v>
      </c>
    </row>
    <row r="277" spans="1:8">
      <c r="A277" t="s">
        <v>27</v>
      </c>
      <c r="B277" t="s">
        <v>4266</v>
      </c>
      <c r="C277" t="s">
        <v>180</v>
      </c>
      <c r="D277">
        <v>2014</v>
      </c>
      <c r="E277" t="s">
        <v>105</v>
      </c>
      <c r="F277" t="s">
        <v>224</v>
      </c>
      <c r="G277" t="s">
        <v>126</v>
      </c>
      <c r="H277">
        <v>19.378989893419003</v>
      </c>
    </row>
    <row r="278" spans="1:8">
      <c r="A278" t="s">
        <v>28</v>
      </c>
      <c r="B278" t="s">
        <v>4267</v>
      </c>
      <c r="C278" t="s">
        <v>181</v>
      </c>
      <c r="D278">
        <v>2014</v>
      </c>
      <c r="E278" t="s">
        <v>105</v>
      </c>
      <c r="F278" t="s">
        <v>224</v>
      </c>
      <c r="G278" t="s">
        <v>126</v>
      </c>
      <c r="H278">
        <v>19.451269883118023</v>
      </c>
    </row>
    <row r="279" spans="1:8">
      <c r="A279" t="s">
        <v>30</v>
      </c>
      <c r="B279" t="s">
        <v>4268</v>
      </c>
      <c r="C279" t="s">
        <v>29</v>
      </c>
      <c r="D279">
        <v>2014</v>
      </c>
      <c r="E279" t="s">
        <v>105</v>
      </c>
      <c r="F279" t="s">
        <v>224</v>
      </c>
      <c r="G279" t="s">
        <v>126</v>
      </c>
      <c r="H279">
        <v>17.948866600962372</v>
      </c>
    </row>
    <row r="280" spans="1:8">
      <c r="A280" t="s">
        <v>32</v>
      </c>
      <c r="B280" t="s">
        <v>4269</v>
      </c>
      <c r="C280" t="s">
        <v>31</v>
      </c>
      <c r="D280">
        <v>2014</v>
      </c>
      <c r="E280" t="s">
        <v>105</v>
      </c>
      <c r="F280" t="s">
        <v>224</v>
      </c>
      <c r="G280" t="s">
        <v>126</v>
      </c>
      <c r="H280">
        <v>17.728481524916997</v>
      </c>
    </row>
    <row r="281" spans="1:8">
      <c r="A281" t="s">
        <v>34</v>
      </c>
      <c r="B281" t="s">
        <v>4270</v>
      </c>
      <c r="C281" t="s">
        <v>33</v>
      </c>
      <c r="D281">
        <v>2014</v>
      </c>
      <c r="E281" t="s">
        <v>105</v>
      </c>
      <c r="F281" t="s">
        <v>224</v>
      </c>
      <c r="G281" t="s">
        <v>126</v>
      </c>
      <c r="H281">
        <v>17.181990538122154</v>
      </c>
    </row>
    <row r="282" spans="1:8">
      <c r="A282" t="s">
        <v>36</v>
      </c>
      <c r="B282" t="s">
        <v>4271</v>
      </c>
      <c r="C282" t="s">
        <v>35</v>
      </c>
      <c r="D282">
        <v>2014</v>
      </c>
      <c r="E282" t="s">
        <v>105</v>
      </c>
      <c r="F282" t="s">
        <v>224</v>
      </c>
      <c r="G282" t="s">
        <v>126</v>
      </c>
      <c r="H282">
        <v>19.156128977041746</v>
      </c>
    </row>
    <row r="283" spans="1:8">
      <c r="A283" t="s">
        <v>38</v>
      </c>
      <c r="B283" t="s">
        <v>4272</v>
      </c>
      <c r="C283" t="s">
        <v>37</v>
      </c>
      <c r="D283">
        <v>2014</v>
      </c>
      <c r="E283" t="s">
        <v>105</v>
      </c>
      <c r="F283" t="s">
        <v>224</v>
      </c>
      <c r="G283" t="s">
        <v>126</v>
      </c>
      <c r="H283">
        <v>19.073832059456393</v>
      </c>
    </row>
    <row r="284" spans="1:8">
      <c r="A284" t="s">
        <v>40</v>
      </c>
      <c r="B284" t="s">
        <v>4273</v>
      </c>
      <c r="C284" t="s">
        <v>39</v>
      </c>
      <c r="D284">
        <v>2014</v>
      </c>
      <c r="E284" t="s">
        <v>105</v>
      </c>
      <c r="F284" t="s">
        <v>224</v>
      </c>
      <c r="G284" t="s">
        <v>126</v>
      </c>
      <c r="H284">
        <v>19.909316350936919</v>
      </c>
    </row>
    <row r="285" spans="1:8">
      <c r="A285" t="s">
        <v>41</v>
      </c>
      <c r="B285" t="s">
        <v>4274</v>
      </c>
      <c r="C285" t="s">
        <v>24</v>
      </c>
      <c r="D285">
        <v>2014</v>
      </c>
      <c r="E285" t="s">
        <v>105</v>
      </c>
      <c r="F285" t="s">
        <v>224</v>
      </c>
      <c r="G285" t="s">
        <v>126</v>
      </c>
      <c r="H285">
        <v>17.1203973126552</v>
      </c>
    </row>
    <row r="286" spans="1:8">
      <c r="A286" t="s">
        <v>43</v>
      </c>
      <c r="B286" t="s">
        <v>4275</v>
      </c>
      <c r="C286" t="s">
        <v>42</v>
      </c>
      <c r="D286">
        <v>2014</v>
      </c>
      <c r="E286" t="s">
        <v>105</v>
      </c>
      <c r="F286" t="s">
        <v>224</v>
      </c>
      <c r="G286" t="s">
        <v>126</v>
      </c>
      <c r="H286">
        <v>14.883278757790219</v>
      </c>
    </row>
    <row r="287" spans="1:8">
      <c r="A287" t="s">
        <v>45</v>
      </c>
      <c r="B287" t="s">
        <v>4276</v>
      </c>
      <c r="C287" t="s">
        <v>44</v>
      </c>
      <c r="D287">
        <v>2014</v>
      </c>
      <c r="E287" t="s">
        <v>105</v>
      </c>
      <c r="F287" t="s">
        <v>224</v>
      </c>
      <c r="G287" t="s">
        <v>126</v>
      </c>
      <c r="H287">
        <v>18.279800260386626</v>
      </c>
    </row>
    <row r="288" spans="1:8">
      <c r="A288" t="s">
        <v>47</v>
      </c>
      <c r="B288" t="s">
        <v>4277</v>
      </c>
      <c r="C288" t="s">
        <v>46</v>
      </c>
      <c r="D288">
        <v>2014</v>
      </c>
      <c r="E288" t="s">
        <v>105</v>
      </c>
      <c r="F288" t="s">
        <v>224</v>
      </c>
      <c r="G288" t="s">
        <v>126</v>
      </c>
      <c r="H288">
        <v>18.564608107510718</v>
      </c>
    </row>
    <row r="289" spans="1:8">
      <c r="A289" t="s">
        <v>49</v>
      </c>
      <c r="B289" t="s">
        <v>4278</v>
      </c>
      <c r="C289" t="s">
        <v>48</v>
      </c>
      <c r="D289">
        <v>2014</v>
      </c>
      <c r="E289" t="s">
        <v>105</v>
      </c>
      <c r="F289" t="s">
        <v>224</v>
      </c>
      <c r="G289" t="s">
        <v>126</v>
      </c>
      <c r="H289">
        <v>18.0423064426097</v>
      </c>
    </row>
    <row r="290" spans="1:8">
      <c r="A290" t="s">
        <v>51</v>
      </c>
      <c r="B290" t="s">
        <v>4279</v>
      </c>
      <c r="C290" t="s">
        <v>50</v>
      </c>
      <c r="D290">
        <v>2014</v>
      </c>
      <c r="E290" t="s">
        <v>105</v>
      </c>
      <c r="F290" t="s">
        <v>224</v>
      </c>
      <c r="G290" t="s">
        <v>126</v>
      </c>
      <c r="H290">
        <v>18.250293891412568</v>
      </c>
    </row>
    <row r="291" spans="1:8">
      <c r="A291" t="s">
        <v>53</v>
      </c>
      <c r="B291" t="s">
        <v>4280</v>
      </c>
      <c r="C291" t="s">
        <v>52</v>
      </c>
      <c r="D291">
        <v>2014</v>
      </c>
      <c r="E291" t="s">
        <v>105</v>
      </c>
      <c r="F291" t="s">
        <v>224</v>
      </c>
      <c r="G291" t="s">
        <v>126</v>
      </c>
      <c r="H291">
        <v>18.851389147865</v>
      </c>
    </row>
    <row r="292" spans="1:8">
      <c r="A292" t="s">
        <v>55</v>
      </c>
      <c r="B292" t="s">
        <v>4281</v>
      </c>
      <c r="C292" t="s">
        <v>54</v>
      </c>
      <c r="D292">
        <v>2014</v>
      </c>
      <c r="E292" t="s">
        <v>105</v>
      </c>
      <c r="F292" t="s">
        <v>224</v>
      </c>
      <c r="G292" t="s">
        <v>126</v>
      </c>
      <c r="H292">
        <v>19.487675205413243</v>
      </c>
    </row>
    <row r="293" spans="1:8">
      <c r="A293" t="s">
        <v>57</v>
      </c>
      <c r="B293" t="s">
        <v>4282</v>
      </c>
      <c r="C293" t="s">
        <v>56</v>
      </c>
      <c r="D293">
        <v>2014</v>
      </c>
      <c r="E293" t="s">
        <v>105</v>
      </c>
      <c r="F293" t="s">
        <v>224</v>
      </c>
      <c r="G293" t="s">
        <v>126</v>
      </c>
      <c r="H293">
        <v>19.129207358358485</v>
      </c>
    </row>
    <row r="294" spans="1:8">
      <c r="A294" t="s">
        <v>59</v>
      </c>
      <c r="B294" t="s">
        <v>4283</v>
      </c>
      <c r="C294" t="s">
        <v>58</v>
      </c>
      <c r="D294">
        <v>2014</v>
      </c>
      <c r="E294" t="s">
        <v>105</v>
      </c>
      <c r="F294" t="s">
        <v>224</v>
      </c>
      <c r="G294" t="s">
        <v>126</v>
      </c>
      <c r="H294">
        <v>19.290809469657809</v>
      </c>
    </row>
    <row r="295" spans="1:8">
      <c r="A295" t="s">
        <v>61</v>
      </c>
      <c r="B295" t="s">
        <v>4284</v>
      </c>
      <c r="C295" t="s">
        <v>60</v>
      </c>
      <c r="D295">
        <v>2014</v>
      </c>
      <c r="E295" t="s">
        <v>105</v>
      </c>
      <c r="F295" t="s">
        <v>224</v>
      </c>
      <c r="G295" t="s">
        <v>126</v>
      </c>
      <c r="H295">
        <v>19.732210642556421</v>
      </c>
    </row>
    <row r="296" spans="1:8">
      <c r="A296" t="s">
        <v>63</v>
      </c>
      <c r="B296" t="s">
        <v>4285</v>
      </c>
      <c r="C296" t="s">
        <v>62</v>
      </c>
      <c r="D296">
        <v>2014</v>
      </c>
      <c r="E296" t="s">
        <v>105</v>
      </c>
      <c r="F296" t="s">
        <v>224</v>
      </c>
      <c r="G296" t="s">
        <v>126</v>
      </c>
      <c r="H296">
        <v>19.851981338751603</v>
      </c>
    </row>
    <row r="297" spans="1:8">
      <c r="A297" t="s">
        <v>65</v>
      </c>
      <c r="B297" t="s">
        <v>4286</v>
      </c>
      <c r="C297" t="s">
        <v>64</v>
      </c>
      <c r="D297">
        <v>2014</v>
      </c>
      <c r="E297" t="s">
        <v>105</v>
      </c>
      <c r="F297" t="s">
        <v>224</v>
      </c>
      <c r="G297" t="s">
        <v>126</v>
      </c>
      <c r="H297">
        <v>18.177043823306295</v>
      </c>
    </row>
    <row r="298" spans="1:8">
      <c r="A298" t="s">
        <v>67</v>
      </c>
      <c r="B298" t="s">
        <v>4287</v>
      </c>
      <c r="C298" t="s">
        <v>66</v>
      </c>
      <c r="D298">
        <v>2014</v>
      </c>
      <c r="E298" t="s">
        <v>105</v>
      </c>
      <c r="F298" t="s">
        <v>224</v>
      </c>
      <c r="G298" t="s">
        <v>126</v>
      </c>
      <c r="H298">
        <v>19.374118595124575</v>
      </c>
    </row>
    <row r="299" spans="1:8">
      <c r="A299" t="s">
        <v>69</v>
      </c>
      <c r="B299" t="s">
        <v>4288</v>
      </c>
      <c r="C299" t="s">
        <v>68</v>
      </c>
      <c r="D299">
        <v>2014</v>
      </c>
      <c r="E299" t="s">
        <v>105</v>
      </c>
      <c r="F299" t="s">
        <v>224</v>
      </c>
      <c r="G299" t="s">
        <v>126</v>
      </c>
      <c r="H299">
        <v>17.558160028198802</v>
      </c>
    </row>
    <row r="300" spans="1:8">
      <c r="A300" t="s">
        <v>71</v>
      </c>
      <c r="B300" t="s">
        <v>4289</v>
      </c>
      <c r="C300" t="s">
        <v>70</v>
      </c>
      <c r="D300">
        <v>2014</v>
      </c>
      <c r="E300" t="s">
        <v>105</v>
      </c>
      <c r="F300" t="s">
        <v>224</v>
      </c>
      <c r="G300" t="s">
        <v>126</v>
      </c>
      <c r="H300">
        <v>20.808173350546234</v>
      </c>
    </row>
    <row r="301" spans="1:8">
      <c r="A301" t="s">
        <v>20</v>
      </c>
      <c r="B301" t="s">
        <v>4290</v>
      </c>
      <c r="C301" t="s">
        <v>182</v>
      </c>
      <c r="D301">
        <v>2014</v>
      </c>
      <c r="E301" t="s">
        <v>105</v>
      </c>
      <c r="F301" t="s">
        <v>224</v>
      </c>
      <c r="G301" t="s">
        <v>126</v>
      </c>
      <c r="H301">
        <v>18.708025622569949</v>
      </c>
    </row>
    <row r="302" spans="1:8">
      <c r="A302" t="s">
        <v>23</v>
      </c>
      <c r="B302" t="s">
        <v>4291</v>
      </c>
      <c r="C302" t="s">
        <v>175</v>
      </c>
      <c r="D302">
        <v>2005</v>
      </c>
      <c r="E302" t="s">
        <v>106</v>
      </c>
      <c r="F302" t="s">
        <v>224</v>
      </c>
      <c r="G302" t="s">
        <v>126</v>
      </c>
      <c r="H302">
        <v>17.828568117957186</v>
      </c>
    </row>
    <row r="303" spans="1:8">
      <c r="A303" t="s">
        <v>25</v>
      </c>
      <c r="B303" t="s">
        <v>4292</v>
      </c>
      <c r="C303" t="s">
        <v>176</v>
      </c>
      <c r="D303">
        <v>2005</v>
      </c>
      <c r="E303" t="s">
        <v>106</v>
      </c>
      <c r="F303" t="s">
        <v>224</v>
      </c>
      <c r="G303" t="s">
        <v>126</v>
      </c>
      <c r="H303">
        <v>17.78020842828062</v>
      </c>
    </row>
    <row r="304" spans="1:8">
      <c r="A304" t="s">
        <v>26</v>
      </c>
      <c r="B304" t="s">
        <v>4293</v>
      </c>
      <c r="C304" t="s">
        <v>177</v>
      </c>
      <c r="D304">
        <v>2005</v>
      </c>
      <c r="E304" t="s">
        <v>106</v>
      </c>
      <c r="F304" t="s">
        <v>224</v>
      </c>
      <c r="G304" t="s">
        <v>126</v>
      </c>
      <c r="H304">
        <v>17.34622669723856</v>
      </c>
    </row>
    <row r="305" spans="1:8">
      <c r="A305" s="16" t="s">
        <v>221</v>
      </c>
      <c r="B305" t="s">
        <v>4294</v>
      </c>
      <c r="C305" t="s">
        <v>178</v>
      </c>
      <c r="D305">
        <v>2005</v>
      </c>
      <c r="E305" t="s">
        <v>106</v>
      </c>
      <c r="F305" t="s">
        <v>224</v>
      </c>
      <c r="G305" t="s">
        <v>126</v>
      </c>
      <c r="H305">
        <v>17.669891550284778</v>
      </c>
    </row>
    <row r="306" spans="1:8">
      <c r="A306" t="s">
        <v>107</v>
      </c>
      <c r="B306" t="s">
        <v>4295</v>
      </c>
      <c r="C306" t="s">
        <v>179</v>
      </c>
      <c r="D306">
        <v>2005</v>
      </c>
      <c r="E306" t="s">
        <v>106</v>
      </c>
      <c r="F306" t="s">
        <v>224</v>
      </c>
      <c r="G306" t="s">
        <v>126</v>
      </c>
      <c r="H306">
        <v>18.167389182487273</v>
      </c>
    </row>
    <row r="307" spans="1:8">
      <c r="A307" t="s">
        <v>27</v>
      </c>
      <c r="B307" t="s">
        <v>4296</v>
      </c>
      <c r="C307" t="s">
        <v>180</v>
      </c>
      <c r="D307">
        <v>2005</v>
      </c>
      <c r="E307" t="s">
        <v>106</v>
      </c>
      <c r="F307" t="s">
        <v>224</v>
      </c>
      <c r="G307" t="s">
        <v>126</v>
      </c>
      <c r="H307">
        <v>18.850366189612309</v>
      </c>
    </row>
    <row r="308" spans="1:8">
      <c r="A308" t="s">
        <v>28</v>
      </c>
      <c r="B308" t="s">
        <v>4297</v>
      </c>
      <c r="C308" t="s">
        <v>181</v>
      </c>
      <c r="D308">
        <v>2005</v>
      </c>
      <c r="E308" t="s">
        <v>106</v>
      </c>
      <c r="F308" t="s">
        <v>224</v>
      </c>
      <c r="G308" t="s">
        <v>126</v>
      </c>
      <c r="H308">
        <v>19.399400653642545</v>
      </c>
    </row>
    <row r="309" spans="1:8">
      <c r="A309" t="s">
        <v>30</v>
      </c>
      <c r="B309" t="s">
        <v>4298</v>
      </c>
      <c r="C309" t="s">
        <v>29</v>
      </c>
      <c r="D309">
        <v>2005</v>
      </c>
      <c r="E309" t="s">
        <v>106</v>
      </c>
      <c r="F309" t="s">
        <v>224</v>
      </c>
      <c r="G309" t="s">
        <v>126</v>
      </c>
      <c r="H309">
        <v>17.410916931457106</v>
      </c>
    </row>
    <row r="310" spans="1:8">
      <c r="A310" t="s">
        <v>32</v>
      </c>
      <c r="B310" t="s">
        <v>4299</v>
      </c>
      <c r="C310" t="s">
        <v>31</v>
      </c>
      <c r="D310">
        <v>2005</v>
      </c>
      <c r="E310" t="s">
        <v>106</v>
      </c>
      <c r="F310" t="s">
        <v>224</v>
      </c>
      <c r="G310" t="s">
        <v>126</v>
      </c>
      <c r="H310">
        <v>17.074326421907422</v>
      </c>
    </row>
    <row r="311" spans="1:8">
      <c r="A311" t="s">
        <v>34</v>
      </c>
      <c r="B311" t="s">
        <v>4300</v>
      </c>
      <c r="C311" t="s">
        <v>33</v>
      </c>
      <c r="D311">
        <v>2005</v>
      </c>
      <c r="E311" t="s">
        <v>106</v>
      </c>
      <c r="F311" t="s">
        <v>224</v>
      </c>
      <c r="G311" t="s">
        <v>126</v>
      </c>
      <c r="H311">
        <v>16.655540149608861</v>
      </c>
    </row>
    <row r="312" spans="1:8">
      <c r="A312" t="s">
        <v>36</v>
      </c>
      <c r="B312" t="s">
        <v>4301</v>
      </c>
      <c r="C312" t="s">
        <v>35</v>
      </c>
      <c r="D312">
        <v>2005</v>
      </c>
      <c r="E312" t="s">
        <v>106</v>
      </c>
      <c r="F312" t="s">
        <v>224</v>
      </c>
      <c r="G312" t="s">
        <v>126</v>
      </c>
      <c r="H312">
        <v>17.89866424802111</v>
      </c>
    </row>
    <row r="313" spans="1:8">
      <c r="A313" t="s">
        <v>38</v>
      </c>
      <c r="B313" t="s">
        <v>4302</v>
      </c>
      <c r="C313" t="s">
        <v>37</v>
      </c>
      <c r="D313">
        <v>2005</v>
      </c>
      <c r="E313" t="s">
        <v>106</v>
      </c>
      <c r="F313" t="s">
        <v>224</v>
      </c>
      <c r="G313" t="s">
        <v>126</v>
      </c>
      <c r="H313">
        <v>18.982690515872495</v>
      </c>
    </row>
    <row r="314" spans="1:8">
      <c r="A314" t="s">
        <v>40</v>
      </c>
      <c r="B314" t="s">
        <v>4303</v>
      </c>
      <c r="C314" t="s">
        <v>39</v>
      </c>
      <c r="D314">
        <v>2005</v>
      </c>
      <c r="E314" t="s">
        <v>106</v>
      </c>
      <c r="F314" t="s">
        <v>224</v>
      </c>
      <c r="G314" t="s">
        <v>126</v>
      </c>
      <c r="H314">
        <v>18.408581833696498</v>
      </c>
    </row>
    <row r="315" spans="1:8">
      <c r="A315" t="s">
        <v>41</v>
      </c>
      <c r="B315" t="s">
        <v>4304</v>
      </c>
      <c r="C315" t="s">
        <v>24</v>
      </c>
      <c r="D315">
        <v>2005</v>
      </c>
      <c r="E315" t="s">
        <v>106</v>
      </c>
      <c r="F315" t="s">
        <v>224</v>
      </c>
      <c r="G315" t="s">
        <v>126</v>
      </c>
      <c r="H315">
        <v>17.78020842828062</v>
      </c>
    </row>
    <row r="316" spans="1:8">
      <c r="A316" t="s">
        <v>43</v>
      </c>
      <c r="B316" t="s">
        <v>4305</v>
      </c>
      <c r="C316" t="s">
        <v>42</v>
      </c>
      <c r="D316">
        <v>2005</v>
      </c>
      <c r="E316" t="s">
        <v>106</v>
      </c>
      <c r="F316" t="s">
        <v>224</v>
      </c>
      <c r="G316" t="s">
        <v>126</v>
      </c>
      <c r="H316">
        <v>15.000782921864397</v>
      </c>
    </row>
    <row r="317" spans="1:8">
      <c r="A317" t="s">
        <v>45</v>
      </c>
      <c r="B317" t="s">
        <v>4306</v>
      </c>
      <c r="C317" t="s">
        <v>44</v>
      </c>
      <c r="D317">
        <v>2005</v>
      </c>
      <c r="E317" t="s">
        <v>106</v>
      </c>
      <c r="F317" t="s">
        <v>224</v>
      </c>
      <c r="G317" t="s">
        <v>126</v>
      </c>
      <c r="H317">
        <v>18.557929402419447</v>
      </c>
    </row>
    <row r="318" spans="1:8">
      <c r="A318" t="s">
        <v>47</v>
      </c>
      <c r="B318" t="s">
        <v>4307</v>
      </c>
      <c r="C318" t="s">
        <v>46</v>
      </c>
      <c r="D318">
        <v>2005</v>
      </c>
      <c r="E318" t="s">
        <v>106</v>
      </c>
      <c r="F318" t="s">
        <v>224</v>
      </c>
      <c r="G318" t="s">
        <v>126</v>
      </c>
      <c r="H318">
        <v>17.527546709638081</v>
      </c>
    </row>
    <row r="319" spans="1:8">
      <c r="A319" t="s">
        <v>49</v>
      </c>
      <c r="B319" t="s">
        <v>4308</v>
      </c>
      <c r="C319" t="s">
        <v>48</v>
      </c>
      <c r="D319">
        <v>2005</v>
      </c>
      <c r="E319" t="s">
        <v>106</v>
      </c>
      <c r="F319" t="s">
        <v>224</v>
      </c>
      <c r="G319" t="s">
        <v>126</v>
      </c>
      <c r="H319">
        <v>17.046519154444955</v>
      </c>
    </row>
    <row r="320" spans="1:8">
      <c r="A320" t="s">
        <v>51</v>
      </c>
      <c r="B320" t="s">
        <v>4309</v>
      </c>
      <c r="C320" t="s">
        <v>50</v>
      </c>
      <c r="D320">
        <v>2005</v>
      </c>
      <c r="E320" t="s">
        <v>106</v>
      </c>
      <c r="F320" t="s">
        <v>224</v>
      </c>
      <c r="G320" t="s">
        <v>126</v>
      </c>
      <c r="H320">
        <v>17.79203383856186</v>
      </c>
    </row>
    <row r="321" spans="1:8">
      <c r="A321" t="s">
        <v>53</v>
      </c>
      <c r="B321" t="s">
        <v>4310</v>
      </c>
      <c r="C321" t="s">
        <v>52</v>
      </c>
      <c r="D321">
        <v>2005</v>
      </c>
      <c r="E321" t="s">
        <v>106</v>
      </c>
      <c r="F321" t="s">
        <v>224</v>
      </c>
      <c r="G321" t="s">
        <v>126</v>
      </c>
      <c r="H321">
        <v>18.618843840531756</v>
      </c>
    </row>
    <row r="322" spans="1:8">
      <c r="A322" t="s">
        <v>55</v>
      </c>
      <c r="B322" t="s">
        <v>4311</v>
      </c>
      <c r="C322" t="s">
        <v>54</v>
      </c>
      <c r="D322">
        <v>2005</v>
      </c>
      <c r="E322" t="s">
        <v>106</v>
      </c>
      <c r="F322" t="s">
        <v>224</v>
      </c>
      <c r="G322" t="s">
        <v>126</v>
      </c>
      <c r="H322">
        <v>19.074825207935479</v>
      </c>
    </row>
    <row r="323" spans="1:8">
      <c r="A323" t="s">
        <v>57</v>
      </c>
      <c r="B323" t="s">
        <v>4312</v>
      </c>
      <c r="C323" t="s">
        <v>56</v>
      </c>
      <c r="D323">
        <v>2005</v>
      </c>
      <c r="E323" t="s">
        <v>106</v>
      </c>
      <c r="F323" t="s">
        <v>224</v>
      </c>
      <c r="G323" t="s">
        <v>126</v>
      </c>
      <c r="H323">
        <v>17.816985099186397</v>
      </c>
    </row>
    <row r="324" spans="1:8">
      <c r="A324" t="s">
        <v>59</v>
      </c>
      <c r="B324" t="s">
        <v>4313</v>
      </c>
      <c r="C324" t="s">
        <v>58</v>
      </c>
      <c r="D324">
        <v>2005</v>
      </c>
      <c r="E324" t="s">
        <v>106</v>
      </c>
      <c r="F324" t="s">
        <v>224</v>
      </c>
      <c r="G324" t="s">
        <v>126</v>
      </c>
      <c r="H324">
        <v>18.725082987205791</v>
      </c>
    </row>
    <row r="325" spans="1:8">
      <c r="A325" t="s">
        <v>61</v>
      </c>
      <c r="B325" t="s">
        <v>4314</v>
      </c>
      <c r="C325" t="s">
        <v>60</v>
      </c>
      <c r="D325">
        <v>2005</v>
      </c>
      <c r="E325" t="s">
        <v>106</v>
      </c>
      <c r="F325" t="s">
        <v>224</v>
      </c>
      <c r="G325" t="s">
        <v>126</v>
      </c>
      <c r="H325">
        <v>19.36955620074658</v>
      </c>
    </row>
    <row r="326" spans="1:8">
      <c r="A326" t="s">
        <v>63</v>
      </c>
      <c r="B326" t="s">
        <v>4315</v>
      </c>
      <c r="C326" t="s">
        <v>62</v>
      </c>
      <c r="D326">
        <v>2005</v>
      </c>
      <c r="E326" t="s">
        <v>106</v>
      </c>
      <c r="F326" t="s">
        <v>224</v>
      </c>
      <c r="G326" t="s">
        <v>126</v>
      </c>
      <c r="H326">
        <v>19.477221976626879</v>
      </c>
    </row>
    <row r="327" spans="1:8">
      <c r="A327" t="s">
        <v>65</v>
      </c>
      <c r="B327" t="s">
        <v>4316</v>
      </c>
      <c r="C327" t="s">
        <v>64</v>
      </c>
      <c r="D327">
        <v>2005</v>
      </c>
      <c r="E327" t="s">
        <v>106</v>
      </c>
      <c r="F327" t="s">
        <v>224</v>
      </c>
      <c r="G327" t="s">
        <v>126</v>
      </c>
      <c r="H327">
        <v>19.094360849388273</v>
      </c>
    </row>
    <row r="328" spans="1:8">
      <c r="A328" t="s">
        <v>67</v>
      </c>
      <c r="B328" t="s">
        <v>4317</v>
      </c>
      <c r="C328" t="s">
        <v>66</v>
      </c>
      <c r="D328">
        <v>2005</v>
      </c>
      <c r="E328" t="s">
        <v>106</v>
      </c>
      <c r="F328" t="s">
        <v>224</v>
      </c>
      <c r="G328" t="s">
        <v>126</v>
      </c>
      <c r="H328">
        <v>19.076434487790223</v>
      </c>
    </row>
    <row r="329" spans="1:8">
      <c r="A329" t="s">
        <v>69</v>
      </c>
      <c r="B329" t="s">
        <v>4318</v>
      </c>
      <c r="C329" t="s">
        <v>68</v>
      </c>
      <c r="D329">
        <v>2005</v>
      </c>
      <c r="E329" t="s">
        <v>106</v>
      </c>
      <c r="F329" t="s">
        <v>224</v>
      </c>
      <c r="G329" t="s">
        <v>126</v>
      </c>
      <c r="H329">
        <v>18.389965489779666</v>
      </c>
    </row>
    <row r="330" spans="1:8">
      <c r="A330" t="s">
        <v>71</v>
      </c>
      <c r="B330" t="s">
        <v>4319</v>
      </c>
      <c r="C330" t="s">
        <v>70</v>
      </c>
      <c r="D330">
        <v>2005</v>
      </c>
      <c r="E330" t="s">
        <v>106</v>
      </c>
      <c r="F330" t="s">
        <v>224</v>
      </c>
      <c r="G330" t="s">
        <v>126</v>
      </c>
      <c r="H330">
        <v>20.300846217116728</v>
      </c>
    </row>
    <row r="331" spans="1:8">
      <c r="A331" t="s">
        <v>20</v>
      </c>
      <c r="B331" t="s">
        <v>4320</v>
      </c>
      <c r="C331" t="s">
        <v>182</v>
      </c>
      <c r="D331">
        <v>2005</v>
      </c>
      <c r="E331" t="s">
        <v>106</v>
      </c>
      <c r="F331" t="s">
        <v>224</v>
      </c>
      <c r="G331" t="s">
        <v>126</v>
      </c>
      <c r="H331">
        <v>18.186538236566037</v>
      </c>
    </row>
    <row r="332" spans="1:8">
      <c r="A332" t="s">
        <v>23</v>
      </c>
      <c r="B332" t="s">
        <v>4321</v>
      </c>
      <c r="C332" t="s">
        <v>175</v>
      </c>
      <c r="D332">
        <v>2006</v>
      </c>
      <c r="E332" t="s">
        <v>106</v>
      </c>
      <c r="F332" t="s">
        <v>224</v>
      </c>
      <c r="G332" t="s">
        <v>126</v>
      </c>
      <c r="H332">
        <v>17.631356433557759</v>
      </c>
    </row>
    <row r="333" spans="1:8">
      <c r="A333" t="s">
        <v>25</v>
      </c>
      <c r="B333" t="s">
        <v>4322</v>
      </c>
      <c r="C333" t="s">
        <v>176</v>
      </c>
      <c r="D333">
        <v>2006</v>
      </c>
      <c r="E333" t="s">
        <v>106</v>
      </c>
      <c r="F333" t="s">
        <v>224</v>
      </c>
      <c r="G333" t="s">
        <v>126</v>
      </c>
      <c r="H333">
        <v>17.568729170122605</v>
      </c>
    </row>
    <row r="334" spans="1:8">
      <c r="A334" t="s">
        <v>26</v>
      </c>
      <c r="B334" t="s">
        <v>4323</v>
      </c>
      <c r="C334" t="s">
        <v>177</v>
      </c>
      <c r="D334">
        <v>2006</v>
      </c>
      <c r="E334" t="s">
        <v>106</v>
      </c>
      <c r="F334" t="s">
        <v>224</v>
      </c>
      <c r="G334" t="s">
        <v>126</v>
      </c>
      <c r="H334">
        <v>17.127094891882439</v>
      </c>
    </row>
    <row r="335" spans="1:8">
      <c r="A335" s="16" t="s">
        <v>221</v>
      </c>
      <c r="B335" t="s">
        <v>4324</v>
      </c>
      <c r="C335" t="s">
        <v>178</v>
      </c>
      <c r="D335">
        <v>2006</v>
      </c>
      <c r="E335" t="s">
        <v>106</v>
      </c>
      <c r="F335" t="s">
        <v>224</v>
      </c>
      <c r="G335" t="s">
        <v>126</v>
      </c>
      <c r="H335">
        <v>17.497256784369679</v>
      </c>
    </row>
    <row r="336" spans="1:8">
      <c r="A336" t="s">
        <v>107</v>
      </c>
      <c r="B336" t="s">
        <v>4325</v>
      </c>
      <c r="C336" t="s">
        <v>179</v>
      </c>
      <c r="D336">
        <v>2006</v>
      </c>
      <c r="E336" t="s">
        <v>106</v>
      </c>
      <c r="F336" t="s">
        <v>224</v>
      </c>
      <c r="G336" t="s">
        <v>126</v>
      </c>
      <c r="H336">
        <v>18.092247113194151</v>
      </c>
    </row>
    <row r="337" spans="1:8">
      <c r="A337" t="s">
        <v>27</v>
      </c>
      <c r="B337" t="s">
        <v>4326</v>
      </c>
      <c r="C337" t="s">
        <v>180</v>
      </c>
      <c r="D337">
        <v>2006</v>
      </c>
      <c r="E337" t="s">
        <v>106</v>
      </c>
      <c r="F337" t="s">
        <v>224</v>
      </c>
      <c r="G337" t="s">
        <v>126</v>
      </c>
      <c r="H337">
        <v>18.610757585906626</v>
      </c>
    </row>
    <row r="338" spans="1:8">
      <c r="A338" t="s">
        <v>28</v>
      </c>
      <c r="B338" t="s">
        <v>4327</v>
      </c>
      <c r="C338" t="s">
        <v>181</v>
      </c>
      <c r="D338">
        <v>2006</v>
      </c>
      <c r="E338" t="s">
        <v>106</v>
      </c>
      <c r="F338" t="s">
        <v>224</v>
      </c>
      <c r="G338" t="s">
        <v>126</v>
      </c>
      <c r="H338">
        <v>19.171546001945963</v>
      </c>
    </row>
    <row r="339" spans="1:8">
      <c r="A339" t="s">
        <v>30</v>
      </c>
      <c r="B339" t="s">
        <v>4328</v>
      </c>
      <c r="C339" t="s">
        <v>29</v>
      </c>
      <c r="D339">
        <v>2006</v>
      </c>
      <c r="E339" t="s">
        <v>106</v>
      </c>
      <c r="F339" t="s">
        <v>224</v>
      </c>
      <c r="G339" t="s">
        <v>126</v>
      </c>
      <c r="H339">
        <v>17.10819579630413</v>
      </c>
    </row>
    <row r="340" spans="1:8">
      <c r="A340" t="s">
        <v>32</v>
      </c>
      <c r="B340" t="s">
        <v>4329</v>
      </c>
      <c r="C340" t="s">
        <v>31</v>
      </c>
      <c r="D340">
        <v>2006</v>
      </c>
      <c r="E340" t="s">
        <v>106</v>
      </c>
      <c r="F340" t="s">
        <v>224</v>
      </c>
      <c r="G340" t="s">
        <v>126</v>
      </c>
      <c r="H340">
        <v>17.00543991660966</v>
      </c>
    </row>
    <row r="341" spans="1:8">
      <c r="A341" t="s">
        <v>34</v>
      </c>
      <c r="B341" t="s">
        <v>4330</v>
      </c>
      <c r="C341" t="s">
        <v>33</v>
      </c>
      <c r="D341">
        <v>2006</v>
      </c>
      <c r="E341" t="s">
        <v>106</v>
      </c>
      <c r="F341" t="s">
        <v>224</v>
      </c>
      <c r="G341" t="s">
        <v>126</v>
      </c>
      <c r="H341">
        <v>16.454813075365426</v>
      </c>
    </row>
    <row r="342" spans="1:8">
      <c r="A342" t="s">
        <v>36</v>
      </c>
      <c r="B342" t="s">
        <v>4331</v>
      </c>
      <c r="C342" t="s">
        <v>35</v>
      </c>
      <c r="D342">
        <v>2006</v>
      </c>
      <c r="E342" t="s">
        <v>106</v>
      </c>
      <c r="F342" t="s">
        <v>224</v>
      </c>
      <c r="G342" t="s">
        <v>126</v>
      </c>
      <c r="H342">
        <v>17.694701481771531</v>
      </c>
    </row>
    <row r="343" spans="1:8">
      <c r="A343" t="s">
        <v>38</v>
      </c>
      <c r="B343" t="s">
        <v>4332</v>
      </c>
      <c r="C343" t="s">
        <v>37</v>
      </c>
      <c r="D343">
        <v>2006</v>
      </c>
      <c r="E343" t="s">
        <v>106</v>
      </c>
      <c r="F343" t="s">
        <v>224</v>
      </c>
      <c r="G343" t="s">
        <v>126</v>
      </c>
      <c r="H343">
        <v>18.727776101190084</v>
      </c>
    </row>
    <row r="344" spans="1:8">
      <c r="A344" t="s">
        <v>40</v>
      </c>
      <c r="B344" t="s">
        <v>4333</v>
      </c>
      <c r="C344" t="s">
        <v>39</v>
      </c>
      <c r="D344">
        <v>2006</v>
      </c>
      <c r="E344" t="s">
        <v>106</v>
      </c>
      <c r="F344" t="s">
        <v>224</v>
      </c>
      <c r="G344" t="s">
        <v>126</v>
      </c>
      <c r="H344">
        <v>18.227978178411135</v>
      </c>
    </row>
    <row r="345" spans="1:8">
      <c r="A345" t="s">
        <v>41</v>
      </c>
      <c r="B345" t="s">
        <v>4334</v>
      </c>
      <c r="C345" t="s">
        <v>24</v>
      </c>
      <c r="D345">
        <v>2006</v>
      </c>
      <c r="E345" t="s">
        <v>106</v>
      </c>
      <c r="F345" t="s">
        <v>224</v>
      </c>
      <c r="G345" t="s">
        <v>126</v>
      </c>
      <c r="H345">
        <v>17.568729170122605</v>
      </c>
    </row>
    <row r="346" spans="1:8">
      <c r="A346" t="s">
        <v>43</v>
      </c>
      <c r="B346" t="s">
        <v>4335</v>
      </c>
      <c r="C346" t="s">
        <v>42</v>
      </c>
      <c r="D346">
        <v>2006</v>
      </c>
      <c r="E346" t="s">
        <v>106</v>
      </c>
      <c r="F346" t="s">
        <v>224</v>
      </c>
      <c r="G346" t="s">
        <v>126</v>
      </c>
      <c r="H346">
        <v>14.848453122546196</v>
      </c>
    </row>
    <row r="347" spans="1:8">
      <c r="A347" t="s">
        <v>45</v>
      </c>
      <c r="B347" t="s">
        <v>4336</v>
      </c>
      <c r="C347" t="s">
        <v>44</v>
      </c>
      <c r="D347">
        <v>2006</v>
      </c>
      <c r="E347" t="s">
        <v>106</v>
      </c>
      <c r="F347" t="s">
        <v>224</v>
      </c>
      <c r="G347" t="s">
        <v>126</v>
      </c>
      <c r="H347">
        <v>18.254788989018564</v>
      </c>
    </row>
    <row r="348" spans="1:8">
      <c r="A348" t="s">
        <v>47</v>
      </c>
      <c r="B348" t="s">
        <v>4337</v>
      </c>
      <c r="C348" t="s">
        <v>46</v>
      </c>
      <c r="D348">
        <v>2006</v>
      </c>
      <c r="E348" t="s">
        <v>106</v>
      </c>
      <c r="F348" t="s">
        <v>224</v>
      </c>
      <c r="G348" t="s">
        <v>126</v>
      </c>
      <c r="H348">
        <v>17.325619119714503</v>
      </c>
    </row>
    <row r="349" spans="1:8">
      <c r="A349" t="s">
        <v>49</v>
      </c>
      <c r="B349" t="s">
        <v>4338</v>
      </c>
      <c r="C349" t="s">
        <v>48</v>
      </c>
      <c r="D349">
        <v>2006</v>
      </c>
      <c r="E349" t="s">
        <v>106</v>
      </c>
      <c r="F349" t="s">
        <v>224</v>
      </c>
      <c r="G349" t="s">
        <v>126</v>
      </c>
      <c r="H349">
        <v>16.914509153385865</v>
      </c>
    </row>
    <row r="350" spans="1:8">
      <c r="A350" t="s">
        <v>51</v>
      </c>
      <c r="B350" t="s">
        <v>4339</v>
      </c>
      <c r="C350" t="s">
        <v>50</v>
      </c>
      <c r="D350">
        <v>2006</v>
      </c>
      <c r="E350" t="s">
        <v>106</v>
      </c>
      <c r="F350" t="s">
        <v>224</v>
      </c>
      <c r="G350" t="s">
        <v>126</v>
      </c>
      <c r="H350">
        <v>17.618371677933467</v>
      </c>
    </row>
    <row r="351" spans="1:8">
      <c r="A351" t="s">
        <v>53</v>
      </c>
      <c r="B351" t="s">
        <v>4340</v>
      </c>
      <c r="C351" t="s">
        <v>52</v>
      </c>
      <c r="D351">
        <v>2006</v>
      </c>
      <c r="E351" t="s">
        <v>106</v>
      </c>
      <c r="F351" t="s">
        <v>224</v>
      </c>
      <c r="G351" t="s">
        <v>126</v>
      </c>
      <c r="H351">
        <v>18.375289710362523</v>
      </c>
    </row>
    <row r="352" spans="1:8">
      <c r="A352" t="s">
        <v>55</v>
      </c>
      <c r="B352" t="s">
        <v>4341</v>
      </c>
      <c r="C352" t="s">
        <v>54</v>
      </c>
      <c r="D352">
        <v>2006</v>
      </c>
      <c r="E352" t="s">
        <v>106</v>
      </c>
      <c r="F352" t="s">
        <v>224</v>
      </c>
      <c r="G352" t="s">
        <v>126</v>
      </c>
      <c r="H352">
        <v>18.794916052094777</v>
      </c>
    </row>
    <row r="353" spans="1:8">
      <c r="A353" t="s">
        <v>57</v>
      </c>
      <c r="B353" t="s">
        <v>4342</v>
      </c>
      <c r="C353" t="s">
        <v>56</v>
      </c>
      <c r="D353">
        <v>2006</v>
      </c>
      <c r="E353" t="s">
        <v>106</v>
      </c>
      <c r="F353" t="s">
        <v>224</v>
      </c>
      <c r="G353" t="s">
        <v>126</v>
      </c>
      <c r="H353">
        <v>17.822235889272772</v>
      </c>
    </row>
    <row r="354" spans="1:8">
      <c r="A354" t="s">
        <v>59</v>
      </c>
      <c r="B354" t="s">
        <v>4343</v>
      </c>
      <c r="C354" t="s">
        <v>58</v>
      </c>
      <c r="D354">
        <v>2006</v>
      </c>
      <c r="E354" t="s">
        <v>106</v>
      </c>
      <c r="F354" t="s">
        <v>224</v>
      </c>
      <c r="G354" t="s">
        <v>126</v>
      </c>
      <c r="H354">
        <v>18.537072480652409</v>
      </c>
    </row>
    <row r="355" spans="1:8">
      <c r="A355" t="s">
        <v>61</v>
      </c>
      <c r="B355" t="s">
        <v>4344</v>
      </c>
      <c r="C355" t="s">
        <v>60</v>
      </c>
      <c r="D355">
        <v>2006</v>
      </c>
      <c r="E355" t="s">
        <v>106</v>
      </c>
      <c r="F355" t="s">
        <v>224</v>
      </c>
      <c r="G355" t="s">
        <v>126</v>
      </c>
      <c r="H355">
        <v>18.914835164835164</v>
      </c>
    </row>
    <row r="356" spans="1:8">
      <c r="A356" t="s">
        <v>63</v>
      </c>
      <c r="B356" t="s">
        <v>4345</v>
      </c>
      <c r="C356" t="s">
        <v>62</v>
      </c>
      <c r="D356">
        <v>2006</v>
      </c>
      <c r="E356" t="s">
        <v>106</v>
      </c>
      <c r="F356" t="s">
        <v>224</v>
      </c>
      <c r="G356" t="s">
        <v>126</v>
      </c>
      <c r="H356">
        <v>19.292611747738004</v>
      </c>
    </row>
    <row r="357" spans="1:8">
      <c r="A357" t="s">
        <v>65</v>
      </c>
      <c r="B357" t="s">
        <v>4346</v>
      </c>
      <c r="C357" t="s">
        <v>64</v>
      </c>
      <c r="D357">
        <v>2006</v>
      </c>
      <c r="E357" t="s">
        <v>106</v>
      </c>
      <c r="F357" t="s">
        <v>224</v>
      </c>
      <c r="G357" t="s">
        <v>126</v>
      </c>
      <c r="H357">
        <v>18.802988332074204</v>
      </c>
    </row>
    <row r="358" spans="1:8">
      <c r="A358" t="s">
        <v>67</v>
      </c>
      <c r="B358" t="s">
        <v>4347</v>
      </c>
      <c r="C358" t="s">
        <v>66</v>
      </c>
      <c r="D358">
        <v>2006</v>
      </c>
      <c r="E358" t="s">
        <v>106</v>
      </c>
      <c r="F358" t="s">
        <v>224</v>
      </c>
      <c r="G358" t="s">
        <v>126</v>
      </c>
      <c r="H358">
        <v>18.852072527755155</v>
      </c>
    </row>
    <row r="359" spans="1:8">
      <c r="A359" t="s">
        <v>69</v>
      </c>
      <c r="B359" t="s">
        <v>4348</v>
      </c>
      <c r="C359" t="s">
        <v>68</v>
      </c>
      <c r="D359">
        <v>2006</v>
      </c>
      <c r="E359" t="s">
        <v>106</v>
      </c>
      <c r="F359" t="s">
        <v>224</v>
      </c>
      <c r="G359" t="s">
        <v>126</v>
      </c>
      <c r="H359">
        <v>18.102138342619302</v>
      </c>
    </row>
    <row r="360" spans="1:8">
      <c r="A360" t="s">
        <v>71</v>
      </c>
      <c r="B360" t="s">
        <v>4349</v>
      </c>
      <c r="C360" t="s">
        <v>70</v>
      </c>
      <c r="D360">
        <v>2006</v>
      </c>
      <c r="E360" t="s">
        <v>106</v>
      </c>
      <c r="F360" t="s">
        <v>224</v>
      </c>
      <c r="G360" t="s">
        <v>126</v>
      </c>
      <c r="H360">
        <v>20.083600930129553</v>
      </c>
    </row>
    <row r="361" spans="1:8">
      <c r="A361" t="s">
        <v>20</v>
      </c>
      <c r="B361" t="s">
        <v>4350</v>
      </c>
      <c r="C361" t="s">
        <v>182</v>
      </c>
      <c r="D361">
        <v>2006</v>
      </c>
      <c r="E361" t="s">
        <v>106</v>
      </c>
      <c r="F361" t="s">
        <v>224</v>
      </c>
      <c r="G361" t="s">
        <v>126</v>
      </c>
      <c r="H361">
        <v>17.998337263596007</v>
      </c>
    </row>
    <row r="362" spans="1:8">
      <c r="A362" t="s">
        <v>23</v>
      </c>
      <c r="B362" t="s">
        <v>4351</v>
      </c>
      <c r="C362" t="s">
        <v>175</v>
      </c>
      <c r="D362">
        <v>2007</v>
      </c>
      <c r="E362" t="s">
        <v>106</v>
      </c>
      <c r="F362" t="s">
        <v>224</v>
      </c>
      <c r="G362" t="s">
        <v>126</v>
      </c>
      <c r="H362">
        <v>17.398219652846684</v>
      </c>
    </row>
    <row r="363" spans="1:8">
      <c r="A363" t="s">
        <v>25</v>
      </c>
      <c r="B363" t="s">
        <v>4352</v>
      </c>
      <c r="C363" t="s">
        <v>176</v>
      </c>
      <c r="D363">
        <v>2007</v>
      </c>
      <c r="E363" t="s">
        <v>106</v>
      </c>
      <c r="F363" t="s">
        <v>224</v>
      </c>
      <c r="G363" t="s">
        <v>126</v>
      </c>
      <c r="H363">
        <v>17.268469331258324</v>
      </c>
    </row>
    <row r="364" spans="1:8">
      <c r="A364" t="s">
        <v>26</v>
      </c>
      <c r="B364" t="s">
        <v>4353</v>
      </c>
      <c r="C364" t="s">
        <v>177</v>
      </c>
      <c r="D364">
        <v>2007</v>
      </c>
      <c r="E364" t="s">
        <v>106</v>
      </c>
      <c r="F364" t="s">
        <v>224</v>
      </c>
      <c r="G364" t="s">
        <v>126</v>
      </c>
      <c r="H364">
        <v>16.98580971743911</v>
      </c>
    </row>
    <row r="365" spans="1:8">
      <c r="A365" s="16" t="s">
        <v>221</v>
      </c>
      <c r="B365" t="s">
        <v>4354</v>
      </c>
      <c r="C365" t="s">
        <v>178</v>
      </c>
      <c r="D365">
        <v>2007</v>
      </c>
      <c r="E365" t="s">
        <v>106</v>
      </c>
      <c r="F365" t="s">
        <v>224</v>
      </c>
      <c r="G365" t="s">
        <v>126</v>
      </c>
      <c r="H365">
        <v>17.355155179860553</v>
      </c>
    </row>
    <row r="366" spans="1:8">
      <c r="A366" t="s">
        <v>107</v>
      </c>
      <c r="B366" t="s">
        <v>4355</v>
      </c>
      <c r="C366" t="s">
        <v>179</v>
      </c>
      <c r="D366">
        <v>2007</v>
      </c>
      <c r="E366" t="s">
        <v>106</v>
      </c>
      <c r="F366" t="s">
        <v>224</v>
      </c>
      <c r="G366" t="s">
        <v>126</v>
      </c>
      <c r="H366">
        <v>17.945611258909206</v>
      </c>
    </row>
    <row r="367" spans="1:8">
      <c r="A367" t="s">
        <v>27</v>
      </c>
      <c r="B367" t="s">
        <v>4356</v>
      </c>
      <c r="C367" t="s">
        <v>180</v>
      </c>
      <c r="D367">
        <v>2007</v>
      </c>
      <c r="E367" t="s">
        <v>106</v>
      </c>
      <c r="F367" t="s">
        <v>224</v>
      </c>
      <c r="G367" t="s">
        <v>126</v>
      </c>
      <c r="H367">
        <v>18.340903913923167</v>
      </c>
    </row>
    <row r="368" spans="1:8">
      <c r="A368" t="s">
        <v>28</v>
      </c>
      <c r="B368" t="s">
        <v>4357</v>
      </c>
      <c r="C368" t="s">
        <v>181</v>
      </c>
      <c r="D368">
        <v>2007</v>
      </c>
      <c r="E368" t="s">
        <v>106</v>
      </c>
      <c r="F368" t="s">
        <v>224</v>
      </c>
      <c r="G368" t="s">
        <v>126</v>
      </c>
      <c r="H368">
        <v>18.950359893359821</v>
      </c>
    </row>
    <row r="369" spans="1:8">
      <c r="A369" t="s">
        <v>30</v>
      </c>
      <c r="B369" t="s">
        <v>4358</v>
      </c>
      <c r="C369" t="s">
        <v>29</v>
      </c>
      <c r="D369">
        <v>2007</v>
      </c>
      <c r="E369" t="s">
        <v>106</v>
      </c>
      <c r="F369" t="s">
        <v>224</v>
      </c>
      <c r="G369" t="s">
        <v>126</v>
      </c>
      <c r="H369">
        <v>16.653532226287645</v>
      </c>
    </row>
    <row r="370" spans="1:8">
      <c r="A370" t="s">
        <v>32</v>
      </c>
      <c r="B370" t="s">
        <v>4359</v>
      </c>
      <c r="C370" t="s">
        <v>31</v>
      </c>
      <c r="D370">
        <v>2007</v>
      </c>
      <c r="E370" t="s">
        <v>106</v>
      </c>
      <c r="F370" t="s">
        <v>224</v>
      </c>
      <c r="G370" t="s">
        <v>126</v>
      </c>
      <c r="H370">
        <v>16.920347067346043</v>
      </c>
    </row>
    <row r="371" spans="1:8">
      <c r="A371" t="s">
        <v>34</v>
      </c>
      <c r="B371" t="s">
        <v>4360</v>
      </c>
      <c r="C371" t="s">
        <v>33</v>
      </c>
      <c r="D371">
        <v>2007</v>
      </c>
      <c r="E371" t="s">
        <v>106</v>
      </c>
      <c r="F371" t="s">
        <v>224</v>
      </c>
      <c r="G371" t="s">
        <v>126</v>
      </c>
      <c r="H371">
        <v>16.149047263850274</v>
      </c>
    </row>
    <row r="372" spans="1:8">
      <c r="A372" t="s">
        <v>36</v>
      </c>
      <c r="B372" t="s">
        <v>4361</v>
      </c>
      <c r="C372" t="s">
        <v>35</v>
      </c>
      <c r="D372">
        <v>2007</v>
      </c>
      <c r="E372" t="s">
        <v>106</v>
      </c>
      <c r="F372" t="s">
        <v>224</v>
      </c>
      <c r="G372" t="s">
        <v>126</v>
      </c>
      <c r="H372">
        <v>17.398093359631822</v>
      </c>
    </row>
    <row r="373" spans="1:8">
      <c r="A373" t="s">
        <v>38</v>
      </c>
      <c r="B373" t="s">
        <v>4362</v>
      </c>
      <c r="C373" t="s">
        <v>37</v>
      </c>
      <c r="D373">
        <v>2007</v>
      </c>
      <c r="E373" t="s">
        <v>106</v>
      </c>
      <c r="F373" t="s">
        <v>224</v>
      </c>
      <c r="G373" t="s">
        <v>126</v>
      </c>
      <c r="H373">
        <v>18.462664331826144</v>
      </c>
    </row>
    <row r="374" spans="1:8">
      <c r="A374" t="s">
        <v>40</v>
      </c>
      <c r="B374" t="s">
        <v>4363</v>
      </c>
      <c r="C374" t="s">
        <v>39</v>
      </c>
      <c r="D374">
        <v>2007</v>
      </c>
      <c r="E374" t="s">
        <v>106</v>
      </c>
      <c r="F374" t="s">
        <v>224</v>
      </c>
      <c r="G374" t="s">
        <v>126</v>
      </c>
      <c r="H374">
        <v>18.120341428227942</v>
      </c>
    </row>
    <row r="375" spans="1:8">
      <c r="A375" t="s">
        <v>41</v>
      </c>
      <c r="B375" t="s">
        <v>4364</v>
      </c>
      <c r="C375" t="s">
        <v>24</v>
      </c>
      <c r="D375">
        <v>2007</v>
      </c>
      <c r="E375" t="s">
        <v>106</v>
      </c>
      <c r="F375" t="s">
        <v>224</v>
      </c>
      <c r="G375" t="s">
        <v>126</v>
      </c>
      <c r="H375">
        <v>17.268469331258324</v>
      </c>
    </row>
    <row r="376" spans="1:8">
      <c r="A376" t="s">
        <v>43</v>
      </c>
      <c r="B376" t="s">
        <v>4365</v>
      </c>
      <c r="C376" t="s">
        <v>42</v>
      </c>
      <c r="D376">
        <v>2007</v>
      </c>
      <c r="E376" t="s">
        <v>106</v>
      </c>
      <c r="F376" t="s">
        <v>224</v>
      </c>
      <c r="G376" t="s">
        <v>126</v>
      </c>
      <c r="H376">
        <v>14.810634891472665</v>
      </c>
    </row>
    <row r="377" spans="1:8">
      <c r="A377" t="s">
        <v>45</v>
      </c>
      <c r="B377" t="s">
        <v>4366</v>
      </c>
      <c r="C377" t="s">
        <v>44</v>
      </c>
      <c r="D377">
        <v>2007</v>
      </c>
      <c r="E377" t="s">
        <v>106</v>
      </c>
      <c r="F377" t="s">
        <v>224</v>
      </c>
      <c r="G377" t="s">
        <v>126</v>
      </c>
      <c r="H377">
        <v>17.932358972689691</v>
      </c>
    </row>
    <row r="378" spans="1:8">
      <c r="A378" t="s">
        <v>47</v>
      </c>
      <c r="B378" t="s">
        <v>4367</v>
      </c>
      <c r="C378" t="s">
        <v>46</v>
      </c>
      <c r="D378">
        <v>2007</v>
      </c>
      <c r="E378" t="s">
        <v>106</v>
      </c>
      <c r="F378" t="s">
        <v>224</v>
      </c>
      <c r="G378" t="s">
        <v>126</v>
      </c>
      <c r="H378">
        <v>17.250844368198145</v>
      </c>
    </row>
    <row r="379" spans="1:8">
      <c r="A379" t="s">
        <v>49</v>
      </c>
      <c r="B379" t="s">
        <v>4368</v>
      </c>
      <c r="C379" t="s">
        <v>48</v>
      </c>
      <c r="D379">
        <v>2007</v>
      </c>
      <c r="E379" t="s">
        <v>106</v>
      </c>
      <c r="F379" t="s">
        <v>224</v>
      </c>
      <c r="G379" t="s">
        <v>126</v>
      </c>
      <c r="H379">
        <v>16.848517529299755</v>
      </c>
    </row>
    <row r="380" spans="1:8">
      <c r="A380" t="s">
        <v>51</v>
      </c>
      <c r="B380" t="s">
        <v>4369</v>
      </c>
      <c r="C380" t="s">
        <v>50</v>
      </c>
      <c r="D380">
        <v>2007</v>
      </c>
      <c r="E380" t="s">
        <v>106</v>
      </c>
      <c r="F380" t="s">
        <v>224</v>
      </c>
      <c r="G380" t="s">
        <v>126</v>
      </c>
      <c r="H380">
        <v>17.419300534489292</v>
      </c>
    </row>
    <row r="381" spans="1:8">
      <c r="A381" t="s">
        <v>53</v>
      </c>
      <c r="B381" t="s">
        <v>4370</v>
      </c>
      <c r="C381" t="s">
        <v>52</v>
      </c>
      <c r="D381">
        <v>2007</v>
      </c>
      <c r="E381" t="s">
        <v>106</v>
      </c>
      <c r="F381" t="s">
        <v>224</v>
      </c>
      <c r="G381" t="s">
        <v>126</v>
      </c>
      <c r="H381">
        <v>18.156384298116581</v>
      </c>
    </row>
    <row r="382" spans="1:8">
      <c r="A382" t="s">
        <v>55</v>
      </c>
      <c r="B382" t="s">
        <v>4371</v>
      </c>
      <c r="C382" t="s">
        <v>54</v>
      </c>
      <c r="D382">
        <v>2007</v>
      </c>
      <c r="E382" t="s">
        <v>106</v>
      </c>
      <c r="F382" t="s">
        <v>224</v>
      </c>
      <c r="G382" t="s">
        <v>126</v>
      </c>
      <c r="H382">
        <v>18.595124990265553</v>
      </c>
    </row>
    <row r="383" spans="1:8">
      <c r="A383" t="s">
        <v>57</v>
      </c>
      <c r="B383" t="s">
        <v>4372</v>
      </c>
      <c r="C383" t="s">
        <v>56</v>
      </c>
      <c r="D383">
        <v>2007</v>
      </c>
      <c r="E383" t="s">
        <v>106</v>
      </c>
      <c r="F383" t="s">
        <v>224</v>
      </c>
      <c r="G383" t="s">
        <v>126</v>
      </c>
      <c r="H383">
        <v>17.696967528828154</v>
      </c>
    </row>
    <row r="384" spans="1:8">
      <c r="A384" t="s">
        <v>59</v>
      </c>
      <c r="B384" t="s">
        <v>4373</v>
      </c>
      <c r="C384" t="s">
        <v>58</v>
      </c>
      <c r="D384">
        <v>2007</v>
      </c>
      <c r="E384" t="s">
        <v>106</v>
      </c>
      <c r="F384" t="s">
        <v>224</v>
      </c>
      <c r="G384" t="s">
        <v>126</v>
      </c>
      <c r="H384">
        <v>18.274073579933958</v>
      </c>
    </row>
    <row r="385" spans="1:8">
      <c r="A385" t="s">
        <v>61</v>
      </c>
      <c r="B385" t="s">
        <v>4374</v>
      </c>
      <c r="C385" t="s">
        <v>60</v>
      </c>
      <c r="D385">
        <v>2007</v>
      </c>
      <c r="E385" t="s">
        <v>106</v>
      </c>
      <c r="F385" t="s">
        <v>224</v>
      </c>
      <c r="G385" t="s">
        <v>126</v>
      </c>
      <c r="H385">
        <v>18.614084122980433</v>
      </c>
    </row>
    <row r="386" spans="1:8">
      <c r="A386" t="s">
        <v>63</v>
      </c>
      <c r="B386" t="s">
        <v>4375</v>
      </c>
      <c r="C386" t="s">
        <v>62</v>
      </c>
      <c r="D386">
        <v>2007</v>
      </c>
      <c r="E386" t="s">
        <v>106</v>
      </c>
      <c r="F386" t="s">
        <v>224</v>
      </c>
      <c r="G386" t="s">
        <v>126</v>
      </c>
      <c r="H386">
        <v>19.13748139193893</v>
      </c>
    </row>
    <row r="387" spans="1:8">
      <c r="A387" t="s">
        <v>65</v>
      </c>
      <c r="B387" t="s">
        <v>4376</v>
      </c>
      <c r="C387" t="s">
        <v>64</v>
      </c>
      <c r="D387">
        <v>2007</v>
      </c>
      <c r="E387" t="s">
        <v>106</v>
      </c>
      <c r="F387" t="s">
        <v>224</v>
      </c>
      <c r="G387" t="s">
        <v>126</v>
      </c>
      <c r="H387">
        <v>18.487418479021471</v>
      </c>
    </row>
    <row r="388" spans="1:8">
      <c r="A388" t="s">
        <v>67</v>
      </c>
      <c r="B388" t="s">
        <v>4377</v>
      </c>
      <c r="C388" t="s">
        <v>66</v>
      </c>
      <c r="D388">
        <v>2007</v>
      </c>
      <c r="E388" t="s">
        <v>106</v>
      </c>
      <c r="F388" t="s">
        <v>224</v>
      </c>
      <c r="G388" t="s">
        <v>126</v>
      </c>
      <c r="H388">
        <v>18.745716244002743</v>
      </c>
    </row>
    <row r="389" spans="1:8">
      <c r="A389" t="s">
        <v>69</v>
      </c>
      <c r="B389" t="s">
        <v>4378</v>
      </c>
      <c r="C389" t="s">
        <v>68</v>
      </c>
      <c r="D389">
        <v>2007</v>
      </c>
      <c r="E389" t="s">
        <v>106</v>
      </c>
      <c r="F389" t="s">
        <v>224</v>
      </c>
      <c r="G389" t="s">
        <v>126</v>
      </c>
      <c r="H389">
        <v>17.855969871472048</v>
      </c>
    </row>
    <row r="390" spans="1:8">
      <c r="A390" t="s">
        <v>71</v>
      </c>
      <c r="B390" t="s">
        <v>4379</v>
      </c>
      <c r="C390" t="s">
        <v>70</v>
      </c>
      <c r="D390">
        <v>2007</v>
      </c>
      <c r="E390" t="s">
        <v>106</v>
      </c>
      <c r="F390" t="s">
        <v>224</v>
      </c>
      <c r="G390" t="s">
        <v>126</v>
      </c>
      <c r="H390">
        <v>19.768884966491079</v>
      </c>
    </row>
    <row r="391" spans="1:8">
      <c r="A391" t="s">
        <v>20</v>
      </c>
      <c r="B391" t="s">
        <v>4380</v>
      </c>
      <c r="C391" t="s">
        <v>182</v>
      </c>
      <c r="D391">
        <v>2007</v>
      </c>
      <c r="E391" t="s">
        <v>106</v>
      </c>
      <c r="F391" t="s">
        <v>224</v>
      </c>
      <c r="G391" t="s">
        <v>126</v>
      </c>
      <c r="H391">
        <v>17.800325667657717</v>
      </c>
    </row>
    <row r="392" spans="1:8">
      <c r="A392" t="s">
        <v>23</v>
      </c>
      <c r="B392" t="s">
        <v>4381</v>
      </c>
      <c r="C392" t="s">
        <v>175</v>
      </c>
      <c r="D392">
        <v>2008</v>
      </c>
      <c r="E392" t="s">
        <v>106</v>
      </c>
      <c r="F392" t="s">
        <v>224</v>
      </c>
      <c r="G392" t="s">
        <v>126</v>
      </c>
      <c r="H392">
        <v>17.211909654454942</v>
      </c>
    </row>
    <row r="393" spans="1:8">
      <c r="A393" t="s">
        <v>25</v>
      </c>
      <c r="B393" t="s">
        <v>4382</v>
      </c>
      <c r="C393" t="s">
        <v>176</v>
      </c>
      <c r="D393">
        <v>2008</v>
      </c>
      <c r="E393" t="s">
        <v>106</v>
      </c>
      <c r="F393" t="s">
        <v>224</v>
      </c>
      <c r="G393" t="s">
        <v>126</v>
      </c>
      <c r="H393">
        <v>17.004042565840319</v>
      </c>
    </row>
    <row r="394" spans="1:8">
      <c r="A394" t="s">
        <v>26</v>
      </c>
      <c r="B394" t="s">
        <v>4383</v>
      </c>
      <c r="C394" t="s">
        <v>177</v>
      </c>
      <c r="D394">
        <v>2008</v>
      </c>
      <c r="E394" t="s">
        <v>106</v>
      </c>
      <c r="F394" t="s">
        <v>224</v>
      </c>
      <c r="G394" t="s">
        <v>126</v>
      </c>
      <c r="H394">
        <v>16.713464297880687</v>
      </c>
    </row>
    <row r="395" spans="1:8">
      <c r="A395" s="16" t="s">
        <v>221</v>
      </c>
      <c r="B395" t="s">
        <v>4384</v>
      </c>
      <c r="C395" t="s">
        <v>178</v>
      </c>
      <c r="D395">
        <v>2008</v>
      </c>
      <c r="E395" t="s">
        <v>106</v>
      </c>
      <c r="F395" t="s">
        <v>224</v>
      </c>
      <c r="G395" t="s">
        <v>126</v>
      </c>
      <c r="H395">
        <v>17.201686184107061</v>
      </c>
    </row>
    <row r="396" spans="1:8">
      <c r="A396" t="s">
        <v>107</v>
      </c>
      <c r="B396" t="s">
        <v>4385</v>
      </c>
      <c r="C396" t="s">
        <v>179</v>
      </c>
      <c r="D396">
        <v>2008</v>
      </c>
      <c r="E396" t="s">
        <v>106</v>
      </c>
      <c r="F396" t="s">
        <v>224</v>
      </c>
      <c r="G396" t="s">
        <v>126</v>
      </c>
      <c r="H396">
        <v>17.787435291110118</v>
      </c>
    </row>
    <row r="397" spans="1:8">
      <c r="A397" t="s">
        <v>27</v>
      </c>
      <c r="B397" t="s">
        <v>4386</v>
      </c>
      <c r="C397" t="s">
        <v>180</v>
      </c>
      <c r="D397">
        <v>2008</v>
      </c>
      <c r="E397" t="s">
        <v>106</v>
      </c>
      <c r="F397" t="s">
        <v>224</v>
      </c>
      <c r="G397" t="s">
        <v>126</v>
      </c>
      <c r="H397">
        <v>18.231600906665594</v>
      </c>
    </row>
    <row r="398" spans="1:8">
      <c r="A398" t="s">
        <v>28</v>
      </c>
      <c r="B398" t="s">
        <v>4387</v>
      </c>
      <c r="C398" t="s">
        <v>181</v>
      </c>
      <c r="D398">
        <v>2008</v>
      </c>
      <c r="E398" t="s">
        <v>106</v>
      </c>
      <c r="F398" t="s">
        <v>224</v>
      </c>
      <c r="G398" t="s">
        <v>126</v>
      </c>
      <c r="H398">
        <v>18.728305459135374</v>
      </c>
    </row>
    <row r="399" spans="1:8">
      <c r="A399" t="s">
        <v>30</v>
      </c>
      <c r="B399" t="s">
        <v>4388</v>
      </c>
      <c r="C399" t="s">
        <v>29</v>
      </c>
      <c r="D399">
        <v>2008</v>
      </c>
      <c r="E399" t="s">
        <v>106</v>
      </c>
      <c r="F399" t="s">
        <v>224</v>
      </c>
      <c r="G399" t="s">
        <v>126</v>
      </c>
      <c r="H399">
        <v>16.317323320069494</v>
      </c>
    </row>
    <row r="400" spans="1:8">
      <c r="A400" t="s">
        <v>32</v>
      </c>
      <c r="B400" t="s">
        <v>4389</v>
      </c>
      <c r="C400" t="s">
        <v>31</v>
      </c>
      <c r="D400">
        <v>2008</v>
      </c>
      <c r="E400" t="s">
        <v>106</v>
      </c>
      <c r="F400" t="s">
        <v>224</v>
      </c>
      <c r="G400" t="s">
        <v>126</v>
      </c>
      <c r="H400">
        <v>16.843766781117274</v>
      </c>
    </row>
    <row r="401" spans="1:8">
      <c r="A401" t="s">
        <v>34</v>
      </c>
      <c r="B401" t="s">
        <v>4390</v>
      </c>
      <c r="C401" t="s">
        <v>33</v>
      </c>
      <c r="D401">
        <v>2008</v>
      </c>
      <c r="E401" t="s">
        <v>106</v>
      </c>
      <c r="F401" t="s">
        <v>224</v>
      </c>
      <c r="G401" t="s">
        <v>126</v>
      </c>
      <c r="H401">
        <v>15.847916701824257</v>
      </c>
    </row>
    <row r="402" spans="1:8">
      <c r="A402" t="s">
        <v>36</v>
      </c>
      <c r="B402" t="s">
        <v>4391</v>
      </c>
      <c r="C402" t="s">
        <v>35</v>
      </c>
      <c r="D402">
        <v>2008</v>
      </c>
      <c r="E402" t="s">
        <v>106</v>
      </c>
      <c r="F402" t="s">
        <v>224</v>
      </c>
      <c r="G402" t="s">
        <v>126</v>
      </c>
      <c r="H402">
        <v>17.205252758109665</v>
      </c>
    </row>
    <row r="403" spans="1:8">
      <c r="A403" t="s">
        <v>38</v>
      </c>
      <c r="B403" t="s">
        <v>4392</v>
      </c>
      <c r="C403" t="s">
        <v>37</v>
      </c>
      <c r="D403">
        <v>2008</v>
      </c>
      <c r="E403" t="s">
        <v>106</v>
      </c>
      <c r="F403" t="s">
        <v>224</v>
      </c>
      <c r="G403" t="s">
        <v>126</v>
      </c>
      <c r="H403">
        <v>18.279975543442912</v>
      </c>
    </row>
    <row r="404" spans="1:8">
      <c r="A404" t="s">
        <v>40</v>
      </c>
      <c r="B404" t="s">
        <v>4393</v>
      </c>
      <c r="C404" t="s">
        <v>39</v>
      </c>
      <c r="D404">
        <v>2008</v>
      </c>
      <c r="E404" t="s">
        <v>106</v>
      </c>
      <c r="F404" t="s">
        <v>224</v>
      </c>
      <c r="G404" t="s">
        <v>126</v>
      </c>
      <c r="H404">
        <v>18.010912994215516</v>
      </c>
    </row>
    <row r="405" spans="1:8">
      <c r="A405" t="s">
        <v>41</v>
      </c>
      <c r="B405" t="s">
        <v>4394</v>
      </c>
      <c r="C405" t="s">
        <v>24</v>
      </c>
      <c r="D405">
        <v>2008</v>
      </c>
      <c r="E405" t="s">
        <v>106</v>
      </c>
      <c r="F405" t="s">
        <v>224</v>
      </c>
      <c r="G405" t="s">
        <v>126</v>
      </c>
      <c r="H405">
        <v>17.004042565840319</v>
      </c>
    </row>
    <row r="406" spans="1:8">
      <c r="A406" t="s">
        <v>43</v>
      </c>
      <c r="B406" t="s">
        <v>4395</v>
      </c>
      <c r="C406" t="s">
        <v>42</v>
      </c>
      <c r="D406">
        <v>2008</v>
      </c>
      <c r="E406" t="s">
        <v>106</v>
      </c>
      <c r="F406" t="s">
        <v>224</v>
      </c>
      <c r="G406" t="s">
        <v>126</v>
      </c>
      <c r="H406">
        <v>14.470495258166491</v>
      </c>
    </row>
    <row r="407" spans="1:8">
      <c r="A407" t="s">
        <v>45</v>
      </c>
      <c r="B407" t="s">
        <v>4396</v>
      </c>
      <c r="C407" t="s">
        <v>44</v>
      </c>
      <c r="D407">
        <v>2008</v>
      </c>
      <c r="E407" t="s">
        <v>106</v>
      </c>
      <c r="F407" t="s">
        <v>224</v>
      </c>
      <c r="G407" t="s">
        <v>126</v>
      </c>
      <c r="H407">
        <v>17.525656930190596</v>
      </c>
    </row>
    <row r="408" spans="1:8">
      <c r="A408" t="s">
        <v>47</v>
      </c>
      <c r="B408" t="s">
        <v>4397</v>
      </c>
      <c r="C408" t="s">
        <v>46</v>
      </c>
      <c r="D408">
        <v>2008</v>
      </c>
      <c r="E408" t="s">
        <v>106</v>
      </c>
      <c r="F408" t="s">
        <v>224</v>
      </c>
      <c r="G408" t="s">
        <v>126</v>
      </c>
      <c r="H408">
        <v>17.084075848601582</v>
      </c>
    </row>
    <row r="409" spans="1:8">
      <c r="A409" t="s">
        <v>49</v>
      </c>
      <c r="B409" t="s">
        <v>4398</v>
      </c>
      <c r="C409" t="s">
        <v>48</v>
      </c>
      <c r="D409">
        <v>2008</v>
      </c>
      <c r="E409" t="s">
        <v>106</v>
      </c>
      <c r="F409" t="s">
        <v>224</v>
      </c>
      <c r="G409" t="s">
        <v>126</v>
      </c>
      <c r="H409">
        <v>16.732263683258523</v>
      </c>
    </row>
    <row r="410" spans="1:8">
      <c r="A410" t="s">
        <v>51</v>
      </c>
      <c r="B410" t="s">
        <v>4399</v>
      </c>
      <c r="C410" t="s">
        <v>50</v>
      </c>
      <c r="D410">
        <v>2008</v>
      </c>
      <c r="E410" t="s">
        <v>106</v>
      </c>
      <c r="F410" t="s">
        <v>224</v>
      </c>
      <c r="G410" t="s">
        <v>126</v>
      </c>
      <c r="H410">
        <v>17.315629678340073</v>
      </c>
    </row>
    <row r="411" spans="1:8">
      <c r="A411" t="s">
        <v>53</v>
      </c>
      <c r="B411" t="s">
        <v>4400</v>
      </c>
      <c r="C411" t="s">
        <v>52</v>
      </c>
      <c r="D411">
        <v>2008</v>
      </c>
      <c r="E411" t="s">
        <v>106</v>
      </c>
      <c r="F411" t="s">
        <v>224</v>
      </c>
      <c r="G411" t="s">
        <v>126</v>
      </c>
      <c r="H411">
        <v>17.887937208169813</v>
      </c>
    </row>
    <row r="412" spans="1:8">
      <c r="A412" t="s">
        <v>55</v>
      </c>
      <c r="B412" t="s">
        <v>4401</v>
      </c>
      <c r="C412" t="s">
        <v>54</v>
      </c>
      <c r="D412">
        <v>2008</v>
      </c>
      <c r="E412" t="s">
        <v>106</v>
      </c>
      <c r="F412" t="s">
        <v>224</v>
      </c>
      <c r="G412" t="s">
        <v>126</v>
      </c>
      <c r="H412">
        <v>18.464509152699467</v>
      </c>
    </row>
    <row r="413" spans="1:8">
      <c r="A413" t="s">
        <v>57</v>
      </c>
      <c r="B413" t="s">
        <v>4402</v>
      </c>
      <c r="C413" t="s">
        <v>56</v>
      </c>
      <c r="D413">
        <v>2008</v>
      </c>
      <c r="E413" t="s">
        <v>106</v>
      </c>
      <c r="F413" t="s">
        <v>224</v>
      </c>
      <c r="G413" t="s">
        <v>126</v>
      </c>
      <c r="H413">
        <v>17.529564040713066</v>
      </c>
    </row>
    <row r="414" spans="1:8">
      <c r="A414" t="s">
        <v>59</v>
      </c>
      <c r="B414" t="s">
        <v>4403</v>
      </c>
      <c r="C414" t="s">
        <v>58</v>
      </c>
      <c r="D414">
        <v>2008</v>
      </c>
      <c r="E414" t="s">
        <v>106</v>
      </c>
      <c r="F414" t="s">
        <v>224</v>
      </c>
      <c r="G414" t="s">
        <v>126</v>
      </c>
      <c r="H414">
        <v>18.201968185719405</v>
      </c>
    </row>
    <row r="415" spans="1:8">
      <c r="A415" t="s">
        <v>61</v>
      </c>
      <c r="B415" t="s">
        <v>4404</v>
      </c>
      <c r="C415" t="s">
        <v>60</v>
      </c>
      <c r="D415">
        <v>2008</v>
      </c>
      <c r="E415" t="s">
        <v>106</v>
      </c>
      <c r="F415" t="s">
        <v>224</v>
      </c>
      <c r="G415" t="s">
        <v>126</v>
      </c>
      <c r="H415">
        <v>18.351945854483926</v>
      </c>
    </row>
    <row r="416" spans="1:8">
      <c r="A416" t="s">
        <v>63</v>
      </c>
      <c r="B416" t="s">
        <v>4405</v>
      </c>
      <c r="C416" t="s">
        <v>62</v>
      </c>
      <c r="D416">
        <v>2008</v>
      </c>
      <c r="E416" t="s">
        <v>106</v>
      </c>
      <c r="F416" t="s">
        <v>224</v>
      </c>
      <c r="G416" t="s">
        <v>126</v>
      </c>
      <c r="H416">
        <v>18.9039237705556</v>
      </c>
    </row>
    <row r="417" spans="1:8">
      <c r="A417" t="s">
        <v>65</v>
      </c>
      <c r="B417" t="s">
        <v>4406</v>
      </c>
      <c r="C417" t="s">
        <v>64</v>
      </c>
      <c r="D417">
        <v>2008</v>
      </c>
      <c r="E417" t="s">
        <v>106</v>
      </c>
      <c r="F417" t="s">
        <v>224</v>
      </c>
      <c r="G417" t="s">
        <v>126</v>
      </c>
      <c r="H417">
        <v>18.150301945873405</v>
      </c>
    </row>
    <row r="418" spans="1:8">
      <c r="A418" t="s">
        <v>67</v>
      </c>
      <c r="B418" t="s">
        <v>4407</v>
      </c>
      <c r="C418" t="s">
        <v>66</v>
      </c>
      <c r="D418">
        <v>2008</v>
      </c>
      <c r="E418" t="s">
        <v>106</v>
      </c>
      <c r="F418" t="s">
        <v>224</v>
      </c>
      <c r="G418" t="s">
        <v>126</v>
      </c>
      <c r="H418">
        <v>18.579001367989058</v>
      </c>
    </row>
    <row r="419" spans="1:8">
      <c r="A419" t="s">
        <v>69</v>
      </c>
      <c r="B419" t="s">
        <v>4408</v>
      </c>
      <c r="C419" t="s">
        <v>68</v>
      </c>
      <c r="D419">
        <v>2008</v>
      </c>
      <c r="E419" t="s">
        <v>106</v>
      </c>
      <c r="F419" t="s">
        <v>224</v>
      </c>
      <c r="G419" t="s">
        <v>126</v>
      </c>
      <c r="H419">
        <v>17.597874842137351</v>
      </c>
    </row>
    <row r="420" spans="1:8">
      <c r="A420" t="s">
        <v>71</v>
      </c>
      <c r="B420" t="s">
        <v>4409</v>
      </c>
      <c r="C420" t="s">
        <v>70</v>
      </c>
      <c r="D420">
        <v>2008</v>
      </c>
      <c r="E420" t="s">
        <v>106</v>
      </c>
      <c r="F420" t="s">
        <v>224</v>
      </c>
      <c r="G420" t="s">
        <v>126</v>
      </c>
      <c r="H420">
        <v>19.600443040571029</v>
      </c>
    </row>
    <row r="421" spans="1:8">
      <c r="A421" t="s">
        <v>20</v>
      </c>
      <c r="B421" t="s">
        <v>4410</v>
      </c>
      <c r="C421" t="s">
        <v>182</v>
      </c>
      <c r="D421">
        <v>2008</v>
      </c>
      <c r="E421" t="s">
        <v>106</v>
      </c>
      <c r="F421" t="s">
        <v>224</v>
      </c>
      <c r="G421" t="s">
        <v>126</v>
      </c>
      <c r="H421">
        <v>17.610535463946324</v>
      </c>
    </row>
    <row r="422" spans="1:8">
      <c r="A422" t="s">
        <v>23</v>
      </c>
      <c r="B422" t="s">
        <v>4411</v>
      </c>
      <c r="C422" t="s">
        <v>175</v>
      </c>
      <c r="D422">
        <v>2009</v>
      </c>
      <c r="E422" t="s">
        <v>106</v>
      </c>
      <c r="F422" t="s">
        <v>224</v>
      </c>
      <c r="G422" t="s">
        <v>126</v>
      </c>
      <c r="H422">
        <v>17.146560901067957</v>
      </c>
    </row>
    <row r="423" spans="1:8">
      <c r="A423" t="s">
        <v>25</v>
      </c>
      <c r="B423" t="s">
        <v>4412</v>
      </c>
      <c r="C423" t="s">
        <v>176</v>
      </c>
      <c r="D423">
        <v>2009</v>
      </c>
      <c r="E423" t="s">
        <v>106</v>
      </c>
      <c r="F423" t="s">
        <v>224</v>
      </c>
      <c r="G423" t="s">
        <v>126</v>
      </c>
      <c r="H423">
        <v>16.740428312590964</v>
      </c>
    </row>
    <row r="424" spans="1:8">
      <c r="A424" t="s">
        <v>26</v>
      </c>
      <c r="B424" t="s">
        <v>4413</v>
      </c>
      <c r="C424" t="s">
        <v>177</v>
      </c>
      <c r="D424">
        <v>2009</v>
      </c>
      <c r="E424" t="s">
        <v>106</v>
      </c>
      <c r="F424" t="s">
        <v>224</v>
      </c>
      <c r="G424" t="s">
        <v>126</v>
      </c>
      <c r="H424">
        <v>16.532855571790726</v>
      </c>
    </row>
    <row r="425" spans="1:8">
      <c r="A425" s="16" t="s">
        <v>221</v>
      </c>
      <c r="B425" t="s">
        <v>4414</v>
      </c>
      <c r="C425" t="s">
        <v>178</v>
      </c>
      <c r="D425">
        <v>2009</v>
      </c>
      <c r="E425" t="s">
        <v>106</v>
      </c>
      <c r="F425" t="s">
        <v>224</v>
      </c>
      <c r="G425" t="s">
        <v>126</v>
      </c>
      <c r="H425">
        <v>17.051468984282614</v>
      </c>
    </row>
    <row r="426" spans="1:8">
      <c r="A426" t="s">
        <v>107</v>
      </c>
      <c r="B426" t="s">
        <v>4415</v>
      </c>
      <c r="C426" t="s">
        <v>179</v>
      </c>
      <c r="D426">
        <v>2009</v>
      </c>
      <c r="E426" t="s">
        <v>106</v>
      </c>
      <c r="F426" t="s">
        <v>224</v>
      </c>
      <c r="G426" t="s">
        <v>126</v>
      </c>
      <c r="H426">
        <v>17.685511249815491</v>
      </c>
    </row>
    <row r="427" spans="1:8">
      <c r="A427" t="s">
        <v>27</v>
      </c>
      <c r="B427" t="s">
        <v>4416</v>
      </c>
      <c r="C427" t="s">
        <v>180</v>
      </c>
      <c r="D427">
        <v>2009</v>
      </c>
      <c r="E427" t="s">
        <v>106</v>
      </c>
      <c r="F427" t="s">
        <v>224</v>
      </c>
      <c r="G427" t="s">
        <v>126</v>
      </c>
      <c r="H427">
        <v>18.196207815453253</v>
      </c>
    </row>
    <row r="428" spans="1:8">
      <c r="A428" t="s">
        <v>28</v>
      </c>
      <c r="B428" t="s">
        <v>4417</v>
      </c>
      <c r="C428" t="s">
        <v>181</v>
      </c>
      <c r="D428">
        <v>2009</v>
      </c>
      <c r="E428" t="s">
        <v>106</v>
      </c>
      <c r="F428" t="s">
        <v>224</v>
      </c>
      <c r="G428" t="s">
        <v>126</v>
      </c>
      <c r="H428">
        <v>18.502445196812694</v>
      </c>
    </row>
    <row r="429" spans="1:8">
      <c r="A429" t="s">
        <v>30</v>
      </c>
      <c r="B429" t="s">
        <v>4418</v>
      </c>
      <c r="C429" t="s">
        <v>29</v>
      </c>
      <c r="D429">
        <v>2009</v>
      </c>
      <c r="E429" t="s">
        <v>106</v>
      </c>
      <c r="F429" t="s">
        <v>224</v>
      </c>
      <c r="G429" t="s">
        <v>126</v>
      </c>
      <c r="H429">
        <v>16.177131304054811</v>
      </c>
    </row>
    <row r="430" spans="1:8">
      <c r="A430" t="s">
        <v>32</v>
      </c>
      <c r="B430" t="s">
        <v>4419</v>
      </c>
      <c r="C430" t="s">
        <v>31</v>
      </c>
      <c r="D430">
        <v>2009</v>
      </c>
      <c r="E430" t="s">
        <v>106</v>
      </c>
      <c r="F430" t="s">
        <v>224</v>
      </c>
      <c r="G430" t="s">
        <v>126</v>
      </c>
      <c r="H430">
        <v>16.753103627110953</v>
      </c>
    </row>
    <row r="431" spans="1:8">
      <c r="A431" t="s">
        <v>34</v>
      </c>
      <c r="B431" t="s">
        <v>4420</v>
      </c>
      <c r="C431" t="s">
        <v>33</v>
      </c>
      <c r="D431">
        <v>2009</v>
      </c>
      <c r="E431" t="s">
        <v>106</v>
      </c>
      <c r="F431" t="s">
        <v>224</v>
      </c>
      <c r="G431" t="s">
        <v>126</v>
      </c>
      <c r="H431">
        <v>15.836760838783629</v>
      </c>
    </row>
    <row r="432" spans="1:8">
      <c r="A432" t="s">
        <v>36</v>
      </c>
      <c r="B432" t="s">
        <v>4421</v>
      </c>
      <c r="C432" t="s">
        <v>35</v>
      </c>
      <c r="D432">
        <v>2009</v>
      </c>
      <c r="E432" t="s">
        <v>106</v>
      </c>
      <c r="F432" t="s">
        <v>224</v>
      </c>
      <c r="G432" t="s">
        <v>126</v>
      </c>
      <c r="H432">
        <v>17.025638901544962</v>
      </c>
    </row>
    <row r="433" spans="1:8">
      <c r="A433" t="s">
        <v>38</v>
      </c>
      <c r="B433" t="s">
        <v>4422</v>
      </c>
      <c r="C433" t="s">
        <v>37</v>
      </c>
      <c r="D433">
        <v>2009</v>
      </c>
      <c r="E433" t="s">
        <v>106</v>
      </c>
      <c r="F433" t="s">
        <v>224</v>
      </c>
      <c r="G433" t="s">
        <v>126</v>
      </c>
      <c r="H433">
        <v>18.227513570234873</v>
      </c>
    </row>
    <row r="434" spans="1:8">
      <c r="A434" t="s">
        <v>40</v>
      </c>
      <c r="B434" t="s">
        <v>4423</v>
      </c>
      <c r="C434" t="s">
        <v>39</v>
      </c>
      <c r="D434">
        <v>2009</v>
      </c>
      <c r="E434" t="s">
        <v>106</v>
      </c>
      <c r="F434" t="s">
        <v>224</v>
      </c>
      <c r="G434" t="s">
        <v>126</v>
      </c>
      <c r="H434">
        <v>18.021295870026879</v>
      </c>
    </row>
    <row r="435" spans="1:8">
      <c r="A435" t="s">
        <v>41</v>
      </c>
      <c r="B435" t="s">
        <v>4424</v>
      </c>
      <c r="C435" t="s">
        <v>24</v>
      </c>
      <c r="D435">
        <v>2009</v>
      </c>
      <c r="E435" t="s">
        <v>106</v>
      </c>
      <c r="F435" t="s">
        <v>224</v>
      </c>
      <c r="G435" t="s">
        <v>126</v>
      </c>
      <c r="H435">
        <v>16.740428312590964</v>
      </c>
    </row>
    <row r="436" spans="1:8">
      <c r="A436" t="s">
        <v>43</v>
      </c>
      <c r="B436" t="s">
        <v>4425</v>
      </c>
      <c r="C436" t="s">
        <v>42</v>
      </c>
      <c r="D436">
        <v>2009</v>
      </c>
      <c r="E436" t="s">
        <v>106</v>
      </c>
      <c r="F436" t="s">
        <v>224</v>
      </c>
      <c r="G436" t="s">
        <v>126</v>
      </c>
      <c r="H436">
        <v>14.321341398705295</v>
      </c>
    </row>
    <row r="437" spans="1:8">
      <c r="A437" t="s">
        <v>45</v>
      </c>
      <c r="B437" t="s">
        <v>4426</v>
      </c>
      <c r="C437" t="s">
        <v>44</v>
      </c>
      <c r="D437">
        <v>2009</v>
      </c>
      <c r="E437" t="s">
        <v>106</v>
      </c>
      <c r="F437" t="s">
        <v>224</v>
      </c>
      <c r="G437" t="s">
        <v>126</v>
      </c>
      <c r="H437">
        <v>17.232396970622759</v>
      </c>
    </row>
    <row r="438" spans="1:8">
      <c r="A438" t="s">
        <v>47</v>
      </c>
      <c r="B438" t="s">
        <v>4427</v>
      </c>
      <c r="C438" t="s">
        <v>46</v>
      </c>
      <c r="D438">
        <v>2009</v>
      </c>
      <c r="E438" t="s">
        <v>106</v>
      </c>
      <c r="F438" t="s">
        <v>224</v>
      </c>
      <c r="G438" t="s">
        <v>126</v>
      </c>
      <c r="H438">
        <v>16.957717648563936</v>
      </c>
    </row>
    <row r="439" spans="1:8">
      <c r="A439" t="s">
        <v>49</v>
      </c>
      <c r="B439" t="s">
        <v>4428</v>
      </c>
      <c r="C439" t="s">
        <v>48</v>
      </c>
      <c r="D439">
        <v>2009</v>
      </c>
      <c r="E439" t="s">
        <v>106</v>
      </c>
      <c r="F439" t="s">
        <v>224</v>
      </c>
      <c r="G439" t="s">
        <v>126</v>
      </c>
      <c r="H439">
        <v>16.63941264808944</v>
      </c>
    </row>
    <row r="440" spans="1:8">
      <c r="A440" t="s">
        <v>51</v>
      </c>
      <c r="B440" t="s">
        <v>4429</v>
      </c>
      <c r="C440" t="s">
        <v>50</v>
      </c>
      <c r="D440">
        <v>2009</v>
      </c>
      <c r="E440" t="s">
        <v>106</v>
      </c>
      <c r="F440" t="s">
        <v>224</v>
      </c>
      <c r="G440" t="s">
        <v>126</v>
      </c>
      <c r="H440">
        <v>17.153662978008125</v>
      </c>
    </row>
    <row r="441" spans="1:8">
      <c r="A441" t="s">
        <v>53</v>
      </c>
      <c r="B441" t="s">
        <v>4430</v>
      </c>
      <c r="C441" t="s">
        <v>52</v>
      </c>
      <c r="D441">
        <v>2009</v>
      </c>
      <c r="E441" t="s">
        <v>106</v>
      </c>
      <c r="F441" t="s">
        <v>224</v>
      </c>
      <c r="G441" t="s">
        <v>126</v>
      </c>
      <c r="H441">
        <v>17.652348935805747</v>
      </c>
    </row>
    <row r="442" spans="1:8">
      <c r="A442" t="s">
        <v>55</v>
      </c>
      <c r="B442" t="s">
        <v>4431</v>
      </c>
      <c r="C442" t="s">
        <v>54</v>
      </c>
      <c r="D442">
        <v>2009</v>
      </c>
      <c r="E442" t="s">
        <v>106</v>
      </c>
      <c r="F442" t="s">
        <v>224</v>
      </c>
      <c r="G442" t="s">
        <v>126</v>
      </c>
      <c r="H442">
        <v>18.207740563202268</v>
      </c>
    </row>
    <row r="443" spans="1:8">
      <c r="A443" t="s">
        <v>57</v>
      </c>
      <c r="B443" t="s">
        <v>4432</v>
      </c>
      <c r="C443" t="s">
        <v>56</v>
      </c>
      <c r="D443">
        <v>2009</v>
      </c>
      <c r="E443" t="s">
        <v>106</v>
      </c>
      <c r="F443" t="s">
        <v>224</v>
      </c>
      <c r="G443" t="s">
        <v>126</v>
      </c>
      <c r="H443">
        <v>17.488794444831509</v>
      </c>
    </row>
    <row r="444" spans="1:8">
      <c r="A444" t="s">
        <v>59</v>
      </c>
      <c r="B444" t="s">
        <v>4433</v>
      </c>
      <c r="C444" t="s">
        <v>58</v>
      </c>
      <c r="D444">
        <v>2009</v>
      </c>
      <c r="E444" t="s">
        <v>106</v>
      </c>
      <c r="F444" t="s">
        <v>224</v>
      </c>
      <c r="G444" t="s">
        <v>126</v>
      </c>
      <c r="H444">
        <v>18.193719460333874</v>
      </c>
    </row>
    <row r="445" spans="1:8">
      <c r="A445" t="s">
        <v>61</v>
      </c>
      <c r="B445" t="s">
        <v>4434</v>
      </c>
      <c r="C445" t="s">
        <v>60</v>
      </c>
      <c r="D445">
        <v>2009</v>
      </c>
      <c r="E445" t="s">
        <v>106</v>
      </c>
      <c r="F445" t="s">
        <v>224</v>
      </c>
      <c r="G445" t="s">
        <v>126</v>
      </c>
      <c r="H445">
        <v>18.206220850249974</v>
      </c>
    </row>
    <row r="446" spans="1:8">
      <c r="A446" t="s">
        <v>63</v>
      </c>
      <c r="B446" t="s">
        <v>4435</v>
      </c>
      <c r="C446" t="s">
        <v>62</v>
      </c>
      <c r="D446">
        <v>2009</v>
      </c>
      <c r="E446" t="s">
        <v>106</v>
      </c>
      <c r="F446" t="s">
        <v>224</v>
      </c>
      <c r="G446" t="s">
        <v>126</v>
      </c>
      <c r="H446">
        <v>18.716447317445734</v>
      </c>
    </row>
    <row r="447" spans="1:8">
      <c r="A447" t="s">
        <v>65</v>
      </c>
      <c r="B447" t="s">
        <v>4436</v>
      </c>
      <c r="C447" t="s">
        <v>64</v>
      </c>
      <c r="D447">
        <v>2009</v>
      </c>
      <c r="E447" t="s">
        <v>106</v>
      </c>
      <c r="F447" t="s">
        <v>224</v>
      </c>
      <c r="G447" t="s">
        <v>126</v>
      </c>
      <c r="H447">
        <v>17.68533841967967</v>
      </c>
    </row>
    <row r="448" spans="1:8">
      <c r="A448" t="s">
        <v>67</v>
      </c>
      <c r="B448" t="s">
        <v>4437</v>
      </c>
      <c r="C448" t="s">
        <v>66</v>
      </c>
      <c r="D448">
        <v>2009</v>
      </c>
      <c r="E448" t="s">
        <v>106</v>
      </c>
      <c r="F448" t="s">
        <v>224</v>
      </c>
      <c r="G448" t="s">
        <v>126</v>
      </c>
      <c r="H448">
        <v>18.3862631612669</v>
      </c>
    </row>
    <row r="449" spans="1:8">
      <c r="A449" t="s">
        <v>69</v>
      </c>
      <c r="B449" t="s">
        <v>4438</v>
      </c>
      <c r="C449" t="s">
        <v>68</v>
      </c>
      <c r="D449">
        <v>2009</v>
      </c>
      <c r="E449" t="s">
        <v>106</v>
      </c>
      <c r="F449" t="s">
        <v>224</v>
      </c>
      <c r="G449" t="s">
        <v>126</v>
      </c>
      <c r="H449">
        <v>17.363309196548585</v>
      </c>
    </row>
    <row r="450" spans="1:8">
      <c r="A450" t="s">
        <v>71</v>
      </c>
      <c r="B450" t="s">
        <v>4439</v>
      </c>
      <c r="C450" t="s">
        <v>70</v>
      </c>
      <c r="D450">
        <v>2009</v>
      </c>
      <c r="E450" t="s">
        <v>106</v>
      </c>
      <c r="F450" t="s">
        <v>224</v>
      </c>
      <c r="G450" t="s">
        <v>126</v>
      </c>
      <c r="H450">
        <v>19.425047980726042</v>
      </c>
    </row>
    <row r="451" spans="1:8">
      <c r="A451" t="s">
        <v>20</v>
      </c>
      <c r="B451" t="s">
        <v>4440</v>
      </c>
      <c r="C451" t="s">
        <v>182</v>
      </c>
      <c r="D451">
        <v>2009</v>
      </c>
      <c r="E451" t="s">
        <v>106</v>
      </c>
      <c r="F451" t="s">
        <v>224</v>
      </c>
      <c r="G451" t="s">
        <v>126</v>
      </c>
      <c r="H451">
        <v>17.475616109099537</v>
      </c>
    </row>
    <row r="452" spans="1:8">
      <c r="A452" t="s">
        <v>23</v>
      </c>
      <c r="B452" t="s">
        <v>4441</v>
      </c>
      <c r="C452" t="s">
        <v>175</v>
      </c>
      <c r="D452">
        <v>2010</v>
      </c>
      <c r="E452" t="s">
        <v>106</v>
      </c>
      <c r="F452" t="s">
        <v>224</v>
      </c>
      <c r="G452" t="s">
        <v>126</v>
      </c>
      <c r="H452">
        <v>17.121497146751192</v>
      </c>
    </row>
    <row r="453" spans="1:8">
      <c r="A453" t="s">
        <v>25</v>
      </c>
      <c r="B453" t="s">
        <v>4442</v>
      </c>
      <c r="C453" t="s">
        <v>176</v>
      </c>
      <c r="D453">
        <v>2010</v>
      </c>
      <c r="E453" t="s">
        <v>106</v>
      </c>
      <c r="F453" t="s">
        <v>224</v>
      </c>
      <c r="G453" t="s">
        <v>126</v>
      </c>
      <c r="H453">
        <v>16.480837272916482</v>
      </c>
    </row>
    <row r="454" spans="1:8">
      <c r="A454" t="s">
        <v>26</v>
      </c>
      <c r="B454" t="s">
        <v>4443</v>
      </c>
      <c r="C454" t="s">
        <v>177</v>
      </c>
      <c r="D454">
        <v>2010</v>
      </c>
      <c r="E454" t="s">
        <v>106</v>
      </c>
      <c r="F454" t="s">
        <v>224</v>
      </c>
      <c r="G454" t="s">
        <v>126</v>
      </c>
      <c r="H454">
        <v>16.397169115941505</v>
      </c>
    </row>
    <row r="455" spans="1:8">
      <c r="A455" s="16" t="s">
        <v>221</v>
      </c>
      <c r="B455" t="s">
        <v>4444</v>
      </c>
      <c r="C455" t="s">
        <v>178</v>
      </c>
      <c r="D455">
        <v>2010</v>
      </c>
      <c r="E455" t="s">
        <v>106</v>
      </c>
      <c r="F455" t="s">
        <v>224</v>
      </c>
      <c r="G455" t="s">
        <v>126</v>
      </c>
      <c r="H455">
        <v>16.933597402052257</v>
      </c>
    </row>
    <row r="456" spans="1:8">
      <c r="A456" t="s">
        <v>107</v>
      </c>
      <c r="B456" t="s">
        <v>4445</v>
      </c>
      <c r="C456" t="s">
        <v>179</v>
      </c>
      <c r="D456">
        <v>2010</v>
      </c>
      <c r="E456" t="s">
        <v>106</v>
      </c>
      <c r="F456" t="s">
        <v>224</v>
      </c>
      <c r="G456" t="s">
        <v>126</v>
      </c>
      <c r="H456">
        <v>17.668244063821767</v>
      </c>
    </row>
    <row r="457" spans="1:8">
      <c r="A457" t="s">
        <v>27</v>
      </c>
      <c r="B457" t="s">
        <v>4446</v>
      </c>
      <c r="C457" t="s">
        <v>180</v>
      </c>
      <c r="D457">
        <v>2010</v>
      </c>
      <c r="E457" t="s">
        <v>106</v>
      </c>
      <c r="F457" t="s">
        <v>224</v>
      </c>
      <c r="G457" t="s">
        <v>126</v>
      </c>
      <c r="H457">
        <v>18.084765452870247</v>
      </c>
    </row>
    <row r="458" spans="1:8">
      <c r="A458" t="s">
        <v>28</v>
      </c>
      <c r="B458" t="s">
        <v>4447</v>
      </c>
      <c r="C458" t="s">
        <v>181</v>
      </c>
      <c r="D458">
        <v>2010</v>
      </c>
      <c r="E458" t="s">
        <v>106</v>
      </c>
      <c r="F458" t="s">
        <v>224</v>
      </c>
      <c r="G458" t="s">
        <v>126</v>
      </c>
      <c r="H458">
        <v>18.335566259967205</v>
      </c>
    </row>
    <row r="459" spans="1:8">
      <c r="A459" t="s">
        <v>30</v>
      </c>
      <c r="B459" t="s">
        <v>4448</v>
      </c>
      <c r="C459" t="s">
        <v>29</v>
      </c>
      <c r="D459">
        <v>2010</v>
      </c>
      <c r="E459" t="s">
        <v>106</v>
      </c>
      <c r="F459" t="s">
        <v>224</v>
      </c>
      <c r="G459" t="s">
        <v>126</v>
      </c>
      <c r="H459">
        <v>16.326932822794078</v>
      </c>
    </row>
    <row r="460" spans="1:8">
      <c r="A460" t="s">
        <v>32</v>
      </c>
      <c r="B460" t="s">
        <v>4449</v>
      </c>
      <c r="C460" t="s">
        <v>31</v>
      </c>
      <c r="D460">
        <v>2010</v>
      </c>
      <c r="E460" t="s">
        <v>106</v>
      </c>
      <c r="F460" t="s">
        <v>224</v>
      </c>
      <c r="G460" t="s">
        <v>126</v>
      </c>
      <c r="H460">
        <v>16.649411155687847</v>
      </c>
    </row>
    <row r="461" spans="1:8">
      <c r="A461" t="s">
        <v>34</v>
      </c>
      <c r="B461" t="s">
        <v>4450</v>
      </c>
      <c r="C461" t="s">
        <v>33</v>
      </c>
      <c r="D461">
        <v>2010</v>
      </c>
      <c r="E461" t="s">
        <v>106</v>
      </c>
      <c r="F461" t="s">
        <v>224</v>
      </c>
      <c r="G461" t="s">
        <v>126</v>
      </c>
      <c r="H461">
        <v>15.707442142905336</v>
      </c>
    </row>
    <row r="462" spans="1:8">
      <c r="A462" t="s">
        <v>36</v>
      </c>
      <c r="B462" t="s">
        <v>4451</v>
      </c>
      <c r="C462" t="s">
        <v>35</v>
      </c>
      <c r="D462">
        <v>2010</v>
      </c>
      <c r="E462" t="s">
        <v>106</v>
      </c>
      <c r="F462" t="s">
        <v>224</v>
      </c>
      <c r="G462" t="s">
        <v>126</v>
      </c>
      <c r="H462">
        <v>16.990048715493192</v>
      </c>
    </row>
    <row r="463" spans="1:8">
      <c r="A463" t="s">
        <v>38</v>
      </c>
      <c r="B463" t="s">
        <v>4452</v>
      </c>
      <c r="C463" t="s">
        <v>37</v>
      </c>
      <c r="D463">
        <v>2010</v>
      </c>
      <c r="E463" t="s">
        <v>106</v>
      </c>
      <c r="F463" t="s">
        <v>224</v>
      </c>
      <c r="G463" t="s">
        <v>126</v>
      </c>
      <c r="H463">
        <v>18.202699195432132</v>
      </c>
    </row>
    <row r="464" spans="1:8">
      <c r="A464" t="s">
        <v>40</v>
      </c>
      <c r="B464" t="s">
        <v>4453</v>
      </c>
      <c r="C464" t="s">
        <v>39</v>
      </c>
      <c r="D464">
        <v>2010</v>
      </c>
      <c r="E464" t="s">
        <v>106</v>
      </c>
      <c r="F464" t="s">
        <v>224</v>
      </c>
      <c r="G464" t="s">
        <v>126</v>
      </c>
      <c r="H464">
        <v>18.072521061904972</v>
      </c>
    </row>
    <row r="465" spans="1:8">
      <c r="A465" t="s">
        <v>41</v>
      </c>
      <c r="B465" t="s">
        <v>4454</v>
      </c>
      <c r="C465" t="s">
        <v>24</v>
      </c>
      <c r="D465">
        <v>2010</v>
      </c>
      <c r="E465" t="s">
        <v>106</v>
      </c>
      <c r="F465" t="s">
        <v>224</v>
      </c>
      <c r="G465" t="s">
        <v>126</v>
      </c>
      <c r="H465">
        <v>16.480837272916482</v>
      </c>
    </row>
    <row r="466" spans="1:8">
      <c r="A466" t="s">
        <v>43</v>
      </c>
      <c r="B466" t="s">
        <v>4455</v>
      </c>
      <c r="C466" t="s">
        <v>42</v>
      </c>
      <c r="D466">
        <v>2010</v>
      </c>
      <c r="E466" t="s">
        <v>106</v>
      </c>
      <c r="F466" t="s">
        <v>224</v>
      </c>
      <c r="G466" t="s">
        <v>126</v>
      </c>
      <c r="H466">
        <v>14.309862130896414</v>
      </c>
    </row>
    <row r="467" spans="1:8">
      <c r="A467" t="s">
        <v>45</v>
      </c>
      <c r="B467" t="s">
        <v>4456</v>
      </c>
      <c r="C467" t="s">
        <v>44</v>
      </c>
      <c r="D467">
        <v>2010</v>
      </c>
      <c r="E467" t="s">
        <v>106</v>
      </c>
      <c r="F467" t="s">
        <v>224</v>
      </c>
      <c r="G467" t="s">
        <v>126</v>
      </c>
      <c r="H467">
        <v>17.004068035491208</v>
      </c>
    </row>
    <row r="468" spans="1:8">
      <c r="A468" t="s">
        <v>47</v>
      </c>
      <c r="B468" t="s">
        <v>4457</v>
      </c>
      <c r="C468" t="s">
        <v>46</v>
      </c>
      <c r="D468">
        <v>2010</v>
      </c>
      <c r="E468" t="s">
        <v>106</v>
      </c>
      <c r="F468" t="s">
        <v>224</v>
      </c>
      <c r="G468" t="s">
        <v>126</v>
      </c>
      <c r="H468">
        <v>16.836173868499408</v>
      </c>
    </row>
    <row r="469" spans="1:8">
      <c r="A469" t="s">
        <v>49</v>
      </c>
      <c r="B469" t="s">
        <v>4458</v>
      </c>
      <c r="C469" t="s">
        <v>48</v>
      </c>
      <c r="D469">
        <v>2010</v>
      </c>
      <c r="E469" t="s">
        <v>106</v>
      </c>
      <c r="F469" t="s">
        <v>224</v>
      </c>
      <c r="G469" t="s">
        <v>126</v>
      </c>
      <c r="H469">
        <v>16.561001753234343</v>
      </c>
    </row>
    <row r="470" spans="1:8">
      <c r="A470" t="s">
        <v>51</v>
      </c>
      <c r="B470" t="s">
        <v>4459</v>
      </c>
      <c r="C470" t="s">
        <v>50</v>
      </c>
      <c r="D470">
        <v>2010</v>
      </c>
      <c r="E470" t="s">
        <v>106</v>
      </c>
      <c r="F470" t="s">
        <v>224</v>
      </c>
      <c r="G470" t="s">
        <v>126</v>
      </c>
      <c r="H470">
        <v>17.028310476697438</v>
      </c>
    </row>
    <row r="471" spans="1:8">
      <c r="A471" t="s">
        <v>53</v>
      </c>
      <c r="B471" t="s">
        <v>4460</v>
      </c>
      <c r="C471" t="s">
        <v>52</v>
      </c>
      <c r="D471">
        <v>2010</v>
      </c>
      <c r="E471" t="s">
        <v>106</v>
      </c>
      <c r="F471" t="s">
        <v>224</v>
      </c>
      <c r="G471" t="s">
        <v>126</v>
      </c>
      <c r="H471">
        <v>17.475148257178208</v>
      </c>
    </row>
    <row r="472" spans="1:8">
      <c r="A472" t="s">
        <v>55</v>
      </c>
      <c r="B472" t="s">
        <v>4461</v>
      </c>
      <c r="C472" t="s">
        <v>54</v>
      </c>
      <c r="D472">
        <v>2010</v>
      </c>
      <c r="E472" t="s">
        <v>106</v>
      </c>
      <c r="F472" t="s">
        <v>224</v>
      </c>
      <c r="G472" t="s">
        <v>126</v>
      </c>
      <c r="H472">
        <v>18.071192819025882</v>
      </c>
    </row>
    <row r="473" spans="1:8">
      <c r="A473" t="s">
        <v>57</v>
      </c>
      <c r="B473" t="s">
        <v>4462</v>
      </c>
      <c r="C473" t="s">
        <v>56</v>
      </c>
      <c r="D473">
        <v>2010</v>
      </c>
      <c r="E473" t="s">
        <v>106</v>
      </c>
      <c r="F473" t="s">
        <v>224</v>
      </c>
      <c r="G473" t="s">
        <v>126</v>
      </c>
      <c r="H473">
        <v>17.518050956585725</v>
      </c>
    </row>
    <row r="474" spans="1:8">
      <c r="A474" t="s">
        <v>59</v>
      </c>
      <c r="B474" t="s">
        <v>4463</v>
      </c>
      <c r="C474" t="s">
        <v>58</v>
      </c>
      <c r="D474">
        <v>2010</v>
      </c>
      <c r="E474" t="s">
        <v>106</v>
      </c>
      <c r="F474" t="s">
        <v>224</v>
      </c>
      <c r="G474" t="s">
        <v>126</v>
      </c>
      <c r="H474">
        <v>18.149507759052227</v>
      </c>
    </row>
    <row r="475" spans="1:8">
      <c r="A475" t="s">
        <v>61</v>
      </c>
      <c r="B475" t="s">
        <v>4464</v>
      </c>
      <c r="C475" t="s">
        <v>60</v>
      </c>
      <c r="D475">
        <v>2010</v>
      </c>
      <c r="E475" t="s">
        <v>106</v>
      </c>
      <c r="F475" t="s">
        <v>224</v>
      </c>
      <c r="G475" t="s">
        <v>126</v>
      </c>
      <c r="H475">
        <v>17.825389397687012</v>
      </c>
    </row>
    <row r="476" spans="1:8">
      <c r="A476" t="s">
        <v>63</v>
      </c>
      <c r="B476" t="s">
        <v>4465</v>
      </c>
      <c r="C476" t="s">
        <v>62</v>
      </c>
      <c r="D476">
        <v>2010</v>
      </c>
      <c r="E476" t="s">
        <v>106</v>
      </c>
      <c r="F476" t="s">
        <v>224</v>
      </c>
      <c r="G476" t="s">
        <v>126</v>
      </c>
      <c r="H476">
        <v>18.570909211091649</v>
      </c>
    </row>
    <row r="477" spans="1:8">
      <c r="A477" t="s">
        <v>65</v>
      </c>
      <c r="B477" t="s">
        <v>4466</v>
      </c>
      <c r="C477" t="s">
        <v>64</v>
      </c>
      <c r="D477">
        <v>2010</v>
      </c>
      <c r="E477" t="s">
        <v>106</v>
      </c>
      <c r="F477" t="s">
        <v>224</v>
      </c>
      <c r="G477" t="s">
        <v>126</v>
      </c>
      <c r="H477">
        <v>17.520011234377193</v>
      </c>
    </row>
    <row r="478" spans="1:8">
      <c r="A478" t="s">
        <v>67</v>
      </c>
      <c r="B478" t="s">
        <v>4467</v>
      </c>
      <c r="C478" t="s">
        <v>66</v>
      </c>
      <c r="D478">
        <v>2010</v>
      </c>
      <c r="E478" t="s">
        <v>106</v>
      </c>
      <c r="F478" t="s">
        <v>224</v>
      </c>
      <c r="G478" t="s">
        <v>126</v>
      </c>
      <c r="H478">
        <v>18.112512581107996</v>
      </c>
    </row>
    <row r="479" spans="1:8">
      <c r="A479" t="s">
        <v>69</v>
      </c>
      <c r="B479" t="s">
        <v>4468</v>
      </c>
      <c r="C479" t="s">
        <v>68</v>
      </c>
      <c r="D479">
        <v>2010</v>
      </c>
      <c r="E479" t="s">
        <v>106</v>
      </c>
      <c r="F479" t="s">
        <v>224</v>
      </c>
      <c r="G479" t="s">
        <v>126</v>
      </c>
      <c r="H479">
        <v>17.125771771512458</v>
      </c>
    </row>
    <row r="480" spans="1:8">
      <c r="A480" t="s">
        <v>71</v>
      </c>
      <c r="B480" t="s">
        <v>4469</v>
      </c>
      <c r="C480" t="s">
        <v>70</v>
      </c>
      <c r="D480">
        <v>2010</v>
      </c>
      <c r="E480" t="s">
        <v>106</v>
      </c>
      <c r="F480" t="s">
        <v>224</v>
      </c>
      <c r="G480" t="s">
        <v>126</v>
      </c>
      <c r="H480">
        <v>19.338129885586</v>
      </c>
    </row>
    <row r="481" spans="1:8">
      <c r="A481" t="s">
        <v>20</v>
      </c>
      <c r="B481" t="s">
        <v>4470</v>
      </c>
      <c r="C481" t="s">
        <v>182</v>
      </c>
      <c r="D481">
        <v>2010</v>
      </c>
      <c r="E481" t="s">
        <v>106</v>
      </c>
      <c r="F481" t="s">
        <v>224</v>
      </c>
      <c r="G481" t="s">
        <v>126</v>
      </c>
      <c r="H481">
        <v>17.377601998870361</v>
      </c>
    </row>
    <row r="482" spans="1:8">
      <c r="A482" t="s">
        <v>23</v>
      </c>
      <c r="B482" t="s">
        <v>4471</v>
      </c>
      <c r="C482" t="s">
        <v>175</v>
      </c>
      <c r="D482">
        <v>2011</v>
      </c>
      <c r="E482" t="s">
        <v>106</v>
      </c>
      <c r="F482" t="s">
        <v>224</v>
      </c>
      <c r="G482" t="s">
        <v>126</v>
      </c>
      <c r="H482">
        <v>17.115675799217207</v>
      </c>
    </row>
    <row r="483" spans="1:8">
      <c r="A483" t="s">
        <v>25</v>
      </c>
      <c r="B483" t="s">
        <v>4472</v>
      </c>
      <c r="C483" t="s">
        <v>176</v>
      </c>
      <c r="D483">
        <v>2011</v>
      </c>
      <c r="E483" t="s">
        <v>106</v>
      </c>
      <c r="F483" t="s">
        <v>224</v>
      </c>
      <c r="G483" t="s">
        <v>126</v>
      </c>
      <c r="H483">
        <v>16.365121806298276</v>
      </c>
    </row>
    <row r="484" spans="1:8">
      <c r="A484" t="s">
        <v>26</v>
      </c>
      <c r="B484" t="s">
        <v>4473</v>
      </c>
      <c r="C484" t="s">
        <v>177</v>
      </c>
      <c r="D484">
        <v>2011</v>
      </c>
      <c r="E484" t="s">
        <v>106</v>
      </c>
      <c r="F484" t="s">
        <v>224</v>
      </c>
      <c r="G484" t="s">
        <v>126</v>
      </c>
      <c r="H484">
        <v>16.402290460867867</v>
      </c>
    </row>
    <row r="485" spans="1:8">
      <c r="A485" s="16" t="s">
        <v>221</v>
      </c>
      <c r="B485" t="s">
        <v>4474</v>
      </c>
      <c r="C485" t="s">
        <v>178</v>
      </c>
      <c r="D485">
        <v>2011</v>
      </c>
      <c r="E485" t="s">
        <v>106</v>
      </c>
      <c r="F485" t="s">
        <v>224</v>
      </c>
      <c r="G485" t="s">
        <v>126</v>
      </c>
      <c r="H485">
        <v>16.817285510898611</v>
      </c>
    </row>
    <row r="486" spans="1:8">
      <c r="A486" t="s">
        <v>107</v>
      </c>
      <c r="B486" t="s">
        <v>4475</v>
      </c>
      <c r="C486" t="s">
        <v>179</v>
      </c>
      <c r="D486">
        <v>2011</v>
      </c>
      <c r="E486" t="s">
        <v>106</v>
      </c>
      <c r="F486" t="s">
        <v>224</v>
      </c>
      <c r="G486" t="s">
        <v>126</v>
      </c>
      <c r="H486">
        <v>17.674426339926075</v>
      </c>
    </row>
    <row r="487" spans="1:8">
      <c r="A487" t="s">
        <v>27</v>
      </c>
      <c r="B487" t="s">
        <v>4476</v>
      </c>
      <c r="C487" t="s">
        <v>180</v>
      </c>
      <c r="D487">
        <v>2011</v>
      </c>
      <c r="E487" t="s">
        <v>106</v>
      </c>
      <c r="F487" t="s">
        <v>224</v>
      </c>
      <c r="G487" t="s">
        <v>126</v>
      </c>
      <c r="H487">
        <v>18.083160915704465</v>
      </c>
    </row>
    <row r="488" spans="1:8">
      <c r="A488" t="s">
        <v>28</v>
      </c>
      <c r="B488" t="s">
        <v>4477</v>
      </c>
      <c r="C488" t="s">
        <v>181</v>
      </c>
      <c r="D488">
        <v>2011</v>
      </c>
      <c r="E488" t="s">
        <v>106</v>
      </c>
      <c r="F488" t="s">
        <v>224</v>
      </c>
      <c r="G488" t="s">
        <v>126</v>
      </c>
      <c r="H488">
        <v>18.249950738246827</v>
      </c>
    </row>
    <row r="489" spans="1:8">
      <c r="A489" t="s">
        <v>30</v>
      </c>
      <c r="B489" t="s">
        <v>4478</v>
      </c>
      <c r="C489" t="s">
        <v>29</v>
      </c>
      <c r="D489">
        <v>2011</v>
      </c>
      <c r="E489" t="s">
        <v>106</v>
      </c>
      <c r="F489" t="s">
        <v>224</v>
      </c>
      <c r="G489" t="s">
        <v>126</v>
      </c>
      <c r="H489">
        <v>16.232030832419049</v>
      </c>
    </row>
    <row r="490" spans="1:8">
      <c r="A490" t="s">
        <v>32</v>
      </c>
      <c r="B490" t="s">
        <v>4479</v>
      </c>
      <c r="C490" t="s">
        <v>31</v>
      </c>
      <c r="D490">
        <v>2011</v>
      </c>
      <c r="E490" t="s">
        <v>106</v>
      </c>
      <c r="F490" t="s">
        <v>224</v>
      </c>
      <c r="G490" t="s">
        <v>126</v>
      </c>
      <c r="H490">
        <v>16.515870061343733</v>
      </c>
    </row>
    <row r="491" spans="1:8">
      <c r="A491" t="s">
        <v>34</v>
      </c>
      <c r="B491" t="s">
        <v>4480</v>
      </c>
      <c r="C491" t="s">
        <v>33</v>
      </c>
      <c r="D491">
        <v>2011</v>
      </c>
      <c r="E491" t="s">
        <v>106</v>
      </c>
      <c r="F491" t="s">
        <v>224</v>
      </c>
      <c r="G491" t="s">
        <v>126</v>
      </c>
      <c r="H491">
        <v>15.525060467616234</v>
      </c>
    </row>
    <row r="492" spans="1:8">
      <c r="A492" t="s">
        <v>36</v>
      </c>
      <c r="B492" t="s">
        <v>4481</v>
      </c>
      <c r="C492" t="s">
        <v>35</v>
      </c>
      <c r="D492">
        <v>2011</v>
      </c>
      <c r="E492" t="s">
        <v>106</v>
      </c>
      <c r="F492" t="s">
        <v>224</v>
      </c>
      <c r="G492" t="s">
        <v>126</v>
      </c>
      <c r="H492">
        <v>17.07699381374352</v>
      </c>
    </row>
    <row r="493" spans="1:8">
      <c r="A493" t="s">
        <v>38</v>
      </c>
      <c r="B493" t="s">
        <v>4482</v>
      </c>
      <c r="C493" t="s">
        <v>37</v>
      </c>
      <c r="D493">
        <v>2011</v>
      </c>
      <c r="E493" t="s">
        <v>106</v>
      </c>
      <c r="F493" t="s">
        <v>224</v>
      </c>
      <c r="G493" t="s">
        <v>126</v>
      </c>
      <c r="H493">
        <v>18.140232083322566</v>
      </c>
    </row>
    <row r="494" spans="1:8">
      <c r="A494" t="s">
        <v>40</v>
      </c>
      <c r="B494" t="s">
        <v>4483</v>
      </c>
      <c r="C494" t="s">
        <v>39</v>
      </c>
      <c r="D494">
        <v>2011</v>
      </c>
      <c r="E494" t="s">
        <v>106</v>
      </c>
      <c r="F494" t="s">
        <v>224</v>
      </c>
      <c r="G494" t="s">
        <v>126</v>
      </c>
      <c r="H494">
        <v>18.377741793022228</v>
      </c>
    </row>
    <row r="495" spans="1:8">
      <c r="A495" t="s">
        <v>41</v>
      </c>
      <c r="B495" t="s">
        <v>4484</v>
      </c>
      <c r="C495" t="s">
        <v>24</v>
      </c>
      <c r="D495">
        <v>2011</v>
      </c>
      <c r="E495" t="s">
        <v>106</v>
      </c>
      <c r="F495" t="s">
        <v>224</v>
      </c>
      <c r="G495" t="s">
        <v>126</v>
      </c>
      <c r="H495">
        <v>16.365121806298276</v>
      </c>
    </row>
    <row r="496" spans="1:8">
      <c r="A496" t="s">
        <v>43</v>
      </c>
      <c r="B496" t="s">
        <v>4485</v>
      </c>
      <c r="C496" t="s">
        <v>42</v>
      </c>
      <c r="D496">
        <v>2011</v>
      </c>
      <c r="E496" t="s">
        <v>106</v>
      </c>
      <c r="F496" t="s">
        <v>224</v>
      </c>
      <c r="G496" t="s">
        <v>126</v>
      </c>
      <c r="H496">
        <v>14.261159297651787</v>
      </c>
    </row>
    <row r="497" spans="1:8">
      <c r="A497" t="s">
        <v>45</v>
      </c>
      <c r="B497" t="s">
        <v>4486</v>
      </c>
      <c r="C497" t="s">
        <v>44</v>
      </c>
      <c r="D497">
        <v>2011</v>
      </c>
      <c r="E497" t="s">
        <v>106</v>
      </c>
      <c r="F497" t="s">
        <v>224</v>
      </c>
      <c r="G497" t="s">
        <v>126</v>
      </c>
      <c r="H497">
        <v>16.932111965784685</v>
      </c>
    </row>
    <row r="498" spans="1:8">
      <c r="A498" t="s">
        <v>47</v>
      </c>
      <c r="B498" t="s">
        <v>4487</v>
      </c>
      <c r="C498" t="s">
        <v>46</v>
      </c>
      <c r="D498">
        <v>2011</v>
      </c>
      <c r="E498" t="s">
        <v>106</v>
      </c>
      <c r="F498" t="s">
        <v>224</v>
      </c>
      <c r="G498" t="s">
        <v>126</v>
      </c>
      <c r="H498">
        <v>16.910107581749372</v>
      </c>
    </row>
    <row r="499" spans="1:8">
      <c r="A499" t="s">
        <v>49</v>
      </c>
      <c r="B499" t="s">
        <v>4488</v>
      </c>
      <c r="C499" t="s">
        <v>48</v>
      </c>
      <c r="D499">
        <v>2011</v>
      </c>
      <c r="E499" t="s">
        <v>106</v>
      </c>
      <c r="F499" t="s">
        <v>224</v>
      </c>
      <c r="G499" t="s">
        <v>126</v>
      </c>
      <c r="H499">
        <v>16.505980187522777</v>
      </c>
    </row>
    <row r="500" spans="1:8">
      <c r="A500" t="s">
        <v>51</v>
      </c>
      <c r="B500" t="s">
        <v>4489</v>
      </c>
      <c r="C500" t="s">
        <v>50</v>
      </c>
      <c r="D500">
        <v>2011</v>
      </c>
      <c r="E500" t="s">
        <v>106</v>
      </c>
      <c r="F500" t="s">
        <v>224</v>
      </c>
      <c r="G500" t="s">
        <v>126</v>
      </c>
      <c r="H500">
        <v>16.892440314590392</v>
      </c>
    </row>
    <row r="501" spans="1:8">
      <c r="A501" t="s">
        <v>53</v>
      </c>
      <c r="B501" t="s">
        <v>4490</v>
      </c>
      <c r="C501" t="s">
        <v>52</v>
      </c>
      <c r="D501">
        <v>2011</v>
      </c>
      <c r="E501" t="s">
        <v>106</v>
      </c>
      <c r="F501" t="s">
        <v>224</v>
      </c>
      <c r="G501" t="s">
        <v>126</v>
      </c>
      <c r="H501">
        <v>17.274197208669012</v>
      </c>
    </row>
    <row r="502" spans="1:8">
      <c r="A502" t="s">
        <v>55</v>
      </c>
      <c r="B502" t="s">
        <v>4491</v>
      </c>
      <c r="C502" t="s">
        <v>54</v>
      </c>
      <c r="D502">
        <v>2011</v>
      </c>
      <c r="E502" t="s">
        <v>106</v>
      </c>
      <c r="F502" t="s">
        <v>224</v>
      </c>
      <c r="G502" t="s">
        <v>126</v>
      </c>
      <c r="H502">
        <v>17.945085236459953</v>
      </c>
    </row>
    <row r="503" spans="1:8">
      <c r="A503" t="s">
        <v>57</v>
      </c>
      <c r="B503" t="s">
        <v>4492</v>
      </c>
      <c r="C503" t="s">
        <v>56</v>
      </c>
      <c r="D503">
        <v>2011</v>
      </c>
      <c r="E503" t="s">
        <v>106</v>
      </c>
      <c r="F503" t="s">
        <v>224</v>
      </c>
      <c r="G503" t="s">
        <v>126</v>
      </c>
      <c r="H503">
        <v>17.574325093974259</v>
      </c>
    </row>
    <row r="504" spans="1:8">
      <c r="A504" t="s">
        <v>59</v>
      </c>
      <c r="B504" t="s">
        <v>4493</v>
      </c>
      <c r="C504" t="s">
        <v>58</v>
      </c>
      <c r="D504">
        <v>2011</v>
      </c>
      <c r="E504" t="s">
        <v>106</v>
      </c>
      <c r="F504" t="s">
        <v>224</v>
      </c>
      <c r="G504" t="s">
        <v>126</v>
      </c>
      <c r="H504">
        <v>18.185461315611512</v>
      </c>
    </row>
    <row r="505" spans="1:8">
      <c r="A505" t="s">
        <v>61</v>
      </c>
      <c r="B505" t="s">
        <v>4494</v>
      </c>
      <c r="C505" t="s">
        <v>60</v>
      </c>
      <c r="D505">
        <v>2011</v>
      </c>
      <c r="E505" t="s">
        <v>106</v>
      </c>
      <c r="F505" t="s">
        <v>224</v>
      </c>
      <c r="G505" t="s">
        <v>126</v>
      </c>
      <c r="H505">
        <v>17.675440055901241</v>
      </c>
    </row>
    <row r="506" spans="1:8">
      <c r="A506" t="s">
        <v>63</v>
      </c>
      <c r="B506" t="s">
        <v>4495</v>
      </c>
      <c r="C506" t="s">
        <v>62</v>
      </c>
      <c r="D506">
        <v>2011</v>
      </c>
      <c r="E506" t="s">
        <v>106</v>
      </c>
      <c r="F506" t="s">
        <v>224</v>
      </c>
      <c r="G506" t="s">
        <v>126</v>
      </c>
      <c r="H506">
        <v>18.527824102519091</v>
      </c>
    </row>
    <row r="507" spans="1:8">
      <c r="A507" t="s">
        <v>65</v>
      </c>
      <c r="B507" t="s">
        <v>4496</v>
      </c>
      <c r="C507" t="s">
        <v>64</v>
      </c>
      <c r="D507">
        <v>2011</v>
      </c>
      <c r="E507" t="s">
        <v>106</v>
      </c>
      <c r="F507" t="s">
        <v>224</v>
      </c>
      <c r="G507" t="s">
        <v>126</v>
      </c>
      <c r="H507">
        <v>17.314517491972286</v>
      </c>
    </row>
    <row r="508" spans="1:8">
      <c r="A508" t="s">
        <v>67</v>
      </c>
      <c r="B508" t="s">
        <v>4497</v>
      </c>
      <c r="C508" t="s">
        <v>66</v>
      </c>
      <c r="D508">
        <v>2011</v>
      </c>
      <c r="E508" t="s">
        <v>106</v>
      </c>
      <c r="F508" t="s">
        <v>224</v>
      </c>
      <c r="G508" t="s">
        <v>126</v>
      </c>
      <c r="H508">
        <v>17.973828258638385</v>
      </c>
    </row>
    <row r="509" spans="1:8">
      <c r="A509" t="s">
        <v>69</v>
      </c>
      <c r="B509" t="s">
        <v>4498</v>
      </c>
      <c r="C509" t="s">
        <v>68</v>
      </c>
      <c r="D509">
        <v>2011</v>
      </c>
      <c r="E509" t="s">
        <v>106</v>
      </c>
      <c r="F509" t="s">
        <v>224</v>
      </c>
      <c r="G509" t="s">
        <v>126</v>
      </c>
      <c r="H509">
        <v>17.007928152461165</v>
      </c>
    </row>
    <row r="510" spans="1:8">
      <c r="A510" t="s">
        <v>71</v>
      </c>
      <c r="B510" t="s">
        <v>4499</v>
      </c>
      <c r="C510" t="s">
        <v>70</v>
      </c>
      <c r="D510">
        <v>2011</v>
      </c>
      <c r="E510" t="s">
        <v>106</v>
      </c>
      <c r="F510" t="s">
        <v>224</v>
      </c>
      <c r="G510" t="s">
        <v>126</v>
      </c>
      <c r="H510">
        <v>19.30661791393889</v>
      </c>
    </row>
    <row r="511" spans="1:8">
      <c r="A511" t="s">
        <v>20</v>
      </c>
      <c r="B511" t="s">
        <v>4500</v>
      </c>
      <c r="C511" t="s">
        <v>182</v>
      </c>
      <c r="D511">
        <v>2011</v>
      </c>
      <c r="E511" t="s">
        <v>106</v>
      </c>
      <c r="F511" t="s">
        <v>224</v>
      </c>
      <c r="G511" t="s">
        <v>126</v>
      </c>
      <c r="H511">
        <v>17.33726334475525</v>
      </c>
    </row>
    <row r="512" spans="1:8">
      <c r="A512" t="s">
        <v>23</v>
      </c>
      <c r="B512" t="s">
        <v>4501</v>
      </c>
      <c r="C512" t="s">
        <v>175</v>
      </c>
      <c r="D512">
        <v>2012</v>
      </c>
      <c r="E512" t="s">
        <v>106</v>
      </c>
      <c r="F512" t="s">
        <v>224</v>
      </c>
      <c r="G512" t="s">
        <v>126</v>
      </c>
      <c r="H512">
        <v>17.134889927378584</v>
      </c>
    </row>
    <row r="513" spans="1:8">
      <c r="A513" t="s">
        <v>25</v>
      </c>
      <c r="B513" t="s">
        <v>4502</v>
      </c>
      <c r="C513" t="s">
        <v>176</v>
      </c>
      <c r="D513">
        <v>2012</v>
      </c>
      <c r="E513" t="s">
        <v>106</v>
      </c>
      <c r="F513" t="s">
        <v>224</v>
      </c>
      <c r="G513" t="s">
        <v>126</v>
      </c>
      <c r="H513">
        <v>16.217059793998306</v>
      </c>
    </row>
    <row r="514" spans="1:8">
      <c r="A514" t="s">
        <v>26</v>
      </c>
      <c r="B514" t="s">
        <v>4503</v>
      </c>
      <c r="C514" t="s">
        <v>177</v>
      </c>
      <c r="D514">
        <v>2012</v>
      </c>
      <c r="E514" t="s">
        <v>106</v>
      </c>
      <c r="F514" t="s">
        <v>224</v>
      </c>
      <c r="G514" t="s">
        <v>126</v>
      </c>
      <c r="H514">
        <v>16.358603721359373</v>
      </c>
    </row>
    <row r="515" spans="1:8">
      <c r="A515" s="16" t="s">
        <v>221</v>
      </c>
      <c r="B515" t="s">
        <v>4504</v>
      </c>
      <c r="C515" t="s">
        <v>178</v>
      </c>
      <c r="D515">
        <v>2012</v>
      </c>
      <c r="E515" t="s">
        <v>106</v>
      </c>
      <c r="F515" t="s">
        <v>224</v>
      </c>
      <c r="G515" t="s">
        <v>126</v>
      </c>
      <c r="H515">
        <v>16.837077563851881</v>
      </c>
    </row>
    <row r="516" spans="1:8">
      <c r="A516" t="s">
        <v>107</v>
      </c>
      <c r="B516" t="s">
        <v>4505</v>
      </c>
      <c r="C516" t="s">
        <v>179</v>
      </c>
      <c r="D516">
        <v>2012</v>
      </c>
      <c r="E516" t="s">
        <v>106</v>
      </c>
      <c r="F516" t="s">
        <v>224</v>
      </c>
      <c r="G516" t="s">
        <v>126</v>
      </c>
      <c r="H516">
        <v>17.73440464602135</v>
      </c>
    </row>
    <row r="517" spans="1:8">
      <c r="A517" t="s">
        <v>27</v>
      </c>
      <c r="B517" t="s">
        <v>4506</v>
      </c>
      <c r="C517" t="s">
        <v>180</v>
      </c>
      <c r="D517">
        <v>2012</v>
      </c>
      <c r="E517" t="s">
        <v>106</v>
      </c>
      <c r="F517" t="s">
        <v>224</v>
      </c>
      <c r="G517" t="s">
        <v>126</v>
      </c>
      <c r="H517">
        <v>18.066022362198439</v>
      </c>
    </row>
    <row r="518" spans="1:8">
      <c r="A518" t="s">
        <v>28</v>
      </c>
      <c r="B518" t="s">
        <v>4507</v>
      </c>
      <c r="C518" t="s">
        <v>181</v>
      </c>
      <c r="D518">
        <v>2012</v>
      </c>
      <c r="E518" t="s">
        <v>106</v>
      </c>
      <c r="F518" t="s">
        <v>224</v>
      </c>
      <c r="G518" t="s">
        <v>126</v>
      </c>
      <c r="H518">
        <v>18.18480874428132</v>
      </c>
    </row>
    <row r="519" spans="1:8">
      <c r="A519" t="s">
        <v>30</v>
      </c>
      <c r="B519" t="s">
        <v>4508</v>
      </c>
      <c r="C519" t="s">
        <v>29</v>
      </c>
      <c r="D519">
        <v>2012</v>
      </c>
      <c r="E519" t="s">
        <v>106</v>
      </c>
      <c r="F519" t="s">
        <v>224</v>
      </c>
      <c r="G519" t="s">
        <v>126</v>
      </c>
      <c r="H519">
        <v>16.400437943909491</v>
      </c>
    </row>
    <row r="520" spans="1:8">
      <c r="A520" t="s">
        <v>32</v>
      </c>
      <c r="B520" t="s">
        <v>4509</v>
      </c>
      <c r="C520" t="s">
        <v>31</v>
      </c>
      <c r="D520">
        <v>2012</v>
      </c>
      <c r="E520" t="s">
        <v>106</v>
      </c>
      <c r="F520" t="s">
        <v>224</v>
      </c>
      <c r="G520" t="s">
        <v>126</v>
      </c>
      <c r="H520">
        <v>16.633839199225058</v>
      </c>
    </row>
    <row r="521" spans="1:8">
      <c r="A521" t="s">
        <v>34</v>
      </c>
      <c r="B521" t="s">
        <v>4510</v>
      </c>
      <c r="C521" t="s">
        <v>33</v>
      </c>
      <c r="D521">
        <v>2012</v>
      </c>
      <c r="E521" t="s">
        <v>106</v>
      </c>
      <c r="F521" t="s">
        <v>224</v>
      </c>
      <c r="G521" t="s">
        <v>126</v>
      </c>
      <c r="H521">
        <v>15.530563330707473</v>
      </c>
    </row>
    <row r="522" spans="1:8">
      <c r="A522" t="s">
        <v>36</v>
      </c>
      <c r="B522" t="s">
        <v>4511</v>
      </c>
      <c r="C522" t="s">
        <v>35</v>
      </c>
      <c r="D522">
        <v>2012</v>
      </c>
      <c r="E522" t="s">
        <v>106</v>
      </c>
      <c r="F522" t="s">
        <v>224</v>
      </c>
      <c r="G522" t="s">
        <v>126</v>
      </c>
      <c r="H522">
        <v>16.921596116423597</v>
      </c>
    </row>
    <row r="523" spans="1:8">
      <c r="A523" t="s">
        <v>38</v>
      </c>
      <c r="B523" t="s">
        <v>4512</v>
      </c>
      <c r="C523" t="s">
        <v>37</v>
      </c>
      <c r="D523">
        <v>2012</v>
      </c>
      <c r="E523" t="s">
        <v>106</v>
      </c>
      <c r="F523" t="s">
        <v>224</v>
      </c>
      <c r="G523" t="s">
        <v>126</v>
      </c>
      <c r="H523">
        <v>18.017331559711227</v>
      </c>
    </row>
    <row r="524" spans="1:8">
      <c r="A524" t="s">
        <v>40</v>
      </c>
      <c r="B524" t="s">
        <v>4513</v>
      </c>
      <c r="C524" t="s">
        <v>39</v>
      </c>
      <c r="D524">
        <v>2012</v>
      </c>
      <c r="E524" t="s">
        <v>106</v>
      </c>
      <c r="F524" t="s">
        <v>224</v>
      </c>
      <c r="G524" t="s">
        <v>126</v>
      </c>
      <c r="H524">
        <v>18.523075120465162</v>
      </c>
    </row>
    <row r="525" spans="1:8">
      <c r="A525" t="s">
        <v>41</v>
      </c>
      <c r="B525" t="s">
        <v>4514</v>
      </c>
      <c r="C525" t="s">
        <v>24</v>
      </c>
      <c r="D525">
        <v>2012</v>
      </c>
      <c r="E525" t="s">
        <v>106</v>
      </c>
      <c r="F525" t="s">
        <v>224</v>
      </c>
      <c r="G525" t="s">
        <v>126</v>
      </c>
      <c r="H525">
        <v>16.217059793998306</v>
      </c>
    </row>
    <row r="526" spans="1:8">
      <c r="A526" t="s">
        <v>43</v>
      </c>
      <c r="B526" t="s">
        <v>4515</v>
      </c>
      <c r="C526" t="s">
        <v>42</v>
      </c>
      <c r="D526">
        <v>2012</v>
      </c>
      <c r="E526" t="s">
        <v>106</v>
      </c>
      <c r="F526" t="s">
        <v>224</v>
      </c>
      <c r="G526" t="s">
        <v>126</v>
      </c>
      <c r="H526">
        <v>14.077248705071913</v>
      </c>
    </row>
    <row r="527" spans="1:8">
      <c r="A527" t="s">
        <v>45</v>
      </c>
      <c r="B527" t="s">
        <v>4516</v>
      </c>
      <c r="C527" t="s">
        <v>44</v>
      </c>
      <c r="D527">
        <v>2012</v>
      </c>
      <c r="E527" t="s">
        <v>106</v>
      </c>
      <c r="F527" t="s">
        <v>224</v>
      </c>
      <c r="G527" t="s">
        <v>126</v>
      </c>
      <c r="H527">
        <v>17.000906502966014</v>
      </c>
    </row>
    <row r="528" spans="1:8">
      <c r="A528" t="s">
        <v>47</v>
      </c>
      <c r="B528" t="s">
        <v>4517</v>
      </c>
      <c r="C528" t="s">
        <v>46</v>
      </c>
      <c r="D528">
        <v>2012</v>
      </c>
      <c r="E528" t="s">
        <v>106</v>
      </c>
      <c r="F528" t="s">
        <v>224</v>
      </c>
      <c r="G528" t="s">
        <v>126</v>
      </c>
      <c r="H528">
        <v>16.851069251842258</v>
      </c>
    </row>
    <row r="529" spans="1:8">
      <c r="A529" t="s">
        <v>49</v>
      </c>
      <c r="B529" t="s">
        <v>4518</v>
      </c>
      <c r="C529" t="s">
        <v>48</v>
      </c>
      <c r="D529">
        <v>2012</v>
      </c>
      <c r="E529" t="s">
        <v>106</v>
      </c>
      <c r="F529" t="s">
        <v>224</v>
      </c>
      <c r="G529" t="s">
        <v>126</v>
      </c>
      <c r="H529">
        <v>16.471540819445938</v>
      </c>
    </row>
    <row r="530" spans="1:8">
      <c r="A530" t="s">
        <v>51</v>
      </c>
      <c r="B530" t="s">
        <v>4519</v>
      </c>
      <c r="C530" t="s">
        <v>50</v>
      </c>
      <c r="D530">
        <v>2012</v>
      </c>
      <c r="E530" t="s">
        <v>106</v>
      </c>
      <c r="F530" t="s">
        <v>224</v>
      </c>
      <c r="G530" t="s">
        <v>126</v>
      </c>
      <c r="H530">
        <v>16.85991282968261</v>
      </c>
    </row>
    <row r="531" spans="1:8">
      <c r="A531" t="s">
        <v>53</v>
      </c>
      <c r="B531" t="s">
        <v>4520</v>
      </c>
      <c r="C531" t="s">
        <v>52</v>
      </c>
      <c r="D531">
        <v>2012</v>
      </c>
      <c r="E531" t="s">
        <v>106</v>
      </c>
      <c r="F531" t="s">
        <v>224</v>
      </c>
      <c r="G531" t="s">
        <v>126</v>
      </c>
      <c r="H531">
        <v>17.439165701042874</v>
      </c>
    </row>
    <row r="532" spans="1:8">
      <c r="A532" t="s">
        <v>55</v>
      </c>
      <c r="B532" t="s">
        <v>4521</v>
      </c>
      <c r="C532" t="s">
        <v>54</v>
      </c>
      <c r="D532">
        <v>2012</v>
      </c>
      <c r="E532" t="s">
        <v>106</v>
      </c>
      <c r="F532" t="s">
        <v>224</v>
      </c>
      <c r="G532" t="s">
        <v>126</v>
      </c>
      <c r="H532">
        <v>17.924021076240074</v>
      </c>
    </row>
    <row r="533" spans="1:8">
      <c r="A533" t="s">
        <v>57</v>
      </c>
      <c r="B533" t="s">
        <v>4522</v>
      </c>
      <c r="C533" t="s">
        <v>56</v>
      </c>
      <c r="D533">
        <v>2012</v>
      </c>
      <c r="E533" t="s">
        <v>106</v>
      </c>
      <c r="F533" t="s">
        <v>224</v>
      </c>
      <c r="G533" t="s">
        <v>126</v>
      </c>
      <c r="H533">
        <v>17.664804028260981</v>
      </c>
    </row>
    <row r="534" spans="1:8">
      <c r="A534" t="s">
        <v>59</v>
      </c>
      <c r="B534" t="s">
        <v>4523</v>
      </c>
      <c r="C534" t="s">
        <v>58</v>
      </c>
      <c r="D534">
        <v>2012</v>
      </c>
      <c r="E534" t="s">
        <v>106</v>
      </c>
      <c r="F534" t="s">
        <v>224</v>
      </c>
      <c r="G534" t="s">
        <v>126</v>
      </c>
      <c r="H534">
        <v>18.123981238149099</v>
      </c>
    </row>
    <row r="535" spans="1:8">
      <c r="A535" t="s">
        <v>61</v>
      </c>
      <c r="B535" t="s">
        <v>4524</v>
      </c>
      <c r="C535" t="s">
        <v>60</v>
      </c>
      <c r="D535">
        <v>2012</v>
      </c>
      <c r="E535" t="s">
        <v>106</v>
      </c>
      <c r="F535" t="s">
        <v>224</v>
      </c>
      <c r="G535" t="s">
        <v>126</v>
      </c>
      <c r="H535">
        <v>17.83447955081564</v>
      </c>
    </row>
    <row r="536" spans="1:8">
      <c r="A536" t="s">
        <v>63</v>
      </c>
      <c r="B536" t="s">
        <v>4525</v>
      </c>
      <c r="C536" t="s">
        <v>62</v>
      </c>
      <c r="D536">
        <v>2012</v>
      </c>
      <c r="E536" t="s">
        <v>106</v>
      </c>
      <c r="F536" t="s">
        <v>224</v>
      </c>
      <c r="G536" t="s">
        <v>126</v>
      </c>
      <c r="H536">
        <v>18.41407568088696</v>
      </c>
    </row>
    <row r="537" spans="1:8">
      <c r="A537" t="s">
        <v>65</v>
      </c>
      <c r="B537" t="s">
        <v>4526</v>
      </c>
      <c r="C537" t="s">
        <v>64</v>
      </c>
      <c r="D537">
        <v>2012</v>
      </c>
      <c r="E537" t="s">
        <v>106</v>
      </c>
      <c r="F537" t="s">
        <v>224</v>
      </c>
      <c r="G537" t="s">
        <v>126</v>
      </c>
      <c r="H537">
        <v>17.165061665821931</v>
      </c>
    </row>
    <row r="538" spans="1:8">
      <c r="A538" t="s">
        <v>67</v>
      </c>
      <c r="B538" t="s">
        <v>4527</v>
      </c>
      <c r="C538" t="s">
        <v>66</v>
      </c>
      <c r="D538">
        <v>2012</v>
      </c>
      <c r="E538" t="s">
        <v>106</v>
      </c>
      <c r="F538" t="s">
        <v>224</v>
      </c>
      <c r="G538" t="s">
        <v>126</v>
      </c>
      <c r="H538">
        <v>17.977264486958006</v>
      </c>
    </row>
    <row r="539" spans="1:8">
      <c r="A539" t="s">
        <v>69</v>
      </c>
      <c r="B539" t="s">
        <v>4528</v>
      </c>
      <c r="C539" t="s">
        <v>68</v>
      </c>
      <c r="D539">
        <v>2012</v>
      </c>
      <c r="E539" t="s">
        <v>106</v>
      </c>
      <c r="F539" t="s">
        <v>224</v>
      </c>
      <c r="G539" t="s">
        <v>126</v>
      </c>
      <c r="H539">
        <v>16.863879957127544</v>
      </c>
    </row>
    <row r="540" spans="1:8">
      <c r="A540" t="s">
        <v>71</v>
      </c>
      <c r="B540" t="s">
        <v>4529</v>
      </c>
      <c r="C540" t="s">
        <v>70</v>
      </c>
      <c r="D540">
        <v>2012</v>
      </c>
      <c r="E540" t="s">
        <v>106</v>
      </c>
      <c r="F540" t="s">
        <v>224</v>
      </c>
      <c r="G540" t="s">
        <v>126</v>
      </c>
      <c r="H540">
        <v>19.347178620301055</v>
      </c>
    </row>
    <row r="541" spans="1:8">
      <c r="A541" t="s">
        <v>20</v>
      </c>
      <c r="B541" t="s">
        <v>4530</v>
      </c>
      <c r="C541" t="s">
        <v>182</v>
      </c>
      <c r="D541">
        <v>2012</v>
      </c>
      <c r="E541" t="s">
        <v>106</v>
      </c>
      <c r="F541" t="s">
        <v>224</v>
      </c>
      <c r="G541" t="s">
        <v>126</v>
      </c>
      <c r="H541">
        <v>17.328791514265749</v>
      </c>
    </row>
    <row r="542" spans="1:8">
      <c r="A542" t="s">
        <v>23</v>
      </c>
      <c r="B542" t="s">
        <v>4531</v>
      </c>
      <c r="C542" t="s">
        <v>175</v>
      </c>
      <c r="D542">
        <v>2013</v>
      </c>
      <c r="E542" t="s">
        <v>106</v>
      </c>
      <c r="F542" t="s">
        <v>224</v>
      </c>
      <c r="G542" t="s">
        <v>126</v>
      </c>
      <c r="H542">
        <v>17.10038021730772</v>
      </c>
    </row>
    <row r="543" spans="1:8">
      <c r="A543" t="s">
        <v>25</v>
      </c>
      <c r="B543" t="s">
        <v>4532</v>
      </c>
      <c r="C543" t="s">
        <v>176</v>
      </c>
      <c r="D543">
        <v>2013</v>
      </c>
      <c r="E543" t="s">
        <v>106</v>
      </c>
      <c r="F543" t="s">
        <v>224</v>
      </c>
      <c r="G543" t="s">
        <v>126</v>
      </c>
      <c r="H543">
        <v>16.04301203561468</v>
      </c>
    </row>
    <row r="544" spans="1:8">
      <c r="A544" t="s">
        <v>26</v>
      </c>
      <c r="B544" t="s">
        <v>4533</v>
      </c>
      <c r="C544" t="s">
        <v>177</v>
      </c>
      <c r="D544">
        <v>2013</v>
      </c>
      <c r="E544" t="s">
        <v>106</v>
      </c>
      <c r="F544" t="s">
        <v>224</v>
      </c>
      <c r="G544" t="s">
        <v>126</v>
      </c>
      <c r="H544">
        <v>16.322492002296777</v>
      </c>
    </row>
    <row r="545" spans="1:8">
      <c r="A545" s="16" t="s">
        <v>221</v>
      </c>
      <c r="B545" t="s">
        <v>4534</v>
      </c>
      <c r="C545" t="s">
        <v>178</v>
      </c>
      <c r="D545">
        <v>2013</v>
      </c>
      <c r="E545" t="s">
        <v>106</v>
      </c>
      <c r="F545" t="s">
        <v>224</v>
      </c>
      <c r="G545" t="s">
        <v>126</v>
      </c>
      <c r="H545">
        <v>16.759651524863177</v>
      </c>
    </row>
    <row r="546" spans="1:8">
      <c r="A546" t="s">
        <v>107</v>
      </c>
      <c r="B546" t="s">
        <v>4535</v>
      </c>
      <c r="C546" t="s">
        <v>179</v>
      </c>
      <c r="D546">
        <v>2013</v>
      </c>
      <c r="E546" t="s">
        <v>106</v>
      </c>
      <c r="F546" t="s">
        <v>224</v>
      </c>
      <c r="G546" t="s">
        <v>126</v>
      </c>
      <c r="H546">
        <v>17.728876554428535</v>
      </c>
    </row>
    <row r="547" spans="1:8">
      <c r="A547" t="s">
        <v>27</v>
      </c>
      <c r="B547" t="s">
        <v>4536</v>
      </c>
      <c r="C547" t="s">
        <v>180</v>
      </c>
      <c r="D547">
        <v>2013</v>
      </c>
      <c r="E547" t="s">
        <v>106</v>
      </c>
      <c r="F547" t="s">
        <v>224</v>
      </c>
      <c r="G547" t="s">
        <v>126</v>
      </c>
      <c r="H547">
        <v>17.992792529715881</v>
      </c>
    </row>
    <row r="548" spans="1:8">
      <c r="A548" t="s">
        <v>28</v>
      </c>
      <c r="B548" t="s">
        <v>4537</v>
      </c>
      <c r="C548" t="s">
        <v>181</v>
      </c>
      <c r="D548">
        <v>2013</v>
      </c>
      <c r="E548" t="s">
        <v>106</v>
      </c>
      <c r="F548" t="s">
        <v>224</v>
      </c>
      <c r="G548" t="s">
        <v>126</v>
      </c>
      <c r="H548">
        <v>18.017005224823158</v>
      </c>
    </row>
    <row r="549" spans="1:8">
      <c r="A549" t="s">
        <v>30</v>
      </c>
      <c r="B549" t="s">
        <v>4538</v>
      </c>
      <c r="C549" t="s">
        <v>29</v>
      </c>
      <c r="D549">
        <v>2013</v>
      </c>
      <c r="E549" t="s">
        <v>106</v>
      </c>
      <c r="F549" t="s">
        <v>224</v>
      </c>
      <c r="G549" t="s">
        <v>126</v>
      </c>
      <c r="H549">
        <v>16.482161374400942</v>
      </c>
    </row>
    <row r="550" spans="1:8">
      <c r="A550" t="s">
        <v>32</v>
      </c>
      <c r="B550" t="s">
        <v>4539</v>
      </c>
      <c r="C550" t="s">
        <v>31</v>
      </c>
      <c r="D550">
        <v>2013</v>
      </c>
      <c r="E550" t="s">
        <v>106</v>
      </c>
      <c r="F550" t="s">
        <v>224</v>
      </c>
      <c r="G550" t="s">
        <v>126</v>
      </c>
      <c r="H550">
        <v>16.554541475513478</v>
      </c>
    </row>
    <row r="551" spans="1:8">
      <c r="A551" t="s">
        <v>34</v>
      </c>
      <c r="B551" t="s">
        <v>4540</v>
      </c>
      <c r="C551" t="s">
        <v>33</v>
      </c>
      <c r="D551">
        <v>2013</v>
      </c>
      <c r="E551" t="s">
        <v>106</v>
      </c>
      <c r="F551" t="s">
        <v>224</v>
      </c>
      <c r="G551" t="s">
        <v>126</v>
      </c>
      <c r="H551">
        <v>15.514350858369101</v>
      </c>
    </row>
    <row r="552" spans="1:8">
      <c r="A552" t="s">
        <v>36</v>
      </c>
      <c r="B552" t="s">
        <v>4541</v>
      </c>
      <c r="C552" t="s">
        <v>35</v>
      </c>
      <c r="D552">
        <v>2013</v>
      </c>
      <c r="E552" t="s">
        <v>106</v>
      </c>
      <c r="F552" t="s">
        <v>224</v>
      </c>
      <c r="G552" t="s">
        <v>126</v>
      </c>
      <c r="H552">
        <v>16.884876787724636</v>
      </c>
    </row>
    <row r="553" spans="1:8">
      <c r="A553" t="s">
        <v>38</v>
      </c>
      <c r="B553" t="s">
        <v>4542</v>
      </c>
      <c r="C553" t="s">
        <v>37</v>
      </c>
      <c r="D553">
        <v>2013</v>
      </c>
      <c r="E553" t="s">
        <v>106</v>
      </c>
      <c r="F553" t="s">
        <v>224</v>
      </c>
      <c r="G553" t="s">
        <v>126</v>
      </c>
      <c r="H553">
        <v>17.897241334962384</v>
      </c>
    </row>
    <row r="554" spans="1:8">
      <c r="A554" t="s">
        <v>40</v>
      </c>
      <c r="B554" t="s">
        <v>4543</v>
      </c>
      <c r="C554" t="s">
        <v>39</v>
      </c>
      <c r="D554">
        <v>2013</v>
      </c>
      <c r="E554" t="s">
        <v>106</v>
      </c>
      <c r="F554" t="s">
        <v>224</v>
      </c>
      <c r="G554" t="s">
        <v>126</v>
      </c>
      <c r="H554">
        <v>18.543976132674253</v>
      </c>
    </row>
    <row r="555" spans="1:8">
      <c r="A555" t="s">
        <v>41</v>
      </c>
      <c r="B555" t="s">
        <v>4544</v>
      </c>
      <c r="C555" t="s">
        <v>24</v>
      </c>
      <c r="D555">
        <v>2013</v>
      </c>
      <c r="E555" t="s">
        <v>106</v>
      </c>
      <c r="F555" t="s">
        <v>224</v>
      </c>
      <c r="G555" t="s">
        <v>126</v>
      </c>
      <c r="H555">
        <v>16.04301203561468</v>
      </c>
    </row>
    <row r="556" spans="1:8">
      <c r="A556" t="s">
        <v>43</v>
      </c>
      <c r="B556" t="s">
        <v>4545</v>
      </c>
      <c r="C556" t="s">
        <v>42</v>
      </c>
      <c r="D556">
        <v>2013</v>
      </c>
      <c r="E556" t="s">
        <v>106</v>
      </c>
      <c r="F556" t="s">
        <v>224</v>
      </c>
      <c r="G556" t="s">
        <v>126</v>
      </c>
      <c r="H556">
        <v>14.214417744916821</v>
      </c>
    </row>
    <row r="557" spans="1:8">
      <c r="A557" t="s">
        <v>45</v>
      </c>
      <c r="B557" t="s">
        <v>4546</v>
      </c>
      <c r="C557" t="s">
        <v>44</v>
      </c>
      <c r="D557">
        <v>2013</v>
      </c>
      <c r="E557" t="s">
        <v>106</v>
      </c>
      <c r="F557" t="s">
        <v>224</v>
      </c>
      <c r="G557" t="s">
        <v>126</v>
      </c>
      <c r="H557">
        <v>16.826311099796335</v>
      </c>
    </row>
    <row r="558" spans="1:8">
      <c r="A558" t="s">
        <v>47</v>
      </c>
      <c r="B558" t="s">
        <v>4547</v>
      </c>
      <c r="C558" t="s">
        <v>46</v>
      </c>
      <c r="D558">
        <v>2013</v>
      </c>
      <c r="E558" t="s">
        <v>106</v>
      </c>
      <c r="F558" t="s">
        <v>224</v>
      </c>
      <c r="G558" t="s">
        <v>126</v>
      </c>
      <c r="H558">
        <v>16.833089529139901</v>
      </c>
    </row>
    <row r="559" spans="1:8">
      <c r="A559" t="s">
        <v>49</v>
      </c>
      <c r="B559" t="s">
        <v>4548</v>
      </c>
      <c r="C559" t="s">
        <v>48</v>
      </c>
      <c r="D559">
        <v>2013</v>
      </c>
      <c r="E559" t="s">
        <v>106</v>
      </c>
      <c r="F559" t="s">
        <v>224</v>
      </c>
      <c r="G559" t="s">
        <v>126</v>
      </c>
      <c r="H559">
        <v>16.44029031219295</v>
      </c>
    </row>
    <row r="560" spans="1:8">
      <c r="A560" t="s">
        <v>51</v>
      </c>
      <c r="B560" t="s">
        <v>4549</v>
      </c>
      <c r="C560" t="s">
        <v>50</v>
      </c>
      <c r="D560">
        <v>2013</v>
      </c>
      <c r="E560" t="s">
        <v>106</v>
      </c>
      <c r="F560" t="s">
        <v>224</v>
      </c>
      <c r="G560" t="s">
        <v>126</v>
      </c>
      <c r="H560">
        <v>16.690703894030833</v>
      </c>
    </row>
    <row r="561" spans="1:8">
      <c r="A561" t="s">
        <v>53</v>
      </c>
      <c r="B561" t="s">
        <v>4550</v>
      </c>
      <c r="C561" t="s">
        <v>52</v>
      </c>
      <c r="D561">
        <v>2013</v>
      </c>
      <c r="E561" t="s">
        <v>106</v>
      </c>
      <c r="F561" t="s">
        <v>224</v>
      </c>
      <c r="G561" t="s">
        <v>126</v>
      </c>
      <c r="H561">
        <v>17.372601391719968</v>
      </c>
    </row>
    <row r="562" spans="1:8">
      <c r="A562" t="s">
        <v>55</v>
      </c>
      <c r="B562" t="s">
        <v>4551</v>
      </c>
      <c r="C562" t="s">
        <v>54</v>
      </c>
      <c r="D562">
        <v>2013</v>
      </c>
      <c r="E562" t="s">
        <v>106</v>
      </c>
      <c r="F562" t="s">
        <v>224</v>
      </c>
      <c r="G562" t="s">
        <v>126</v>
      </c>
      <c r="H562">
        <v>17.815687115249151</v>
      </c>
    </row>
    <row r="563" spans="1:8">
      <c r="A563" t="s">
        <v>57</v>
      </c>
      <c r="B563" t="s">
        <v>4552</v>
      </c>
      <c r="C563" t="s">
        <v>56</v>
      </c>
      <c r="D563">
        <v>2013</v>
      </c>
      <c r="E563" t="s">
        <v>106</v>
      </c>
      <c r="F563" t="s">
        <v>224</v>
      </c>
      <c r="G563" t="s">
        <v>126</v>
      </c>
      <c r="H563">
        <v>17.697206703910613</v>
      </c>
    </row>
    <row r="564" spans="1:8">
      <c r="A564" t="s">
        <v>59</v>
      </c>
      <c r="B564" t="s">
        <v>4553</v>
      </c>
      <c r="C564" t="s">
        <v>58</v>
      </c>
      <c r="D564">
        <v>2013</v>
      </c>
      <c r="E564" t="s">
        <v>106</v>
      </c>
      <c r="F564" t="s">
        <v>224</v>
      </c>
      <c r="G564" t="s">
        <v>126</v>
      </c>
      <c r="H564">
        <v>18.056304605759895</v>
      </c>
    </row>
    <row r="565" spans="1:8">
      <c r="A565" t="s">
        <v>61</v>
      </c>
      <c r="B565" t="s">
        <v>4554</v>
      </c>
      <c r="C565" t="s">
        <v>60</v>
      </c>
      <c r="D565">
        <v>2013</v>
      </c>
      <c r="E565" t="s">
        <v>106</v>
      </c>
      <c r="F565" t="s">
        <v>224</v>
      </c>
      <c r="G565" t="s">
        <v>126</v>
      </c>
      <c r="H565">
        <v>17.738940107448432</v>
      </c>
    </row>
    <row r="566" spans="1:8">
      <c r="A566" t="s">
        <v>63</v>
      </c>
      <c r="B566" t="s">
        <v>4555</v>
      </c>
      <c r="C566" t="s">
        <v>62</v>
      </c>
      <c r="D566">
        <v>2013</v>
      </c>
      <c r="E566" t="s">
        <v>106</v>
      </c>
      <c r="F566" t="s">
        <v>224</v>
      </c>
      <c r="G566" t="s">
        <v>126</v>
      </c>
      <c r="H566">
        <v>18.226164564853605</v>
      </c>
    </row>
    <row r="567" spans="1:8">
      <c r="A567" t="s">
        <v>65</v>
      </c>
      <c r="B567" t="s">
        <v>4556</v>
      </c>
      <c r="C567" t="s">
        <v>64</v>
      </c>
      <c r="D567">
        <v>2013</v>
      </c>
      <c r="E567" t="s">
        <v>106</v>
      </c>
      <c r="F567" t="s">
        <v>224</v>
      </c>
      <c r="G567" t="s">
        <v>126</v>
      </c>
      <c r="H567">
        <v>17.214062191649514</v>
      </c>
    </row>
    <row r="568" spans="1:8">
      <c r="A568" t="s">
        <v>67</v>
      </c>
      <c r="B568" t="s">
        <v>4557</v>
      </c>
      <c r="C568" t="s">
        <v>66</v>
      </c>
      <c r="D568">
        <v>2013</v>
      </c>
      <c r="E568" t="s">
        <v>106</v>
      </c>
      <c r="F568" t="s">
        <v>224</v>
      </c>
      <c r="G568" t="s">
        <v>126</v>
      </c>
      <c r="H568">
        <v>17.779152094173849</v>
      </c>
    </row>
    <row r="569" spans="1:8">
      <c r="A569" t="s">
        <v>69</v>
      </c>
      <c r="B569" t="s">
        <v>4558</v>
      </c>
      <c r="C569" t="s">
        <v>68</v>
      </c>
      <c r="D569">
        <v>2013</v>
      </c>
      <c r="E569" t="s">
        <v>106</v>
      </c>
      <c r="F569" t="s">
        <v>224</v>
      </c>
      <c r="G569" t="s">
        <v>126</v>
      </c>
      <c r="H569">
        <v>16.501600853788688</v>
      </c>
    </row>
    <row r="570" spans="1:8">
      <c r="A570" t="s">
        <v>71</v>
      </c>
      <c r="B570" t="s">
        <v>4559</v>
      </c>
      <c r="C570" t="s">
        <v>70</v>
      </c>
      <c r="D570">
        <v>2013</v>
      </c>
      <c r="E570" t="s">
        <v>106</v>
      </c>
      <c r="F570" t="s">
        <v>224</v>
      </c>
      <c r="G570" t="s">
        <v>126</v>
      </c>
      <c r="H570">
        <v>19.242357289197766</v>
      </c>
    </row>
    <row r="571" spans="1:8">
      <c r="A571" t="s">
        <v>20</v>
      </c>
      <c r="B571" t="s">
        <v>4560</v>
      </c>
      <c r="C571" t="s">
        <v>182</v>
      </c>
      <c r="D571">
        <v>2013</v>
      </c>
      <c r="E571" t="s">
        <v>106</v>
      </c>
      <c r="F571" t="s">
        <v>224</v>
      </c>
      <c r="G571" t="s">
        <v>126</v>
      </c>
      <c r="H571">
        <v>17.257503102696877</v>
      </c>
    </row>
    <row r="572" spans="1:8">
      <c r="A572" t="s">
        <v>23</v>
      </c>
      <c r="B572" t="s">
        <v>4561</v>
      </c>
      <c r="C572" t="s">
        <v>175</v>
      </c>
      <c r="D572">
        <v>2014</v>
      </c>
      <c r="E572" t="s">
        <v>106</v>
      </c>
      <c r="F572" t="s">
        <v>224</v>
      </c>
      <c r="G572" t="s">
        <v>126</v>
      </c>
      <c r="H572">
        <v>17.098626688224414</v>
      </c>
    </row>
    <row r="573" spans="1:8">
      <c r="A573" t="s">
        <v>25</v>
      </c>
      <c r="B573" t="s">
        <v>4562</v>
      </c>
      <c r="C573" t="s">
        <v>176</v>
      </c>
      <c r="D573">
        <v>2014</v>
      </c>
      <c r="E573" t="s">
        <v>106</v>
      </c>
      <c r="F573" t="s">
        <v>224</v>
      </c>
      <c r="G573" t="s">
        <v>126</v>
      </c>
      <c r="H573">
        <v>15.926246382432796</v>
      </c>
    </row>
    <row r="574" spans="1:8">
      <c r="A574" t="s">
        <v>26</v>
      </c>
      <c r="B574" t="s">
        <v>4563</v>
      </c>
      <c r="C574" t="s">
        <v>177</v>
      </c>
      <c r="D574">
        <v>2014</v>
      </c>
      <c r="E574" t="s">
        <v>106</v>
      </c>
      <c r="F574" t="s">
        <v>224</v>
      </c>
      <c r="G574" t="s">
        <v>126</v>
      </c>
      <c r="H574">
        <v>16.272222735153214</v>
      </c>
    </row>
    <row r="575" spans="1:8">
      <c r="A575" s="16" t="s">
        <v>221</v>
      </c>
      <c r="B575" t="s">
        <v>4564</v>
      </c>
      <c r="C575" t="s">
        <v>178</v>
      </c>
      <c r="D575">
        <v>2014</v>
      </c>
      <c r="E575" t="s">
        <v>106</v>
      </c>
      <c r="F575" t="s">
        <v>224</v>
      </c>
      <c r="G575" t="s">
        <v>126</v>
      </c>
      <c r="H575">
        <v>16.683563457537357</v>
      </c>
    </row>
    <row r="576" spans="1:8">
      <c r="A576" t="s">
        <v>107</v>
      </c>
      <c r="B576" t="s">
        <v>4565</v>
      </c>
      <c r="C576" t="s">
        <v>179</v>
      </c>
      <c r="D576">
        <v>2014</v>
      </c>
      <c r="E576" t="s">
        <v>106</v>
      </c>
      <c r="F576" t="s">
        <v>224</v>
      </c>
      <c r="G576" t="s">
        <v>126</v>
      </c>
      <c r="H576">
        <v>17.705827033232776</v>
      </c>
    </row>
    <row r="577" spans="1:8">
      <c r="A577" t="s">
        <v>27</v>
      </c>
      <c r="B577" t="s">
        <v>4566</v>
      </c>
      <c r="C577" t="s">
        <v>180</v>
      </c>
      <c r="D577">
        <v>2014</v>
      </c>
      <c r="E577" t="s">
        <v>106</v>
      </c>
      <c r="F577" t="s">
        <v>224</v>
      </c>
      <c r="G577" t="s">
        <v>126</v>
      </c>
      <c r="H577">
        <v>17.960357590176208</v>
      </c>
    </row>
    <row r="578" spans="1:8">
      <c r="A578" t="s">
        <v>28</v>
      </c>
      <c r="B578" t="s">
        <v>4567</v>
      </c>
      <c r="C578" t="s">
        <v>181</v>
      </c>
      <c r="D578">
        <v>2014</v>
      </c>
      <c r="E578" t="s">
        <v>106</v>
      </c>
      <c r="F578" t="s">
        <v>224</v>
      </c>
      <c r="G578" t="s">
        <v>126</v>
      </c>
      <c r="H578">
        <v>17.897379750342989</v>
      </c>
    </row>
    <row r="579" spans="1:8">
      <c r="A579" t="s">
        <v>30</v>
      </c>
      <c r="B579" t="s">
        <v>4568</v>
      </c>
      <c r="C579" t="s">
        <v>29</v>
      </c>
      <c r="D579">
        <v>2014</v>
      </c>
      <c r="E579" t="s">
        <v>106</v>
      </c>
      <c r="F579" t="s">
        <v>224</v>
      </c>
      <c r="G579" t="s">
        <v>126</v>
      </c>
      <c r="H579">
        <v>16.464354798015194</v>
      </c>
    </row>
    <row r="580" spans="1:8">
      <c r="A580" t="s">
        <v>32</v>
      </c>
      <c r="B580" t="s">
        <v>4569</v>
      </c>
      <c r="C580" t="s">
        <v>31</v>
      </c>
      <c r="D580">
        <v>2014</v>
      </c>
      <c r="E580" t="s">
        <v>106</v>
      </c>
      <c r="F580" t="s">
        <v>224</v>
      </c>
      <c r="G580" t="s">
        <v>126</v>
      </c>
      <c r="H580">
        <v>16.489017041404782</v>
      </c>
    </row>
    <row r="581" spans="1:8">
      <c r="A581" t="s">
        <v>34</v>
      </c>
      <c r="B581" t="s">
        <v>4570</v>
      </c>
      <c r="C581" t="s">
        <v>33</v>
      </c>
      <c r="D581">
        <v>2014</v>
      </c>
      <c r="E581" t="s">
        <v>106</v>
      </c>
      <c r="F581" t="s">
        <v>224</v>
      </c>
      <c r="G581" t="s">
        <v>126</v>
      </c>
      <c r="H581">
        <v>15.435254803675857</v>
      </c>
    </row>
    <row r="582" spans="1:8">
      <c r="A582" t="s">
        <v>36</v>
      </c>
      <c r="B582" t="s">
        <v>4571</v>
      </c>
      <c r="C582" t="s">
        <v>35</v>
      </c>
      <c r="D582">
        <v>2014</v>
      </c>
      <c r="E582" t="s">
        <v>106</v>
      </c>
      <c r="F582" t="s">
        <v>224</v>
      </c>
      <c r="G582" t="s">
        <v>126</v>
      </c>
      <c r="H582">
        <v>17.041245265742706</v>
      </c>
    </row>
    <row r="583" spans="1:8">
      <c r="A583" t="s">
        <v>38</v>
      </c>
      <c r="B583" t="s">
        <v>4572</v>
      </c>
      <c r="C583" t="s">
        <v>37</v>
      </c>
      <c r="D583">
        <v>2014</v>
      </c>
      <c r="E583" t="s">
        <v>106</v>
      </c>
      <c r="F583" t="s">
        <v>224</v>
      </c>
      <c r="G583" t="s">
        <v>126</v>
      </c>
      <c r="H583">
        <v>17.898553509884565</v>
      </c>
    </row>
    <row r="584" spans="1:8">
      <c r="A584" t="s">
        <v>40</v>
      </c>
      <c r="B584" t="s">
        <v>4573</v>
      </c>
      <c r="C584" t="s">
        <v>39</v>
      </c>
      <c r="D584">
        <v>2014</v>
      </c>
      <c r="E584" t="s">
        <v>106</v>
      </c>
      <c r="F584" t="s">
        <v>224</v>
      </c>
      <c r="G584" t="s">
        <v>126</v>
      </c>
      <c r="H584">
        <v>18.559031575876904</v>
      </c>
    </row>
    <row r="585" spans="1:8">
      <c r="A585" t="s">
        <v>41</v>
      </c>
      <c r="B585" t="s">
        <v>4574</v>
      </c>
      <c r="C585" t="s">
        <v>24</v>
      </c>
      <c r="D585">
        <v>2014</v>
      </c>
      <c r="E585" t="s">
        <v>106</v>
      </c>
      <c r="F585" t="s">
        <v>224</v>
      </c>
      <c r="G585" t="s">
        <v>126</v>
      </c>
      <c r="H585">
        <v>15.926246382432796</v>
      </c>
    </row>
    <row r="586" spans="1:8">
      <c r="A586" t="s">
        <v>43</v>
      </c>
      <c r="B586" t="s">
        <v>4575</v>
      </c>
      <c r="C586" t="s">
        <v>42</v>
      </c>
      <c r="D586">
        <v>2014</v>
      </c>
      <c r="E586" t="s">
        <v>106</v>
      </c>
      <c r="F586" t="s">
        <v>224</v>
      </c>
      <c r="G586" t="s">
        <v>126</v>
      </c>
      <c r="H586">
        <v>14.34619378544612</v>
      </c>
    </row>
    <row r="587" spans="1:8">
      <c r="A587" t="s">
        <v>45</v>
      </c>
      <c r="B587" t="s">
        <v>4576</v>
      </c>
      <c r="C587" t="s">
        <v>44</v>
      </c>
      <c r="D587">
        <v>2014</v>
      </c>
      <c r="E587" t="s">
        <v>106</v>
      </c>
      <c r="F587" t="s">
        <v>224</v>
      </c>
      <c r="G587" t="s">
        <v>126</v>
      </c>
      <c r="H587">
        <v>16.666931271532221</v>
      </c>
    </row>
    <row r="588" spans="1:8">
      <c r="A588" t="s">
        <v>47</v>
      </c>
      <c r="B588" t="s">
        <v>4577</v>
      </c>
      <c r="C588" t="s">
        <v>46</v>
      </c>
      <c r="D588">
        <v>2014</v>
      </c>
      <c r="E588" t="s">
        <v>106</v>
      </c>
      <c r="F588" t="s">
        <v>224</v>
      </c>
      <c r="G588" t="s">
        <v>126</v>
      </c>
      <c r="H588">
        <v>16.77505454699515</v>
      </c>
    </row>
    <row r="589" spans="1:8">
      <c r="A589" t="s">
        <v>49</v>
      </c>
      <c r="B589" t="s">
        <v>4578</v>
      </c>
      <c r="C589" t="s">
        <v>48</v>
      </c>
      <c r="D589">
        <v>2014</v>
      </c>
      <c r="E589" t="s">
        <v>106</v>
      </c>
      <c r="F589" t="s">
        <v>224</v>
      </c>
      <c r="G589" t="s">
        <v>126</v>
      </c>
      <c r="H589">
        <v>16.356334729689614</v>
      </c>
    </row>
    <row r="590" spans="1:8">
      <c r="A590" t="s">
        <v>51</v>
      </c>
      <c r="B590" t="s">
        <v>4579</v>
      </c>
      <c r="C590" t="s">
        <v>50</v>
      </c>
      <c r="D590">
        <v>2014</v>
      </c>
      <c r="E590" t="s">
        <v>106</v>
      </c>
      <c r="F590" t="s">
        <v>224</v>
      </c>
      <c r="G590" t="s">
        <v>126</v>
      </c>
      <c r="H590">
        <v>16.676212161425958</v>
      </c>
    </row>
    <row r="591" spans="1:8">
      <c r="A591" t="s">
        <v>53</v>
      </c>
      <c r="B591" t="s">
        <v>4580</v>
      </c>
      <c r="C591" t="s">
        <v>52</v>
      </c>
      <c r="D591">
        <v>2014</v>
      </c>
      <c r="E591" t="s">
        <v>106</v>
      </c>
      <c r="F591" t="s">
        <v>224</v>
      </c>
      <c r="G591" t="s">
        <v>126</v>
      </c>
      <c r="H591">
        <v>17.24596125603189</v>
      </c>
    </row>
    <row r="592" spans="1:8">
      <c r="A592" t="s">
        <v>55</v>
      </c>
      <c r="B592" t="s">
        <v>4581</v>
      </c>
      <c r="C592" t="s">
        <v>54</v>
      </c>
      <c r="D592">
        <v>2014</v>
      </c>
      <c r="E592" t="s">
        <v>106</v>
      </c>
      <c r="F592" t="s">
        <v>224</v>
      </c>
      <c r="G592" t="s">
        <v>126</v>
      </c>
      <c r="H592">
        <v>17.625542939876553</v>
      </c>
    </row>
    <row r="593" spans="1:8">
      <c r="A593" t="s">
        <v>57</v>
      </c>
      <c r="B593" t="s">
        <v>4582</v>
      </c>
      <c r="C593" t="s">
        <v>56</v>
      </c>
      <c r="D593">
        <v>2014</v>
      </c>
      <c r="E593" t="s">
        <v>106</v>
      </c>
      <c r="F593" t="s">
        <v>224</v>
      </c>
      <c r="G593" t="s">
        <v>126</v>
      </c>
      <c r="H593">
        <v>17.735090214203179</v>
      </c>
    </row>
    <row r="594" spans="1:8">
      <c r="A594" t="s">
        <v>59</v>
      </c>
      <c r="B594" t="s">
        <v>4583</v>
      </c>
      <c r="C594" t="s">
        <v>58</v>
      </c>
      <c r="D594">
        <v>2014</v>
      </c>
      <c r="E594" t="s">
        <v>106</v>
      </c>
      <c r="F594" t="s">
        <v>224</v>
      </c>
      <c r="G594" t="s">
        <v>126</v>
      </c>
      <c r="H594">
        <v>18.047048306459622</v>
      </c>
    </row>
    <row r="595" spans="1:8">
      <c r="A595" t="s">
        <v>61</v>
      </c>
      <c r="B595" t="s">
        <v>4584</v>
      </c>
      <c r="C595" t="s">
        <v>60</v>
      </c>
      <c r="D595">
        <v>2014</v>
      </c>
      <c r="E595" t="s">
        <v>106</v>
      </c>
      <c r="F595" t="s">
        <v>224</v>
      </c>
      <c r="G595" t="s">
        <v>126</v>
      </c>
      <c r="H595">
        <v>17.612257785754647</v>
      </c>
    </row>
    <row r="596" spans="1:8">
      <c r="A596" t="s">
        <v>63</v>
      </c>
      <c r="B596" t="s">
        <v>4585</v>
      </c>
      <c r="C596" t="s">
        <v>62</v>
      </c>
      <c r="D596">
        <v>2014</v>
      </c>
      <c r="E596" t="s">
        <v>106</v>
      </c>
      <c r="F596" t="s">
        <v>224</v>
      </c>
      <c r="G596" t="s">
        <v>126</v>
      </c>
      <c r="H596">
        <v>18.168851530856671</v>
      </c>
    </row>
    <row r="597" spans="1:8">
      <c r="A597" t="s">
        <v>65</v>
      </c>
      <c r="B597" t="s">
        <v>4586</v>
      </c>
      <c r="C597" t="s">
        <v>64</v>
      </c>
      <c r="D597">
        <v>2014</v>
      </c>
      <c r="E597" t="s">
        <v>106</v>
      </c>
      <c r="F597" t="s">
        <v>224</v>
      </c>
      <c r="G597" t="s">
        <v>126</v>
      </c>
      <c r="H597">
        <v>17</v>
      </c>
    </row>
    <row r="598" spans="1:8">
      <c r="A598" t="s">
        <v>67</v>
      </c>
      <c r="B598" t="s">
        <v>4587</v>
      </c>
      <c r="C598" t="s">
        <v>66</v>
      </c>
      <c r="D598">
        <v>2014</v>
      </c>
      <c r="E598" t="s">
        <v>106</v>
      </c>
      <c r="F598" t="s">
        <v>224</v>
      </c>
      <c r="G598" t="s">
        <v>126</v>
      </c>
      <c r="H598">
        <v>17.621868075677519</v>
      </c>
    </row>
    <row r="599" spans="1:8">
      <c r="A599" t="s">
        <v>69</v>
      </c>
      <c r="B599" t="s">
        <v>4588</v>
      </c>
      <c r="C599" t="s">
        <v>68</v>
      </c>
      <c r="D599">
        <v>2014</v>
      </c>
      <c r="E599" t="s">
        <v>106</v>
      </c>
      <c r="F599" t="s">
        <v>224</v>
      </c>
      <c r="G599" t="s">
        <v>126</v>
      </c>
      <c r="H599">
        <v>16.291751874573958</v>
      </c>
    </row>
    <row r="600" spans="1:8">
      <c r="A600" t="s">
        <v>71</v>
      </c>
      <c r="B600" t="s">
        <v>4589</v>
      </c>
      <c r="C600" t="s">
        <v>70</v>
      </c>
      <c r="D600">
        <v>2014</v>
      </c>
      <c r="E600" t="s">
        <v>106</v>
      </c>
      <c r="F600" t="s">
        <v>224</v>
      </c>
      <c r="G600" t="s">
        <v>126</v>
      </c>
      <c r="H600">
        <v>19.169273548835591</v>
      </c>
    </row>
    <row r="601" spans="1:8">
      <c r="A601" t="s">
        <v>20</v>
      </c>
      <c r="B601" t="s">
        <v>4590</v>
      </c>
      <c r="C601" t="s">
        <v>182</v>
      </c>
      <c r="D601">
        <v>2014</v>
      </c>
      <c r="E601" t="s">
        <v>106</v>
      </c>
      <c r="F601" t="s">
        <v>224</v>
      </c>
      <c r="G601" t="s">
        <v>126</v>
      </c>
      <c r="H601">
        <v>17.204392123107795</v>
      </c>
    </row>
    <row r="602" spans="1:8">
      <c r="A602" t="s">
        <v>23</v>
      </c>
      <c r="B602" t="s">
        <v>4591</v>
      </c>
      <c r="C602" t="s">
        <v>175</v>
      </c>
      <c r="D602">
        <v>2005</v>
      </c>
      <c r="E602" t="s">
        <v>104</v>
      </c>
      <c r="F602" t="s">
        <v>224</v>
      </c>
      <c r="G602" t="s">
        <v>126</v>
      </c>
      <c r="H602">
        <v>18.749545101429383</v>
      </c>
    </row>
    <row r="603" spans="1:8">
      <c r="A603" t="s">
        <v>25</v>
      </c>
      <c r="B603" t="s">
        <v>4592</v>
      </c>
      <c r="C603" t="s">
        <v>176</v>
      </c>
      <c r="D603">
        <v>2005</v>
      </c>
      <c r="E603" t="s">
        <v>104</v>
      </c>
      <c r="F603" t="s">
        <v>224</v>
      </c>
      <c r="G603" t="s">
        <v>126</v>
      </c>
      <c r="H603">
        <v>18.647569311112818</v>
      </c>
    </row>
    <row r="604" spans="1:8">
      <c r="A604" t="s">
        <v>26</v>
      </c>
      <c r="B604" t="s">
        <v>4593</v>
      </c>
      <c r="C604" t="s">
        <v>177</v>
      </c>
      <c r="D604">
        <v>2005</v>
      </c>
      <c r="E604" t="s">
        <v>104</v>
      </c>
      <c r="F604" t="s">
        <v>224</v>
      </c>
      <c r="G604" t="s">
        <v>126</v>
      </c>
      <c r="H604">
        <v>18.422131037048619</v>
      </c>
    </row>
    <row r="605" spans="1:8">
      <c r="A605" s="16" t="s">
        <v>221</v>
      </c>
      <c r="B605" t="s">
        <v>4594</v>
      </c>
      <c r="C605" t="s">
        <v>178</v>
      </c>
      <c r="D605">
        <v>2005</v>
      </c>
      <c r="E605" t="s">
        <v>104</v>
      </c>
      <c r="F605" t="s">
        <v>224</v>
      </c>
      <c r="G605" t="s">
        <v>126</v>
      </c>
      <c r="H605">
        <v>18.646556380148425</v>
      </c>
    </row>
    <row r="606" spans="1:8">
      <c r="A606" t="s">
        <v>107</v>
      </c>
      <c r="B606" t="s">
        <v>4595</v>
      </c>
      <c r="C606" t="s">
        <v>179</v>
      </c>
      <c r="D606">
        <v>2005</v>
      </c>
      <c r="E606" t="s">
        <v>104</v>
      </c>
      <c r="F606" t="s">
        <v>224</v>
      </c>
      <c r="G606" t="s">
        <v>126</v>
      </c>
      <c r="H606">
        <v>19.088803680290532</v>
      </c>
    </row>
    <row r="607" spans="1:8">
      <c r="A607" t="s">
        <v>27</v>
      </c>
      <c r="B607" t="s">
        <v>4596</v>
      </c>
      <c r="C607" t="s">
        <v>180</v>
      </c>
      <c r="D607">
        <v>2005</v>
      </c>
      <c r="E607" t="s">
        <v>104</v>
      </c>
      <c r="F607" t="s">
        <v>224</v>
      </c>
      <c r="G607" t="s">
        <v>126</v>
      </c>
      <c r="H607">
        <v>19.721763929886439</v>
      </c>
    </row>
    <row r="608" spans="1:8">
      <c r="A608" t="s">
        <v>28</v>
      </c>
      <c r="B608" t="s">
        <v>4597</v>
      </c>
      <c r="C608" t="s">
        <v>181</v>
      </c>
      <c r="D608">
        <v>2005</v>
      </c>
      <c r="E608" t="s">
        <v>104</v>
      </c>
      <c r="F608" t="s">
        <v>224</v>
      </c>
      <c r="G608" t="s">
        <v>126</v>
      </c>
      <c r="H608">
        <v>20.33959956279632</v>
      </c>
    </row>
    <row r="609" spans="1:8">
      <c r="A609" t="s">
        <v>30</v>
      </c>
      <c r="B609" t="s">
        <v>4598</v>
      </c>
      <c r="C609" t="s">
        <v>29</v>
      </c>
      <c r="D609">
        <v>2005</v>
      </c>
      <c r="E609" t="s">
        <v>104</v>
      </c>
      <c r="F609" t="s">
        <v>224</v>
      </c>
      <c r="G609" t="s">
        <v>126</v>
      </c>
      <c r="H609">
        <v>18.302337361603591</v>
      </c>
    </row>
    <row r="610" spans="1:8">
      <c r="A610" t="s">
        <v>32</v>
      </c>
      <c r="B610" t="s">
        <v>4599</v>
      </c>
      <c r="C610" t="s">
        <v>31</v>
      </c>
      <c r="D610">
        <v>2005</v>
      </c>
      <c r="E610" t="s">
        <v>104</v>
      </c>
      <c r="F610" t="s">
        <v>224</v>
      </c>
      <c r="G610" t="s">
        <v>126</v>
      </c>
      <c r="H610">
        <v>18.003894100690317</v>
      </c>
    </row>
    <row r="611" spans="1:8">
      <c r="A611" t="s">
        <v>34</v>
      </c>
      <c r="B611" t="s">
        <v>4600</v>
      </c>
      <c r="C611" t="s">
        <v>33</v>
      </c>
      <c r="D611">
        <v>2005</v>
      </c>
      <c r="E611" t="s">
        <v>104</v>
      </c>
      <c r="F611" t="s">
        <v>224</v>
      </c>
      <c r="G611" t="s">
        <v>126</v>
      </c>
      <c r="H611">
        <v>17.716731628312598</v>
      </c>
    </row>
    <row r="612" spans="1:8">
      <c r="A612" t="s">
        <v>36</v>
      </c>
      <c r="B612" t="s">
        <v>4601</v>
      </c>
      <c r="C612" t="s">
        <v>35</v>
      </c>
      <c r="D612">
        <v>2005</v>
      </c>
      <c r="E612" t="s">
        <v>104</v>
      </c>
      <c r="F612" t="s">
        <v>224</v>
      </c>
      <c r="G612" t="s">
        <v>126</v>
      </c>
      <c r="H612">
        <v>18.909744833897296</v>
      </c>
    </row>
    <row r="613" spans="1:8">
      <c r="A613" t="s">
        <v>38</v>
      </c>
      <c r="B613" t="s">
        <v>4602</v>
      </c>
      <c r="C613" t="s">
        <v>37</v>
      </c>
      <c r="D613">
        <v>2005</v>
      </c>
      <c r="E613" t="s">
        <v>104</v>
      </c>
      <c r="F613" t="s">
        <v>224</v>
      </c>
      <c r="G613" t="s">
        <v>126</v>
      </c>
      <c r="H613">
        <v>19.759156714924277</v>
      </c>
    </row>
    <row r="614" spans="1:8">
      <c r="A614" t="s">
        <v>40</v>
      </c>
      <c r="B614" t="s">
        <v>4603</v>
      </c>
      <c r="C614" t="s">
        <v>39</v>
      </c>
      <c r="D614">
        <v>2005</v>
      </c>
      <c r="E614" t="s">
        <v>104</v>
      </c>
      <c r="F614" t="s">
        <v>224</v>
      </c>
      <c r="G614" t="s">
        <v>126</v>
      </c>
      <c r="H614">
        <v>19.283708191165889</v>
      </c>
    </row>
    <row r="615" spans="1:8">
      <c r="A615" t="s">
        <v>41</v>
      </c>
      <c r="B615" t="s">
        <v>4604</v>
      </c>
      <c r="C615" t="s">
        <v>24</v>
      </c>
      <c r="D615">
        <v>2005</v>
      </c>
      <c r="E615" t="s">
        <v>104</v>
      </c>
      <c r="F615" t="s">
        <v>224</v>
      </c>
      <c r="G615" t="s">
        <v>126</v>
      </c>
      <c r="H615">
        <v>18.647569311112818</v>
      </c>
    </row>
    <row r="616" spans="1:8">
      <c r="A616" t="s">
        <v>43</v>
      </c>
      <c r="B616" t="s">
        <v>4605</v>
      </c>
      <c r="C616" t="s">
        <v>42</v>
      </c>
      <c r="D616">
        <v>2005</v>
      </c>
      <c r="E616" t="s">
        <v>104</v>
      </c>
      <c r="F616" t="s">
        <v>224</v>
      </c>
      <c r="G616" t="s">
        <v>126</v>
      </c>
      <c r="H616">
        <v>15.799165397098761</v>
      </c>
    </row>
    <row r="617" spans="1:8">
      <c r="A617" t="s">
        <v>45</v>
      </c>
      <c r="B617" t="s">
        <v>4606</v>
      </c>
      <c r="C617" t="s">
        <v>44</v>
      </c>
      <c r="D617">
        <v>2005</v>
      </c>
      <c r="E617" t="s">
        <v>104</v>
      </c>
      <c r="F617" t="s">
        <v>224</v>
      </c>
      <c r="G617" t="s">
        <v>126</v>
      </c>
      <c r="H617">
        <v>19.603426504214873</v>
      </c>
    </row>
    <row r="618" spans="1:8">
      <c r="A618" t="s">
        <v>47</v>
      </c>
      <c r="B618" t="s">
        <v>4607</v>
      </c>
      <c r="C618" t="s">
        <v>46</v>
      </c>
      <c r="D618">
        <v>2005</v>
      </c>
      <c r="E618" t="s">
        <v>104</v>
      </c>
      <c r="F618" t="s">
        <v>224</v>
      </c>
      <c r="G618" t="s">
        <v>126</v>
      </c>
      <c r="H618">
        <v>18.756206902355956</v>
      </c>
    </row>
    <row r="619" spans="1:8">
      <c r="A619" t="s">
        <v>49</v>
      </c>
      <c r="B619" t="s">
        <v>4608</v>
      </c>
      <c r="C619" t="s">
        <v>48</v>
      </c>
      <c r="D619">
        <v>2005</v>
      </c>
      <c r="E619" t="s">
        <v>104</v>
      </c>
      <c r="F619" t="s">
        <v>224</v>
      </c>
      <c r="G619" t="s">
        <v>126</v>
      </c>
      <c r="H619">
        <v>18.008083820586272</v>
      </c>
    </row>
    <row r="620" spans="1:8">
      <c r="A620" t="s">
        <v>51</v>
      </c>
      <c r="B620" t="s">
        <v>4609</v>
      </c>
      <c r="C620" t="s">
        <v>50</v>
      </c>
      <c r="D620">
        <v>2005</v>
      </c>
      <c r="E620" t="s">
        <v>104</v>
      </c>
      <c r="F620" t="s">
        <v>224</v>
      </c>
      <c r="G620" t="s">
        <v>126</v>
      </c>
      <c r="H620">
        <v>18.819641170915958</v>
      </c>
    </row>
    <row r="621" spans="1:8">
      <c r="A621" t="s">
        <v>53</v>
      </c>
      <c r="B621" t="s">
        <v>4610</v>
      </c>
      <c r="C621" t="s">
        <v>52</v>
      </c>
      <c r="D621">
        <v>2005</v>
      </c>
      <c r="E621" t="s">
        <v>104</v>
      </c>
      <c r="F621" t="s">
        <v>224</v>
      </c>
      <c r="G621" t="s">
        <v>126</v>
      </c>
      <c r="H621">
        <v>19.56912704205639</v>
      </c>
    </row>
    <row r="622" spans="1:8">
      <c r="A622" t="s">
        <v>55</v>
      </c>
      <c r="B622" t="s">
        <v>4611</v>
      </c>
      <c r="C622" t="s">
        <v>54</v>
      </c>
      <c r="D622">
        <v>2005</v>
      </c>
      <c r="E622" t="s">
        <v>104</v>
      </c>
      <c r="F622" t="s">
        <v>224</v>
      </c>
      <c r="G622" t="s">
        <v>126</v>
      </c>
      <c r="H622">
        <v>20.200688493371423</v>
      </c>
    </row>
    <row r="623" spans="1:8">
      <c r="A623" t="s">
        <v>57</v>
      </c>
      <c r="B623" t="s">
        <v>4612</v>
      </c>
      <c r="C623" t="s">
        <v>56</v>
      </c>
      <c r="D623">
        <v>2005</v>
      </c>
      <c r="E623" t="s">
        <v>104</v>
      </c>
      <c r="F623" t="s">
        <v>224</v>
      </c>
      <c r="G623" t="s">
        <v>126</v>
      </c>
      <c r="H623">
        <v>18.663181734636343</v>
      </c>
    </row>
    <row r="624" spans="1:8">
      <c r="A624" t="s">
        <v>59</v>
      </c>
      <c r="B624" t="s">
        <v>4613</v>
      </c>
      <c r="C624" t="s">
        <v>58</v>
      </c>
      <c r="D624">
        <v>2005</v>
      </c>
      <c r="E624" t="s">
        <v>104</v>
      </c>
      <c r="F624" t="s">
        <v>224</v>
      </c>
      <c r="G624" t="s">
        <v>126</v>
      </c>
      <c r="H624">
        <v>19.581749049429657</v>
      </c>
    </row>
    <row r="625" spans="1:8">
      <c r="A625" t="s">
        <v>61</v>
      </c>
      <c r="B625" t="s">
        <v>4614</v>
      </c>
      <c r="C625" t="s">
        <v>60</v>
      </c>
      <c r="D625">
        <v>2005</v>
      </c>
      <c r="E625" t="s">
        <v>104</v>
      </c>
      <c r="F625" t="s">
        <v>224</v>
      </c>
      <c r="G625" t="s">
        <v>126</v>
      </c>
      <c r="H625">
        <v>20.304306866456923</v>
      </c>
    </row>
    <row r="626" spans="1:8">
      <c r="A626" t="s">
        <v>63</v>
      </c>
      <c r="B626" t="s">
        <v>4615</v>
      </c>
      <c r="C626" t="s">
        <v>62</v>
      </c>
      <c r="D626">
        <v>2005</v>
      </c>
      <c r="E626" t="s">
        <v>104</v>
      </c>
      <c r="F626" t="s">
        <v>224</v>
      </c>
      <c r="G626" t="s">
        <v>126</v>
      </c>
      <c r="H626">
        <v>20.474368694907309</v>
      </c>
    </row>
    <row r="627" spans="1:8">
      <c r="A627" t="s">
        <v>65</v>
      </c>
      <c r="B627" t="s">
        <v>4616</v>
      </c>
      <c r="C627" t="s">
        <v>64</v>
      </c>
      <c r="D627">
        <v>2005</v>
      </c>
      <c r="E627" t="s">
        <v>104</v>
      </c>
      <c r="F627" t="s">
        <v>224</v>
      </c>
      <c r="G627" t="s">
        <v>126</v>
      </c>
      <c r="H627">
        <v>19.717292015956524</v>
      </c>
    </row>
    <row r="628" spans="1:8">
      <c r="A628" t="s">
        <v>67</v>
      </c>
      <c r="B628" t="s">
        <v>4617</v>
      </c>
      <c r="C628" t="s">
        <v>66</v>
      </c>
      <c r="D628">
        <v>2005</v>
      </c>
      <c r="E628" t="s">
        <v>104</v>
      </c>
      <c r="F628" t="s">
        <v>224</v>
      </c>
      <c r="G628" t="s">
        <v>126</v>
      </c>
      <c r="H628">
        <v>20.123780945236309</v>
      </c>
    </row>
    <row r="629" spans="1:8">
      <c r="A629" t="s">
        <v>69</v>
      </c>
      <c r="B629" t="s">
        <v>4618</v>
      </c>
      <c r="C629" t="s">
        <v>68</v>
      </c>
      <c r="D629">
        <v>2005</v>
      </c>
      <c r="E629" t="s">
        <v>104</v>
      </c>
      <c r="F629" t="s">
        <v>224</v>
      </c>
      <c r="G629" t="s">
        <v>126</v>
      </c>
      <c r="H629">
        <v>19.400525894076356</v>
      </c>
    </row>
    <row r="630" spans="1:8">
      <c r="A630" t="s">
        <v>71</v>
      </c>
      <c r="B630" t="s">
        <v>4619</v>
      </c>
      <c r="C630" t="s">
        <v>70</v>
      </c>
      <c r="D630">
        <v>2005</v>
      </c>
      <c r="E630" t="s">
        <v>104</v>
      </c>
      <c r="F630" t="s">
        <v>224</v>
      </c>
      <c r="G630" t="s">
        <v>126</v>
      </c>
      <c r="H630">
        <v>21.217330267804062</v>
      </c>
    </row>
    <row r="631" spans="1:8">
      <c r="A631" t="s">
        <v>20</v>
      </c>
      <c r="B631" t="s">
        <v>4620</v>
      </c>
      <c r="C631" t="s">
        <v>182</v>
      </c>
      <c r="D631">
        <v>2005</v>
      </c>
      <c r="E631" t="s">
        <v>104</v>
      </c>
      <c r="F631" t="s">
        <v>224</v>
      </c>
      <c r="G631" t="s">
        <v>126</v>
      </c>
      <c r="H631">
        <v>19.132936316159753</v>
      </c>
    </row>
    <row r="632" spans="1:8">
      <c r="A632" t="s">
        <v>23</v>
      </c>
      <c r="B632" t="s">
        <v>4621</v>
      </c>
      <c r="C632" t="s">
        <v>175</v>
      </c>
      <c r="D632">
        <v>2006</v>
      </c>
      <c r="E632" t="s">
        <v>104</v>
      </c>
      <c r="F632" t="s">
        <v>224</v>
      </c>
      <c r="G632" t="s">
        <v>126</v>
      </c>
      <c r="H632">
        <v>18.522935250436099</v>
      </c>
    </row>
    <row r="633" spans="1:8">
      <c r="A633" t="s">
        <v>25</v>
      </c>
      <c r="B633" t="s">
        <v>4622</v>
      </c>
      <c r="C633" t="s">
        <v>176</v>
      </c>
      <c r="D633">
        <v>2006</v>
      </c>
      <c r="E633" t="s">
        <v>104</v>
      </c>
      <c r="F633" t="s">
        <v>224</v>
      </c>
      <c r="G633" t="s">
        <v>126</v>
      </c>
      <c r="H633">
        <v>18.424567107000314</v>
      </c>
    </row>
    <row r="634" spans="1:8">
      <c r="A634" t="s">
        <v>26</v>
      </c>
      <c r="B634" t="s">
        <v>4623</v>
      </c>
      <c r="C634" t="s">
        <v>177</v>
      </c>
      <c r="D634">
        <v>2006</v>
      </c>
      <c r="E634" t="s">
        <v>104</v>
      </c>
      <c r="F634" t="s">
        <v>224</v>
      </c>
      <c r="G634" t="s">
        <v>126</v>
      </c>
      <c r="H634">
        <v>18.200115779204769</v>
      </c>
    </row>
    <row r="635" spans="1:8">
      <c r="A635" s="16" t="s">
        <v>221</v>
      </c>
      <c r="B635" t="s">
        <v>4624</v>
      </c>
      <c r="C635" t="s">
        <v>178</v>
      </c>
      <c r="D635">
        <v>2006</v>
      </c>
      <c r="E635" t="s">
        <v>104</v>
      </c>
      <c r="F635" t="s">
        <v>224</v>
      </c>
      <c r="G635" t="s">
        <v>126</v>
      </c>
      <c r="H635">
        <v>18.457916070577017</v>
      </c>
    </row>
    <row r="636" spans="1:8">
      <c r="A636" t="s">
        <v>107</v>
      </c>
      <c r="B636" t="s">
        <v>4625</v>
      </c>
      <c r="C636" t="s">
        <v>179</v>
      </c>
      <c r="D636">
        <v>2006</v>
      </c>
      <c r="E636" t="s">
        <v>104</v>
      </c>
      <c r="F636" t="s">
        <v>224</v>
      </c>
      <c r="G636" t="s">
        <v>126</v>
      </c>
      <c r="H636">
        <v>18.933948431856383</v>
      </c>
    </row>
    <row r="637" spans="1:8">
      <c r="A637" t="s">
        <v>27</v>
      </c>
      <c r="B637" t="s">
        <v>4626</v>
      </c>
      <c r="C637" t="s">
        <v>180</v>
      </c>
      <c r="D637">
        <v>2006</v>
      </c>
      <c r="E637" t="s">
        <v>104</v>
      </c>
      <c r="F637" t="s">
        <v>224</v>
      </c>
      <c r="G637" t="s">
        <v>126</v>
      </c>
      <c r="H637">
        <v>19.4260098928277</v>
      </c>
    </row>
    <row r="638" spans="1:8">
      <c r="A638" t="s">
        <v>28</v>
      </c>
      <c r="B638" t="s">
        <v>4627</v>
      </c>
      <c r="C638" t="s">
        <v>181</v>
      </c>
      <c r="D638">
        <v>2006</v>
      </c>
      <c r="E638" t="s">
        <v>104</v>
      </c>
      <c r="F638" t="s">
        <v>224</v>
      </c>
      <c r="G638" t="s">
        <v>126</v>
      </c>
      <c r="H638">
        <v>20.082189642757058</v>
      </c>
    </row>
    <row r="639" spans="1:8">
      <c r="A639" t="s">
        <v>30</v>
      </c>
      <c r="B639" t="s">
        <v>4628</v>
      </c>
      <c r="C639" t="s">
        <v>29</v>
      </c>
      <c r="D639">
        <v>2006</v>
      </c>
      <c r="E639" t="s">
        <v>104</v>
      </c>
      <c r="F639" t="s">
        <v>224</v>
      </c>
      <c r="G639" t="s">
        <v>126</v>
      </c>
      <c r="H639">
        <v>17.956995445898428</v>
      </c>
    </row>
    <row r="640" spans="1:8">
      <c r="A640" t="s">
        <v>32</v>
      </c>
      <c r="B640" t="s">
        <v>4629</v>
      </c>
      <c r="C640" t="s">
        <v>31</v>
      </c>
      <c r="D640">
        <v>2006</v>
      </c>
      <c r="E640" t="s">
        <v>104</v>
      </c>
      <c r="F640" t="s">
        <v>224</v>
      </c>
      <c r="G640" t="s">
        <v>126</v>
      </c>
      <c r="H640">
        <v>17.881078357268834</v>
      </c>
    </row>
    <row r="641" spans="1:8">
      <c r="A641" t="s">
        <v>34</v>
      </c>
      <c r="B641" t="s">
        <v>4630</v>
      </c>
      <c r="C641" t="s">
        <v>33</v>
      </c>
      <c r="D641">
        <v>2006</v>
      </c>
      <c r="E641" t="s">
        <v>104</v>
      </c>
      <c r="F641" t="s">
        <v>224</v>
      </c>
      <c r="G641" t="s">
        <v>126</v>
      </c>
      <c r="H641">
        <v>17.463098651375173</v>
      </c>
    </row>
    <row r="642" spans="1:8">
      <c r="A642" t="s">
        <v>36</v>
      </c>
      <c r="B642" t="s">
        <v>4631</v>
      </c>
      <c r="C642" t="s">
        <v>35</v>
      </c>
      <c r="D642">
        <v>2006</v>
      </c>
      <c r="E642" t="s">
        <v>104</v>
      </c>
      <c r="F642" t="s">
        <v>224</v>
      </c>
      <c r="G642" t="s">
        <v>126</v>
      </c>
      <c r="H642">
        <v>18.703382526627156</v>
      </c>
    </row>
    <row r="643" spans="1:8">
      <c r="A643" t="s">
        <v>38</v>
      </c>
      <c r="B643" t="s">
        <v>4632</v>
      </c>
      <c r="C643" t="s">
        <v>37</v>
      </c>
      <c r="D643">
        <v>2006</v>
      </c>
      <c r="E643" t="s">
        <v>104</v>
      </c>
      <c r="F643" t="s">
        <v>224</v>
      </c>
      <c r="G643" t="s">
        <v>126</v>
      </c>
      <c r="H643">
        <v>19.454454621149043</v>
      </c>
    </row>
    <row r="644" spans="1:8">
      <c r="A644" t="s">
        <v>40</v>
      </c>
      <c r="B644" t="s">
        <v>4633</v>
      </c>
      <c r="C644" t="s">
        <v>39</v>
      </c>
      <c r="D644">
        <v>2006</v>
      </c>
      <c r="E644" t="s">
        <v>104</v>
      </c>
      <c r="F644" t="s">
        <v>224</v>
      </c>
      <c r="G644" t="s">
        <v>126</v>
      </c>
      <c r="H644">
        <v>19.126551096991047</v>
      </c>
    </row>
    <row r="645" spans="1:8">
      <c r="A645" t="s">
        <v>41</v>
      </c>
      <c r="B645" t="s">
        <v>4634</v>
      </c>
      <c r="C645" t="s">
        <v>24</v>
      </c>
      <c r="D645">
        <v>2006</v>
      </c>
      <c r="E645" t="s">
        <v>104</v>
      </c>
      <c r="F645" t="s">
        <v>224</v>
      </c>
      <c r="G645" t="s">
        <v>126</v>
      </c>
      <c r="H645">
        <v>18.424567107000314</v>
      </c>
    </row>
    <row r="646" spans="1:8">
      <c r="A646" t="s">
        <v>43</v>
      </c>
      <c r="B646" t="s">
        <v>4635</v>
      </c>
      <c r="C646" t="s">
        <v>42</v>
      </c>
      <c r="D646">
        <v>2006</v>
      </c>
      <c r="E646" t="s">
        <v>104</v>
      </c>
      <c r="F646" t="s">
        <v>224</v>
      </c>
      <c r="G646" t="s">
        <v>126</v>
      </c>
      <c r="H646">
        <v>15.668551405590508</v>
      </c>
    </row>
    <row r="647" spans="1:8">
      <c r="A647" t="s">
        <v>45</v>
      </c>
      <c r="B647" t="s">
        <v>4636</v>
      </c>
      <c r="C647" t="s">
        <v>44</v>
      </c>
      <c r="D647">
        <v>2006</v>
      </c>
      <c r="E647" t="s">
        <v>104</v>
      </c>
      <c r="F647" t="s">
        <v>224</v>
      </c>
      <c r="G647" t="s">
        <v>126</v>
      </c>
      <c r="H647">
        <v>19.312974517661779</v>
      </c>
    </row>
    <row r="648" spans="1:8">
      <c r="A648" t="s">
        <v>47</v>
      </c>
      <c r="B648" t="s">
        <v>4637</v>
      </c>
      <c r="C648" t="s">
        <v>46</v>
      </c>
      <c r="D648">
        <v>2006</v>
      </c>
      <c r="E648" t="s">
        <v>104</v>
      </c>
      <c r="F648" t="s">
        <v>224</v>
      </c>
      <c r="G648" t="s">
        <v>126</v>
      </c>
      <c r="H648">
        <v>18.529392102682948</v>
      </c>
    </row>
    <row r="649" spans="1:8">
      <c r="A649" t="s">
        <v>49</v>
      </c>
      <c r="B649" t="s">
        <v>4638</v>
      </c>
      <c r="C649" t="s">
        <v>48</v>
      </c>
      <c r="D649">
        <v>2006</v>
      </c>
      <c r="E649" t="s">
        <v>104</v>
      </c>
      <c r="F649" t="s">
        <v>224</v>
      </c>
      <c r="G649" t="s">
        <v>126</v>
      </c>
      <c r="H649">
        <v>17.872292487207151</v>
      </c>
    </row>
    <row r="650" spans="1:8">
      <c r="A650" t="s">
        <v>51</v>
      </c>
      <c r="B650" t="s">
        <v>4639</v>
      </c>
      <c r="C650" t="s">
        <v>50</v>
      </c>
      <c r="D650">
        <v>2006</v>
      </c>
      <c r="E650" t="s">
        <v>104</v>
      </c>
      <c r="F650" t="s">
        <v>224</v>
      </c>
      <c r="G650" t="s">
        <v>126</v>
      </c>
      <c r="H650">
        <v>18.532709672288775</v>
      </c>
    </row>
    <row r="651" spans="1:8">
      <c r="A651" t="s">
        <v>53</v>
      </c>
      <c r="B651" t="s">
        <v>4640</v>
      </c>
      <c r="C651" t="s">
        <v>52</v>
      </c>
      <c r="D651">
        <v>2006</v>
      </c>
      <c r="E651" t="s">
        <v>104</v>
      </c>
      <c r="F651" t="s">
        <v>224</v>
      </c>
      <c r="G651" t="s">
        <v>126</v>
      </c>
      <c r="H651">
        <v>19.388211442711906</v>
      </c>
    </row>
    <row r="652" spans="1:8">
      <c r="A652" t="s">
        <v>55</v>
      </c>
      <c r="B652" t="s">
        <v>4641</v>
      </c>
      <c r="C652" t="s">
        <v>54</v>
      </c>
      <c r="D652">
        <v>2006</v>
      </c>
      <c r="E652" t="s">
        <v>104</v>
      </c>
      <c r="F652" t="s">
        <v>224</v>
      </c>
      <c r="G652" t="s">
        <v>126</v>
      </c>
      <c r="H652">
        <v>19.87754969994015</v>
      </c>
    </row>
    <row r="653" spans="1:8">
      <c r="A653" t="s">
        <v>57</v>
      </c>
      <c r="B653" t="s">
        <v>4642</v>
      </c>
      <c r="C653" t="s">
        <v>56</v>
      </c>
      <c r="D653">
        <v>2006</v>
      </c>
      <c r="E653" t="s">
        <v>104</v>
      </c>
      <c r="F653" t="s">
        <v>224</v>
      </c>
      <c r="G653" t="s">
        <v>126</v>
      </c>
      <c r="H653">
        <v>18.573599451455681</v>
      </c>
    </row>
    <row r="654" spans="1:8">
      <c r="A654" t="s">
        <v>59</v>
      </c>
      <c r="B654" t="s">
        <v>4643</v>
      </c>
      <c r="C654" t="s">
        <v>58</v>
      </c>
      <c r="D654">
        <v>2006</v>
      </c>
      <c r="E654" t="s">
        <v>104</v>
      </c>
      <c r="F654" t="s">
        <v>224</v>
      </c>
      <c r="G654" t="s">
        <v>126</v>
      </c>
      <c r="H654">
        <v>19.321685508735868</v>
      </c>
    </row>
    <row r="655" spans="1:8">
      <c r="A655" t="s">
        <v>61</v>
      </c>
      <c r="B655" t="s">
        <v>4644</v>
      </c>
      <c r="C655" t="s">
        <v>60</v>
      </c>
      <c r="D655">
        <v>2006</v>
      </c>
      <c r="E655" t="s">
        <v>104</v>
      </c>
      <c r="F655" t="s">
        <v>224</v>
      </c>
      <c r="G655" t="s">
        <v>126</v>
      </c>
      <c r="H655">
        <v>19.858018259840712</v>
      </c>
    </row>
    <row r="656" spans="1:8">
      <c r="A656" t="s">
        <v>63</v>
      </c>
      <c r="B656" t="s">
        <v>4645</v>
      </c>
      <c r="C656" t="s">
        <v>62</v>
      </c>
      <c r="D656">
        <v>2006</v>
      </c>
      <c r="E656" t="s">
        <v>104</v>
      </c>
      <c r="F656" t="s">
        <v>224</v>
      </c>
      <c r="G656" t="s">
        <v>126</v>
      </c>
      <c r="H656">
        <v>20.275582620106942</v>
      </c>
    </row>
    <row r="657" spans="1:8">
      <c r="A657" t="s">
        <v>65</v>
      </c>
      <c r="B657" t="s">
        <v>4646</v>
      </c>
      <c r="C657" t="s">
        <v>64</v>
      </c>
      <c r="D657">
        <v>2006</v>
      </c>
      <c r="E657" t="s">
        <v>104</v>
      </c>
      <c r="F657" t="s">
        <v>224</v>
      </c>
      <c r="G657" t="s">
        <v>126</v>
      </c>
      <c r="H657">
        <v>19.311880476942971</v>
      </c>
    </row>
    <row r="658" spans="1:8">
      <c r="A658" t="s">
        <v>67</v>
      </c>
      <c r="B658" t="s">
        <v>4647</v>
      </c>
      <c r="C658" t="s">
        <v>66</v>
      </c>
      <c r="D658">
        <v>2006</v>
      </c>
      <c r="E658" t="s">
        <v>104</v>
      </c>
      <c r="F658" t="s">
        <v>224</v>
      </c>
      <c r="G658" t="s">
        <v>126</v>
      </c>
      <c r="H658">
        <v>19.925126624091611</v>
      </c>
    </row>
    <row r="659" spans="1:8">
      <c r="A659" t="s">
        <v>69</v>
      </c>
      <c r="B659" t="s">
        <v>4648</v>
      </c>
      <c r="C659" t="s">
        <v>68</v>
      </c>
      <c r="D659">
        <v>2006</v>
      </c>
      <c r="E659" t="s">
        <v>104</v>
      </c>
      <c r="F659" t="s">
        <v>224</v>
      </c>
      <c r="G659" t="s">
        <v>126</v>
      </c>
      <c r="H659">
        <v>19.114378718150185</v>
      </c>
    </row>
    <row r="660" spans="1:8">
      <c r="A660" t="s">
        <v>71</v>
      </c>
      <c r="B660" t="s">
        <v>4649</v>
      </c>
      <c r="C660" t="s">
        <v>70</v>
      </c>
      <c r="D660">
        <v>2006</v>
      </c>
      <c r="E660" t="s">
        <v>104</v>
      </c>
      <c r="F660" t="s">
        <v>224</v>
      </c>
      <c r="G660" t="s">
        <v>126</v>
      </c>
      <c r="H660">
        <v>20.939547656822498</v>
      </c>
    </row>
    <row r="661" spans="1:8">
      <c r="A661" t="s">
        <v>20</v>
      </c>
      <c r="B661" t="s">
        <v>4650</v>
      </c>
      <c r="C661" t="s">
        <v>182</v>
      </c>
      <c r="D661">
        <v>2006</v>
      </c>
      <c r="E661" t="s">
        <v>104</v>
      </c>
      <c r="F661" t="s">
        <v>224</v>
      </c>
      <c r="G661" t="s">
        <v>126</v>
      </c>
      <c r="H661">
        <v>18.91141278936573</v>
      </c>
    </row>
    <row r="662" spans="1:8">
      <c r="A662" t="s">
        <v>23</v>
      </c>
      <c r="B662" t="s">
        <v>4651</v>
      </c>
      <c r="C662" t="s">
        <v>175</v>
      </c>
      <c r="D662">
        <v>2007</v>
      </c>
      <c r="E662" t="s">
        <v>104</v>
      </c>
      <c r="F662" t="s">
        <v>224</v>
      </c>
      <c r="G662" t="s">
        <v>126</v>
      </c>
      <c r="H662">
        <v>18.288262434049315</v>
      </c>
    </row>
    <row r="663" spans="1:8">
      <c r="A663" t="s">
        <v>25</v>
      </c>
      <c r="B663" t="s">
        <v>4652</v>
      </c>
      <c r="C663" t="s">
        <v>176</v>
      </c>
      <c r="D663">
        <v>2007</v>
      </c>
      <c r="E663" t="s">
        <v>104</v>
      </c>
      <c r="F663" t="s">
        <v>224</v>
      </c>
      <c r="G663" t="s">
        <v>126</v>
      </c>
      <c r="H663">
        <v>18.023669894379537</v>
      </c>
    </row>
    <row r="664" spans="1:8">
      <c r="A664" t="s">
        <v>26</v>
      </c>
      <c r="B664" t="s">
        <v>4653</v>
      </c>
      <c r="C664" t="s">
        <v>177</v>
      </c>
      <c r="D664">
        <v>2007</v>
      </c>
      <c r="E664" t="s">
        <v>104</v>
      </c>
      <c r="F664" t="s">
        <v>224</v>
      </c>
      <c r="G664" t="s">
        <v>126</v>
      </c>
      <c r="H664">
        <v>17.958700967364731</v>
      </c>
    </row>
    <row r="665" spans="1:8">
      <c r="A665" s="16" t="s">
        <v>221</v>
      </c>
      <c r="B665" t="s">
        <v>4654</v>
      </c>
      <c r="C665" t="s">
        <v>178</v>
      </c>
      <c r="D665">
        <v>2007</v>
      </c>
      <c r="E665" t="s">
        <v>104</v>
      </c>
      <c r="F665" t="s">
        <v>224</v>
      </c>
      <c r="G665" t="s">
        <v>126</v>
      </c>
      <c r="H665">
        <v>18.262950217397304</v>
      </c>
    </row>
    <row r="666" spans="1:8">
      <c r="A666" t="s">
        <v>107</v>
      </c>
      <c r="B666" t="s">
        <v>4655</v>
      </c>
      <c r="C666" t="s">
        <v>179</v>
      </c>
      <c r="D666">
        <v>2007</v>
      </c>
      <c r="E666" t="s">
        <v>104</v>
      </c>
      <c r="F666" t="s">
        <v>224</v>
      </c>
      <c r="G666" t="s">
        <v>126</v>
      </c>
      <c r="H666">
        <v>18.752207856436343</v>
      </c>
    </row>
    <row r="667" spans="1:8">
      <c r="A667" t="s">
        <v>27</v>
      </c>
      <c r="B667" t="s">
        <v>4656</v>
      </c>
      <c r="C667" t="s">
        <v>180</v>
      </c>
      <c r="D667">
        <v>2007</v>
      </c>
      <c r="E667" t="s">
        <v>104</v>
      </c>
      <c r="F667" t="s">
        <v>224</v>
      </c>
      <c r="G667" t="s">
        <v>126</v>
      </c>
      <c r="H667">
        <v>19.142173334613432</v>
      </c>
    </row>
    <row r="668" spans="1:8">
      <c r="A668" t="s">
        <v>28</v>
      </c>
      <c r="B668" t="s">
        <v>4657</v>
      </c>
      <c r="C668" t="s">
        <v>181</v>
      </c>
      <c r="D668">
        <v>2007</v>
      </c>
      <c r="E668" t="s">
        <v>104</v>
      </c>
      <c r="F668" t="s">
        <v>224</v>
      </c>
      <c r="G668" t="s">
        <v>126</v>
      </c>
      <c r="H668">
        <v>19.767425443070589</v>
      </c>
    </row>
    <row r="669" spans="1:8">
      <c r="A669" t="s">
        <v>30</v>
      </c>
      <c r="B669" t="s">
        <v>4658</v>
      </c>
      <c r="C669" t="s">
        <v>29</v>
      </c>
      <c r="D669">
        <v>2007</v>
      </c>
      <c r="E669" t="s">
        <v>104</v>
      </c>
      <c r="F669" t="s">
        <v>224</v>
      </c>
      <c r="G669" t="s">
        <v>126</v>
      </c>
      <c r="H669">
        <v>17.546628407460545</v>
      </c>
    </row>
    <row r="670" spans="1:8">
      <c r="A670" t="s">
        <v>32</v>
      </c>
      <c r="B670" t="s">
        <v>4659</v>
      </c>
      <c r="C670" t="s">
        <v>31</v>
      </c>
      <c r="D670">
        <v>2007</v>
      </c>
      <c r="E670" t="s">
        <v>104</v>
      </c>
      <c r="F670" t="s">
        <v>224</v>
      </c>
      <c r="G670" t="s">
        <v>126</v>
      </c>
      <c r="H670">
        <v>17.763279116903131</v>
      </c>
    </row>
    <row r="671" spans="1:8">
      <c r="A671" t="s">
        <v>34</v>
      </c>
      <c r="B671" t="s">
        <v>4660</v>
      </c>
      <c r="C671" t="s">
        <v>33</v>
      </c>
      <c r="D671">
        <v>2007</v>
      </c>
      <c r="E671" t="s">
        <v>104</v>
      </c>
      <c r="F671" t="s">
        <v>224</v>
      </c>
      <c r="G671" t="s">
        <v>126</v>
      </c>
      <c r="H671">
        <v>17.12193921496247</v>
      </c>
    </row>
    <row r="672" spans="1:8">
      <c r="A672" t="s">
        <v>36</v>
      </c>
      <c r="B672" t="s">
        <v>4661</v>
      </c>
      <c r="C672" t="s">
        <v>35</v>
      </c>
      <c r="D672">
        <v>2007</v>
      </c>
      <c r="E672" t="s">
        <v>104</v>
      </c>
      <c r="F672" t="s">
        <v>224</v>
      </c>
      <c r="G672" t="s">
        <v>126</v>
      </c>
      <c r="H672">
        <v>18.4787898021792</v>
      </c>
    </row>
    <row r="673" spans="1:8">
      <c r="A673" t="s">
        <v>38</v>
      </c>
      <c r="B673" t="s">
        <v>4662</v>
      </c>
      <c r="C673" t="s">
        <v>37</v>
      </c>
      <c r="D673">
        <v>2007</v>
      </c>
      <c r="E673" t="s">
        <v>104</v>
      </c>
      <c r="F673" t="s">
        <v>224</v>
      </c>
      <c r="G673" t="s">
        <v>126</v>
      </c>
      <c r="H673">
        <v>19.201543602800765</v>
      </c>
    </row>
    <row r="674" spans="1:8">
      <c r="A674" t="s">
        <v>40</v>
      </c>
      <c r="B674" t="s">
        <v>4663</v>
      </c>
      <c r="C674" t="s">
        <v>39</v>
      </c>
      <c r="D674">
        <v>2007</v>
      </c>
      <c r="E674" t="s">
        <v>104</v>
      </c>
      <c r="F674" t="s">
        <v>224</v>
      </c>
      <c r="G674" t="s">
        <v>126</v>
      </c>
      <c r="H674">
        <v>18.984024439484092</v>
      </c>
    </row>
    <row r="675" spans="1:8">
      <c r="A675" t="s">
        <v>41</v>
      </c>
      <c r="B675" t="s">
        <v>4664</v>
      </c>
      <c r="C675" t="s">
        <v>24</v>
      </c>
      <c r="D675">
        <v>2007</v>
      </c>
      <c r="E675" t="s">
        <v>104</v>
      </c>
      <c r="F675" t="s">
        <v>224</v>
      </c>
      <c r="G675" t="s">
        <v>126</v>
      </c>
      <c r="H675">
        <v>18.023669894379537</v>
      </c>
    </row>
    <row r="676" spans="1:8">
      <c r="A676" t="s">
        <v>43</v>
      </c>
      <c r="B676" t="s">
        <v>4665</v>
      </c>
      <c r="C676" t="s">
        <v>42</v>
      </c>
      <c r="D676">
        <v>2007</v>
      </c>
      <c r="E676" t="s">
        <v>104</v>
      </c>
      <c r="F676" t="s">
        <v>224</v>
      </c>
      <c r="G676" t="s">
        <v>126</v>
      </c>
      <c r="H676">
        <v>15.49398614024374</v>
      </c>
    </row>
    <row r="677" spans="1:8">
      <c r="A677" t="s">
        <v>45</v>
      </c>
      <c r="B677" t="s">
        <v>4666</v>
      </c>
      <c r="C677" t="s">
        <v>44</v>
      </c>
      <c r="D677">
        <v>2007</v>
      </c>
      <c r="E677" t="s">
        <v>104</v>
      </c>
      <c r="F677" t="s">
        <v>224</v>
      </c>
      <c r="G677" t="s">
        <v>126</v>
      </c>
      <c r="H677">
        <v>18.893346706787028</v>
      </c>
    </row>
    <row r="678" spans="1:8">
      <c r="A678" t="s">
        <v>47</v>
      </c>
      <c r="B678" t="s">
        <v>4667</v>
      </c>
      <c r="C678" t="s">
        <v>46</v>
      </c>
      <c r="D678">
        <v>2007</v>
      </c>
      <c r="E678" t="s">
        <v>104</v>
      </c>
      <c r="F678" t="s">
        <v>224</v>
      </c>
      <c r="G678" t="s">
        <v>126</v>
      </c>
      <c r="H678">
        <v>18.365928720341508</v>
      </c>
    </row>
    <row r="679" spans="1:8">
      <c r="A679" t="s">
        <v>49</v>
      </c>
      <c r="B679" t="s">
        <v>4668</v>
      </c>
      <c r="C679" t="s">
        <v>48</v>
      </c>
      <c r="D679">
        <v>2007</v>
      </c>
      <c r="E679" t="s">
        <v>104</v>
      </c>
      <c r="F679" t="s">
        <v>224</v>
      </c>
      <c r="G679" t="s">
        <v>126</v>
      </c>
      <c r="H679">
        <v>17.732082939000257</v>
      </c>
    </row>
    <row r="680" spans="1:8">
      <c r="A680" t="s">
        <v>51</v>
      </c>
      <c r="B680" t="s">
        <v>4669</v>
      </c>
      <c r="C680" t="s">
        <v>50</v>
      </c>
      <c r="D680">
        <v>2007</v>
      </c>
      <c r="E680" t="s">
        <v>104</v>
      </c>
      <c r="F680" t="s">
        <v>224</v>
      </c>
      <c r="G680" t="s">
        <v>126</v>
      </c>
      <c r="H680">
        <v>18.328691609634635</v>
      </c>
    </row>
    <row r="681" spans="1:8">
      <c r="A681" t="s">
        <v>53</v>
      </c>
      <c r="B681" t="s">
        <v>4670</v>
      </c>
      <c r="C681" t="s">
        <v>52</v>
      </c>
      <c r="D681">
        <v>2007</v>
      </c>
      <c r="E681" t="s">
        <v>104</v>
      </c>
      <c r="F681" t="s">
        <v>224</v>
      </c>
      <c r="G681" t="s">
        <v>126</v>
      </c>
      <c r="H681">
        <v>19.103487337163198</v>
      </c>
    </row>
    <row r="682" spans="1:8">
      <c r="A682" t="s">
        <v>55</v>
      </c>
      <c r="B682" t="s">
        <v>4671</v>
      </c>
      <c r="C682" t="s">
        <v>54</v>
      </c>
      <c r="D682">
        <v>2007</v>
      </c>
      <c r="E682" t="s">
        <v>104</v>
      </c>
      <c r="F682" t="s">
        <v>224</v>
      </c>
      <c r="G682" t="s">
        <v>126</v>
      </c>
      <c r="H682">
        <v>19.591604399833244</v>
      </c>
    </row>
    <row r="683" spans="1:8">
      <c r="A683" t="s">
        <v>57</v>
      </c>
      <c r="B683" t="s">
        <v>4672</v>
      </c>
      <c r="C683" t="s">
        <v>56</v>
      </c>
      <c r="D683">
        <v>2007</v>
      </c>
      <c r="E683" t="s">
        <v>104</v>
      </c>
      <c r="F683" t="s">
        <v>224</v>
      </c>
      <c r="G683" t="s">
        <v>126</v>
      </c>
      <c r="H683">
        <v>18.433192360662531</v>
      </c>
    </row>
    <row r="684" spans="1:8">
      <c r="A684" t="s">
        <v>59</v>
      </c>
      <c r="B684" t="s">
        <v>4673</v>
      </c>
      <c r="C684" t="s">
        <v>58</v>
      </c>
      <c r="D684">
        <v>2007</v>
      </c>
      <c r="E684" t="s">
        <v>104</v>
      </c>
      <c r="F684" t="s">
        <v>224</v>
      </c>
      <c r="G684" t="s">
        <v>126</v>
      </c>
      <c r="H684">
        <v>19.041160740560667</v>
      </c>
    </row>
    <row r="685" spans="1:8">
      <c r="A685" t="s">
        <v>61</v>
      </c>
      <c r="B685" t="s">
        <v>4674</v>
      </c>
      <c r="C685" t="s">
        <v>60</v>
      </c>
      <c r="D685">
        <v>2007</v>
      </c>
      <c r="E685" t="s">
        <v>104</v>
      </c>
      <c r="F685" t="s">
        <v>224</v>
      </c>
      <c r="G685" t="s">
        <v>126</v>
      </c>
      <c r="H685">
        <v>19.556433981074981</v>
      </c>
    </row>
    <row r="686" spans="1:8">
      <c r="A686" t="s">
        <v>63</v>
      </c>
      <c r="B686" t="s">
        <v>4675</v>
      </c>
      <c r="C686" t="s">
        <v>62</v>
      </c>
      <c r="D686">
        <v>2007</v>
      </c>
      <c r="E686" t="s">
        <v>104</v>
      </c>
      <c r="F686" t="s">
        <v>224</v>
      </c>
      <c r="G686" t="s">
        <v>126</v>
      </c>
      <c r="H686">
        <v>20.018629955368112</v>
      </c>
    </row>
    <row r="687" spans="1:8">
      <c r="A687" t="s">
        <v>65</v>
      </c>
      <c r="B687" t="s">
        <v>4676</v>
      </c>
      <c r="C687" t="s">
        <v>64</v>
      </c>
      <c r="D687">
        <v>2007</v>
      </c>
      <c r="E687" t="s">
        <v>104</v>
      </c>
      <c r="F687" t="s">
        <v>224</v>
      </c>
      <c r="G687" t="s">
        <v>126</v>
      </c>
      <c r="H687">
        <v>18.892157566190715</v>
      </c>
    </row>
    <row r="688" spans="1:8">
      <c r="A688" t="s">
        <v>67</v>
      </c>
      <c r="B688" t="s">
        <v>4677</v>
      </c>
      <c r="C688" t="s">
        <v>66</v>
      </c>
      <c r="D688">
        <v>2007</v>
      </c>
      <c r="E688" t="s">
        <v>104</v>
      </c>
      <c r="F688" t="s">
        <v>224</v>
      </c>
      <c r="G688" t="s">
        <v>126</v>
      </c>
      <c r="H688">
        <v>19.639677270428912</v>
      </c>
    </row>
    <row r="689" spans="1:8">
      <c r="A689" t="s">
        <v>69</v>
      </c>
      <c r="B689" t="s">
        <v>4678</v>
      </c>
      <c r="C689" t="s">
        <v>68</v>
      </c>
      <c r="D689">
        <v>2007</v>
      </c>
      <c r="E689" t="s">
        <v>104</v>
      </c>
      <c r="F689" t="s">
        <v>224</v>
      </c>
      <c r="G689" t="s">
        <v>126</v>
      </c>
      <c r="H689">
        <v>18.813063666398786</v>
      </c>
    </row>
    <row r="690" spans="1:8">
      <c r="A690" t="s">
        <v>71</v>
      </c>
      <c r="B690" t="s">
        <v>4679</v>
      </c>
      <c r="C690" t="s">
        <v>70</v>
      </c>
      <c r="D690">
        <v>2007</v>
      </c>
      <c r="E690" t="s">
        <v>104</v>
      </c>
      <c r="F690" t="s">
        <v>224</v>
      </c>
      <c r="G690" t="s">
        <v>126</v>
      </c>
      <c r="H690">
        <v>20.574920778632865</v>
      </c>
    </row>
    <row r="691" spans="1:8">
      <c r="A691" t="s">
        <v>20</v>
      </c>
      <c r="B691" t="s">
        <v>4680</v>
      </c>
      <c r="C691" t="s">
        <v>182</v>
      </c>
      <c r="D691">
        <v>2007</v>
      </c>
      <c r="E691" t="s">
        <v>104</v>
      </c>
      <c r="F691" t="s">
        <v>224</v>
      </c>
      <c r="G691" t="s">
        <v>126</v>
      </c>
      <c r="H691">
        <v>18.662647993429797</v>
      </c>
    </row>
    <row r="692" spans="1:8">
      <c r="A692" t="s">
        <v>23</v>
      </c>
      <c r="B692" t="s">
        <v>4681</v>
      </c>
      <c r="C692" t="s">
        <v>175</v>
      </c>
      <c r="D692">
        <v>2008</v>
      </c>
      <c r="E692" t="s">
        <v>104</v>
      </c>
      <c r="F692" t="s">
        <v>224</v>
      </c>
      <c r="G692" t="s">
        <v>126</v>
      </c>
      <c r="H692">
        <v>18.104312057236275</v>
      </c>
    </row>
    <row r="693" spans="1:8">
      <c r="A693" t="s">
        <v>25</v>
      </c>
      <c r="B693" t="s">
        <v>4682</v>
      </c>
      <c r="C693" t="s">
        <v>176</v>
      </c>
      <c r="D693">
        <v>2008</v>
      </c>
      <c r="E693" t="s">
        <v>104</v>
      </c>
      <c r="F693" t="s">
        <v>224</v>
      </c>
      <c r="G693" t="s">
        <v>126</v>
      </c>
      <c r="H693">
        <v>17.766906258232041</v>
      </c>
    </row>
    <row r="694" spans="1:8">
      <c r="A694" t="s">
        <v>26</v>
      </c>
      <c r="B694" t="s">
        <v>4683</v>
      </c>
      <c r="C694" t="s">
        <v>177</v>
      </c>
      <c r="D694">
        <v>2008</v>
      </c>
      <c r="E694" t="s">
        <v>104</v>
      </c>
      <c r="F694" t="s">
        <v>224</v>
      </c>
      <c r="G694" t="s">
        <v>126</v>
      </c>
      <c r="H694">
        <v>17.720840310388724</v>
      </c>
    </row>
    <row r="695" spans="1:8">
      <c r="A695" s="16" t="s">
        <v>221</v>
      </c>
      <c r="B695" t="s">
        <v>4684</v>
      </c>
      <c r="C695" t="s">
        <v>178</v>
      </c>
      <c r="D695">
        <v>2008</v>
      </c>
      <c r="E695" t="s">
        <v>104</v>
      </c>
      <c r="F695" t="s">
        <v>224</v>
      </c>
      <c r="G695" t="s">
        <v>126</v>
      </c>
      <c r="H695">
        <v>18.081422096927337</v>
      </c>
    </row>
    <row r="696" spans="1:8">
      <c r="A696" t="s">
        <v>107</v>
      </c>
      <c r="B696" t="s">
        <v>4685</v>
      </c>
      <c r="C696" t="s">
        <v>179</v>
      </c>
      <c r="D696">
        <v>2008</v>
      </c>
      <c r="E696" t="s">
        <v>104</v>
      </c>
      <c r="F696" t="s">
        <v>224</v>
      </c>
      <c r="G696" t="s">
        <v>126</v>
      </c>
      <c r="H696">
        <v>18.575014776348247</v>
      </c>
    </row>
    <row r="697" spans="1:8">
      <c r="A697" t="s">
        <v>27</v>
      </c>
      <c r="B697" t="s">
        <v>4686</v>
      </c>
      <c r="C697" t="s">
        <v>180</v>
      </c>
      <c r="D697">
        <v>2008</v>
      </c>
      <c r="E697" t="s">
        <v>104</v>
      </c>
      <c r="F697" t="s">
        <v>224</v>
      </c>
      <c r="G697" t="s">
        <v>126</v>
      </c>
      <c r="H697">
        <v>19.040600248963791</v>
      </c>
    </row>
    <row r="698" spans="1:8">
      <c r="A698" t="s">
        <v>28</v>
      </c>
      <c r="B698" t="s">
        <v>4687</v>
      </c>
      <c r="C698" t="s">
        <v>181</v>
      </c>
      <c r="D698">
        <v>2008</v>
      </c>
      <c r="E698" t="s">
        <v>104</v>
      </c>
      <c r="F698" t="s">
        <v>224</v>
      </c>
      <c r="G698" t="s">
        <v>126</v>
      </c>
      <c r="H698">
        <v>19.546301396778393</v>
      </c>
    </row>
    <row r="699" spans="1:8">
      <c r="A699" t="s">
        <v>30</v>
      </c>
      <c r="B699" t="s">
        <v>4688</v>
      </c>
      <c r="C699" t="s">
        <v>29</v>
      </c>
      <c r="D699">
        <v>2008</v>
      </c>
      <c r="E699" t="s">
        <v>104</v>
      </c>
      <c r="F699" t="s">
        <v>224</v>
      </c>
      <c r="G699" t="s">
        <v>126</v>
      </c>
      <c r="H699">
        <v>17.262143143200412</v>
      </c>
    </row>
    <row r="700" spans="1:8">
      <c r="A700" t="s">
        <v>32</v>
      </c>
      <c r="B700" t="s">
        <v>4689</v>
      </c>
      <c r="C700" t="s">
        <v>31</v>
      </c>
      <c r="D700">
        <v>2008</v>
      </c>
      <c r="E700" t="s">
        <v>104</v>
      </c>
      <c r="F700" t="s">
        <v>224</v>
      </c>
      <c r="G700" t="s">
        <v>126</v>
      </c>
      <c r="H700">
        <v>17.570524276385015</v>
      </c>
    </row>
    <row r="701" spans="1:8">
      <c r="A701" t="s">
        <v>34</v>
      </c>
      <c r="B701" t="s">
        <v>4690</v>
      </c>
      <c r="C701" t="s">
        <v>33</v>
      </c>
      <c r="D701">
        <v>2008</v>
      </c>
      <c r="E701" t="s">
        <v>104</v>
      </c>
      <c r="F701" t="s">
        <v>224</v>
      </c>
      <c r="G701" t="s">
        <v>126</v>
      </c>
      <c r="H701">
        <v>16.89326839845765</v>
      </c>
    </row>
    <row r="702" spans="1:8">
      <c r="A702" t="s">
        <v>36</v>
      </c>
      <c r="B702" t="s">
        <v>4691</v>
      </c>
      <c r="C702" t="s">
        <v>35</v>
      </c>
      <c r="D702">
        <v>2008</v>
      </c>
      <c r="E702" t="s">
        <v>104</v>
      </c>
      <c r="F702" t="s">
        <v>224</v>
      </c>
      <c r="G702" t="s">
        <v>126</v>
      </c>
      <c r="H702">
        <v>18.356748540727683</v>
      </c>
    </row>
    <row r="703" spans="1:8">
      <c r="A703" t="s">
        <v>38</v>
      </c>
      <c r="B703" t="s">
        <v>4692</v>
      </c>
      <c r="C703" t="s">
        <v>37</v>
      </c>
      <c r="D703">
        <v>2008</v>
      </c>
      <c r="E703" t="s">
        <v>104</v>
      </c>
      <c r="F703" t="s">
        <v>224</v>
      </c>
      <c r="G703" t="s">
        <v>126</v>
      </c>
      <c r="H703">
        <v>18.965551382499125</v>
      </c>
    </row>
    <row r="704" spans="1:8">
      <c r="A704" t="s">
        <v>40</v>
      </c>
      <c r="B704" t="s">
        <v>4693</v>
      </c>
      <c r="C704" t="s">
        <v>39</v>
      </c>
      <c r="D704">
        <v>2008</v>
      </c>
      <c r="E704" t="s">
        <v>104</v>
      </c>
      <c r="F704" t="s">
        <v>224</v>
      </c>
      <c r="G704" t="s">
        <v>126</v>
      </c>
      <c r="H704">
        <v>18.911997340807275</v>
      </c>
    </row>
    <row r="705" spans="1:8">
      <c r="A705" t="s">
        <v>41</v>
      </c>
      <c r="B705" t="s">
        <v>4694</v>
      </c>
      <c r="C705" t="s">
        <v>24</v>
      </c>
      <c r="D705">
        <v>2008</v>
      </c>
      <c r="E705" t="s">
        <v>104</v>
      </c>
      <c r="F705" t="s">
        <v>224</v>
      </c>
      <c r="G705" t="s">
        <v>126</v>
      </c>
      <c r="H705">
        <v>17.766906258232041</v>
      </c>
    </row>
    <row r="706" spans="1:8">
      <c r="A706" t="s">
        <v>43</v>
      </c>
      <c r="B706" t="s">
        <v>4695</v>
      </c>
      <c r="C706" t="s">
        <v>42</v>
      </c>
      <c r="D706">
        <v>2008</v>
      </c>
      <c r="E706" t="s">
        <v>104</v>
      </c>
      <c r="F706" t="s">
        <v>224</v>
      </c>
      <c r="G706" t="s">
        <v>126</v>
      </c>
      <c r="H706">
        <v>15.255232023048912</v>
      </c>
    </row>
    <row r="707" spans="1:8">
      <c r="A707" t="s">
        <v>45</v>
      </c>
      <c r="B707" t="s">
        <v>4696</v>
      </c>
      <c r="C707" t="s">
        <v>44</v>
      </c>
      <c r="D707">
        <v>2008</v>
      </c>
      <c r="E707" t="s">
        <v>104</v>
      </c>
      <c r="F707" t="s">
        <v>224</v>
      </c>
      <c r="G707" t="s">
        <v>126</v>
      </c>
      <c r="H707">
        <v>18.503475489953274</v>
      </c>
    </row>
    <row r="708" spans="1:8">
      <c r="A708" t="s">
        <v>47</v>
      </c>
      <c r="B708" t="s">
        <v>4697</v>
      </c>
      <c r="C708" t="s">
        <v>46</v>
      </c>
      <c r="D708">
        <v>2008</v>
      </c>
      <c r="E708" t="s">
        <v>104</v>
      </c>
      <c r="F708" t="s">
        <v>224</v>
      </c>
      <c r="G708" t="s">
        <v>126</v>
      </c>
      <c r="H708">
        <v>18.214193746335958</v>
      </c>
    </row>
    <row r="709" spans="1:8">
      <c r="A709" t="s">
        <v>49</v>
      </c>
      <c r="B709" t="s">
        <v>4698</v>
      </c>
      <c r="C709" t="s">
        <v>48</v>
      </c>
      <c r="D709">
        <v>2008</v>
      </c>
      <c r="E709" t="s">
        <v>104</v>
      </c>
      <c r="F709" t="s">
        <v>224</v>
      </c>
      <c r="G709" t="s">
        <v>126</v>
      </c>
      <c r="H709">
        <v>17.598093440221408</v>
      </c>
    </row>
    <row r="710" spans="1:8">
      <c r="A710" t="s">
        <v>51</v>
      </c>
      <c r="B710" t="s">
        <v>4699</v>
      </c>
      <c r="C710" t="s">
        <v>50</v>
      </c>
      <c r="D710">
        <v>2008</v>
      </c>
      <c r="E710" t="s">
        <v>104</v>
      </c>
      <c r="F710" t="s">
        <v>224</v>
      </c>
      <c r="G710" t="s">
        <v>126</v>
      </c>
      <c r="H710">
        <v>18.158028692079924</v>
      </c>
    </row>
    <row r="711" spans="1:8">
      <c r="A711" t="s">
        <v>53</v>
      </c>
      <c r="B711" t="s">
        <v>4700</v>
      </c>
      <c r="C711" t="s">
        <v>52</v>
      </c>
      <c r="D711">
        <v>2008</v>
      </c>
      <c r="E711" t="s">
        <v>104</v>
      </c>
      <c r="F711" t="s">
        <v>224</v>
      </c>
      <c r="G711" t="s">
        <v>126</v>
      </c>
      <c r="H711">
        <v>18.828503736103517</v>
      </c>
    </row>
    <row r="712" spans="1:8">
      <c r="A712" t="s">
        <v>55</v>
      </c>
      <c r="B712" t="s">
        <v>4701</v>
      </c>
      <c r="C712" t="s">
        <v>54</v>
      </c>
      <c r="D712">
        <v>2008</v>
      </c>
      <c r="E712" t="s">
        <v>104</v>
      </c>
      <c r="F712" t="s">
        <v>224</v>
      </c>
      <c r="G712" t="s">
        <v>126</v>
      </c>
      <c r="H712">
        <v>19.394175622250682</v>
      </c>
    </row>
    <row r="713" spans="1:8">
      <c r="A713" t="s">
        <v>57</v>
      </c>
      <c r="B713" t="s">
        <v>4702</v>
      </c>
      <c r="C713" t="s">
        <v>56</v>
      </c>
      <c r="D713">
        <v>2008</v>
      </c>
      <c r="E713" t="s">
        <v>104</v>
      </c>
      <c r="F713" t="s">
        <v>224</v>
      </c>
      <c r="G713" t="s">
        <v>126</v>
      </c>
      <c r="H713">
        <v>18.265572883800594</v>
      </c>
    </row>
    <row r="714" spans="1:8">
      <c r="A714" t="s">
        <v>59</v>
      </c>
      <c r="B714" t="s">
        <v>4703</v>
      </c>
      <c r="C714" t="s">
        <v>58</v>
      </c>
      <c r="D714">
        <v>2008</v>
      </c>
      <c r="E714" t="s">
        <v>104</v>
      </c>
      <c r="F714" t="s">
        <v>224</v>
      </c>
      <c r="G714" t="s">
        <v>126</v>
      </c>
      <c r="H714">
        <v>18.95545406519998</v>
      </c>
    </row>
    <row r="715" spans="1:8">
      <c r="A715" t="s">
        <v>61</v>
      </c>
      <c r="B715" t="s">
        <v>4704</v>
      </c>
      <c r="C715" t="s">
        <v>60</v>
      </c>
      <c r="D715">
        <v>2008</v>
      </c>
      <c r="E715" t="s">
        <v>104</v>
      </c>
      <c r="F715" t="s">
        <v>224</v>
      </c>
      <c r="G715" t="s">
        <v>126</v>
      </c>
      <c r="H715">
        <v>19.387047566218278</v>
      </c>
    </row>
    <row r="716" spans="1:8">
      <c r="A716" t="s">
        <v>63</v>
      </c>
      <c r="B716" t="s">
        <v>4705</v>
      </c>
      <c r="C716" t="s">
        <v>62</v>
      </c>
      <c r="D716">
        <v>2008</v>
      </c>
      <c r="E716" t="s">
        <v>104</v>
      </c>
      <c r="F716" t="s">
        <v>224</v>
      </c>
      <c r="G716" t="s">
        <v>126</v>
      </c>
      <c r="H716">
        <v>19.803811436579124</v>
      </c>
    </row>
    <row r="717" spans="1:8">
      <c r="A717" t="s">
        <v>65</v>
      </c>
      <c r="B717" t="s">
        <v>4706</v>
      </c>
      <c r="C717" t="s">
        <v>64</v>
      </c>
      <c r="D717">
        <v>2008</v>
      </c>
      <c r="E717" t="s">
        <v>104</v>
      </c>
      <c r="F717" t="s">
        <v>224</v>
      </c>
      <c r="G717" t="s">
        <v>126</v>
      </c>
      <c r="H717">
        <v>18.622171297622458</v>
      </c>
    </row>
    <row r="718" spans="1:8">
      <c r="A718" t="s">
        <v>67</v>
      </c>
      <c r="B718" t="s">
        <v>4707</v>
      </c>
      <c r="C718" t="s">
        <v>66</v>
      </c>
      <c r="D718">
        <v>2008</v>
      </c>
      <c r="E718" t="s">
        <v>104</v>
      </c>
      <c r="F718" t="s">
        <v>224</v>
      </c>
      <c r="G718" t="s">
        <v>126</v>
      </c>
      <c r="H718">
        <v>19.441456078336664</v>
      </c>
    </row>
    <row r="719" spans="1:8">
      <c r="A719" t="s">
        <v>69</v>
      </c>
      <c r="B719" t="s">
        <v>4708</v>
      </c>
      <c r="C719" t="s">
        <v>68</v>
      </c>
      <c r="D719">
        <v>2008</v>
      </c>
      <c r="E719" t="s">
        <v>104</v>
      </c>
      <c r="F719" t="s">
        <v>224</v>
      </c>
      <c r="G719" t="s">
        <v>126</v>
      </c>
      <c r="H719">
        <v>18.520902462573105</v>
      </c>
    </row>
    <row r="720" spans="1:8">
      <c r="A720" t="s">
        <v>71</v>
      </c>
      <c r="B720" t="s">
        <v>4709</v>
      </c>
      <c r="C720" t="s">
        <v>70</v>
      </c>
      <c r="D720">
        <v>2008</v>
      </c>
      <c r="E720" t="s">
        <v>104</v>
      </c>
      <c r="F720" t="s">
        <v>224</v>
      </c>
      <c r="G720" t="s">
        <v>126</v>
      </c>
      <c r="H720">
        <v>20.394552485568571</v>
      </c>
    </row>
    <row r="721" spans="1:8">
      <c r="A721" t="s">
        <v>20</v>
      </c>
      <c r="B721" t="s">
        <v>4710</v>
      </c>
      <c r="C721" t="s">
        <v>182</v>
      </c>
      <c r="D721">
        <v>2008</v>
      </c>
      <c r="E721" t="s">
        <v>104</v>
      </c>
      <c r="F721" t="s">
        <v>224</v>
      </c>
      <c r="G721" t="s">
        <v>126</v>
      </c>
      <c r="H721">
        <v>18.471102662476575</v>
      </c>
    </row>
    <row r="722" spans="1:8">
      <c r="A722" t="s">
        <v>23</v>
      </c>
      <c r="B722" t="s">
        <v>4711</v>
      </c>
      <c r="C722" t="s">
        <v>175</v>
      </c>
      <c r="D722">
        <v>2009</v>
      </c>
      <c r="E722" t="s">
        <v>104</v>
      </c>
      <c r="F722" t="s">
        <v>224</v>
      </c>
      <c r="G722" t="s">
        <v>126</v>
      </c>
      <c r="H722">
        <v>18.011613044589708</v>
      </c>
    </row>
    <row r="723" spans="1:8">
      <c r="A723" t="s">
        <v>25</v>
      </c>
      <c r="B723" t="s">
        <v>4712</v>
      </c>
      <c r="C723" t="s">
        <v>176</v>
      </c>
      <c r="D723">
        <v>2009</v>
      </c>
      <c r="E723" t="s">
        <v>104</v>
      </c>
      <c r="F723" t="s">
        <v>224</v>
      </c>
      <c r="G723" t="s">
        <v>126</v>
      </c>
      <c r="H723">
        <v>17.51371252535878</v>
      </c>
    </row>
    <row r="724" spans="1:8">
      <c r="A724" t="s">
        <v>26</v>
      </c>
      <c r="B724" t="s">
        <v>4713</v>
      </c>
      <c r="C724" t="s">
        <v>177</v>
      </c>
      <c r="D724">
        <v>2009</v>
      </c>
      <c r="E724" t="s">
        <v>104</v>
      </c>
      <c r="F724" t="s">
        <v>224</v>
      </c>
      <c r="G724" t="s">
        <v>126</v>
      </c>
      <c r="H724">
        <v>17.536954130183009</v>
      </c>
    </row>
    <row r="725" spans="1:8">
      <c r="A725" s="16" t="s">
        <v>221</v>
      </c>
      <c r="B725" t="s">
        <v>4714</v>
      </c>
      <c r="C725" t="s">
        <v>178</v>
      </c>
      <c r="D725">
        <v>2009</v>
      </c>
      <c r="E725" t="s">
        <v>104</v>
      </c>
      <c r="F725" t="s">
        <v>224</v>
      </c>
      <c r="G725" t="s">
        <v>126</v>
      </c>
      <c r="H725">
        <v>17.939019849060578</v>
      </c>
    </row>
    <row r="726" spans="1:8">
      <c r="A726" t="s">
        <v>107</v>
      </c>
      <c r="B726" t="s">
        <v>4715</v>
      </c>
      <c r="C726" t="s">
        <v>179</v>
      </c>
      <c r="D726">
        <v>2009</v>
      </c>
      <c r="E726" t="s">
        <v>104</v>
      </c>
      <c r="F726" t="s">
        <v>224</v>
      </c>
      <c r="G726" t="s">
        <v>126</v>
      </c>
      <c r="H726">
        <v>18.433307892319835</v>
      </c>
    </row>
    <row r="727" spans="1:8">
      <c r="A727" t="s">
        <v>27</v>
      </c>
      <c r="B727" t="s">
        <v>4716</v>
      </c>
      <c r="C727" t="s">
        <v>180</v>
      </c>
      <c r="D727">
        <v>2009</v>
      </c>
      <c r="E727" t="s">
        <v>104</v>
      </c>
      <c r="F727" t="s">
        <v>224</v>
      </c>
      <c r="G727" t="s">
        <v>126</v>
      </c>
      <c r="H727">
        <v>18.953632480821035</v>
      </c>
    </row>
    <row r="728" spans="1:8">
      <c r="A728" t="s">
        <v>28</v>
      </c>
      <c r="B728" t="s">
        <v>4717</v>
      </c>
      <c r="C728" t="s">
        <v>181</v>
      </c>
      <c r="D728">
        <v>2009</v>
      </c>
      <c r="E728" t="s">
        <v>104</v>
      </c>
      <c r="F728" t="s">
        <v>224</v>
      </c>
      <c r="G728" t="s">
        <v>126</v>
      </c>
      <c r="H728">
        <v>19.362535326400216</v>
      </c>
    </row>
    <row r="729" spans="1:8">
      <c r="A729" t="s">
        <v>30</v>
      </c>
      <c r="B729" t="s">
        <v>4718</v>
      </c>
      <c r="C729" t="s">
        <v>29</v>
      </c>
      <c r="D729">
        <v>2009</v>
      </c>
      <c r="E729" t="s">
        <v>104</v>
      </c>
      <c r="F729" t="s">
        <v>224</v>
      </c>
      <c r="G729" t="s">
        <v>126</v>
      </c>
      <c r="H729">
        <v>17.159864919008644</v>
      </c>
    </row>
    <row r="730" spans="1:8">
      <c r="A730" t="s">
        <v>32</v>
      </c>
      <c r="B730" t="s">
        <v>4719</v>
      </c>
      <c r="C730" t="s">
        <v>31</v>
      </c>
      <c r="D730">
        <v>2009</v>
      </c>
      <c r="E730" t="s">
        <v>104</v>
      </c>
      <c r="F730" t="s">
        <v>224</v>
      </c>
      <c r="G730" t="s">
        <v>126</v>
      </c>
      <c r="H730">
        <v>17.420893438808747</v>
      </c>
    </row>
    <row r="731" spans="1:8">
      <c r="A731" t="s">
        <v>34</v>
      </c>
      <c r="B731" t="s">
        <v>4720</v>
      </c>
      <c r="C731" t="s">
        <v>33</v>
      </c>
      <c r="D731">
        <v>2009</v>
      </c>
      <c r="E731" t="s">
        <v>104</v>
      </c>
      <c r="F731" t="s">
        <v>224</v>
      </c>
      <c r="G731" t="s">
        <v>126</v>
      </c>
      <c r="H731">
        <v>16.818614065239963</v>
      </c>
    </row>
    <row r="732" spans="1:8">
      <c r="A732" t="s">
        <v>36</v>
      </c>
      <c r="B732" t="s">
        <v>4721</v>
      </c>
      <c r="C732" t="s">
        <v>35</v>
      </c>
      <c r="D732">
        <v>2009</v>
      </c>
      <c r="E732" t="s">
        <v>104</v>
      </c>
      <c r="F732" t="s">
        <v>224</v>
      </c>
      <c r="G732" t="s">
        <v>126</v>
      </c>
      <c r="H732">
        <v>18.18008555334378</v>
      </c>
    </row>
    <row r="733" spans="1:8">
      <c r="A733" t="s">
        <v>38</v>
      </c>
      <c r="B733" t="s">
        <v>4722</v>
      </c>
      <c r="C733" t="s">
        <v>37</v>
      </c>
      <c r="D733">
        <v>2009</v>
      </c>
      <c r="E733" t="s">
        <v>104</v>
      </c>
      <c r="F733" t="s">
        <v>224</v>
      </c>
      <c r="G733" t="s">
        <v>126</v>
      </c>
      <c r="H733">
        <v>18.863045695298876</v>
      </c>
    </row>
    <row r="734" spans="1:8">
      <c r="A734" t="s">
        <v>40</v>
      </c>
      <c r="B734" t="s">
        <v>4723</v>
      </c>
      <c r="C734" t="s">
        <v>39</v>
      </c>
      <c r="D734">
        <v>2009</v>
      </c>
      <c r="E734" t="s">
        <v>104</v>
      </c>
      <c r="F734" t="s">
        <v>224</v>
      </c>
      <c r="G734" t="s">
        <v>126</v>
      </c>
      <c r="H734">
        <v>18.927191567575676</v>
      </c>
    </row>
    <row r="735" spans="1:8">
      <c r="A735" t="s">
        <v>41</v>
      </c>
      <c r="B735" t="s">
        <v>4724</v>
      </c>
      <c r="C735" t="s">
        <v>24</v>
      </c>
      <c r="D735">
        <v>2009</v>
      </c>
      <c r="E735" t="s">
        <v>104</v>
      </c>
      <c r="F735" t="s">
        <v>224</v>
      </c>
      <c r="G735" t="s">
        <v>126</v>
      </c>
      <c r="H735">
        <v>17.51371252535878</v>
      </c>
    </row>
    <row r="736" spans="1:8">
      <c r="A736" t="s">
        <v>43</v>
      </c>
      <c r="B736" t="s">
        <v>4725</v>
      </c>
      <c r="C736" t="s">
        <v>42</v>
      </c>
      <c r="D736">
        <v>2009</v>
      </c>
      <c r="E736" t="s">
        <v>104</v>
      </c>
      <c r="F736" t="s">
        <v>224</v>
      </c>
      <c r="G736" t="s">
        <v>126</v>
      </c>
      <c r="H736">
        <v>15.137590096728385</v>
      </c>
    </row>
    <row r="737" spans="1:8">
      <c r="A737" t="s">
        <v>45</v>
      </c>
      <c r="B737" t="s">
        <v>4726</v>
      </c>
      <c r="C737" t="s">
        <v>44</v>
      </c>
      <c r="D737">
        <v>2009</v>
      </c>
      <c r="E737" t="s">
        <v>104</v>
      </c>
      <c r="F737" t="s">
        <v>224</v>
      </c>
      <c r="G737" t="s">
        <v>126</v>
      </c>
      <c r="H737">
        <v>18.249796401865702</v>
      </c>
    </row>
    <row r="738" spans="1:8">
      <c r="A738" t="s">
        <v>47</v>
      </c>
      <c r="B738" t="s">
        <v>4727</v>
      </c>
      <c r="C738" t="s">
        <v>46</v>
      </c>
      <c r="D738">
        <v>2009</v>
      </c>
      <c r="E738" t="s">
        <v>104</v>
      </c>
      <c r="F738" t="s">
        <v>224</v>
      </c>
      <c r="G738" t="s">
        <v>126</v>
      </c>
      <c r="H738">
        <v>18.042505715192021</v>
      </c>
    </row>
    <row r="739" spans="1:8">
      <c r="A739" t="s">
        <v>49</v>
      </c>
      <c r="B739" t="s">
        <v>4728</v>
      </c>
      <c r="C739" t="s">
        <v>48</v>
      </c>
      <c r="D739">
        <v>2009</v>
      </c>
      <c r="E739" t="s">
        <v>104</v>
      </c>
      <c r="F739" t="s">
        <v>224</v>
      </c>
      <c r="G739" t="s">
        <v>126</v>
      </c>
      <c r="H739">
        <v>17.51096132868706</v>
      </c>
    </row>
    <row r="740" spans="1:8">
      <c r="A740" t="s">
        <v>51</v>
      </c>
      <c r="B740" t="s">
        <v>4729</v>
      </c>
      <c r="C740" t="s">
        <v>50</v>
      </c>
      <c r="D740">
        <v>2009</v>
      </c>
      <c r="E740" t="s">
        <v>104</v>
      </c>
      <c r="F740" t="s">
        <v>224</v>
      </c>
      <c r="G740" t="s">
        <v>126</v>
      </c>
      <c r="H740">
        <v>17.979460644846888</v>
      </c>
    </row>
    <row r="741" spans="1:8">
      <c r="A741" t="s">
        <v>53</v>
      </c>
      <c r="B741" t="s">
        <v>4730</v>
      </c>
      <c r="C741" t="s">
        <v>52</v>
      </c>
      <c r="D741">
        <v>2009</v>
      </c>
      <c r="E741" t="s">
        <v>104</v>
      </c>
      <c r="F741" t="s">
        <v>224</v>
      </c>
      <c r="G741" t="s">
        <v>126</v>
      </c>
      <c r="H741">
        <v>18.630019668609336</v>
      </c>
    </row>
    <row r="742" spans="1:8">
      <c r="A742" t="s">
        <v>55</v>
      </c>
      <c r="B742" t="s">
        <v>4731</v>
      </c>
      <c r="C742" t="s">
        <v>54</v>
      </c>
      <c r="D742">
        <v>2009</v>
      </c>
      <c r="E742" t="s">
        <v>104</v>
      </c>
      <c r="F742" t="s">
        <v>224</v>
      </c>
      <c r="G742" t="s">
        <v>126</v>
      </c>
      <c r="H742">
        <v>19.13492176725163</v>
      </c>
    </row>
    <row r="743" spans="1:8">
      <c r="A743" t="s">
        <v>57</v>
      </c>
      <c r="B743" t="s">
        <v>4732</v>
      </c>
      <c r="C743" t="s">
        <v>56</v>
      </c>
      <c r="D743">
        <v>2009</v>
      </c>
      <c r="E743" t="s">
        <v>104</v>
      </c>
      <c r="F743" t="s">
        <v>224</v>
      </c>
      <c r="G743" t="s">
        <v>126</v>
      </c>
      <c r="H743">
        <v>18.171156443244012</v>
      </c>
    </row>
    <row r="744" spans="1:8">
      <c r="A744" t="s">
        <v>59</v>
      </c>
      <c r="B744" t="s">
        <v>4733</v>
      </c>
      <c r="C744" t="s">
        <v>58</v>
      </c>
      <c r="D744">
        <v>2009</v>
      </c>
      <c r="E744" t="s">
        <v>104</v>
      </c>
      <c r="F744" t="s">
        <v>224</v>
      </c>
      <c r="G744" t="s">
        <v>126</v>
      </c>
      <c r="H744">
        <v>18.911320039362195</v>
      </c>
    </row>
    <row r="745" spans="1:8">
      <c r="A745" t="s">
        <v>61</v>
      </c>
      <c r="B745" t="s">
        <v>4734</v>
      </c>
      <c r="C745" t="s">
        <v>60</v>
      </c>
      <c r="D745">
        <v>2009</v>
      </c>
      <c r="E745" t="s">
        <v>104</v>
      </c>
      <c r="F745" t="s">
        <v>224</v>
      </c>
      <c r="G745" t="s">
        <v>126</v>
      </c>
      <c r="H745">
        <v>19.124423963133641</v>
      </c>
    </row>
    <row r="746" spans="1:8">
      <c r="A746" t="s">
        <v>63</v>
      </c>
      <c r="B746" t="s">
        <v>4735</v>
      </c>
      <c r="C746" t="s">
        <v>62</v>
      </c>
      <c r="D746">
        <v>2009</v>
      </c>
      <c r="E746" t="s">
        <v>104</v>
      </c>
      <c r="F746" t="s">
        <v>224</v>
      </c>
      <c r="G746" t="s">
        <v>126</v>
      </c>
      <c r="H746">
        <v>19.659176220231544</v>
      </c>
    </row>
    <row r="747" spans="1:8">
      <c r="A747" t="s">
        <v>65</v>
      </c>
      <c r="B747" t="s">
        <v>4736</v>
      </c>
      <c r="C747" t="s">
        <v>64</v>
      </c>
      <c r="D747">
        <v>2009</v>
      </c>
      <c r="E747" t="s">
        <v>104</v>
      </c>
      <c r="F747" t="s">
        <v>224</v>
      </c>
      <c r="G747" t="s">
        <v>126</v>
      </c>
      <c r="H747">
        <v>18.239083750894775</v>
      </c>
    </row>
    <row r="748" spans="1:8">
      <c r="A748" t="s">
        <v>67</v>
      </c>
      <c r="B748" t="s">
        <v>4737</v>
      </c>
      <c r="C748" t="s">
        <v>66</v>
      </c>
      <c r="D748">
        <v>2009</v>
      </c>
      <c r="E748" t="s">
        <v>104</v>
      </c>
      <c r="F748" t="s">
        <v>224</v>
      </c>
      <c r="G748" t="s">
        <v>126</v>
      </c>
      <c r="H748">
        <v>19.269948135396223</v>
      </c>
    </row>
    <row r="749" spans="1:8">
      <c r="A749" t="s">
        <v>69</v>
      </c>
      <c r="B749" t="s">
        <v>4738</v>
      </c>
      <c r="C749" t="s">
        <v>68</v>
      </c>
      <c r="D749">
        <v>2009</v>
      </c>
      <c r="E749" t="s">
        <v>104</v>
      </c>
      <c r="F749" t="s">
        <v>224</v>
      </c>
      <c r="G749" t="s">
        <v>126</v>
      </c>
      <c r="H749">
        <v>18.281303488410614</v>
      </c>
    </row>
    <row r="750" spans="1:8">
      <c r="A750" t="s">
        <v>71</v>
      </c>
      <c r="B750" t="s">
        <v>4739</v>
      </c>
      <c r="C750" t="s">
        <v>70</v>
      </c>
      <c r="D750">
        <v>2009</v>
      </c>
      <c r="E750" t="s">
        <v>104</v>
      </c>
      <c r="F750" t="s">
        <v>224</v>
      </c>
      <c r="G750" t="s">
        <v>126</v>
      </c>
      <c r="H750">
        <v>20.282707143503092</v>
      </c>
    </row>
    <row r="751" spans="1:8">
      <c r="A751" t="s">
        <v>20</v>
      </c>
      <c r="B751" t="s">
        <v>4740</v>
      </c>
      <c r="C751" t="s">
        <v>182</v>
      </c>
      <c r="D751">
        <v>2009</v>
      </c>
      <c r="E751" t="s">
        <v>104</v>
      </c>
      <c r="F751" t="s">
        <v>224</v>
      </c>
      <c r="G751" t="s">
        <v>126</v>
      </c>
      <c r="H751">
        <v>18.328017764486297</v>
      </c>
    </row>
    <row r="752" spans="1:8">
      <c r="A752" t="s">
        <v>23</v>
      </c>
      <c r="B752" t="s">
        <v>4741</v>
      </c>
      <c r="C752" t="s">
        <v>175</v>
      </c>
      <c r="D752">
        <v>2010</v>
      </c>
      <c r="E752" t="s">
        <v>104</v>
      </c>
      <c r="F752" t="s">
        <v>224</v>
      </c>
      <c r="G752" t="s">
        <v>126</v>
      </c>
      <c r="H752">
        <v>17.940374188488011</v>
      </c>
    </row>
    <row r="753" spans="1:8">
      <c r="A753" t="s">
        <v>25</v>
      </c>
      <c r="B753" t="s">
        <v>4742</v>
      </c>
      <c r="C753" t="s">
        <v>176</v>
      </c>
      <c r="D753">
        <v>2010</v>
      </c>
      <c r="E753" t="s">
        <v>104</v>
      </c>
      <c r="F753" t="s">
        <v>224</v>
      </c>
      <c r="G753" t="s">
        <v>126</v>
      </c>
      <c r="H753">
        <v>17.251162720691159</v>
      </c>
    </row>
    <row r="754" spans="1:8">
      <c r="A754" t="s">
        <v>26</v>
      </c>
      <c r="B754" t="s">
        <v>4743</v>
      </c>
      <c r="C754" t="s">
        <v>177</v>
      </c>
      <c r="D754">
        <v>2010</v>
      </c>
      <c r="E754" t="s">
        <v>104</v>
      </c>
      <c r="F754" t="s">
        <v>224</v>
      </c>
      <c r="G754" t="s">
        <v>126</v>
      </c>
      <c r="H754">
        <v>17.349518010494613</v>
      </c>
    </row>
    <row r="755" spans="1:8">
      <c r="A755" s="16" t="s">
        <v>221</v>
      </c>
      <c r="B755" t="s">
        <v>4744</v>
      </c>
      <c r="C755" t="s">
        <v>178</v>
      </c>
      <c r="D755">
        <v>2010</v>
      </c>
      <c r="E755" t="s">
        <v>104</v>
      </c>
      <c r="F755" t="s">
        <v>224</v>
      </c>
      <c r="G755" t="s">
        <v>126</v>
      </c>
      <c r="H755">
        <v>17.741065538783904</v>
      </c>
    </row>
    <row r="756" spans="1:8">
      <c r="A756" t="s">
        <v>107</v>
      </c>
      <c r="B756" t="s">
        <v>4745</v>
      </c>
      <c r="C756" t="s">
        <v>179</v>
      </c>
      <c r="D756">
        <v>2010</v>
      </c>
      <c r="E756" t="s">
        <v>104</v>
      </c>
      <c r="F756" t="s">
        <v>224</v>
      </c>
      <c r="G756" t="s">
        <v>126</v>
      </c>
      <c r="H756">
        <v>18.397647043735319</v>
      </c>
    </row>
    <row r="757" spans="1:8">
      <c r="A757" t="s">
        <v>27</v>
      </c>
      <c r="B757" t="s">
        <v>4746</v>
      </c>
      <c r="C757" t="s">
        <v>180</v>
      </c>
      <c r="D757">
        <v>2010</v>
      </c>
      <c r="E757" t="s">
        <v>104</v>
      </c>
      <c r="F757" t="s">
        <v>224</v>
      </c>
      <c r="G757" t="s">
        <v>126</v>
      </c>
      <c r="H757">
        <v>18.835850241677818</v>
      </c>
    </row>
    <row r="758" spans="1:8">
      <c r="A758" t="s">
        <v>28</v>
      </c>
      <c r="B758" t="s">
        <v>4747</v>
      </c>
      <c r="C758" t="s">
        <v>181</v>
      </c>
      <c r="D758">
        <v>2010</v>
      </c>
      <c r="E758" t="s">
        <v>104</v>
      </c>
      <c r="F758" t="s">
        <v>224</v>
      </c>
      <c r="G758" t="s">
        <v>126</v>
      </c>
      <c r="H758">
        <v>19.200282543869111</v>
      </c>
    </row>
    <row r="759" spans="1:8">
      <c r="A759" t="s">
        <v>30</v>
      </c>
      <c r="B759" t="s">
        <v>4748</v>
      </c>
      <c r="C759" t="s">
        <v>29</v>
      </c>
      <c r="D759">
        <v>2010</v>
      </c>
      <c r="E759" t="s">
        <v>104</v>
      </c>
      <c r="F759" t="s">
        <v>224</v>
      </c>
      <c r="G759" t="s">
        <v>126</v>
      </c>
      <c r="H759">
        <v>17.120845445562985</v>
      </c>
    </row>
    <row r="760" spans="1:8">
      <c r="A760" t="s">
        <v>32</v>
      </c>
      <c r="B760" t="s">
        <v>4749</v>
      </c>
      <c r="C760" t="s">
        <v>31</v>
      </c>
      <c r="D760">
        <v>2010</v>
      </c>
      <c r="E760" t="s">
        <v>104</v>
      </c>
      <c r="F760" t="s">
        <v>224</v>
      </c>
      <c r="G760" t="s">
        <v>126</v>
      </c>
      <c r="H760">
        <v>17.282819528702902</v>
      </c>
    </row>
    <row r="761" spans="1:8">
      <c r="A761" t="s">
        <v>34</v>
      </c>
      <c r="B761" t="s">
        <v>4750</v>
      </c>
      <c r="C761" t="s">
        <v>33</v>
      </c>
      <c r="D761">
        <v>2010</v>
      </c>
      <c r="E761" t="s">
        <v>104</v>
      </c>
      <c r="F761" t="s">
        <v>224</v>
      </c>
      <c r="G761" t="s">
        <v>126</v>
      </c>
      <c r="H761">
        <v>16.697476500235435</v>
      </c>
    </row>
    <row r="762" spans="1:8">
      <c r="A762" t="s">
        <v>36</v>
      </c>
      <c r="B762" t="s">
        <v>4751</v>
      </c>
      <c r="C762" t="s">
        <v>35</v>
      </c>
      <c r="D762">
        <v>2010</v>
      </c>
      <c r="E762" t="s">
        <v>104</v>
      </c>
      <c r="F762" t="s">
        <v>224</v>
      </c>
      <c r="G762" t="s">
        <v>126</v>
      </c>
      <c r="H762">
        <v>18.063344379301554</v>
      </c>
    </row>
    <row r="763" spans="1:8">
      <c r="A763" t="s">
        <v>38</v>
      </c>
      <c r="B763" t="s">
        <v>4752</v>
      </c>
      <c r="C763" t="s">
        <v>37</v>
      </c>
      <c r="D763">
        <v>2010</v>
      </c>
      <c r="E763" t="s">
        <v>104</v>
      </c>
      <c r="F763" t="s">
        <v>224</v>
      </c>
      <c r="G763" t="s">
        <v>126</v>
      </c>
      <c r="H763">
        <v>18.812467122567071</v>
      </c>
    </row>
    <row r="764" spans="1:8">
      <c r="A764" t="s">
        <v>40</v>
      </c>
      <c r="B764" t="s">
        <v>4753</v>
      </c>
      <c r="C764" t="s">
        <v>39</v>
      </c>
      <c r="D764">
        <v>2010</v>
      </c>
      <c r="E764" t="s">
        <v>104</v>
      </c>
      <c r="F764" t="s">
        <v>224</v>
      </c>
      <c r="G764" t="s">
        <v>126</v>
      </c>
      <c r="H764">
        <v>18.949473542821753</v>
      </c>
    </row>
    <row r="765" spans="1:8">
      <c r="A765" t="s">
        <v>41</v>
      </c>
      <c r="B765" t="s">
        <v>4754</v>
      </c>
      <c r="C765" t="s">
        <v>24</v>
      </c>
      <c r="D765">
        <v>2010</v>
      </c>
      <c r="E765" t="s">
        <v>104</v>
      </c>
      <c r="F765" t="s">
        <v>224</v>
      </c>
      <c r="G765" t="s">
        <v>126</v>
      </c>
      <c r="H765">
        <v>17.251162720691159</v>
      </c>
    </row>
    <row r="766" spans="1:8">
      <c r="A766" t="s">
        <v>43</v>
      </c>
      <c r="B766" t="s">
        <v>4755</v>
      </c>
      <c r="C766" t="s">
        <v>42</v>
      </c>
      <c r="D766">
        <v>2010</v>
      </c>
      <c r="E766" t="s">
        <v>104</v>
      </c>
      <c r="F766" t="s">
        <v>224</v>
      </c>
      <c r="G766" t="s">
        <v>126</v>
      </c>
      <c r="H766">
        <v>14.934123934748794</v>
      </c>
    </row>
    <row r="767" spans="1:8">
      <c r="A767" t="s">
        <v>45</v>
      </c>
      <c r="B767" t="s">
        <v>4756</v>
      </c>
      <c r="C767" t="s">
        <v>44</v>
      </c>
      <c r="D767">
        <v>2010</v>
      </c>
      <c r="E767" t="s">
        <v>104</v>
      </c>
      <c r="F767" t="s">
        <v>224</v>
      </c>
      <c r="G767" t="s">
        <v>126</v>
      </c>
      <c r="H767">
        <v>18.028432288848443</v>
      </c>
    </row>
    <row r="768" spans="1:8">
      <c r="A768" t="s">
        <v>47</v>
      </c>
      <c r="B768" t="s">
        <v>4757</v>
      </c>
      <c r="C768" t="s">
        <v>46</v>
      </c>
      <c r="D768">
        <v>2010</v>
      </c>
      <c r="E768" t="s">
        <v>104</v>
      </c>
      <c r="F768" t="s">
        <v>224</v>
      </c>
      <c r="G768" t="s">
        <v>126</v>
      </c>
      <c r="H768">
        <v>17.889772901138773</v>
      </c>
    </row>
    <row r="769" spans="1:8">
      <c r="A769" t="s">
        <v>49</v>
      </c>
      <c r="B769" t="s">
        <v>4758</v>
      </c>
      <c r="C769" t="s">
        <v>48</v>
      </c>
      <c r="D769">
        <v>2010</v>
      </c>
      <c r="E769" t="s">
        <v>104</v>
      </c>
      <c r="F769" t="s">
        <v>224</v>
      </c>
      <c r="G769" t="s">
        <v>126</v>
      </c>
      <c r="H769">
        <v>17.353177897358318</v>
      </c>
    </row>
    <row r="770" spans="1:8">
      <c r="A770" t="s">
        <v>51</v>
      </c>
      <c r="B770" t="s">
        <v>4759</v>
      </c>
      <c r="C770" t="s">
        <v>50</v>
      </c>
      <c r="D770">
        <v>2010</v>
      </c>
      <c r="E770" t="s">
        <v>104</v>
      </c>
      <c r="F770" t="s">
        <v>224</v>
      </c>
      <c r="G770" t="s">
        <v>126</v>
      </c>
      <c r="H770">
        <v>17.786705624543462</v>
      </c>
    </row>
    <row r="771" spans="1:8">
      <c r="A771" t="s">
        <v>53</v>
      </c>
      <c r="B771" t="s">
        <v>4760</v>
      </c>
      <c r="C771" t="s">
        <v>52</v>
      </c>
      <c r="D771">
        <v>2010</v>
      </c>
      <c r="E771" t="s">
        <v>104</v>
      </c>
      <c r="F771" t="s">
        <v>224</v>
      </c>
      <c r="G771" t="s">
        <v>126</v>
      </c>
      <c r="H771">
        <v>18.359800969155994</v>
      </c>
    </row>
    <row r="772" spans="1:8">
      <c r="A772" t="s">
        <v>55</v>
      </c>
      <c r="B772" t="s">
        <v>4761</v>
      </c>
      <c r="C772" t="s">
        <v>54</v>
      </c>
      <c r="D772">
        <v>2010</v>
      </c>
      <c r="E772" t="s">
        <v>104</v>
      </c>
      <c r="F772" t="s">
        <v>224</v>
      </c>
      <c r="G772" t="s">
        <v>126</v>
      </c>
      <c r="H772">
        <v>18.982085656661525</v>
      </c>
    </row>
    <row r="773" spans="1:8">
      <c r="A773" t="s">
        <v>57</v>
      </c>
      <c r="B773" t="s">
        <v>4762</v>
      </c>
      <c r="C773" t="s">
        <v>56</v>
      </c>
      <c r="D773">
        <v>2010</v>
      </c>
      <c r="E773" t="s">
        <v>104</v>
      </c>
      <c r="F773" t="s">
        <v>224</v>
      </c>
      <c r="G773" t="s">
        <v>126</v>
      </c>
      <c r="H773">
        <v>18.181205734002731</v>
      </c>
    </row>
    <row r="774" spans="1:8">
      <c r="A774" t="s">
        <v>59</v>
      </c>
      <c r="B774" t="s">
        <v>4763</v>
      </c>
      <c r="C774" t="s">
        <v>58</v>
      </c>
      <c r="D774">
        <v>2010</v>
      </c>
      <c r="E774" t="s">
        <v>104</v>
      </c>
      <c r="F774" t="s">
        <v>224</v>
      </c>
      <c r="G774" t="s">
        <v>126</v>
      </c>
      <c r="H774">
        <v>18.854895738700584</v>
      </c>
    </row>
    <row r="775" spans="1:8">
      <c r="A775" t="s">
        <v>61</v>
      </c>
      <c r="B775" t="s">
        <v>4764</v>
      </c>
      <c r="C775" t="s">
        <v>60</v>
      </c>
      <c r="D775">
        <v>2010</v>
      </c>
      <c r="E775" t="s">
        <v>104</v>
      </c>
      <c r="F775" t="s">
        <v>224</v>
      </c>
      <c r="G775" t="s">
        <v>126</v>
      </c>
      <c r="H775">
        <v>18.759509684919561</v>
      </c>
    </row>
    <row r="776" spans="1:8">
      <c r="A776" t="s">
        <v>63</v>
      </c>
      <c r="B776" t="s">
        <v>4765</v>
      </c>
      <c r="C776" t="s">
        <v>62</v>
      </c>
      <c r="D776">
        <v>2010</v>
      </c>
      <c r="E776" t="s">
        <v>104</v>
      </c>
      <c r="F776" t="s">
        <v>224</v>
      </c>
      <c r="G776" t="s">
        <v>126</v>
      </c>
      <c r="H776">
        <v>19.570356146231632</v>
      </c>
    </row>
    <row r="777" spans="1:8">
      <c r="A777" t="s">
        <v>65</v>
      </c>
      <c r="B777" t="s">
        <v>4766</v>
      </c>
      <c r="C777" t="s">
        <v>64</v>
      </c>
      <c r="D777">
        <v>2010</v>
      </c>
      <c r="E777" t="s">
        <v>104</v>
      </c>
      <c r="F777" t="s">
        <v>224</v>
      </c>
      <c r="G777" t="s">
        <v>126</v>
      </c>
      <c r="H777">
        <v>17.994784950858193</v>
      </c>
    </row>
    <row r="778" spans="1:8">
      <c r="A778" t="s">
        <v>67</v>
      </c>
      <c r="B778" t="s">
        <v>4767</v>
      </c>
      <c r="C778" t="s">
        <v>66</v>
      </c>
      <c r="D778">
        <v>2010</v>
      </c>
      <c r="E778" t="s">
        <v>104</v>
      </c>
      <c r="F778" t="s">
        <v>224</v>
      </c>
      <c r="G778" t="s">
        <v>126</v>
      </c>
      <c r="H778">
        <v>19.046782341313421</v>
      </c>
    </row>
    <row r="779" spans="1:8">
      <c r="A779" t="s">
        <v>69</v>
      </c>
      <c r="B779" t="s">
        <v>4768</v>
      </c>
      <c r="C779" t="s">
        <v>68</v>
      </c>
      <c r="D779">
        <v>2010</v>
      </c>
      <c r="E779" t="s">
        <v>104</v>
      </c>
      <c r="F779" t="s">
        <v>224</v>
      </c>
      <c r="G779" t="s">
        <v>126</v>
      </c>
      <c r="H779">
        <v>17.968269315285223</v>
      </c>
    </row>
    <row r="780" spans="1:8">
      <c r="A780" t="s">
        <v>71</v>
      </c>
      <c r="B780" t="s">
        <v>4769</v>
      </c>
      <c r="C780" t="s">
        <v>70</v>
      </c>
      <c r="D780">
        <v>2010</v>
      </c>
      <c r="E780" t="s">
        <v>104</v>
      </c>
      <c r="F780" t="s">
        <v>224</v>
      </c>
      <c r="G780" t="s">
        <v>126</v>
      </c>
      <c r="H780">
        <v>20.197095364046326</v>
      </c>
    </row>
    <row r="781" spans="1:8">
      <c r="A781" t="s">
        <v>20</v>
      </c>
      <c r="B781" t="s">
        <v>4770</v>
      </c>
      <c r="C781" t="s">
        <v>182</v>
      </c>
      <c r="D781">
        <v>2010</v>
      </c>
      <c r="E781" t="s">
        <v>104</v>
      </c>
      <c r="F781" t="s">
        <v>224</v>
      </c>
      <c r="G781" t="s">
        <v>126</v>
      </c>
      <c r="H781">
        <v>18.19659924635349</v>
      </c>
    </row>
    <row r="782" spans="1:8">
      <c r="A782" t="s">
        <v>23</v>
      </c>
      <c r="B782" t="s">
        <v>4771</v>
      </c>
      <c r="C782" t="s">
        <v>175</v>
      </c>
      <c r="D782">
        <v>2011</v>
      </c>
      <c r="E782" t="s">
        <v>104</v>
      </c>
      <c r="F782" t="s">
        <v>224</v>
      </c>
      <c r="G782" t="s">
        <v>126</v>
      </c>
      <c r="H782">
        <v>17.905862289862103</v>
      </c>
    </row>
    <row r="783" spans="1:8">
      <c r="A783" t="s">
        <v>25</v>
      </c>
      <c r="B783" t="s">
        <v>4772</v>
      </c>
      <c r="C783" t="s">
        <v>176</v>
      </c>
      <c r="D783">
        <v>2011</v>
      </c>
      <c r="E783" t="s">
        <v>104</v>
      </c>
      <c r="F783" t="s">
        <v>224</v>
      </c>
      <c r="G783" t="s">
        <v>126</v>
      </c>
      <c r="H783">
        <v>17.104402912730798</v>
      </c>
    </row>
    <row r="784" spans="1:8">
      <c r="A784" t="s">
        <v>26</v>
      </c>
      <c r="B784" t="s">
        <v>4773</v>
      </c>
      <c r="C784" t="s">
        <v>177</v>
      </c>
      <c r="D784">
        <v>2011</v>
      </c>
      <c r="E784" t="s">
        <v>104</v>
      </c>
      <c r="F784" t="s">
        <v>224</v>
      </c>
      <c r="G784" t="s">
        <v>126</v>
      </c>
      <c r="H784">
        <v>17.334045623214365</v>
      </c>
    </row>
    <row r="785" spans="1:8">
      <c r="A785" s="16" t="s">
        <v>221</v>
      </c>
      <c r="B785" t="s">
        <v>4774</v>
      </c>
      <c r="C785" t="s">
        <v>178</v>
      </c>
      <c r="D785">
        <v>2011</v>
      </c>
      <c r="E785" t="s">
        <v>104</v>
      </c>
      <c r="F785" t="s">
        <v>224</v>
      </c>
      <c r="G785" t="s">
        <v>126</v>
      </c>
      <c r="H785">
        <v>17.636554236545358</v>
      </c>
    </row>
    <row r="786" spans="1:8">
      <c r="A786" t="s">
        <v>107</v>
      </c>
      <c r="B786" t="s">
        <v>4775</v>
      </c>
      <c r="C786" t="s">
        <v>179</v>
      </c>
      <c r="D786">
        <v>2011</v>
      </c>
      <c r="E786" t="s">
        <v>104</v>
      </c>
      <c r="F786" t="s">
        <v>224</v>
      </c>
      <c r="G786" t="s">
        <v>126</v>
      </c>
      <c r="H786">
        <v>18.39570787997145</v>
      </c>
    </row>
    <row r="787" spans="1:8">
      <c r="A787" t="s">
        <v>27</v>
      </c>
      <c r="B787" t="s">
        <v>4776</v>
      </c>
      <c r="C787" t="s">
        <v>180</v>
      </c>
      <c r="D787">
        <v>2011</v>
      </c>
      <c r="E787" t="s">
        <v>104</v>
      </c>
      <c r="F787" t="s">
        <v>224</v>
      </c>
      <c r="G787" t="s">
        <v>126</v>
      </c>
      <c r="H787">
        <v>18.857255886284889</v>
      </c>
    </row>
    <row r="788" spans="1:8">
      <c r="A788" t="s">
        <v>28</v>
      </c>
      <c r="B788" t="s">
        <v>4777</v>
      </c>
      <c r="C788" t="s">
        <v>181</v>
      </c>
      <c r="D788">
        <v>2011</v>
      </c>
      <c r="E788" t="s">
        <v>104</v>
      </c>
      <c r="F788" t="s">
        <v>224</v>
      </c>
      <c r="G788" t="s">
        <v>126</v>
      </c>
      <c r="H788">
        <v>19.082722063086901</v>
      </c>
    </row>
    <row r="789" spans="1:8">
      <c r="A789" t="s">
        <v>30</v>
      </c>
      <c r="B789" t="s">
        <v>4778</v>
      </c>
      <c r="C789" t="s">
        <v>29</v>
      </c>
      <c r="D789">
        <v>2011</v>
      </c>
      <c r="E789" t="s">
        <v>104</v>
      </c>
      <c r="F789" t="s">
        <v>224</v>
      </c>
      <c r="G789" t="s">
        <v>126</v>
      </c>
      <c r="H789">
        <v>17.006851372420005</v>
      </c>
    </row>
    <row r="790" spans="1:8">
      <c r="A790" t="s">
        <v>32</v>
      </c>
      <c r="B790" t="s">
        <v>4779</v>
      </c>
      <c r="C790" t="s">
        <v>31</v>
      </c>
      <c r="D790">
        <v>2011</v>
      </c>
      <c r="E790" t="s">
        <v>104</v>
      </c>
      <c r="F790" t="s">
        <v>224</v>
      </c>
      <c r="G790" t="s">
        <v>126</v>
      </c>
      <c r="H790">
        <v>17.17205796433597</v>
      </c>
    </row>
    <row r="791" spans="1:8">
      <c r="A791" t="s">
        <v>34</v>
      </c>
      <c r="B791" t="s">
        <v>4780</v>
      </c>
      <c r="C791" t="s">
        <v>33</v>
      </c>
      <c r="D791">
        <v>2011</v>
      </c>
      <c r="E791" t="s">
        <v>104</v>
      </c>
      <c r="F791" t="s">
        <v>224</v>
      </c>
      <c r="G791" t="s">
        <v>126</v>
      </c>
      <c r="H791">
        <v>16.529663735844476</v>
      </c>
    </row>
    <row r="792" spans="1:8">
      <c r="A792" t="s">
        <v>36</v>
      </c>
      <c r="B792" t="s">
        <v>4781</v>
      </c>
      <c r="C792" t="s">
        <v>35</v>
      </c>
      <c r="D792">
        <v>2011</v>
      </c>
      <c r="E792" t="s">
        <v>104</v>
      </c>
      <c r="F792" t="s">
        <v>224</v>
      </c>
      <c r="G792" t="s">
        <v>126</v>
      </c>
      <c r="H792">
        <v>18.121998743598208</v>
      </c>
    </row>
    <row r="793" spans="1:8">
      <c r="A793" t="s">
        <v>38</v>
      </c>
      <c r="B793" t="s">
        <v>4782</v>
      </c>
      <c r="C793" t="s">
        <v>37</v>
      </c>
      <c r="D793">
        <v>2011</v>
      </c>
      <c r="E793" t="s">
        <v>104</v>
      </c>
      <c r="F793" t="s">
        <v>224</v>
      </c>
      <c r="G793" t="s">
        <v>126</v>
      </c>
      <c r="H793">
        <v>18.723225865615134</v>
      </c>
    </row>
    <row r="794" spans="1:8">
      <c r="A794" t="s">
        <v>40</v>
      </c>
      <c r="B794" t="s">
        <v>4783</v>
      </c>
      <c r="C794" t="s">
        <v>39</v>
      </c>
      <c r="D794">
        <v>2011</v>
      </c>
      <c r="E794" t="s">
        <v>104</v>
      </c>
      <c r="F794" t="s">
        <v>224</v>
      </c>
      <c r="G794" t="s">
        <v>126</v>
      </c>
      <c r="H794">
        <v>19.132301769452877</v>
      </c>
    </row>
    <row r="795" spans="1:8">
      <c r="A795" t="s">
        <v>41</v>
      </c>
      <c r="B795" t="s">
        <v>4784</v>
      </c>
      <c r="C795" t="s">
        <v>24</v>
      </c>
      <c r="D795">
        <v>2011</v>
      </c>
      <c r="E795" t="s">
        <v>104</v>
      </c>
      <c r="F795" t="s">
        <v>224</v>
      </c>
      <c r="G795" t="s">
        <v>126</v>
      </c>
      <c r="H795">
        <v>17.104402912730798</v>
      </c>
    </row>
    <row r="796" spans="1:8">
      <c r="A796" t="s">
        <v>43</v>
      </c>
      <c r="B796" t="s">
        <v>4785</v>
      </c>
      <c r="C796" t="s">
        <v>42</v>
      </c>
      <c r="D796">
        <v>2011</v>
      </c>
      <c r="E796" t="s">
        <v>104</v>
      </c>
      <c r="F796" t="s">
        <v>224</v>
      </c>
      <c r="G796" t="s">
        <v>126</v>
      </c>
      <c r="H796">
        <v>14.828735739046126</v>
      </c>
    </row>
    <row r="797" spans="1:8">
      <c r="A797" t="s">
        <v>45</v>
      </c>
      <c r="B797" t="s">
        <v>4786</v>
      </c>
      <c r="C797" t="s">
        <v>44</v>
      </c>
      <c r="D797">
        <v>2011</v>
      </c>
      <c r="E797" t="s">
        <v>104</v>
      </c>
      <c r="F797" t="s">
        <v>224</v>
      </c>
      <c r="G797" t="s">
        <v>126</v>
      </c>
      <c r="H797">
        <v>17.944263658828998</v>
      </c>
    </row>
    <row r="798" spans="1:8">
      <c r="A798" t="s">
        <v>47</v>
      </c>
      <c r="B798" t="s">
        <v>4787</v>
      </c>
      <c r="C798" t="s">
        <v>46</v>
      </c>
      <c r="D798">
        <v>2011</v>
      </c>
      <c r="E798" t="s">
        <v>104</v>
      </c>
      <c r="F798" t="s">
        <v>224</v>
      </c>
      <c r="G798" t="s">
        <v>126</v>
      </c>
      <c r="H798">
        <v>17.952718239192002</v>
      </c>
    </row>
    <row r="799" spans="1:8">
      <c r="A799" t="s">
        <v>49</v>
      </c>
      <c r="B799" t="s">
        <v>4788</v>
      </c>
      <c r="C799" t="s">
        <v>48</v>
      </c>
      <c r="D799">
        <v>2011</v>
      </c>
      <c r="E799" t="s">
        <v>104</v>
      </c>
      <c r="F799" t="s">
        <v>224</v>
      </c>
      <c r="G799" t="s">
        <v>126</v>
      </c>
      <c r="H799">
        <v>17.311922108500109</v>
      </c>
    </row>
    <row r="800" spans="1:8">
      <c r="A800" t="s">
        <v>51</v>
      </c>
      <c r="B800" t="s">
        <v>4789</v>
      </c>
      <c r="C800" t="s">
        <v>50</v>
      </c>
      <c r="D800">
        <v>2011</v>
      </c>
      <c r="E800" t="s">
        <v>104</v>
      </c>
      <c r="F800" t="s">
        <v>224</v>
      </c>
      <c r="G800" t="s">
        <v>126</v>
      </c>
      <c r="H800">
        <v>17.639405204460967</v>
      </c>
    </row>
    <row r="801" spans="1:8">
      <c r="A801" t="s">
        <v>53</v>
      </c>
      <c r="B801" t="s">
        <v>4790</v>
      </c>
      <c r="C801" t="s">
        <v>52</v>
      </c>
      <c r="D801">
        <v>2011</v>
      </c>
      <c r="E801" t="s">
        <v>104</v>
      </c>
      <c r="F801" t="s">
        <v>224</v>
      </c>
      <c r="G801" t="s">
        <v>126</v>
      </c>
      <c r="H801">
        <v>18.189512947421274</v>
      </c>
    </row>
    <row r="802" spans="1:8">
      <c r="A802" t="s">
        <v>55</v>
      </c>
      <c r="B802" t="s">
        <v>4791</v>
      </c>
      <c r="C802" t="s">
        <v>54</v>
      </c>
      <c r="D802">
        <v>2011</v>
      </c>
      <c r="E802" t="s">
        <v>104</v>
      </c>
      <c r="F802" t="s">
        <v>224</v>
      </c>
      <c r="G802" t="s">
        <v>126</v>
      </c>
      <c r="H802">
        <v>18.76869883721848</v>
      </c>
    </row>
    <row r="803" spans="1:8">
      <c r="A803" t="s">
        <v>57</v>
      </c>
      <c r="B803" t="s">
        <v>4792</v>
      </c>
      <c r="C803" t="s">
        <v>56</v>
      </c>
      <c r="D803">
        <v>2011</v>
      </c>
      <c r="E803" t="s">
        <v>104</v>
      </c>
      <c r="F803" t="s">
        <v>224</v>
      </c>
      <c r="G803" t="s">
        <v>126</v>
      </c>
      <c r="H803">
        <v>18.258926245216273</v>
      </c>
    </row>
    <row r="804" spans="1:8">
      <c r="A804" t="s">
        <v>59</v>
      </c>
      <c r="B804" t="s">
        <v>4793</v>
      </c>
      <c r="C804" t="s">
        <v>58</v>
      </c>
      <c r="D804">
        <v>2011</v>
      </c>
      <c r="E804" t="s">
        <v>104</v>
      </c>
      <c r="F804" t="s">
        <v>224</v>
      </c>
      <c r="G804" t="s">
        <v>126</v>
      </c>
      <c r="H804">
        <v>18.912161383777143</v>
      </c>
    </row>
    <row r="805" spans="1:8">
      <c r="A805" t="s">
        <v>61</v>
      </c>
      <c r="B805" t="s">
        <v>4794</v>
      </c>
      <c r="C805" t="s">
        <v>60</v>
      </c>
      <c r="D805">
        <v>2011</v>
      </c>
      <c r="E805" t="s">
        <v>104</v>
      </c>
      <c r="F805" t="s">
        <v>224</v>
      </c>
      <c r="G805" t="s">
        <v>126</v>
      </c>
      <c r="H805">
        <v>18.638595775772714</v>
      </c>
    </row>
    <row r="806" spans="1:8">
      <c r="A806" t="s">
        <v>63</v>
      </c>
      <c r="B806" t="s">
        <v>4795</v>
      </c>
      <c r="C806" t="s">
        <v>62</v>
      </c>
      <c r="D806">
        <v>2011</v>
      </c>
      <c r="E806" t="s">
        <v>104</v>
      </c>
      <c r="F806" t="s">
        <v>224</v>
      </c>
      <c r="G806" t="s">
        <v>126</v>
      </c>
      <c r="H806">
        <v>19.482386369992504</v>
      </c>
    </row>
    <row r="807" spans="1:8">
      <c r="A807" t="s">
        <v>65</v>
      </c>
      <c r="B807" t="s">
        <v>4796</v>
      </c>
      <c r="C807" t="s">
        <v>64</v>
      </c>
      <c r="D807">
        <v>2011</v>
      </c>
      <c r="E807" t="s">
        <v>104</v>
      </c>
      <c r="F807" t="s">
        <v>224</v>
      </c>
      <c r="G807" t="s">
        <v>126</v>
      </c>
      <c r="H807">
        <v>17.867988311465076</v>
      </c>
    </row>
    <row r="808" spans="1:8">
      <c r="A808" t="s">
        <v>67</v>
      </c>
      <c r="B808" t="s">
        <v>4797</v>
      </c>
      <c r="C808" t="s">
        <v>66</v>
      </c>
      <c r="D808">
        <v>2011</v>
      </c>
      <c r="E808" t="s">
        <v>104</v>
      </c>
      <c r="F808" t="s">
        <v>224</v>
      </c>
      <c r="G808" t="s">
        <v>126</v>
      </c>
      <c r="H808">
        <v>18.866103739445116</v>
      </c>
    </row>
    <row r="809" spans="1:8">
      <c r="A809" t="s">
        <v>69</v>
      </c>
      <c r="B809" t="s">
        <v>4798</v>
      </c>
      <c r="C809" t="s">
        <v>68</v>
      </c>
      <c r="D809">
        <v>2011</v>
      </c>
      <c r="E809" t="s">
        <v>104</v>
      </c>
      <c r="F809" t="s">
        <v>224</v>
      </c>
      <c r="G809" t="s">
        <v>126</v>
      </c>
      <c r="H809">
        <v>17.717576605324126</v>
      </c>
    </row>
    <row r="810" spans="1:8">
      <c r="A810" t="s">
        <v>71</v>
      </c>
      <c r="B810" t="s">
        <v>4799</v>
      </c>
      <c r="C810" t="s">
        <v>70</v>
      </c>
      <c r="D810">
        <v>2011</v>
      </c>
      <c r="E810" t="s">
        <v>104</v>
      </c>
      <c r="F810" t="s">
        <v>224</v>
      </c>
      <c r="G810" t="s">
        <v>126</v>
      </c>
      <c r="H810">
        <v>20.166683815207325</v>
      </c>
    </row>
    <row r="811" spans="1:8">
      <c r="A811" t="s">
        <v>20</v>
      </c>
      <c r="B811" t="s">
        <v>4800</v>
      </c>
      <c r="C811" t="s">
        <v>182</v>
      </c>
      <c r="D811">
        <v>2011</v>
      </c>
      <c r="E811" t="s">
        <v>104</v>
      </c>
      <c r="F811" t="s">
        <v>224</v>
      </c>
      <c r="G811" t="s">
        <v>126</v>
      </c>
      <c r="H811">
        <v>18.142457726752571</v>
      </c>
    </row>
    <row r="812" spans="1:8">
      <c r="A812" t="s">
        <v>23</v>
      </c>
      <c r="B812" t="s">
        <v>4801</v>
      </c>
      <c r="C812" t="s">
        <v>175</v>
      </c>
      <c r="D812">
        <v>2012</v>
      </c>
      <c r="E812" t="s">
        <v>104</v>
      </c>
      <c r="F812" t="s">
        <v>224</v>
      </c>
      <c r="G812" t="s">
        <v>126</v>
      </c>
      <c r="H812">
        <v>17.913949776517381</v>
      </c>
    </row>
    <row r="813" spans="1:8">
      <c r="A813" t="s">
        <v>25</v>
      </c>
      <c r="B813" t="s">
        <v>4802</v>
      </c>
      <c r="C813" t="s">
        <v>176</v>
      </c>
      <c r="D813">
        <v>2012</v>
      </c>
      <c r="E813" t="s">
        <v>104</v>
      </c>
      <c r="F813" t="s">
        <v>224</v>
      </c>
      <c r="G813" t="s">
        <v>126</v>
      </c>
      <c r="H813">
        <v>16.848185811420663</v>
      </c>
    </row>
    <row r="814" spans="1:8">
      <c r="A814" t="s">
        <v>26</v>
      </c>
      <c r="B814" t="s">
        <v>4803</v>
      </c>
      <c r="C814" t="s">
        <v>177</v>
      </c>
      <c r="D814">
        <v>2012</v>
      </c>
      <c r="E814" t="s">
        <v>104</v>
      </c>
      <c r="F814" t="s">
        <v>224</v>
      </c>
      <c r="G814" t="s">
        <v>126</v>
      </c>
      <c r="H814">
        <v>17.233005910307305</v>
      </c>
    </row>
    <row r="815" spans="1:8">
      <c r="A815" s="16" t="s">
        <v>221</v>
      </c>
      <c r="B815" t="s">
        <v>4804</v>
      </c>
      <c r="C815" t="s">
        <v>178</v>
      </c>
      <c r="D815">
        <v>2012</v>
      </c>
      <c r="E815" t="s">
        <v>104</v>
      </c>
      <c r="F815" t="s">
        <v>224</v>
      </c>
      <c r="G815" t="s">
        <v>126</v>
      </c>
      <c r="H815">
        <v>17.636256186463029</v>
      </c>
    </row>
    <row r="816" spans="1:8">
      <c r="A816" t="s">
        <v>107</v>
      </c>
      <c r="B816" t="s">
        <v>4805</v>
      </c>
      <c r="C816" t="s">
        <v>179</v>
      </c>
      <c r="D816">
        <v>2012</v>
      </c>
      <c r="E816" t="s">
        <v>104</v>
      </c>
      <c r="F816" t="s">
        <v>224</v>
      </c>
      <c r="G816" t="s">
        <v>126</v>
      </c>
      <c r="H816">
        <v>18.449520747952974</v>
      </c>
    </row>
    <row r="817" spans="1:8">
      <c r="A817" t="s">
        <v>27</v>
      </c>
      <c r="B817" t="s">
        <v>4806</v>
      </c>
      <c r="C817" t="s">
        <v>180</v>
      </c>
      <c r="D817">
        <v>2012</v>
      </c>
      <c r="E817" t="s">
        <v>104</v>
      </c>
      <c r="F817" t="s">
        <v>224</v>
      </c>
      <c r="G817" t="s">
        <v>126</v>
      </c>
      <c r="H817">
        <v>18.80664319161146</v>
      </c>
    </row>
    <row r="818" spans="1:8">
      <c r="A818" t="s">
        <v>28</v>
      </c>
      <c r="B818" t="s">
        <v>4807</v>
      </c>
      <c r="C818" t="s">
        <v>181</v>
      </c>
      <c r="D818">
        <v>2012</v>
      </c>
      <c r="E818" t="s">
        <v>104</v>
      </c>
      <c r="F818" t="s">
        <v>224</v>
      </c>
      <c r="G818" t="s">
        <v>126</v>
      </c>
      <c r="H818">
        <v>18.979862659845221</v>
      </c>
    </row>
    <row r="819" spans="1:8">
      <c r="A819" t="s">
        <v>30</v>
      </c>
      <c r="B819" t="s">
        <v>4808</v>
      </c>
      <c r="C819" t="s">
        <v>29</v>
      </c>
      <c r="D819">
        <v>2012</v>
      </c>
      <c r="E819" t="s">
        <v>104</v>
      </c>
      <c r="F819" t="s">
        <v>224</v>
      </c>
      <c r="G819" t="s">
        <v>126</v>
      </c>
      <c r="H819">
        <v>17.149423974646318</v>
      </c>
    </row>
    <row r="820" spans="1:8">
      <c r="A820" t="s">
        <v>32</v>
      </c>
      <c r="B820" t="s">
        <v>4809</v>
      </c>
      <c r="C820" t="s">
        <v>31</v>
      </c>
      <c r="D820">
        <v>2012</v>
      </c>
      <c r="E820" t="s">
        <v>104</v>
      </c>
      <c r="F820" t="s">
        <v>224</v>
      </c>
      <c r="G820" t="s">
        <v>126</v>
      </c>
      <c r="H820">
        <v>17.256963206759345</v>
      </c>
    </row>
    <row r="821" spans="1:8">
      <c r="A821" t="s">
        <v>34</v>
      </c>
      <c r="B821" t="s">
        <v>4810</v>
      </c>
      <c r="C821" t="s">
        <v>33</v>
      </c>
      <c r="D821">
        <v>2012</v>
      </c>
      <c r="E821" t="s">
        <v>104</v>
      </c>
      <c r="F821" t="s">
        <v>224</v>
      </c>
      <c r="G821" t="s">
        <v>126</v>
      </c>
      <c r="H821">
        <v>16.507812838159548</v>
      </c>
    </row>
    <row r="822" spans="1:8">
      <c r="A822" t="s">
        <v>36</v>
      </c>
      <c r="B822" t="s">
        <v>4811</v>
      </c>
      <c r="C822" t="s">
        <v>35</v>
      </c>
      <c r="D822">
        <v>2012</v>
      </c>
      <c r="E822" t="s">
        <v>104</v>
      </c>
      <c r="F822" t="s">
        <v>224</v>
      </c>
      <c r="G822" t="s">
        <v>126</v>
      </c>
      <c r="H822">
        <v>17.996938319903048</v>
      </c>
    </row>
    <row r="823" spans="1:8">
      <c r="A823" t="s">
        <v>38</v>
      </c>
      <c r="B823" t="s">
        <v>4812</v>
      </c>
      <c r="C823" t="s">
        <v>37</v>
      </c>
      <c r="D823">
        <v>2012</v>
      </c>
      <c r="E823" t="s">
        <v>104</v>
      </c>
      <c r="F823" t="s">
        <v>224</v>
      </c>
      <c r="G823" t="s">
        <v>126</v>
      </c>
      <c r="H823">
        <v>18.647008373542487</v>
      </c>
    </row>
    <row r="824" spans="1:8">
      <c r="A824" t="s">
        <v>40</v>
      </c>
      <c r="B824" t="s">
        <v>4813</v>
      </c>
      <c r="C824" t="s">
        <v>39</v>
      </c>
      <c r="D824">
        <v>2012</v>
      </c>
      <c r="E824" t="s">
        <v>104</v>
      </c>
      <c r="F824" t="s">
        <v>224</v>
      </c>
      <c r="G824" t="s">
        <v>126</v>
      </c>
      <c r="H824">
        <v>19.212177841214253</v>
      </c>
    </row>
    <row r="825" spans="1:8">
      <c r="A825" t="s">
        <v>41</v>
      </c>
      <c r="B825" t="s">
        <v>4814</v>
      </c>
      <c r="C825" t="s">
        <v>24</v>
      </c>
      <c r="D825">
        <v>2012</v>
      </c>
      <c r="E825" t="s">
        <v>104</v>
      </c>
      <c r="F825" t="s">
        <v>224</v>
      </c>
      <c r="G825" t="s">
        <v>126</v>
      </c>
      <c r="H825">
        <v>16.848185811420663</v>
      </c>
    </row>
    <row r="826" spans="1:8">
      <c r="A826" t="s">
        <v>43</v>
      </c>
      <c r="B826" t="s">
        <v>4815</v>
      </c>
      <c r="C826" t="s">
        <v>42</v>
      </c>
      <c r="D826">
        <v>2012</v>
      </c>
      <c r="E826" t="s">
        <v>104</v>
      </c>
      <c r="F826" t="s">
        <v>224</v>
      </c>
      <c r="G826" t="s">
        <v>126</v>
      </c>
      <c r="H826">
        <v>14.620098361518027</v>
      </c>
    </row>
    <row r="827" spans="1:8">
      <c r="A827" t="s">
        <v>45</v>
      </c>
      <c r="B827" t="s">
        <v>4816</v>
      </c>
      <c r="C827" t="s">
        <v>44</v>
      </c>
      <c r="D827">
        <v>2012</v>
      </c>
      <c r="E827" t="s">
        <v>104</v>
      </c>
      <c r="F827" t="s">
        <v>224</v>
      </c>
      <c r="G827" t="s">
        <v>126</v>
      </c>
      <c r="H827">
        <v>17.873775754866504</v>
      </c>
    </row>
    <row r="828" spans="1:8">
      <c r="A828" t="s">
        <v>47</v>
      </c>
      <c r="B828" t="s">
        <v>4817</v>
      </c>
      <c r="C828" t="s">
        <v>46</v>
      </c>
      <c r="D828">
        <v>2012</v>
      </c>
      <c r="E828" t="s">
        <v>104</v>
      </c>
      <c r="F828" t="s">
        <v>224</v>
      </c>
      <c r="G828" t="s">
        <v>126</v>
      </c>
      <c r="H828">
        <v>17.883320583559843</v>
      </c>
    </row>
    <row r="829" spans="1:8">
      <c r="A829" t="s">
        <v>49</v>
      </c>
      <c r="B829" t="s">
        <v>4818</v>
      </c>
      <c r="C829" t="s">
        <v>48</v>
      </c>
      <c r="D829">
        <v>2012</v>
      </c>
      <c r="E829" t="s">
        <v>104</v>
      </c>
      <c r="F829" t="s">
        <v>224</v>
      </c>
      <c r="G829" t="s">
        <v>126</v>
      </c>
      <c r="H829">
        <v>17.306464468583208</v>
      </c>
    </row>
    <row r="830" spans="1:8">
      <c r="A830" t="s">
        <v>51</v>
      </c>
      <c r="B830" t="s">
        <v>4819</v>
      </c>
      <c r="C830" t="s">
        <v>50</v>
      </c>
      <c r="D830">
        <v>2012</v>
      </c>
      <c r="E830" t="s">
        <v>104</v>
      </c>
      <c r="F830" t="s">
        <v>224</v>
      </c>
      <c r="G830" t="s">
        <v>126</v>
      </c>
      <c r="H830">
        <v>17.580723441916234</v>
      </c>
    </row>
    <row r="831" spans="1:8">
      <c r="A831" t="s">
        <v>53</v>
      </c>
      <c r="B831" t="s">
        <v>4820</v>
      </c>
      <c r="C831" t="s">
        <v>52</v>
      </c>
      <c r="D831">
        <v>2012</v>
      </c>
      <c r="E831" t="s">
        <v>104</v>
      </c>
      <c r="F831" t="s">
        <v>224</v>
      </c>
      <c r="G831" t="s">
        <v>126</v>
      </c>
      <c r="H831">
        <v>18.257478173751252</v>
      </c>
    </row>
    <row r="832" spans="1:8">
      <c r="A832" t="s">
        <v>55</v>
      </c>
      <c r="B832" t="s">
        <v>4821</v>
      </c>
      <c r="C832" t="s">
        <v>54</v>
      </c>
      <c r="D832">
        <v>2012</v>
      </c>
      <c r="E832" t="s">
        <v>104</v>
      </c>
      <c r="F832" t="s">
        <v>224</v>
      </c>
      <c r="G832" t="s">
        <v>126</v>
      </c>
      <c r="H832">
        <v>18.776166710031458</v>
      </c>
    </row>
    <row r="833" spans="1:8">
      <c r="A833" t="s">
        <v>57</v>
      </c>
      <c r="B833" t="s">
        <v>4822</v>
      </c>
      <c r="C833" t="s">
        <v>56</v>
      </c>
      <c r="D833">
        <v>2012</v>
      </c>
      <c r="E833" t="s">
        <v>104</v>
      </c>
      <c r="F833" t="s">
        <v>224</v>
      </c>
      <c r="G833" t="s">
        <v>126</v>
      </c>
      <c r="H833">
        <v>18.330640787619839</v>
      </c>
    </row>
    <row r="834" spans="1:8">
      <c r="A834" t="s">
        <v>59</v>
      </c>
      <c r="B834" t="s">
        <v>4823</v>
      </c>
      <c r="C834" t="s">
        <v>58</v>
      </c>
      <c r="D834">
        <v>2012</v>
      </c>
      <c r="E834" t="s">
        <v>104</v>
      </c>
      <c r="F834" t="s">
        <v>224</v>
      </c>
      <c r="G834" t="s">
        <v>126</v>
      </c>
      <c r="H834">
        <v>18.833696238099481</v>
      </c>
    </row>
    <row r="835" spans="1:8">
      <c r="A835" t="s">
        <v>61</v>
      </c>
      <c r="B835" t="s">
        <v>4824</v>
      </c>
      <c r="C835" t="s">
        <v>60</v>
      </c>
      <c r="D835">
        <v>2012</v>
      </c>
      <c r="E835" t="s">
        <v>104</v>
      </c>
      <c r="F835" t="s">
        <v>224</v>
      </c>
      <c r="G835" t="s">
        <v>126</v>
      </c>
      <c r="H835">
        <v>18.698427790417334</v>
      </c>
    </row>
    <row r="836" spans="1:8">
      <c r="A836" t="s">
        <v>63</v>
      </c>
      <c r="B836" t="s">
        <v>4825</v>
      </c>
      <c r="C836" t="s">
        <v>62</v>
      </c>
      <c r="D836">
        <v>2012</v>
      </c>
      <c r="E836" t="s">
        <v>104</v>
      </c>
      <c r="F836" t="s">
        <v>224</v>
      </c>
      <c r="G836" t="s">
        <v>126</v>
      </c>
      <c r="H836">
        <v>19.36912781669292</v>
      </c>
    </row>
    <row r="837" spans="1:8">
      <c r="A837" t="s">
        <v>65</v>
      </c>
      <c r="B837" t="s">
        <v>4826</v>
      </c>
      <c r="C837" t="s">
        <v>64</v>
      </c>
      <c r="D837">
        <v>2012</v>
      </c>
      <c r="E837" t="s">
        <v>104</v>
      </c>
      <c r="F837" t="s">
        <v>224</v>
      </c>
      <c r="G837" t="s">
        <v>126</v>
      </c>
      <c r="H837">
        <v>17.736530033513791</v>
      </c>
    </row>
    <row r="838" spans="1:8">
      <c r="A838" t="s">
        <v>67</v>
      </c>
      <c r="B838" t="s">
        <v>4827</v>
      </c>
      <c r="C838" t="s">
        <v>66</v>
      </c>
      <c r="D838">
        <v>2012</v>
      </c>
      <c r="E838" t="s">
        <v>104</v>
      </c>
      <c r="F838" t="s">
        <v>224</v>
      </c>
      <c r="G838" t="s">
        <v>126</v>
      </c>
      <c r="H838">
        <v>18.779275926979818</v>
      </c>
    </row>
    <row r="839" spans="1:8">
      <c r="A839" t="s">
        <v>69</v>
      </c>
      <c r="B839" t="s">
        <v>4828</v>
      </c>
      <c r="C839" t="s">
        <v>68</v>
      </c>
      <c r="D839">
        <v>2012</v>
      </c>
      <c r="E839" t="s">
        <v>104</v>
      </c>
      <c r="F839" t="s">
        <v>224</v>
      </c>
      <c r="G839" t="s">
        <v>126</v>
      </c>
      <c r="H839">
        <v>17.516010429963234</v>
      </c>
    </row>
    <row r="840" spans="1:8">
      <c r="A840" t="s">
        <v>71</v>
      </c>
      <c r="B840" t="s">
        <v>4829</v>
      </c>
      <c r="C840" t="s">
        <v>70</v>
      </c>
      <c r="D840">
        <v>2012</v>
      </c>
      <c r="E840" t="s">
        <v>104</v>
      </c>
      <c r="F840" t="s">
        <v>224</v>
      </c>
      <c r="G840" t="s">
        <v>126</v>
      </c>
      <c r="H840">
        <v>20.140856638331076</v>
      </c>
    </row>
    <row r="841" spans="1:8">
      <c r="A841" t="s">
        <v>20</v>
      </c>
      <c r="B841" t="s">
        <v>4830</v>
      </c>
      <c r="C841" t="s">
        <v>182</v>
      </c>
      <c r="D841">
        <v>2012</v>
      </c>
      <c r="E841" t="s">
        <v>104</v>
      </c>
      <c r="F841" t="s">
        <v>224</v>
      </c>
      <c r="G841" t="s">
        <v>126</v>
      </c>
      <c r="H841">
        <v>18.104745277184914</v>
      </c>
    </row>
    <row r="842" spans="1:8">
      <c r="A842" t="s">
        <v>23</v>
      </c>
      <c r="B842" t="s">
        <v>4831</v>
      </c>
      <c r="C842" t="s">
        <v>175</v>
      </c>
      <c r="D842">
        <v>2013</v>
      </c>
      <c r="E842" t="s">
        <v>104</v>
      </c>
      <c r="F842" t="s">
        <v>224</v>
      </c>
      <c r="G842" t="s">
        <v>126</v>
      </c>
      <c r="H842">
        <v>17.860332434471218</v>
      </c>
    </row>
    <row r="843" spans="1:8">
      <c r="A843" t="s">
        <v>25</v>
      </c>
      <c r="B843" t="s">
        <v>4832</v>
      </c>
      <c r="C843" t="s">
        <v>176</v>
      </c>
      <c r="D843">
        <v>2013</v>
      </c>
      <c r="E843" t="s">
        <v>104</v>
      </c>
      <c r="F843" t="s">
        <v>224</v>
      </c>
      <c r="G843" t="s">
        <v>126</v>
      </c>
      <c r="H843">
        <v>16.654986624467803</v>
      </c>
    </row>
    <row r="844" spans="1:8">
      <c r="A844" t="s">
        <v>26</v>
      </c>
      <c r="B844" t="s">
        <v>4833</v>
      </c>
      <c r="C844" t="s">
        <v>177</v>
      </c>
      <c r="D844">
        <v>2013</v>
      </c>
      <c r="E844" t="s">
        <v>104</v>
      </c>
      <c r="F844" t="s">
        <v>224</v>
      </c>
      <c r="G844" t="s">
        <v>126</v>
      </c>
      <c r="H844">
        <v>17.086995254046563</v>
      </c>
    </row>
    <row r="845" spans="1:8">
      <c r="A845" s="16" t="s">
        <v>221</v>
      </c>
      <c r="B845" t="s">
        <v>4834</v>
      </c>
      <c r="C845" t="s">
        <v>178</v>
      </c>
      <c r="D845">
        <v>2013</v>
      </c>
      <c r="E845" t="s">
        <v>104</v>
      </c>
      <c r="F845" t="s">
        <v>224</v>
      </c>
      <c r="G845" t="s">
        <v>126</v>
      </c>
      <c r="H845">
        <v>17.562750859403504</v>
      </c>
    </row>
    <row r="846" spans="1:8">
      <c r="A846" t="s">
        <v>107</v>
      </c>
      <c r="B846" t="s">
        <v>4835</v>
      </c>
      <c r="C846" t="s">
        <v>179</v>
      </c>
      <c r="D846">
        <v>2013</v>
      </c>
      <c r="E846" t="s">
        <v>104</v>
      </c>
      <c r="F846" t="s">
        <v>224</v>
      </c>
      <c r="G846" t="s">
        <v>126</v>
      </c>
      <c r="H846">
        <v>18.459119299850272</v>
      </c>
    </row>
    <row r="847" spans="1:8">
      <c r="A847" t="s">
        <v>27</v>
      </c>
      <c r="B847" t="s">
        <v>4836</v>
      </c>
      <c r="C847" t="s">
        <v>180</v>
      </c>
      <c r="D847">
        <v>2013</v>
      </c>
      <c r="E847" t="s">
        <v>104</v>
      </c>
      <c r="F847" t="s">
        <v>224</v>
      </c>
      <c r="G847" t="s">
        <v>126</v>
      </c>
      <c r="H847">
        <v>18.704660579057041</v>
      </c>
    </row>
    <row r="848" spans="1:8">
      <c r="A848" t="s">
        <v>28</v>
      </c>
      <c r="B848" t="s">
        <v>4837</v>
      </c>
      <c r="C848" t="s">
        <v>181</v>
      </c>
      <c r="D848">
        <v>2013</v>
      </c>
      <c r="E848" t="s">
        <v>104</v>
      </c>
      <c r="F848" t="s">
        <v>224</v>
      </c>
      <c r="G848" t="s">
        <v>126</v>
      </c>
      <c r="H848">
        <v>18.791886044057946</v>
      </c>
    </row>
    <row r="849" spans="1:8">
      <c r="A849" t="s">
        <v>30</v>
      </c>
      <c r="B849" t="s">
        <v>4838</v>
      </c>
      <c r="C849" t="s">
        <v>29</v>
      </c>
      <c r="D849">
        <v>2013</v>
      </c>
      <c r="E849" t="s">
        <v>104</v>
      </c>
      <c r="F849" t="s">
        <v>224</v>
      </c>
      <c r="G849" t="s">
        <v>126</v>
      </c>
      <c r="H849">
        <v>17.196216347319911</v>
      </c>
    </row>
    <row r="850" spans="1:8">
      <c r="A850" t="s">
        <v>32</v>
      </c>
      <c r="B850" t="s">
        <v>4839</v>
      </c>
      <c r="C850" t="s">
        <v>31</v>
      </c>
      <c r="D850">
        <v>2013</v>
      </c>
      <c r="E850" t="s">
        <v>104</v>
      </c>
      <c r="F850" t="s">
        <v>224</v>
      </c>
      <c r="G850" t="s">
        <v>126</v>
      </c>
      <c r="H850">
        <v>17.176464798090411</v>
      </c>
    </row>
    <row r="851" spans="1:8">
      <c r="A851" t="s">
        <v>34</v>
      </c>
      <c r="B851" t="s">
        <v>4840</v>
      </c>
      <c r="C851" t="s">
        <v>33</v>
      </c>
      <c r="D851">
        <v>2013</v>
      </c>
      <c r="E851" t="s">
        <v>104</v>
      </c>
      <c r="F851" t="s">
        <v>224</v>
      </c>
      <c r="G851" t="s">
        <v>126</v>
      </c>
      <c r="H851">
        <v>16.364656623645704</v>
      </c>
    </row>
    <row r="852" spans="1:8">
      <c r="A852" t="s">
        <v>36</v>
      </c>
      <c r="B852" t="s">
        <v>4841</v>
      </c>
      <c r="C852" t="s">
        <v>35</v>
      </c>
      <c r="D852">
        <v>2013</v>
      </c>
      <c r="E852" t="s">
        <v>104</v>
      </c>
      <c r="F852" t="s">
        <v>224</v>
      </c>
      <c r="G852" t="s">
        <v>126</v>
      </c>
      <c r="H852">
        <v>17.986456459633899</v>
      </c>
    </row>
    <row r="853" spans="1:8">
      <c r="A853" t="s">
        <v>38</v>
      </c>
      <c r="B853" t="s">
        <v>4842</v>
      </c>
      <c r="C853" t="s">
        <v>37</v>
      </c>
      <c r="D853">
        <v>2013</v>
      </c>
      <c r="E853" t="s">
        <v>104</v>
      </c>
      <c r="F853" t="s">
        <v>224</v>
      </c>
      <c r="G853" t="s">
        <v>126</v>
      </c>
      <c r="H853">
        <v>18.539545810493344</v>
      </c>
    </row>
    <row r="854" spans="1:8">
      <c r="A854" t="s">
        <v>40</v>
      </c>
      <c r="B854" t="s">
        <v>4843</v>
      </c>
      <c r="C854" t="s">
        <v>39</v>
      </c>
      <c r="D854">
        <v>2013</v>
      </c>
      <c r="E854" t="s">
        <v>104</v>
      </c>
      <c r="F854" t="s">
        <v>224</v>
      </c>
      <c r="G854" t="s">
        <v>126</v>
      </c>
      <c r="H854">
        <v>19.232545693150243</v>
      </c>
    </row>
    <row r="855" spans="1:8">
      <c r="A855" t="s">
        <v>41</v>
      </c>
      <c r="B855" t="s">
        <v>4844</v>
      </c>
      <c r="C855" t="s">
        <v>24</v>
      </c>
      <c r="D855">
        <v>2013</v>
      </c>
      <c r="E855" t="s">
        <v>104</v>
      </c>
      <c r="F855" t="s">
        <v>224</v>
      </c>
      <c r="G855" t="s">
        <v>126</v>
      </c>
      <c r="H855">
        <v>16.654986624467803</v>
      </c>
    </row>
    <row r="856" spans="1:8">
      <c r="A856" t="s">
        <v>43</v>
      </c>
      <c r="B856" t="s">
        <v>4845</v>
      </c>
      <c r="C856" t="s">
        <v>42</v>
      </c>
      <c r="D856">
        <v>2013</v>
      </c>
      <c r="E856" t="s">
        <v>104</v>
      </c>
      <c r="F856" t="s">
        <v>224</v>
      </c>
      <c r="G856" t="s">
        <v>126</v>
      </c>
      <c r="H856">
        <v>14.566110262756043</v>
      </c>
    </row>
    <row r="857" spans="1:8">
      <c r="A857" t="s">
        <v>45</v>
      </c>
      <c r="B857" t="s">
        <v>4846</v>
      </c>
      <c r="C857" t="s">
        <v>44</v>
      </c>
      <c r="D857">
        <v>2013</v>
      </c>
      <c r="E857" t="s">
        <v>104</v>
      </c>
      <c r="F857" t="s">
        <v>224</v>
      </c>
      <c r="G857" t="s">
        <v>126</v>
      </c>
      <c r="H857">
        <v>17.672256431474676</v>
      </c>
    </row>
    <row r="858" spans="1:8">
      <c r="A858" t="s">
        <v>47</v>
      </c>
      <c r="B858" t="s">
        <v>4847</v>
      </c>
      <c r="C858" t="s">
        <v>46</v>
      </c>
      <c r="D858">
        <v>2013</v>
      </c>
      <c r="E858" t="s">
        <v>104</v>
      </c>
      <c r="F858" t="s">
        <v>224</v>
      </c>
      <c r="G858" t="s">
        <v>126</v>
      </c>
      <c r="H858">
        <v>17.73328062984281</v>
      </c>
    </row>
    <row r="859" spans="1:8">
      <c r="A859" t="s">
        <v>49</v>
      </c>
      <c r="B859" t="s">
        <v>4848</v>
      </c>
      <c r="C859" t="s">
        <v>48</v>
      </c>
      <c r="D859">
        <v>2013</v>
      </c>
      <c r="E859" t="s">
        <v>104</v>
      </c>
      <c r="F859" t="s">
        <v>224</v>
      </c>
      <c r="G859" t="s">
        <v>126</v>
      </c>
      <c r="H859">
        <v>17.280678394887072</v>
      </c>
    </row>
    <row r="860" spans="1:8">
      <c r="A860" t="s">
        <v>51</v>
      </c>
      <c r="B860" t="s">
        <v>4849</v>
      </c>
      <c r="C860" t="s">
        <v>50</v>
      </c>
      <c r="D860">
        <v>2013</v>
      </c>
      <c r="E860" t="s">
        <v>104</v>
      </c>
      <c r="F860" t="s">
        <v>224</v>
      </c>
      <c r="G860" t="s">
        <v>126</v>
      </c>
      <c r="H860">
        <v>17.440563839368682</v>
      </c>
    </row>
    <row r="861" spans="1:8">
      <c r="A861" t="s">
        <v>53</v>
      </c>
      <c r="B861" t="s">
        <v>4850</v>
      </c>
      <c r="C861" t="s">
        <v>52</v>
      </c>
      <c r="D861">
        <v>2013</v>
      </c>
      <c r="E861" t="s">
        <v>104</v>
      </c>
      <c r="F861" t="s">
        <v>224</v>
      </c>
      <c r="G861" t="s">
        <v>126</v>
      </c>
      <c r="H861">
        <v>18.166998861047837</v>
      </c>
    </row>
    <row r="862" spans="1:8">
      <c r="A862" t="s">
        <v>55</v>
      </c>
      <c r="B862" t="s">
        <v>4851</v>
      </c>
      <c r="C862" t="s">
        <v>54</v>
      </c>
      <c r="D862">
        <v>2013</v>
      </c>
      <c r="E862" t="s">
        <v>104</v>
      </c>
      <c r="F862" t="s">
        <v>224</v>
      </c>
      <c r="G862" t="s">
        <v>126</v>
      </c>
      <c r="H862">
        <v>18.677403880181505</v>
      </c>
    </row>
    <row r="863" spans="1:8">
      <c r="A863" t="s">
        <v>57</v>
      </c>
      <c r="B863" t="s">
        <v>4852</v>
      </c>
      <c r="C863" t="s">
        <v>56</v>
      </c>
      <c r="D863">
        <v>2013</v>
      </c>
      <c r="E863" t="s">
        <v>104</v>
      </c>
      <c r="F863" t="s">
        <v>224</v>
      </c>
      <c r="G863" t="s">
        <v>126</v>
      </c>
      <c r="H863">
        <v>18.380199596258283</v>
      </c>
    </row>
    <row r="864" spans="1:8">
      <c r="A864" t="s">
        <v>59</v>
      </c>
      <c r="B864" t="s">
        <v>4853</v>
      </c>
      <c r="C864" t="s">
        <v>58</v>
      </c>
      <c r="D864">
        <v>2013</v>
      </c>
      <c r="E864" t="s">
        <v>104</v>
      </c>
      <c r="F864" t="s">
        <v>224</v>
      </c>
      <c r="G864" t="s">
        <v>126</v>
      </c>
      <c r="H864">
        <v>18.720618006556155</v>
      </c>
    </row>
    <row r="865" spans="1:8">
      <c r="A865" t="s">
        <v>61</v>
      </c>
      <c r="B865" t="s">
        <v>4854</v>
      </c>
      <c r="C865" t="s">
        <v>60</v>
      </c>
      <c r="D865">
        <v>2013</v>
      </c>
      <c r="E865" t="s">
        <v>104</v>
      </c>
      <c r="F865" t="s">
        <v>224</v>
      </c>
      <c r="G865" t="s">
        <v>126</v>
      </c>
      <c r="H865">
        <v>18.640822758001388</v>
      </c>
    </row>
    <row r="866" spans="1:8">
      <c r="A866" t="s">
        <v>63</v>
      </c>
      <c r="B866" t="s">
        <v>4855</v>
      </c>
      <c r="C866" t="s">
        <v>62</v>
      </c>
      <c r="D866">
        <v>2013</v>
      </c>
      <c r="E866" t="s">
        <v>104</v>
      </c>
      <c r="F866" t="s">
        <v>224</v>
      </c>
      <c r="G866" t="s">
        <v>126</v>
      </c>
      <c r="H866">
        <v>19.119985271720026</v>
      </c>
    </row>
    <row r="867" spans="1:8">
      <c r="A867" t="s">
        <v>65</v>
      </c>
      <c r="B867" t="s">
        <v>4856</v>
      </c>
      <c r="C867" t="s">
        <v>64</v>
      </c>
      <c r="D867">
        <v>2013</v>
      </c>
      <c r="E867" t="s">
        <v>104</v>
      </c>
      <c r="F867" t="s">
        <v>224</v>
      </c>
      <c r="G867" t="s">
        <v>126</v>
      </c>
      <c r="H867">
        <v>17.726289243290491</v>
      </c>
    </row>
    <row r="868" spans="1:8">
      <c r="A868" t="s">
        <v>67</v>
      </c>
      <c r="B868" t="s">
        <v>4857</v>
      </c>
      <c r="C868" t="s">
        <v>66</v>
      </c>
      <c r="D868">
        <v>2013</v>
      </c>
      <c r="E868" t="s">
        <v>104</v>
      </c>
      <c r="F868" t="s">
        <v>224</v>
      </c>
      <c r="G868" t="s">
        <v>126</v>
      </c>
      <c r="H868">
        <v>18.56312973842266</v>
      </c>
    </row>
    <row r="869" spans="1:8">
      <c r="A869" t="s">
        <v>69</v>
      </c>
      <c r="B869" t="s">
        <v>4858</v>
      </c>
      <c r="C869" t="s">
        <v>68</v>
      </c>
      <c r="D869">
        <v>2013</v>
      </c>
      <c r="E869" t="s">
        <v>104</v>
      </c>
      <c r="F869" t="s">
        <v>224</v>
      </c>
      <c r="G869" t="s">
        <v>126</v>
      </c>
      <c r="H869">
        <v>17.187839305103147</v>
      </c>
    </row>
    <row r="870" spans="1:8">
      <c r="A870" t="s">
        <v>71</v>
      </c>
      <c r="B870" t="s">
        <v>4859</v>
      </c>
      <c r="C870" t="s">
        <v>70</v>
      </c>
      <c r="D870">
        <v>2013</v>
      </c>
      <c r="E870" t="s">
        <v>104</v>
      </c>
      <c r="F870" t="s">
        <v>224</v>
      </c>
      <c r="G870" t="s">
        <v>126</v>
      </c>
      <c r="H870">
        <v>20.048717913726989</v>
      </c>
    </row>
    <row r="871" spans="1:8">
      <c r="A871" t="s">
        <v>20</v>
      </c>
      <c r="B871" t="s">
        <v>4860</v>
      </c>
      <c r="C871" t="s">
        <v>182</v>
      </c>
      <c r="D871">
        <v>2013</v>
      </c>
      <c r="E871" t="s">
        <v>104</v>
      </c>
      <c r="F871" t="s">
        <v>224</v>
      </c>
      <c r="G871" t="s">
        <v>126</v>
      </c>
      <c r="H871">
        <v>18.010733153128132</v>
      </c>
    </row>
    <row r="872" spans="1:8">
      <c r="A872" t="s">
        <v>23</v>
      </c>
      <c r="B872" t="s">
        <v>4861</v>
      </c>
      <c r="C872" t="s">
        <v>175</v>
      </c>
      <c r="D872">
        <v>2014</v>
      </c>
      <c r="E872" t="s">
        <v>104</v>
      </c>
      <c r="F872" t="s">
        <v>224</v>
      </c>
      <c r="G872" t="s">
        <v>126</v>
      </c>
      <c r="H872">
        <v>17.832741146738364</v>
      </c>
    </row>
    <row r="873" spans="1:8">
      <c r="A873" t="s">
        <v>25</v>
      </c>
      <c r="B873" t="s">
        <v>4862</v>
      </c>
      <c r="C873" t="s">
        <v>176</v>
      </c>
      <c r="D873">
        <v>2014</v>
      </c>
      <c r="E873" t="s">
        <v>104</v>
      </c>
      <c r="F873" t="s">
        <v>224</v>
      </c>
      <c r="G873" t="s">
        <v>126</v>
      </c>
      <c r="H873">
        <v>16.517052948935369</v>
      </c>
    </row>
    <row r="874" spans="1:8">
      <c r="A874" t="s">
        <v>26</v>
      </c>
      <c r="B874" t="s">
        <v>4863</v>
      </c>
      <c r="C874" t="s">
        <v>177</v>
      </c>
      <c r="D874">
        <v>2014</v>
      </c>
      <c r="E874" t="s">
        <v>104</v>
      </c>
      <c r="F874" t="s">
        <v>224</v>
      </c>
      <c r="G874" t="s">
        <v>126</v>
      </c>
      <c r="H874">
        <v>16.992674269315007</v>
      </c>
    </row>
    <row r="875" spans="1:8">
      <c r="A875" s="16" t="s">
        <v>221</v>
      </c>
      <c r="B875" t="s">
        <v>4864</v>
      </c>
      <c r="C875" t="s">
        <v>178</v>
      </c>
      <c r="D875">
        <v>2014</v>
      </c>
      <c r="E875" t="s">
        <v>104</v>
      </c>
      <c r="F875" t="s">
        <v>224</v>
      </c>
      <c r="G875" t="s">
        <v>126</v>
      </c>
      <c r="H875">
        <v>17.490788736541614</v>
      </c>
    </row>
    <row r="876" spans="1:8">
      <c r="A876" t="s">
        <v>107</v>
      </c>
      <c r="B876" t="s">
        <v>4865</v>
      </c>
      <c r="C876" t="s">
        <v>179</v>
      </c>
      <c r="D876">
        <v>2014</v>
      </c>
      <c r="E876" t="s">
        <v>104</v>
      </c>
      <c r="F876" t="s">
        <v>224</v>
      </c>
      <c r="G876" t="s">
        <v>126</v>
      </c>
      <c r="H876">
        <v>18.449973961521145</v>
      </c>
    </row>
    <row r="877" spans="1:8">
      <c r="A877" t="s">
        <v>27</v>
      </c>
      <c r="B877" t="s">
        <v>4866</v>
      </c>
      <c r="C877" t="s">
        <v>180</v>
      </c>
      <c r="D877">
        <v>2014</v>
      </c>
      <c r="E877" t="s">
        <v>104</v>
      </c>
      <c r="F877" t="s">
        <v>224</v>
      </c>
      <c r="G877" t="s">
        <v>126</v>
      </c>
      <c r="H877">
        <v>18.655664919767666</v>
      </c>
    </row>
    <row r="878" spans="1:8">
      <c r="A878" t="s">
        <v>28</v>
      </c>
      <c r="B878" t="s">
        <v>4867</v>
      </c>
      <c r="C878" t="s">
        <v>181</v>
      </c>
      <c r="D878">
        <v>2014</v>
      </c>
      <c r="E878" t="s">
        <v>104</v>
      </c>
      <c r="F878" t="s">
        <v>224</v>
      </c>
      <c r="G878" t="s">
        <v>126</v>
      </c>
      <c r="H878">
        <v>18.658996107863356</v>
      </c>
    </row>
    <row r="879" spans="1:8">
      <c r="A879" t="s">
        <v>30</v>
      </c>
      <c r="B879" t="s">
        <v>4868</v>
      </c>
      <c r="C879" t="s">
        <v>29</v>
      </c>
      <c r="D879">
        <v>2014</v>
      </c>
      <c r="E879" t="s">
        <v>104</v>
      </c>
      <c r="F879" t="s">
        <v>224</v>
      </c>
      <c r="G879" t="s">
        <v>126</v>
      </c>
      <c r="H879">
        <v>17.194202568085622</v>
      </c>
    </row>
    <row r="880" spans="1:8">
      <c r="A880" t="s">
        <v>32</v>
      </c>
      <c r="B880" t="s">
        <v>4869</v>
      </c>
      <c r="C880" t="s">
        <v>31</v>
      </c>
      <c r="D880">
        <v>2014</v>
      </c>
      <c r="E880" t="s">
        <v>104</v>
      </c>
      <c r="F880" t="s">
        <v>224</v>
      </c>
      <c r="G880" t="s">
        <v>126</v>
      </c>
      <c r="H880">
        <v>17.102712782053274</v>
      </c>
    </row>
    <row r="881" spans="1:8">
      <c r="A881" t="s">
        <v>34</v>
      </c>
      <c r="B881" t="s">
        <v>4870</v>
      </c>
      <c r="C881" t="s">
        <v>33</v>
      </c>
      <c r="D881">
        <v>2014</v>
      </c>
      <c r="E881" t="s">
        <v>104</v>
      </c>
      <c r="F881" t="s">
        <v>224</v>
      </c>
      <c r="G881" t="s">
        <v>126</v>
      </c>
      <c r="H881">
        <v>16.282989500116091</v>
      </c>
    </row>
    <row r="882" spans="1:8">
      <c r="A882" t="s">
        <v>36</v>
      </c>
      <c r="B882" t="s">
        <v>4871</v>
      </c>
      <c r="C882" t="s">
        <v>35</v>
      </c>
      <c r="D882">
        <v>2014</v>
      </c>
      <c r="E882" t="s">
        <v>104</v>
      </c>
      <c r="F882" t="s">
        <v>224</v>
      </c>
      <c r="G882" t="s">
        <v>126</v>
      </c>
      <c r="H882">
        <v>18.083995316011013</v>
      </c>
    </row>
    <row r="883" spans="1:8">
      <c r="A883" t="s">
        <v>38</v>
      </c>
      <c r="B883" t="s">
        <v>4872</v>
      </c>
      <c r="C883" t="s">
        <v>37</v>
      </c>
      <c r="D883">
        <v>2014</v>
      </c>
      <c r="E883" t="s">
        <v>104</v>
      </c>
      <c r="F883" t="s">
        <v>224</v>
      </c>
      <c r="G883" t="s">
        <v>126</v>
      </c>
      <c r="H883">
        <v>18.477412811110245</v>
      </c>
    </row>
    <row r="884" spans="1:8">
      <c r="A884" t="s">
        <v>40</v>
      </c>
      <c r="B884" t="s">
        <v>4873</v>
      </c>
      <c r="C884" t="s">
        <v>39</v>
      </c>
      <c r="D884">
        <v>2014</v>
      </c>
      <c r="E884" t="s">
        <v>104</v>
      </c>
      <c r="F884" t="s">
        <v>224</v>
      </c>
      <c r="G884" t="s">
        <v>126</v>
      </c>
      <c r="H884">
        <v>19.232119607355504</v>
      </c>
    </row>
    <row r="885" spans="1:8">
      <c r="A885" t="s">
        <v>41</v>
      </c>
      <c r="B885" t="s">
        <v>4874</v>
      </c>
      <c r="C885" t="s">
        <v>24</v>
      </c>
      <c r="D885">
        <v>2014</v>
      </c>
      <c r="E885" t="s">
        <v>104</v>
      </c>
      <c r="F885" t="s">
        <v>224</v>
      </c>
      <c r="G885" t="s">
        <v>126</v>
      </c>
      <c r="H885">
        <v>16.517052948935369</v>
      </c>
    </row>
    <row r="886" spans="1:8">
      <c r="A886" t="s">
        <v>43</v>
      </c>
      <c r="B886" t="s">
        <v>4875</v>
      </c>
      <c r="C886" t="s">
        <v>42</v>
      </c>
      <c r="D886">
        <v>2014</v>
      </c>
      <c r="E886" t="s">
        <v>104</v>
      </c>
      <c r="F886" t="s">
        <v>224</v>
      </c>
      <c r="G886" t="s">
        <v>126</v>
      </c>
      <c r="H886">
        <v>14.615843553198541</v>
      </c>
    </row>
    <row r="887" spans="1:8">
      <c r="A887" t="s">
        <v>45</v>
      </c>
      <c r="B887" t="s">
        <v>4876</v>
      </c>
      <c r="C887" t="s">
        <v>44</v>
      </c>
      <c r="D887">
        <v>2014</v>
      </c>
      <c r="E887" t="s">
        <v>104</v>
      </c>
      <c r="F887" t="s">
        <v>224</v>
      </c>
      <c r="G887" t="s">
        <v>126</v>
      </c>
      <c r="H887">
        <v>17.458315139165169</v>
      </c>
    </row>
    <row r="888" spans="1:8">
      <c r="A888" t="s">
        <v>47</v>
      </c>
      <c r="B888" t="s">
        <v>4877</v>
      </c>
      <c r="C888" t="s">
        <v>46</v>
      </c>
      <c r="D888">
        <v>2014</v>
      </c>
      <c r="E888" t="s">
        <v>104</v>
      </c>
      <c r="F888" t="s">
        <v>224</v>
      </c>
      <c r="G888" t="s">
        <v>126</v>
      </c>
      <c r="H888">
        <v>17.650812880615259</v>
      </c>
    </row>
    <row r="889" spans="1:8">
      <c r="A889" t="s">
        <v>49</v>
      </c>
      <c r="B889" t="s">
        <v>4878</v>
      </c>
      <c r="C889" t="s">
        <v>48</v>
      </c>
      <c r="D889">
        <v>2014</v>
      </c>
      <c r="E889" t="s">
        <v>104</v>
      </c>
      <c r="F889" t="s">
        <v>224</v>
      </c>
      <c r="G889" t="s">
        <v>126</v>
      </c>
      <c r="H889">
        <v>17.194992063722299</v>
      </c>
    </row>
    <row r="890" spans="1:8">
      <c r="A890" t="s">
        <v>51</v>
      </c>
      <c r="B890" t="s">
        <v>4879</v>
      </c>
      <c r="C890" t="s">
        <v>50</v>
      </c>
      <c r="D890">
        <v>2014</v>
      </c>
      <c r="E890" t="s">
        <v>104</v>
      </c>
      <c r="F890" t="s">
        <v>224</v>
      </c>
      <c r="G890" t="s">
        <v>126</v>
      </c>
      <c r="H890">
        <v>17.448216954943412</v>
      </c>
    </row>
    <row r="891" spans="1:8">
      <c r="A891" t="s">
        <v>53</v>
      </c>
      <c r="B891" t="s">
        <v>4880</v>
      </c>
      <c r="C891" t="s">
        <v>52</v>
      </c>
      <c r="D891">
        <v>2014</v>
      </c>
      <c r="E891" t="s">
        <v>104</v>
      </c>
      <c r="F891" t="s">
        <v>224</v>
      </c>
      <c r="G891" t="s">
        <v>126</v>
      </c>
      <c r="H891">
        <v>18.038579744217994</v>
      </c>
    </row>
    <row r="892" spans="1:8">
      <c r="A892" t="s">
        <v>55</v>
      </c>
      <c r="B892" t="s">
        <v>4881</v>
      </c>
      <c r="C892" t="s">
        <v>54</v>
      </c>
      <c r="D892">
        <v>2014</v>
      </c>
      <c r="E892" t="s">
        <v>104</v>
      </c>
      <c r="F892" t="s">
        <v>224</v>
      </c>
      <c r="G892" t="s">
        <v>126</v>
      </c>
      <c r="H892">
        <v>18.530759290441321</v>
      </c>
    </row>
    <row r="893" spans="1:8">
      <c r="A893" t="s">
        <v>57</v>
      </c>
      <c r="B893" t="s">
        <v>4882</v>
      </c>
      <c r="C893" t="s">
        <v>56</v>
      </c>
      <c r="D893">
        <v>2014</v>
      </c>
      <c r="E893" t="s">
        <v>104</v>
      </c>
      <c r="F893" t="s">
        <v>224</v>
      </c>
      <c r="G893" t="s">
        <v>126</v>
      </c>
      <c r="H893">
        <v>18.420859512156571</v>
      </c>
    </row>
    <row r="894" spans="1:8">
      <c r="A894" t="s">
        <v>59</v>
      </c>
      <c r="B894" t="s">
        <v>4883</v>
      </c>
      <c r="C894" t="s">
        <v>58</v>
      </c>
      <c r="D894">
        <v>2014</v>
      </c>
      <c r="E894" t="s">
        <v>104</v>
      </c>
      <c r="F894" t="s">
        <v>224</v>
      </c>
      <c r="G894" t="s">
        <v>126</v>
      </c>
      <c r="H894">
        <v>18.656495896795111</v>
      </c>
    </row>
    <row r="895" spans="1:8">
      <c r="A895" t="s">
        <v>61</v>
      </c>
      <c r="B895" t="s">
        <v>4884</v>
      </c>
      <c r="C895" t="s">
        <v>60</v>
      </c>
      <c r="D895">
        <v>2014</v>
      </c>
      <c r="E895" t="s">
        <v>104</v>
      </c>
      <c r="F895" t="s">
        <v>224</v>
      </c>
      <c r="G895" t="s">
        <v>126</v>
      </c>
      <c r="H895">
        <v>18.652332176415811</v>
      </c>
    </row>
    <row r="896" spans="1:8">
      <c r="A896" t="s">
        <v>63</v>
      </c>
      <c r="B896" t="s">
        <v>4885</v>
      </c>
      <c r="C896" t="s">
        <v>62</v>
      </c>
      <c r="D896">
        <v>2014</v>
      </c>
      <c r="E896" t="s">
        <v>104</v>
      </c>
      <c r="F896" t="s">
        <v>224</v>
      </c>
      <c r="G896" t="s">
        <v>126</v>
      </c>
      <c r="H896">
        <v>18.992892114637574</v>
      </c>
    </row>
    <row r="897" spans="1:8">
      <c r="A897" t="s">
        <v>65</v>
      </c>
      <c r="B897" t="s">
        <v>4886</v>
      </c>
      <c r="C897" t="s">
        <v>64</v>
      </c>
      <c r="D897">
        <v>2014</v>
      </c>
      <c r="E897" t="s">
        <v>104</v>
      </c>
      <c r="F897" t="s">
        <v>224</v>
      </c>
      <c r="G897" t="s">
        <v>126</v>
      </c>
      <c r="H897">
        <v>17.579010821827367</v>
      </c>
    </row>
    <row r="898" spans="1:8">
      <c r="A898" t="s">
        <v>67</v>
      </c>
      <c r="B898" t="s">
        <v>4887</v>
      </c>
      <c r="C898" t="s">
        <v>66</v>
      </c>
      <c r="D898">
        <v>2014</v>
      </c>
      <c r="E898" t="s">
        <v>104</v>
      </c>
      <c r="F898" t="s">
        <v>224</v>
      </c>
      <c r="G898" t="s">
        <v>126</v>
      </c>
      <c r="H898">
        <v>18.476350576908381</v>
      </c>
    </row>
    <row r="899" spans="1:8">
      <c r="A899" t="s">
        <v>69</v>
      </c>
      <c r="B899" t="s">
        <v>4888</v>
      </c>
      <c r="C899" t="s">
        <v>68</v>
      </c>
      <c r="D899">
        <v>2014</v>
      </c>
      <c r="E899" t="s">
        <v>104</v>
      </c>
      <c r="F899" t="s">
        <v>224</v>
      </c>
      <c r="G899" t="s">
        <v>126</v>
      </c>
      <c r="H899">
        <v>16.914312944030495</v>
      </c>
    </row>
    <row r="900" spans="1:8">
      <c r="A900" t="s">
        <v>71</v>
      </c>
      <c r="B900" t="s">
        <v>4889</v>
      </c>
      <c r="C900" t="s">
        <v>70</v>
      </c>
      <c r="D900">
        <v>2014</v>
      </c>
      <c r="E900" t="s">
        <v>104</v>
      </c>
      <c r="F900" t="s">
        <v>224</v>
      </c>
      <c r="G900" t="s">
        <v>126</v>
      </c>
      <c r="H900">
        <v>19.973304458564026</v>
      </c>
    </row>
    <row r="901" spans="1:8">
      <c r="A901" t="s">
        <v>20</v>
      </c>
      <c r="B901" t="s">
        <v>4890</v>
      </c>
      <c r="C901" t="s">
        <v>182</v>
      </c>
      <c r="D901">
        <v>2014</v>
      </c>
      <c r="E901" t="s">
        <v>104</v>
      </c>
      <c r="F901" t="s">
        <v>224</v>
      </c>
      <c r="G901" t="s">
        <v>126</v>
      </c>
      <c r="H901">
        <v>17.944195992543424</v>
      </c>
    </row>
    <row r="902" spans="1:8">
      <c r="A902" t="s">
        <v>23</v>
      </c>
      <c r="B902" t="s">
        <v>4891</v>
      </c>
      <c r="C902" t="s">
        <v>175</v>
      </c>
      <c r="D902">
        <v>2005</v>
      </c>
      <c r="E902" t="s">
        <v>105</v>
      </c>
      <c r="F902" t="s">
        <v>224</v>
      </c>
      <c r="G902" t="s">
        <v>136</v>
      </c>
      <c r="H902">
        <v>63.686028468036717</v>
      </c>
    </row>
    <row r="903" spans="1:8">
      <c r="A903" t="s">
        <v>25</v>
      </c>
      <c r="B903" t="s">
        <v>4892</v>
      </c>
      <c r="C903" t="s">
        <v>176</v>
      </c>
      <c r="D903">
        <v>2005</v>
      </c>
      <c r="E903" t="s">
        <v>105</v>
      </c>
      <c r="F903" t="s">
        <v>224</v>
      </c>
      <c r="G903" t="s">
        <v>136</v>
      </c>
      <c r="H903">
        <v>61.681473658051686</v>
      </c>
    </row>
    <row r="904" spans="1:8">
      <c r="A904" t="s">
        <v>26</v>
      </c>
      <c r="B904" t="s">
        <v>4893</v>
      </c>
      <c r="C904" t="s">
        <v>177</v>
      </c>
      <c r="D904">
        <v>2005</v>
      </c>
      <c r="E904" t="s">
        <v>105</v>
      </c>
      <c r="F904" t="s">
        <v>224</v>
      </c>
      <c r="G904" t="s">
        <v>136</v>
      </c>
      <c r="H904">
        <v>62.652152454680056</v>
      </c>
    </row>
    <row r="905" spans="1:8">
      <c r="A905" s="16" t="s">
        <v>221</v>
      </c>
      <c r="B905" t="s">
        <v>4894</v>
      </c>
      <c r="C905" t="s">
        <v>178</v>
      </c>
      <c r="D905">
        <v>2005</v>
      </c>
      <c r="E905" t="s">
        <v>105</v>
      </c>
      <c r="F905" t="s">
        <v>224</v>
      </c>
      <c r="G905" t="s">
        <v>136</v>
      </c>
      <c r="H905">
        <v>64.795336043026637</v>
      </c>
    </row>
    <row r="906" spans="1:8">
      <c r="A906" t="s">
        <v>107</v>
      </c>
      <c r="B906" t="s">
        <v>4895</v>
      </c>
      <c r="C906" t="s">
        <v>179</v>
      </c>
      <c r="D906">
        <v>2005</v>
      </c>
      <c r="E906" t="s">
        <v>105</v>
      </c>
      <c r="F906" t="s">
        <v>224</v>
      </c>
      <c r="G906" t="s">
        <v>136</v>
      </c>
      <c r="H906">
        <v>67.240056923190664</v>
      </c>
    </row>
    <row r="907" spans="1:8">
      <c r="A907" t="s">
        <v>27</v>
      </c>
      <c r="B907" t="s">
        <v>4896</v>
      </c>
      <c r="C907" t="s">
        <v>180</v>
      </c>
      <c r="D907">
        <v>2005</v>
      </c>
      <c r="E907" t="s">
        <v>105</v>
      </c>
      <c r="F907" t="s">
        <v>224</v>
      </c>
      <c r="G907" t="s">
        <v>136</v>
      </c>
      <c r="H907">
        <v>65.200460780641549</v>
      </c>
    </row>
    <row r="908" spans="1:8">
      <c r="A908" t="s">
        <v>28</v>
      </c>
      <c r="B908" t="s">
        <v>4897</v>
      </c>
      <c r="C908" t="s">
        <v>181</v>
      </c>
      <c r="D908">
        <v>2005</v>
      </c>
      <c r="E908" t="s">
        <v>105</v>
      </c>
      <c r="F908" t="s">
        <v>224</v>
      </c>
      <c r="G908" t="s">
        <v>136</v>
      </c>
      <c r="H908">
        <v>64.006814758485547</v>
      </c>
    </row>
    <row r="909" spans="1:8">
      <c r="A909" t="s">
        <v>30</v>
      </c>
      <c r="B909" t="s">
        <v>4898</v>
      </c>
      <c r="C909" t="s">
        <v>29</v>
      </c>
      <c r="D909">
        <v>2005</v>
      </c>
      <c r="E909" t="s">
        <v>105</v>
      </c>
      <c r="F909" t="s">
        <v>224</v>
      </c>
      <c r="G909" t="s">
        <v>136</v>
      </c>
      <c r="H909">
        <v>63.018879073477706</v>
      </c>
    </row>
    <row r="910" spans="1:8">
      <c r="A910" t="s">
        <v>32</v>
      </c>
      <c r="B910" t="s">
        <v>4899</v>
      </c>
      <c r="C910" t="s">
        <v>31</v>
      </c>
      <c r="D910">
        <v>2005</v>
      </c>
      <c r="E910" t="s">
        <v>105</v>
      </c>
      <c r="F910" t="s">
        <v>224</v>
      </c>
      <c r="G910" t="s">
        <v>136</v>
      </c>
      <c r="H910">
        <v>63.990737839061254</v>
      </c>
    </row>
    <row r="911" spans="1:8">
      <c r="A911" t="s">
        <v>34</v>
      </c>
      <c r="B911" t="s">
        <v>4900</v>
      </c>
      <c r="C911" t="s">
        <v>33</v>
      </c>
      <c r="D911">
        <v>2005</v>
      </c>
      <c r="E911" t="s">
        <v>105</v>
      </c>
      <c r="F911" t="s">
        <v>224</v>
      </c>
      <c r="G911" t="s">
        <v>136</v>
      </c>
      <c r="H911">
        <v>60.715410990640351</v>
      </c>
    </row>
    <row r="912" spans="1:8">
      <c r="A912" t="s">
        <v>36</v>
      </c>
      <c r="B912" t="s">
        <v>4901</v>
      </c>
      <c r="C912" t="s">
        <v>35</v>
      </c>
      <c r="D912">
        <v>2005</v>
      </c>
      <c r="E912" t="s">
        <v>105</v>
      </c>
      <c r="F912" t="s">
        <v>224</v>
      </c>
      <c r="G912" t="s">
        <v>136</v>
      </c>
      <c r="H912">
        <v>61.934192583468963</v>
      </c>
    </row>
    <row r="913" spans="1:8">
      <c r="A913" t="s">
        <v>38</v>
      </c>
      <c r="B913" t="s">
        <v>4902</v>
      </c>
      <c r="C913" t="s">
        <v>37</v>
      </c>
      <c r="D913">
        <v>2005</v>
      </c>
      <c r="E913" t="s">
        <v>105</v>
      </c>
      <c r="F913" t="s">
        <v>224</v>
      </c>
      <c r="G913" t="s">
        <v>136</v>
      </c>
      <c r="H913">
        <v>65.198333536891525</v>
      </c>
    </row>
    <row r="914" spans="1:8">
      <c r="A914" t="s">
        <v>40</v>
      </c>
      <c r="B914" t="s">
        <v>4903</v>
      </c>
      <c r="C914" t="s">
        <v>39</v>
      </c>
      <c r="D914">
        <v>2005</v>
      </c>
      <c r="E914" t="s">
        <v>105</v>
      </c>
      <c r="F914" t="s">
        <v>224</v>
      </c>
      <c r="G914" t="s">
        <v>136</v>
      </c>
      <c r="H914">
        <v>65.78542013768822</v>
      </c>
    </row>
    <row r="915" spans="1:8">
      <c r="A915" t="s">
        <v>41</v>
      </c>
      <c r="B915" t="s">
        <v>4904</v>
      </c>
      <c r="C915" t="s">
        <v>24</v>
      </c>
      <c r="D915">
        <v>2005</v>
      </c>
      <c r="E915" t="s">
        <v>105</v>
      </c>
      <c r="F915" t="s">
        <v>224</v>
      </c>
      <c r="G915" t="s">
        <v>136</v>
      </c>
      <c r="H915">
        <v>61.681473658051686</v>
      </c>
    </row>
    <row r="916" spans="1:8">
      <c r="A916" t="s">
        <v>43</v>
      </c>
      <c r="B916" t="s">
        <v>4905</v>
      </c>
      <c r="C916" t="s">
        <v>42</v>
      </c>
      <c r="D916">
        <v>2005</v>
      </c>
      <c r="E916" t="s">
        <v>105</v>
      </c>
      <c r="F916" t="s">
        <v>224</v>
      </c>
      <c r="G916" t="s">
        <v>136</v>
      </c>
      <c r="H916">
        <v>65.969811929937848</v>
      </c>
    </row>
    <row r="917" spans="1:8">
      <c r="A917" t="s">
        <v>45</v>
      </c>
      <c r="B917" t="s">
        <v>4906</v>
      </c>
      <c r="C917" t="s">
        <v>44</v>
      </c>
      <c r="D917">
        <v>2005</v>
      </c>
      <c r="E917" t="s">
        <v>105</v>
      </c>
      <c r="F917" t="s">
        <v>224</v>
      </c>
      <c r="G917" t="s">
        <v>136</v>
      </c>
      <c r="H917">
        <v>60.894376243901583</v>
      </c>
    </row>
    <row r="918" spans="1:8">
      <c r="A918" t="s">
        <v>47</v>
      </c>
      <c r="B918" t="s">
        <v>4907</v>
      </c>
      <c r="C918" t="s">
        <v>46</v>
      </c>
      <c r="D918">
        <v>2005</v>
      </c>
      <c r="E918" t="s">
        <v>105</v>
      </c>
      <c r="F918" t="s">
        <v>224</v>
      </c>
      <c r="G918" t="s">
        <v>136</v>
      </c>
      <c r="H918">
        <v>62.380042831510096</v>
      </c>
    </row>
    <row r="919" spans="1:8">
      <c r="A919" t="s">
        <v>49</v>
      </c>
      <c r="B919" t="s">
        <v>4908</v>
      </c>
      <c r="C919" t="s">
        <v>48</v>
      </c>
      <c r="D919">
        <v>2005</v>
      </c>
      <c r="E919" t="s">
        <v>105</v>
      </c>
      <c r="F919" t="s">
        <v>224</v>
      </c>
      <c r="G919" t="s">
        <v>136</v>
      </c>
      <c r="H919">
        <v>65.15594150071918</v>
      </c>
    </row>
    <row r="920" spans="1:8">
      <c r="A920" t="s">
        <v>51</v>
      </c>
      <c r="B920" t="s">
        <v>4909</v>
      </c>
      <c r="C920" t="s">
        <v>50</v>
      </c>
      <c r="D920">
        <v>2005</v>
      </c>
      <c r="E920" t="s">
        <v>105</v>
      </c>
      <c r="F920" t="s">
        <v>224</v>
      </c>
      <c r="G920" t="s">
        <v>136</v>
      </c>
      <c r="H920">
        <v>64.262491572402425</v>
      </c>
    </row>
    <row r="921" spans="1:8">
      <c r="A921" t="s">
        <v>53</v>
      </c>
      <c r="B921" t="s">
        <v>4910</v>
      </c>
      <c r="C921" t="s">
        <v>52</v>
      </c>
      <c r="D921">
        <v>2005</v>
      </c>
      <c r="E921" t="s">
        <v>105</v>
      </c>
      <c r="F921" t="s">
        <v>224</v>
      </c>
      <c r="G921" t="s">
        <v>136</v>
      </c>
      <c r="H921">
        <v>64.721383221352397</v>
      </c>
    </row>
    <row r="922" spans="1:8">
      <c r="A922" t="s">
        <v>55</v>
      </c>
      <c r="B922" t="s">
        <v>4911</v>
      </c>
      <c r="C922" t="s">
        <v>54</v>
      </c>
      <c r="D922">
        <v>2005</v>
      </c>
      <c r="E922" t="s">
        <v>105</v>
      </c>
      <c r="F922" t="s">
        <v>224</v>
      </c>
      <c r="G922" t="s">
        <v>136</v>
      </c>
      <c r="H922">
        <v>63.387996505141473</v>
      </c>
    </row>
    <row r="923" spans="1:8">
      <c r="A923" t="s">
        <v>57</v>
      </c>
      <c r="B923" t="s">
        <v>4912</v>
      </c>
      <c r="C923" t="s">
        <v>56</v>
      </c>
      <c r="D923">
        <v>2005</v>
      </c>
      <c r="E923" t="s">
        <v>105</v>
      </c>
      <c r="F923" t="s">
        <v>224</v>
      </c>
      <c r="G923" t="s">
        <v>136</v>
      </c>
      <c r="H923">
        <v>68.701088480460882</v>
      </c>
    </row>
    <row r="924" spans="1:8">
      <c r="A924" t="s">
        <v>59</v>
      </c>
      <c r="B924" t="s">
        <v>4913</v>
      </c>
      <c r="C924" t="s">
        <v>58</v>
      </c>
      <c r="D924">
        <v>2005</v>
      </c>
      <c r="E924" t="s">
        <v>105</v>
      </c>
      <c r="F924" t="s">
        <v>224</v>
      </c>
      <c r="G924" t="s">
        <v>136</v>
      </c>
      <c r="H924">
        <v>65.396069088743303</v>
      </c>
    </row>
    <row r="925" spans="1:8">
      <c r="A925" t="s">
        <v>61</v>
      </c>
      <c r="B925" t="s">
        <v>4914</v>
      </c>
      <c r="C925" t="s">
        <v>60</v>
      </c>
      <c r="D925">
        <v>2005</v>
      </c>
      <c r="E925" t="s">
        <v>105</v>
      </c>
      <c r="F925" t="s">
        <v>224</v>
      </c>
      <c r="G925" t="s">
        <v>136</v>
      </c>
      <c r="H925">
        <v>64.383210743952873</v>
      </c>
    </row>
    <row r="926" spans="1:8">
      <c r="A926" t="s">
        <v>63</v>
      </c>
      <c r="B926" t="s">
        <v>4915</v>
      </c>
      <c r="C926" t="s">
        <v>62</v>
      </c>
      <c r="D926">
        <v>2005</v>
      </c>
      <c r="E926" t="s">
        <v>105</v>
      </c>
      <c r="F926" t="s">
        <v>224</v>
      </c>
      <c r="G926" t="s">
        <v>136</v>
      </c>
      <c r="H926">
        <v>64.754718766261405</v>
      </c>
    </row>
    <row r="927" spans="1:8">
      <c r="A927" t="s">
        <v>65</v>
      </c>
      <c r="B927" t="s">
        <v>4916</v>
      </c>
      <c r="C927" t="s">
        <v>64</v>
      </c>
      <c r="D927">
        <v>2005</v>
      </c>
      <c r="E927" t="s">
        <v>105</v>
      </c>
      <c r="F927" t="s">
        <v>224</v>
      </c>
      <c r="G927" t="s">
        <v>136</v>
      </c>
      <c r="H927">
        <v>64.508072428864509</v>
      </c>
    </row>
    <row r="928" spans="1:8">
      <c r="A928" t="s">
        <v>67</v>
      </c>
      <c r="B928" t="s">
        <v>4917</v>
      </c>
      <c r="C928" t="s">
        <v>66</v>
      </c>
      <c r="D928">
        <v>2005</v>
      </c>
      <c r="E928" t="s">
        <v>105</v>
      </c>
      <c r="F928" t="s">
        <v>224</v>
      </c>
      <c r="G928" t="s">
        <v>136</v>
      </c>
      <c r="H928">
        <v>63.875391671586215</v>
      </c>
    </row>
    <row r="929" spans="1:8">
      <c r="A929" t="s">
        <v>69</v>
      </c>
      <c r="B929" t="s">
        <v>4918</v>
      </c>
      <c r="C929" t="s">
        <v>68</v>
      </c>
      <c r="D929">
        <v>2005</v>
      </c>
      <c r="E929" t="s">
        <v>105</v>
      </c>
      <c r="F929" t="s">
        <v>224</v>
      </c>
      <c r="G929" t="s">
        <v>136</v>
      </c>
      <c r="H929">
        <v>62.904600640449694</v>
      </c>
    </row>
    <row r="930" spans="1:8">
      <c r="A930" t="s">
        <v>71</v>
      </c>
      <c r="B930" t="s">
        <v>4919</v>
      </c>
      <c r="C930" t="s">
        <v>70</v>
      </c>
      <c r="D930">
        <v>2005</v>
      </c>
      <c r="E930" t="s">
        <v>105</v>
      </c>
      <c r="F930" t="s">
        <v>224</v>
      </c>
      <c r="G930" t="s">
        <v>136</v>
      </c>
      <c r="H930">
        <v>63.616946056624343</v>
      </c>
    </row>
    <row r="931" spans="1:8">
      <c r="A931" t="s">
        <v>20</v>
      </c>
      <c r="B931" t="s">
        <v>4920</v>
      </c>
      <c r="C931" t="s">
        <v>182</v>
      </c>
      <c r="D931">
        <v>2005</v>
      </c>
      <c r="E931" t="s">
        <v>105</v>
      </c>
      <c r="F931" t="s">
        <v>224</v>
      </c>
      <c r="G931" t="s">
        <v>136</v>
      </c>
      <c r="H931">
        <v>64.394666224602915</v>
      </c>
    </row>
    <row r="932" spans="1:8">
      <c r="A932" t="s">
        <v>23</v>
      </c>
      <c r="B932" t="s">
        <v>4921</v>
      </c>
      <c r="C932" t="s">
        <v>175</v>
      </c>
      <c r="D932">
        <v>2006</v>
      </c>
      <c r="E932" t="s">
        <v>105</v>
      </c>
      <c r="F932" t="s">
        <v>224</v>
      </c>
      <c r="G932" t="s">
        <v>136</v>
      </c>
      <c r="H932">
        <v>63.712875195074112</v>
      </c>
    </row>
    <row r="933" spans="1:8">
      <c r="A933" t="s">
        <v>25</v>
      </c>
      <c r="B933" t="s">
        <v>4922</v>
      </c>
      <c r="C933" t="s">
        <v>176</v>
      </c>
      <c r="D933">
        <v>2006</v>
      </c>
      <c r="E933" t="s">
        <v>105</v>
      </c>
      <c r="F933" t="s">
        <v>224</v>
      </c>
      <c r="G933" t="s">
        <v>136</v>
      </c>
      <c r="H933">
        <v>61.652195408336688</v>
      </c>
    </row>
    <row r="934" spans="1:8">
      <c r="A934" t="s">
        <v>26</v>
      </c>
      <c r="B934" t="s">
        <v>4923</v>
      </c>
      <c r="C934" t="s">
        <v>177</v>
      </c>
      <c r="D934">
        <v>2006</v>
      </c>
      <c r="E934" t="s">
        <v>105</v>
      </c>
      <c r="F934" t="s">
        <v>224</v>
      </c>
      <c r="G934" t="s">
        <v>136</v>
      </c>
      <c r="H934">
        <v>62.65624397472552</v>
      </c>
    </row>
    <row r="935" spans="1:8">
      <c r="A935" s="16" t="s">
        <v>221</v>
      </c>
      <c r="B935" t="s">
        <v>4924</v>
      </c>
      <c r="C935" t="s">
        <v>178</v>
      </c>
      <c r="D935">
        <v>2006</v>
      </c>
      <c r="E935" t="s">
        <v>105</v>
      </c>
      <c r="F935" t="s">
        <v>224</v>
      </c>
      <c r="G935" t="s">
        <v>136</v>
      </c>
      <c r="H935">
        <v>65.005236967693818</v>
      </c>
    </row>
    <row r="936" spans="1:8">
      <c r="A936" t="s">
        <v>107</v>
      </c>
      <c r="B936" t="s">
        <v>4925</v>
      </c>
      <c r="C936" t="s">
        <v>179</v>
      </c>
      <c r="D936">
        <v>2006</v>
      </c>
      <c r="E936" t="s">
        <v>105</v>
      </c>
      <c r="F936" t="s">
        <v>224</v>
      </c>
      <c r="G936" t="s">
        <v>136</v>
      </c>
      <c r="H936">
        <v>67.513967378080977</v>
      </c>
    </row>
    <row r="937" spans="1:8">
      <c r="A937" t="s">
        <v>27</v>
      </c>
      <c r="B937" t="s">
        <v>4926</v>
      </c>
      <c r="C937" t="s">
        <v>180</v>
      </c>
      <c r="D937">
        <v>2006</v>
      </c>
      <c r="E937" t="s">
        <v>105</v>
      </c>
      <c r="F937" t="s">
        <v>224</v>
      </c>
      <c r="G937" t="s">
        <v>136</v>
      </c>
      <c r="H937">
        <v>65.436790523866605</v>
      </c>
    </row>
    <row r="938" spans="1:8">
      <c r="A938" t="s">
        <v>28</v>
      </c>
      <c r="B938" t="s">
        <v>4927</v>
      </c>
      <c r="C938" t="s">
        <v>181</v>
      </c>
      <c r="D938">
        <v>2006</v>
      </c>
      <c r="E938" t="s">
        <v>105</v>
      </c>
      <c r="F938" t="s">
        <v>224</v>
      </c>
      <c r="G938" t="s">
        <v>136</v>
      </c>
      <c r="H938">
        <v>64.14922822391506</v>
      </c>
    </row>
    <row r="939" spans="1:8">
      <c r="A939" t="s">
        <v>30</v>
      </c>
      <c r="B939" t="s">
        <v>4928</v>
      </c>
      <c r="C939" t="s">
        <v>29</v>
      </c>
      <c r="D939">
        <v>2006</v>
      </c>
      <c r="E939" t="s">
        <v>105</v>
      </c>
      <c r="F939" t="s">
        <v>224</v>
      </c>
      <c r="G939" t="s">
        <v>136</v>
      </c>
      <c r="H939">
        <v>63.088118316000354</v>
      </c>
    </row>
    <row r="940" spans="1:8">
      <c r="A940" t="s">
        <v>32</v>
      </c>
      <c r="B940" t="s">
        <v>4929</v>
      </c>
      <c r="C940" t="s">
        <v>31</v>
      </c>
      <c r="D940">
        <v>2006</v>
      </c>
      <c r="E940" t="s">
        <v>105</v>
      </c>
      <c r="F940" t="s">
        <v>224</v>
      </c>
      <c r="G940" t="s">
        <v>136</v>
      </c>
      <c r="H940">
        <v>63.963448467193786</v>
      </c>
    </row>
    <row r="941" spans="1:8">
      <c r="A941" t="s">
        <v>34</v>
      </c>
      <c r="B941" t="s">
        <v>4930</v>
      </c>
      <c r="C941" t="s">
        <v>33</v>
      </c>
      <c r="D941">
        <v>2006</v>
      </c>
      <c r="E941" t="s">
        <v>105</v>
      </c>
      <c r="F941" t="s">
        <v>224</v>
      </c>
      <c r="G941" t="s">
        <v>136</v>
      </c>
      <c r="H941">
        <v>60.797979239264713</v>
      </c>
    </row>
    <row r="942" spans="1:8">
      <c r="A942" t="s">
        <v>36</v>
      </c>
      <c r="B942" t="s">
        <v>4931</v>
      </c>
      <c r="C942" t="s">
        <v>35</v>
      </c>
      <c r="D942">
        <v>2006</v>
      </c>
      <c r="E942" t="s">
        <v>105</v>
      </c>
      <c r="F942" t="s">
        <v>224</v>
      </c>
      <c r="G942" t="s">
        <v>136</v>
      </c>
      <c r="H942">
        <v>61.973163220413554</v>
      </c>
    </row>
    <row r="943" spans="1:8">
      <c r="A943" t="s">
        <v>38</v>
      </c>
      <c r="B943" t="s">
        <v>4932</v>
      </c>
      <c r="C943" t="s">
        <v>37</v>
      </c>
      <c r="D943">
        <v>2006</v>
      </c>
      <c r="E943" t="s">
        <v>105</v>
      </c>
      <c r="F943" t="s">
        <v>224</v>
      </c>
      <c r="G943" t="s">
        <v>136</v>
      </c>
      <c r="H943">
        <v>65.226214958328825</v>
      </c>
    </row>
    <row r="944" spans="1:8">
      <c r="A944" t="s">
        <v>40</v>
      </c>
      <c r="B944" t="s">
        <v>4933</v>
      </c>
      <c r="C944" t="s">
        <v>39</v>
      </c>
      <c r="D944">
        <v>2006</v>
      </c>
      <c r="E944" t="s">
        <v>105</v>
      </c>
      <c r="F944" t="s">
        <v>224</v>
      </c>
      <c r="G944" t="s">
        <v>136</v>
      </c>
      <c r="H944">
        <v>65.772241105117089</v>
      </c>
    </row>
    <row r="945" spans="1:8">
      <c r="A945" t="s">
        <v>41</v>
      </c>
      <c r="B945" t="s">
        <v>4934</v>
      </c>
      <c r="C945" t="s">
        <v>24</v>
      </c>
      <c r="D945">
        <v>2006</v>
      </c>
      <c r="E945" t="s">
        <v>105</v>
      </c>
      <c r="F945" t="s">
        <v>224</v>
      </c>
      <c r="G945" t="s">
        <v>136</v>
      </c>
      <c r="H945">
        <v>61.652195408336688</v>
      </c>
    </row>
    <row r="946" spans="1:8">
      <c r="A946" t="s">
        <v>43</v>
      </c>
      <c r="B946" t="s">
        <v>4935</v>
      </c>
      <c r="C946" t="s">
        <v>42</v>
      </c>
      <c r="D946">
        <v>2006</v>
      </c>
      <c r="E946" t="s">
        <v>105</v>
      </c>
      <c r="F946" t="s">
        <v>224</v>
      </c>
      <c r="G946" t="s">
        <v>136</v>
      </c>
      <c r="H946">
        <v>66.00603188280914</v>
      </c>
    </row>
    <row r="947" spans="1:8">
      <c r="A947" t="s">
        <v>45</v>
      </c>
      <c r="B947" t="s">
        <v>4936</v>
      </c>
      <c r="C947" t="s">
        <v>44</v>
      </c>
      <c r="D947">
        <v>2006</v>
      </c>
      <c r="E947" t="s">
        <v>105</v>
      </c>
      <c r="F947" t="s">
        <v>224</v>
      </c>
      <c r="G947" t="s">
        <v>136</v>
      </c>
      <c r="H947">
        <v>60.852206356678352</v>
      </c>
    </row>
    <row r="948" spans="1:8">
      <c r="A948" t="s">
        <v>47</v>
      </c>
      <c r="B948" t="s">
        <v>4937</v>
      </c>
      <c r="C948" t="s">
        <v>46</v>
      </c>
      <c r="D948">
        <v>2006</v>
      </c>
      <c r="E948" t="s">
        <v>105</v>
      </c>
      <c r="F948" t="s">
        <v>224</v>
      </c>
      <c r="G948" t="s">
        <v>136</v>
      </c>
      <c r="H948">
        <v>62.415837488797479</v>
      </c>
    </row>
    <row r="949" spans="1:8">
      <c r="A949" t="s">
        <v>49</v>
      </c>
      <c r="B949" t="s">
        <v>4938</v>
      </c>
      <c r="C949" t="s">
        <v>48</v>
      </c>
      <c r="D949">
        <v>2006</v>
      </c>
      <c r="E949" t="s">
        <v>105</v>
      </c>
      <c r="F949" t="s">
        <v>224</v>
      </c>
      <c r="G949" t="s">
        <v>136</v>
      </c>
      <c r="H949">
        <v>65.379083806818187</v>
      </c>
    </row>
    <row r="950" spans="1:8">
      <c r="A950" t="s">
        <v>51</v>
      </c>
      <c r="B950" t="s">
        <v>4939</v>
      </c>
      <c r="C950" t="s">
        <v>50</v>
      </c>
      <c r="D950">
        <v>2006</v>
      </c>
      <c r="E950" t="s">
        <v>105</v>
      </c>
      <c r="F950" t="s">
        <v>224</v>
      </c>
      <c r="G950" t="s">
        <v>136</v>
      </c>
      <c r="H950">
        <v>64.607711776090511</v>
      </c>
    </row>
    <row r="951" spans="1:8">
      <c r="A951" t="s">
        <v>53</v>
      </c>
      <c r="B951" t="s">
        <v>4940</v>
      </c>
      <c r="C951" t="s">
        <v>52</v>
      </c>
      <c r="D951">
        <v>2006</v>
      </c>
      <c r="E951" t="s">
        <v>105</v>
      </c>
      <c r="F951" t="s">
        <v>224</v>
      </c>
      <c r="G951" t="s">
        <v>136</v>
      </c>
      <c r="H951">
        <v>64.770213999176335</v>
      </c>
    </row>
    <row r="952" spans="1:8">
      <c r="A952" t="s">
        <v>55</v>
      </c>
      <c r="B952" t="s">
        <v>4941</v>
      </c>
      <c r="C952" t="s">
        <v>54</v>
      </c>
      <c r="D952">
        <v>2006</v>
      </c>
      <c r="E952" t="s">
        <v>105</v>
      </c>
      <c r="F952" t="s">
        <v>224</v>
      </c>
      <c r="G952" t="s">
        <v>136</v>
      </c>
      <c r="H952">
        <v>63.656696488182661</v>
      </c>
    </row>
    <row r="953" spans="1:8">
      <c r="A953" t="s">
        <v>57</v>
      </c>
      <c r="B953" t="s">
        <v>4942</v>
      </c>
      <c r="C953" t="s">
        <v>56</v>
      </c>
      <c r="D953">
        <v>2006</v>
      </c>
      <c r="E953" t="s">
        <v>105</v>
      </c>
      <c r="F953" t="s">
        <v>224</v>
      </c>
      <c r="G953" t="s">
        <v>136</v>
      </c>
      <c r="H953">
        <v>68.977374190239175</v>
      </c>
    </row>
    <row r="954" spans="1:8">
      <c r="A954" t="s">
        <v>59</v>
      </c>
      <c r="B954" t="s">
        <v>4943</v>
      </c>
      <c r="C954" t="s">
        <v>58</v>
      </c>
      <c r="D954">
        <v>2006</v>
      </c>
      <c r="E954" t="s">
        <v>105</v>
      </c>
      <c r="F954" t="s">
        <v>224</v>
      </c>
      <c r="G954" t="s">
        <v>136</v>
      </c>
      <c r="H954">
        <v>65.597473824164865</v>
      </c>
    </row>
    <row r="955" spans="1:8">
      <c r="A955" t="s">
        <v>61</v>
      </c>
      <c r="B955" t="s">
        <v>4944</v>
      </c>
      <c r="C955" t="s">
        <v>60</v>
      </c>
      <c r="D955">
        <v>2006</v>
      </c>
      <c r="E955" t="s">
        <v>105</v>
      </c>
      <c r="F955" t="s">
        <v>224</v>
      </c>
      <c r="G955" t="s">
        <v>136</v>
      </c>
      <c r="H955">
        <v>64.768967899080238</v>
      </c>
    </row>
    <row r="956" spans="1:8">
      <c r="A956" t="s">
        <v>63</v>
      </c>
      <c r="B956" t="s">
        <v>4945</v>
      </c>
      <c r="C956" t="s">
        <v>62</v>
      </c>
      <c r="D956">
        <v>2006</v>
      </c>
      <c r="E956" t="s">
        <v>105</v>
      </c>
      <c r="F956" t="s">
        <v>224</v>
      </c>
      <c r="G956" t="s">
        <v>136</v>
      </c>
      <c r="H956">
        <v>64.875517695783131</v>
      </c>
    </row>
    <row r="957" spans="1:8">
      <c r="A957" t="s">
        <v>65</v>
      </c>
      <c r="B957" t="s">
        <v>4946</v>
      </c>
      <c r="C957" t="s">
        <v>64</v>
      </c>
      <c r="D957">
        <v>2006</v>
      </c>
      <c r="E957" t="s">
        <v>105</v>
      </c>
      <c r="F957" t="s">
        <v>224</v>
      </c>
      <c r="G957" t="s">
        <v>136</v>
      </c>
      <c r="H957">
        <v>64.851938236249296</v>
      </c>
    </row>
    <row r="958" spans="1:8">
      <c r="A958" t="s">
        <v>67</v>
      </c>
      <c r="B958" t="s">
        <v>4947</v>
      </c>
      <c r="C958" t="s">
        <v>66</v>
      </c>
      <c r="D958">
        <v>2006</v>
      </c>
      <c r="E958" t="s">
        <v>105</v>
      </c>
      <c r="F958" t="s">
        <v>224</v>
      </c>
      <c r="G958" t="s">
        <v>136</v>
      </c>
      <c r="H958">
        <v>63.828630949685248</v>
      </c>
    </row>
    <row r="959" spans="1:8">
      <c r="A959" t="s">
        <v>69</v>
      </c>
      <c r="B959" t="s">
        <v>4948</v>
      </c>
      <c r="C959" t="s">
        <v>68</v>
      </c>
      <c r="D959">
        <v>2006</v>
      </c>
      <c r="E959" t="s">
        <v>105</v>
      </c>
      <c r="F959" t="s">
        <v>224</v>
      </c>
      <c r="G959" t="s">
        <v>136</v>
      </c>
      <c r="H959">
        <v>62.919804949520383</v>
      </c>
    </row>
    <row r="960" spans="1:8">
      <c r="A960" t="s">
        <v>71</v>
      </c>
      <c r="B960" t="s">
        <v>4949</v>
      </c>
      <c r="C960" t="s">
        <v>70</v>
      </c>
      <c r="D960">
        <v>2006</v>
      </c>
      <c r="E960" t="s">
        <v>105</v>
      </c>
      <c r="F960" t="s">
        <v>224</v>
      </c>
      <c r="G960" t="s">
        <v>136</v>
      </c>
      <c r="H960">
        <v>63.890556149262913</v>
      </c>
    </row>
    <row r="961" spans="1:8">
      <c r="A961" t="s">
        <v>20</v>
      </c>
      <c r="B961" t="s">
        <v>4950</v>
      </c>
      <c r="C961" t="s">
        <v>182</v>
      </c>
      <c r="D961">
        <v>2006</v>
      </c>
      <c r="E961" t="s">
        <v>105</v>
      </c>
      <c r="F961" t="s">
        <v>224</v>
      </c>
      <c r="G961" t="s">
        <v>136</v>
      </c>
      <c r="H961">
        <v>64.526537790418089</v>
      </c>
    </row>
    <row r="962" spans="1:8">
      <c r="A962" t="s">
        <v>23</v>
      </c>
      <c r="B962" t="s">
        <v>4951</v>
      </c>
      <c r="C962" t="s">
        <v>175</v>
      </c>
      <c r="D962">
        <v>2007</v>
      </c>
      <c r="E962" t="s">
        <v>105</v>
      </c>
      <c r="F962" t="s">
        <v>224</v>
      </c>
      <c r="G962" t="s">
        <v>136</v>
      </c>
      <c r="H962">
        <v>63.709463532248343</v>
      </c>
    </row>
    <row r="963" spans="1:8">
      <c r="A963" t="s">
        <v>25</v>
      </c>
      <c r="B963" t="s">
        <v>4952</v>
      </c>
      <c r="C963" t="s">
        <v>176</v>
      </c>
      <c r="D963">
        <v>2007</v>
      </c>
      <c r="E963" t="s">
        <v>105</v>
      </c>
      <c r="F963" t="s">
        <v>224</v>
      </c>
      <c r="G963" t="s">
        <v>136</v>
      </c>
      <c r="H963">
        <v>61.800322308341649</v>
      </c>
    </row>
    <row r="964" spans="1:8">
      <c r="A964" t="s">
        <v>26</v>
      </c>
      <c r="B964" t="s">
        <v>4953</v>
      </c>
      <c r="C964" t="s">
        <v>177</v>
      </c>
      <c r="D964">
        <v>2007</v>
      </c>
      <c r="E964" t="s">
        <v>105</v>
      </c>
      <c r="F964" t="s">
        <v>224</v>
      </c>
      <c r="G964" t="s">
        <v>136</v>
      </c>
      <c r="H964">
        <v>62.771976105345772</v>
      </c>
    </row>
    <row r="965" spans="1:8">
      <c r="A965" s="16" t="s">
        <v>221</v>
      </c>
      <c r="B965" t="s">
        <v>4954</v>
      </c>
      <c r="C965" t="s">
        <v>178</v>
      </c>
      <c r="D965">
        <v>2007</v>
      </c>
      <c r="E965" t="s">
        <v>105</v>
      </c>
      <c r="F965" t="s">
        <v>224</v>
      </c>
      <c r="G965" t="s">
        <v>136</v>
      </c>
      <c r="H965">
        <v>65.196287905052927</v>
      </c>
    </row>
    <row r="966" spans="1:8">
      <c r="A966" t="s">
        <v>107</v>
      </c>
      <c r="B966" t="s">
        <v>4955</v>
      </c>
      <c r="C966" t="s">
        <v>179</v>
      </c>
      <c r="D966">
        <v>2007</v>
      </c>
      <c r="E966" t="s">
        <v>105</v>
      </c>
      <c r="F966" t="s">
        <v>224</v>
      </c>
      <c r="G966" t="s">
        <v>136</v>
      </c>
      <c r="H966">
        <v>67.781724395375676</v>
      </c>
    </row>
    <row r="967" spans="1:8">
      <c r="A967" t="s">
        <v>27</v>
      </c>
      <c r="B967" t="s">
        <v>4956</v>
      </c>
      <c r="C967" t="s">
        <v>180</v>
      </c>
      <c r="D967">
        <v>2007</v>
      </c>
      <c r="E967" t="s">
        <v>105</v>
      </c>
      <c r="F967" t="s">
        <v>224</v>
      </c>
      <c r="G967" t="s">
        <v>136</v>
      </c>
      <c r="H967">
        <v>65.62837999185291</v>
      </c>
    </row>
    <row r="968" spans="1:8">
      <c r="A968" t="s">
        <v>28</v>
      </c>
      <c r="B968" t="s">
        <v>4957</v>
      </c>
      <c r="C968" t="s">
        <v>181</v>
      </c>
      <c r="D968">
        <v>2007</v>
      </c>
      <c r="E968" t="s">
        <v>105</v>
      </c>
      <c r="F968" t="s">
        <v>224</v>
      </c>
      <c r="G968" t="s">
        <v>136</v>
      </c>
      <c r="H968">
        <v>64.370524854789338</v>
      </c>
    </row>
    <row r="969" spans="1:8">
      <c r="A969" t="s">
        <v>30</v>
      </c>
      <c r="B969" t="s">
        <v>4958</v>
      </c>
      <c r="C969" t="s">
        <v>29</v>
      </c>
      <c r="D969">
        <v>2007</v>
      </c>
      <c r="E969" t="s">
        <v>105</v>
      </c>
      <c r="F969" t="s">
        <v>224</v>
      </c>
      <c r="G969" t="s">
        <v>136</v>
      </c>
      <c r="H969">
        <v>63.06994439566872</v>
      </c>
    </row>
    <row r="970" spans="1:8">
      <c r="A970" t="s">
        <v>32</v>
      </c>
      <c r="B970" t="s">
        <v>4959</v>
      </c>
      <c r="C970" t="s">
        <v>31</v>
      </c>
      <c r="D970">
        <v>2007</v>
      </c>
      <c r="E970" t="s">
        <v>105</v>
      </c>
      <c r="F970" t="s">
        <v>224</v>
      </c>
      <c r="G970" t="s">
        <v>136</v>
      </c>
      <c r="H970">
        <v>63.797891976746193</v>
      </c>
    </row>
    <row r="971" spans="1:8">
      <c r="A971" t="s">
        <v>34</v>
      </c>
      <c r="B971" t="s">
        <v>4960</v>
      </c>
      <c r="C971" t="s">
        <v>33</v>
      </c>
      <c r="D971">
        <v>2007</v>
      </c>
      <c r="E971" t="s">
        <v>105</v>
      </c>
      <c r="F971" t="s">
        <v>224</v>
      </c>
      <c r="G971" t="s">
        <v>136</v>
      </c>
      <c r="H971">
        <v>61.040335827705782</v>
      </c>
    </row>
    <row r="972" spans="1:8">
      <c r="A972" t="s">
        <v>36</v>
      </c>
      <c r="B972" t="s">
        <v>4961</v>
      </c>
      <c r="C972" t="s">
        <v>35</v>
      </c>
      <c r="D972">
        <v>2007</v>
      </c>
      <c r="E972" t="s">
        <v>105</v>
      </c>
      <c r="F972" t="s">
        <v>224</v>
      </c>
      <c r="G972" t="s">
        <v>136</v>
      </c>
      <c r="H972">
        <v>61.919403375637842</v>
      </c>
    </row>
    <row r="973" spans="1:8">
      <c r="A973" t="s">
        <v>38</v>
      </c>
      <c r="B973" t="s">
        <v>4962</v>
      </c>
      <c r="C973" t="s">
        <v>37</v>
      </c>
      <c r="D973">
        <v>2007</v>
      </c>
      <c r="E973" t="s">
        <v>105</v>
      </c>
      <c r="F973" t="s">
        <v>224</v>
      </c>
      <c r="G973" t="s">
        <v>136</v>
      </c>
      <c r="H973">
        <v>65.195035938299199</v>
      </c>
    </row>
    <row r="974" spans="1:8">
      <c r="A974" t="s">
        <v>40</v>
      </c>
      <c r="B974" t="s">
        <v>4963</v>
      </c>
      <c r="C974" t="s">
        <v>39</v>
      </c>
      <c r="D974">
        <v>2007</v>
      </c>
      <c r="E974" t="s">
        <v>105</v>
      </c>
      <c r="F974" t="s">
        <v>224</v>
      </c>
      <c r="G974" t="s">
        <v>136</v>
      </c>
      <c r="H974">
        <v>65.790571547768039</v>
      </c>
    </row>
    <row r="975" spans="1:8">
      <c r="A975" t="s">
        <v>41</v>
      </c>
      <c r="B975" t="s">
        <v>4964</v>
      </c>
      <c r="C975" t="s">
        <v>24</v>
      </c>
      <c r="D975">
        <v>2007</v>
      </c>
      <c r="E975" t="s">
        <v>105</v>
      </c>
      <c r="F975" t="s">
        <v>224</v>
      </c>
      <c r="G975" t="s">
        <v>136</v>
      </c>
      <c r="H975">
        <v>61.800322308341649</v>
      </c>
    </row>
    <row r="976" spans="1:8">
      <c r="A976" t="s">
        <v>43</v>
      </c>
      <c r="B976" t="s">
        <v>4965</v>
      </c>
      <c r="C976" t="s">
        <v>42</v>
      </c>
      <c r="D976">
        <v>2007</v>
      </c>
      <c r="E976" t="s">
        <v>105</v>
      </c>
      <c r="F976" t="s">
        <v>224</v>
      </c>
      <c r="G976" t="s">
        <v>136</v>
      </c>
      <c r="H976">
        <v>65.901947615849565</v>
      </c>
    </row>
    <row r="977" spans="1:8">
      <c r="A977" t="s">
        <v>45</v>
      </c>
      <c r="B977" t="s">
        <v>4966</v>
      </c>
      <c r="C977" t="s">
        <v>44</v>
      </c>
      <c r="D977">
        <v>2007</v>
      </c>
      <c r="E977" t="s">
        <v>105</v>
      </c>
      <c r="F977" t="s">
        <v>224</v>
      </c>
      <c r="G977" t="s">
        <v>136</v>
      </c>
      <c r="H977">
        <v>61.246090930959831</v>
      </c>
    </row>
    <row r="978" spans="1:8">
      <c r="A978" t="s">
        <v>47</v>
      </c>
      <c r="B978" t="s">
        <v>4967</v>
      </c>
      <c r="C978" t="s">
        <v>46</v>
      </c>
      <c r="D978">
        <v>2007</v>
      </c>
      <c r="E978" t="s">
        <v>105</v>
      </c>
      <c r="F978" t="s">
        <v>224</v>
      </c>
      <c r="G978" t="s">
        <v>136</v>
      </c>
      <c r="H978">
        <v>62.457268112073962</v>
      </c>
    </row>
    <row r="979" spans="1:8">
      <c r="A979" t="s">
        <v>49</v>
      </c>
      <c r="B979" t="s">
        <v>4968</v>
      </c>
      <c r="C979" t="s">
        <v>48</v>
      </c>
      <c r="D979">
        <v>2007</v>
      </c>
      <c r="E979" t="s">
        <v>105</v>
      </c>
      <c r="F979" t="s">
        <v>224</v>
      </c>
      <c r="G979" t="s">
        <v>136</v>
      </c>
      <c r="H979">
        <v>65.617501516176944</v>
      </c>
    </row>
    <row r="980" spans="1:8">
      <c r="A980" t="s">
        <v>51</v>
      </c>
      <c r="B980" t="s">
        <v>4969</v>
      </c>
      <c r="C980" t="s">
        <v>50</v>
      </c>
      <c r="D980">
        <v>2007</v>
      </c>
      <c r="E980" t="s">
        <v>105</v>
      </c>
      <c r="F980" t="s">
        <v>224</v>
      </c>
      <c r="G980" t="s">
        <v>136</v>
      </c>
      <c r="H980">
        <v>64.726482844223781</v>
      </c>
    </row>
    <row r="981" spans="1:8">
      <c r="A981" t="s">
        <v>53</v>
      </c>
      <c r="B981" t="s">
        <v>4970</v>
      </c>
      <c r="C981" t="s">
        <v>52</v>
      </c>
      <c r="D981">
        <v>2007</v>
      </c>
      <c r="E981" t="s">
        <v>105</v>
      </c>
      <c r="F981" t="s">
        <v>224</v>
      </c>
      <c r="G981" t="s">
        <v>136</v>
      </c>
      <c r="H981">
        <v>64.954133949885147</v>
      </c>
    </row>
    <row r="982" spans="1:8">
      <c r="A982" t="s">
        <v>55</v>
      </c>
      <c r="B982" t="s">
        <v>4971</v>
      </c>
      <c r="C982" t="s">
        <v>54</v>
      </c>
      <c r="D982">
        <v>2007</v>
      </c>
      <c r="E982" t="s">
        <v>105</v>
      </c>
      <c r="F982" t="s">
        <v>224</v>
      </c>
      <c r="G982" t="s">
        <v>136</v>
      </c>
      <c r="H982">
        <v>63.882234374741856</v>
      </c>
    </row>
    <row r="983" spans="1:8">
      <c r="A983" t="s">
        <v>57</v>
      </c>
      <c r="B983" t="s">
        <v>4972</v>
      </c>
      <c r="C983" t="s">
        <v>56</v>
      </c>
      <c r="D983">
        <v>2007</v>
      </c>
      <c r="E983" t="s">
        <v>105</v>
      </c>
      <c r="F983" t="s">
        <v>224</v>
      </c>
      <c r="G983" t="s">
        <v>136</v>
      </c>
      <c r="H983">
        <v>69.25248320642082</v>
      </c>
    </row>
    <row r="984" spans="1:8">
      <c r="A984" t="s">
        <v>59</v>
      </c>
      <c r="B984" t="s">
        <v>4973</v>
      </c>
      <c r="C984" t="s">
        <v>58</v>
      </c>
      <c r="D984">
        <v>2007</v>
      </c>
      <c r="E984" t="s">
        <v>105</v>
      </c>
      <c r="F984" t="s">
        <v>224</v>
      </c>
      <c r="G984" t="s">
        <v>136</v>
      </c>
      <c r="H984">
        <v>65.790461557264706</v>
      </c>
    </row>
    <row r="985" spans="1:8">
      <c r="A985" t="s">
        <v>61</v>
      </c>
      <c r="B985" t="s">
        <v>4974</v>
      </c>
      <c r="C985" t="s">
        <v>60</v>
      </c>
      <c r="D985">
        <v>2007</v>
      </c>
      <c r="E985" t="s">
        <v>105</v>
      </c>
      <c r="F985" t="s">
        <v>224</v>
      </c>
      <c r="G985" t="s">
        <v>136</v>
      </c>
      <c r="H985">
        <v>64.961379558110295</v>
      </c>
    </row>
    <row r="986" spans="1:8">
      <c r="A986" t="s">
        <v>63</v>
      </c>
      <c r="B986" t="s">
        <v>4975</v>
      </c>
      <c r="C986" t="s">
        <v>62</v>
      </c>
      <c r="D986">
        <v>2007</v>
      </c>
      <c r="E986" t="s">
        <v>105</v>
      </c>
      <c r="F986" t="s">
        <v>224</v>
      </c>
      <c r="G986" t="s">
        <v>136</v>
      </c>
      <c r="H986">
        <v>64.959600205501843</v>
      </c>
    </row>
    <row r="987" spans="1:8">
      <c r="A987" t="s">
        <v>65</v>
      </c>
      <c r="B987" t="s">
        <v>4976</v>
      </c>
      <c r="C987" t="s">
        <v>64</v>
      </c>
      <c r="D987">
        <v>2007</v>
      </c>
      <c r="E987" t="s">
        <v>105</v>
      </c>
      <c r="F987" t="s">
        <v>224</v>
      </c>
      <c r="G987" t="s">
        <v>136</v>
      </c>
      <c r="H987">
        <v>65.17757229518817</v>
      </c>
    </row>
    <row r="988" spans="1:8">
      <c r="A988" t="s">
        <v>67</v>
      </c>
      <c r="B988" t="s">
        <v>4977</v>
      </c>
      <c r="C988" t="s">
        <v>66</v>
      </c>
      <c r="D988">
        <v>2007</v>
      </c>
      <c r="E988" t="s">
        <v>105</v>
      </c>
      <c r="F988" t="s">
        <v>224</v>
      </c>
      <c r="G988" t="s">
        <v>136</v>
      </c>
      <c r="H988">
        <v>64.185069773743393</v>
      </c>
    </row>
    <row r="989" spans="1:8">
      <c r="A989" t="s">
        <v>69</v>
      </c>
      <c r="B989" t="s">
        <v>4978</v>
      </c>
      <c r="C989" t="s">
        <v>68</v>
      </c>
      <c r="D989">
        <v>2007</v>
      </c>
      <c r="E989" t="s">
        <v>105</v>
      </c>
      <c r="F989" t="s">
        <v>224</v>
      </c>
      <c r="G989" t="s">
        <v>136</v>
      </c>
      <c r="H989">
        <v>62.997199517315181</v>
      </c>
    </row>
    <row r="990" spans="1:8">
      <c r="A990" t="s">
        <v>71</v>
      </c>
      <c r="B990" t="s">
        <v>4979</v>
      </c>
      <c r="C990" t="s">
        <v>70</v>
      </c>
      <c r="D990">
        <v>2007</v>
      </c>
      <c r="E990" t="s">
        <v>105</v>
      </c>
      <c r="F990" t="s">
        <v>224</v>
      </c>
      <c r="G990" t="s">
        <v>136</v>
      </c>
      <c r="H990">
        <v>64.235092509221886</v>
      </c>
    </row>
    <row r="991" spans="1:8">
      <c r="A991" t="s">
        <v>20</v>
      </c>
      <c r="B991" t="s">
        <v>4980</v>
      </c>
      <c r="C991" t="s">
        <v>182</v>
      </c>
      <c r="D991">
        <v>2007</v>
      </c>
      <c r="E991" t="s">
        <v>105</v>
      </c>
      <c r="F991" t="s">
        <v>224</v>
      </c>
      <c r="G991" t="s">
        <v>136</v>
      </c>
      <c r="H991">
        <v>64.682217311810746</v>
      </c>
    </row>
    <row r="992" spans="1:8">
      <c r="A992" t="s">
        <v>23</v>
      </c>
      <c r="B992" t="s">
        <v>4981</v>
      </c>
      <c r="C992" t="s">
        <v>175</v>
      </c>
      <c r="D992">
        <v>2008</v>
      </c>
      <c r="E992" t="s">
        <v>105</v>
      </c>
      <c r="F992" t="s">
        <v>224</v>
      </c>
      <c r="G992" t="s">
        <v>136</v>
      </c>
      <c r="H992">
        <v>63.484029881606276</v>
      </c>
    </row>
    <row r="993" spans="1:8">
      <c r="A993" t="s">
        <v>25</v>
      </c>
      <c r="B993" t="s">
        <v>4982</v>
      </c>
      <c r="C993" t="s">
        <v>176</v>
      </c>
      <c r="D993">
        <v>2008</v>
      </c>
      <c r="E993" t="s">
        <v>105</v>
      </c>
      <c r="F993" t="s">
        <v>224</v>
      </c>
      <c r="G993" t="s">
        <v>136</v>
      </c>
      <c r="H993">
        <v>61.591009591192567</v>
      </c>
    </row>
    <row r="994" spans="1:8">
      <c r="A994" t="s">
        <v>26</v>
      </c>
      <c r="B994" t="s">
        <v>4983</v>
      </c>
      <c r="C994" t="s">
        <v>177</v>
      </c>
      <c r="D994">
        <v>2008</v>
      </c>
      <c r="E994" t="s">
        <v>105</v>
      </c>
      <c r="F994" t="s">
        <v>224</v>
      </c>
      <c r="G994" t="s">
        <v>136</v>
      </c>
      <c r="H994">
        <v>62.62332323669407</v>
      </c>
    </row>
    <row r="995" spans="1:8">
      <c r="A995" s="16" t="s">
        <v>221</v>
      </c>
      <c r="B995" t="s">
        <v>4984</v>
      </c>
      <c r="C995" t="s">
        <v>178</v>
      </c>
      <c r="D995">
        <v>2008</v>
      </c>
      <c r="E995" t="s">
        <v>105</v>
      </c>
      <c r="F995" t="s">
        <v>224</v>
      </c>
      <c r="G995" t="s">
        <v>136</v>
      </c>
      <c r="H995">
        <v>65.280621221330094</v>
      </c>
    </row>
    <row r="996" spans="1:8">
      <c r="A996" t="s">
        <v>107</v>
      </c>
      <c r="B996" t="s">
        <v>4985</v>
      </c>
      <c r="C996" t="s">
        <v>179</v>
      </c>
      <c r="D996">
        <v>2008</v>
      </c>
      <c r="E996" t="s">
        <v>105</v>
      </c>
      <c r="F996" t="s">
        <v>224</v>
      </c>
      <c r="G996" t="s">
        <v>136</v>
      </c>
      <c r="H996">
        <v>67.971563642213056</v>
      </c>
    </row>
    <row r="997" spans="1:8">
      <c r="A997" t="s">
        <v>27</v>
      </c>
      <c r="B997" t="s">
        <v>4986</v>
      </c>
      <c r="C997" t="s">
        <v>180</v>
      </c>
      <c r="D997">
        <v>2008</v>
      </c>
      <c r="E997" t="s">
        <v>105</v>
      </c>
      <c r="F997" t="s">
        <v>224</v>
      </c>
      <c r="G997" t="s">
        <v>136</v>
      </c>
      <c r="H997">
        <v>65.500199505785673</v>
      </c>
    </row>
    <row r="998" spans="1:8">
      <c r="A998" t="s">
        <v>28</v>
      </c>
      <c r="B998" t="s">
        <v>4987</v>
      </c>
      <c r="C998" t="s">
        <v>181</v>
      </c>
      <c r="D998">
        <v>2008</v>
      </c>
      <c r="E998" t="s">
        <v>105</v>
      </c>
      <c r="F998" t="s">
        <v>224</v>
      </c>
      <c r="G998" t="s">
        <v>136</v>
      </c>
      <c r="H998">
        <v>64.372410028799393</v>
      </c>
    </row>
    <row r="999" spans="1:8">
      <c r="A999" t="s">
        <v>30</v>
      </c>
      <c r="B999" t="s">
        <v>4988</v>
      </c>
      <c r="C999" t="s">
        <v>29</v>
      </c>
      <c r="D999">
        <v>2008</v>
      </c>
      <c r="E999" t="s">
        <v>105</v>
      </c>
      <c r="F999" t="s">
        <v>224</v>
      </c>
      <c r="G999" t="s">
        <v>136</v>
      </c>
      <c r="H999">
        <v>62.652643879637751</v>
      </c>
    </row>
    <row r="1000" spans="1:8">
      <c r="A1000" t="s">
        <v>32</v>
      </c>
      <c r="B1000" t="s">
        <v>4989</v>
      </c>
      <c r="C1000" t="s">
        <v>31</v>
      </c>
      <c r="D1000">
        <v>2008</v>
      </c>
      <c r="E1000" t="s">
        <v>105</v>
      </c>
      <c r="F1000" t="s">
        <v>224</v>
      </c>
      <c r="G1000" t="s">
        <v>136</v>
      </c>
      <c r="H1000">
        <v>63.709193213593394</v>
      </c>
    </row>
    <row r="1001" spans="1:8">
      <c r="A1001" t="s">
        <v>34</v>
      </c>
      <c r="B1001" t="s">
        <v>4990</v>
      </c>
      <c r="C1001" t="s">
        <v>33</v>
      </c>
      <c r="D1001">
        <v>2008</v>
      </c>
      <c r="E1001" t="s">
        <v>105</v>
      </c>
      <c r="F1001" t="s">
        <v>224</v>
      </c>
      <c r="G1001" t="s">
        <v>136</v>
      </c>
      <c r="H1001">
        <v>60.775846427405014</v>
      </c>
    </row>
    <row r="1002" spans="1:8">
      <c r="A1002" t="s">
        <v>36</v>
      </c>
      <c r="B1002" t="s">
        <v>4991</v>
      </c>
      <c r="C1002" t="s">
        <v>35</v>
      </c>
      <c r="D1002">
        <v>2008</v>
      </c>
      <c r="E1002" t="s">
        <v>105</v>
      </c>
      <c r="F1002" t="s">
        <v>224</v>
      </c>
      <c r="G1002" t="s">
        <v>136</v>
      </c>
      <c r="H1002">
        <v>61.7809554761131</v>
      </c>
    </row>
    <row r="1003" spans="1:8">
      <c r="A1003" t="s">
        <v>38</v>
      </c>
      <c r="B1003" t="s">
        <v>4992</v>
      </c>
      <c r="C1003" t="s">
        <v>37</v>
      </c>
      <c r="D1003">
        <v>2008</v>
      </c>
      <c r="E1003" t="s">
        <v>105</v>
      </c>
      <c r="F1003" t="s">
        <v>224</v>
      </c>
      <c r="G1003" t="s">
        <v>136</v>
      </c>
      <c r="H1003">
        <v>65.06498727053463</v>
      </c>
    </row>
    <row r="1004" spans="1:8">
      <c r="A1004" t="s">
        <v>40</v>
      </c>
      <c r="B1004" t="s">
        <v>4993</v>
      </c>
      <c r="C1004" t="s">
        <v>39</v>
      </c>
      <c r="D1004">
        <v>2008</v>
      </c>
      <c r="E1004" t="s">
        <v>105</v>
      </c>
      <c r="F1004" t="s">
        <v>224</v>
      </c>
      <c r="G1004" t="s">
        <v>136</v>
      </c>
      <c r="H1004">
        <v>65.401638716593922</v>
      </c>
    </row>
    <row r="1005" spans="1:8">
      <c r="A1005" t="s">
        <v>41</v>
      </c>
      <c r="B1005" t="s">
        <v>4994</v>
      </c>
      <c r="C1005" t="s">
        <v>24</v>
      </c>
      <c r="D1005">
        <v>2008</v>
      </c>
      <c r="E1005" t="s">
        <v>105</v>
      </c>
      <c r="F1005" t="s">
        <v>224</v>
      </c>
      <c r="G1005" t="s">
        <v>136</v>
      </c>
      <c r="H1005">
        <v>61.591009591192567</v>
      </c>
    </row>
    <row r="1006" spans="1:8">
      <c r="A1006" t="s">
        <v>43</v>
      </c>
      <c r="B1006" t="s">
        <v>4995</v>
      </c>
      <c r="C1006" t="s">
        <v>42</v>
      </c>
      <c r="D1006">
        <v>2008</v>
      </c>
      <c r="E1006" t="s">
        <v>105</v>
      </c>
      <c r="F1006" t="s">
        <v>224</v>
      </c>
      <c r="G1006" t="s">
        <v>136</v>
      </c>
      <c r="H1006">
        <v>65.542676501580615</v>
      </c>
    </row>
    <row r="1007" spans="1:8">
      <c r="A1007" t="s">
        <v>45</v>
      </c>
      <c r="B1007" t="s">
        <v>4996</v>
      </c>
      <c r="C1007" t="s">
        <v>44</v>
      </c>
      <c r="D1007">
        <v>2008</v>
      </c>
      <c r="E1007" t="s">
        <v>105</v>
      </c>
      <c r="F1007" t="s">
        <v>224</v>
      </c>
      <c r="G1007" t="s">
        <v>136</v>
      </c>
      <c r="H1007">
        <v>61.335816473376795</v>
      </c>
    </row>
    <row r="1008" spans="1:8">
      <c r="A1008" t="s">
        <v>47</v>
      </c>
      <c r="B1008" t="s">
        <v>4997</v>
      </c>
      <c r="C1008" t="s">
        <v>46</v>
      </c>
      <c r="D1008">
        <v>2008</v>
      </c>
      <c r="E1008" t="s">
        <v>105</v>
      </c>
      <c r="F1008" t="s">
        <v>224</v>
      </c>
      <c r="G1008" t="s">
        <v>136</v>
      </c>
      <c r="H1008">
        <v>62.262961127877126</v>
      </c>
    </row>
    <row r="1009" spans="1:8">
      <c r="A1009" t="s">
        <v>49</v>
      </c>
      <c r="B1009" t="s">
        <v>4998</v>
      </c>
      <c r="C1009" t="s">
        <v>48</v>
      </c>
      <c r="D1009">
        <v>2008</v>
      </c>
      <c r="E1009" t="s">
        <v>105</v>
      </c>
      <c r="F1009" t="s">
        <v>224</v>
      </c>
      <c r="G1009" t="s">
        <v>136</v>
      </c>
      <c r="H1009">
        <v>65.730498679427839</v>
      </c>
    </row>
    <row r="1010" spans="1:8">
      <c r="A1010" t="s">
        <v>51</v>
      </c>
      <c r="B1010" t="s">
        <v>4999</v>
      </c>
      <c r="C1010" t="s">
        <v>50</v>
      </c>
      <c r="D1010">
        <v>2008</v>
      </c>
      <c r="E1010" t="s">
        <v>105</v>
      </c>
      <c r="F1010" t="s">
        <v>224</v>
      </c>
      <c r="G1010" t="s">
        <v>136</v>
      </c>
      <c r="H1010">
        <v>64.787966121632749</v>
      </c>
    </row>
    <row r="1011" spans="1:8">
      <c r="A1011" t="s">
        <v>53</v>
      </c>
      <c r="B1011" t="s">
        <v>5000</v>
      </c>
      <c r="C1011" t="s">
        <v>52</v>
      </c>
      <c r="D1011">
        <v>2008</v>
      </c>
      <c r="E1011" t="s">
        <v>105</v>
      </c>
      <c r="F1011" t="s">
        <v>224</v>
      </c>
      <c r="G1011" t="s">
        <v>136</v>
      </c>
      <c r="H1011">
        <v>65.011802782190415</v>
      </c>
    </row>
    <row r="1012" spans="1:8">
      <c r="A1012" t="s">
        <v>55</v>
      </c>
      <c r="B1012" t="s">
        <v>5001</v>
      </c>
      <c r="C1012" t="s">
        <v>54</v>
      </c>
      <c r="D1012">
        <v>2008</v>
      </c>
      <c r="E1012" t="s">
        <v>105</v>
      </c>
      <c r="F1012" t="s">
        <v>224</v>
      </c>
      <c r="G1012" t="s">
        <v>136</v>
      </c>
      <c r="H1012">
        <v>63.911574666273083</v>
      </c>
    </row>
    <row r="1013" spans="1:8">
      <c r="A1013" t="s">
        <v>57</v>
      </c>
      <c r="B1013" t="s">
        <v>5002</v>
      </c>
      <c r="C1013" t="s">
        <v>56</v>
      </c>
      <c r="D1013">
        <v>2008</v>
      </c>
      <c r="E1013" t="s">
        <v>105</v>
      </c>
      <c r="F1013" t="s">
        <v>224</v>
      </c>
      <c r="G1013" t="s">
        <v>136</v>
      </c>
      <c r="H1013">
        <v>69.49207714040044</v>
      </c>
    </row>
    <row r="1014" spans="1:8">
      <c r="A1014" t="s">
        <v>59</v>
      </c>
      <c r="B1014" t="s">
        <v>5003</v>
      </c>
      <c r="C1014" t="s">
        <v>58</v>
      </c>
      <c r="D1014">
        <v>2008</v>
      </c>
      <c r="E1014" t="s">
        <v>105</v>
      </c>
      <c r="F1014" t="s">
        <v>224</v>
      </c>
      <c r="G1014" t="s">
        <v>136</v>
      </c>
      <c r="H1014">
        <v>65.64878176350085</v>
      </c>
    </row>
    <row r="1015" spans="1:8">
      <c r="A1015" t="s">
        <v>61</v>
      </c>
      <c r="B1015" t="s">
        <v>5004</v>
      </c>
      <c r="C1015" t="s">
        <v>60</v>
      </c>
      <c r="D1015">
        <v>2008</v>
      </c>
      <c r="E1015" t="s">
        <v>105</v>
      </c>
      <c r="F1015" t="s">
        <v>224</v>
      </c>
      <c r="G1015" t="s">
        <v>136</v>
      </c>
      <c r="H1015">
        <v>64.89444878811571</v>
      </c>
    </row>
    <row r="1016" spans="1:8">
      <c r="A1016" t="s">
        <v>63</v>
      </c>
      <c r="B1016" t="s">
        <v>5005</v>
      </c>
      <c r="C1016" t="s">
        <v>62</v>
      </c>
      <c r="D1016">
        <v>2008</v>
      </c>
      <c r="E1016" t="s">
        <v>105</v>
      </c>
      <c r="F1016" t="s">
        <v>224</v>
      </c>
      <c r="G1016" t="s">
        <v>136</v>
      </c>
      <c r="H1016">
        <v>64.976830398517151</v>
      </c>
    </row>
    <row r="1017" spans="1:8">
      <c r="A1017" t="s">
        <v>65</v>
      </c>
      <c r="B1017" t="s">
        <v>5006</v>
      </c>
      <c r="C1017" t="s">
        <v>64</v>
      </c>
      <c r="D1017">
        <v>2008</v>
      </c>
      <c r="E1017" t="s">
        <v>105</v>
      </c>
      <c r="F1017" t="s">
        <v>224</v>
      </c>
      <c r="G1017" t="s">
        <v>136</v>
      </c>
      <c r="H1017">
        <v>65.11511805473981</v>
      </c>
    </row>
    <row r="1018" spans="1:8">
      <c r="A1018" t="s">
        <v>67</v>
      </c>
      <c r="B1018" t="s">
        <v>5007</v>
      </c>
      <c r="C1018" t="s">
        <v>66</v>
      </c>
      <c r="D1018">
        <v>2008</v>
      </c>
      <c r="E1018" t="s">
        <v>105</v>
      </c>
      <c r="F1018" t="s">
        <v>224</v>
      </c>
      <c r="G1018" t="s">
        <v>136</v>
      </c>
      <c r="H1018">
        <v>64.251861882193637</v>
      </c>
    </row>
    <row r="1019" spans="1:8">
      <c r="A1019" t="s">
        <v>69</v>
      </c>
      <c r="B1019" t="s">
        <v>5008</v>
      </c>
      <c r="C1019" t="s">
        <v>68</v>
      </c>
      <c r="D1019">
        <v>2008</v>
      </c>
      <c r="E1019" t="s">
        <v>105</v>
      </c>
      <c r="F1019" t="s">
        <v>224</v>
      </c>
      <c r="G1019" t="s">
        <v>136</v>
      </c>
      <c r="H1019">
        <v>62.809225267636869</v>
      </c>
    </row>
    <row r="1020" spans="1:8">
      <c r="A1020" t="s">
        <v>71</v>
      </c>
      <c r="B1020" t="s">
        <v>5009</v>
      </c>
      <c r="C1020" t="s">
        <v>70</v>
      </c>
      <c r="D1020">
        <v>2008</v>
      </c>
      <c r="E1020" t="s">
        <v>105</v>
      </c>
      <c r="F1020" t="s">
        <v>224</v>
      </c>
      <c r="G1020" t="s">
        <v>136</v>
      </c>
      <c r="H1020">
        <v>64.328501860284717</v>
      </c>
    </row>
    <row r="1021" spans="1:8">
      <c r="A1021" t="s">
        <v>20</v>
      </c>
      <c r="B1021" t="s">
        <v>5010</v>
      </c>
      <c r="C1021" t="s">
        <v>182</v>
      </c>
      <c r="D1021">
        <v>2008</v>
      </c>
      <c r="E1021" t="s">
        <v>105</v>
      </c>
      <c r="F1021" t="s">
        <v>224</v>
      </c>
      <c r="G1021" t="s">
        <v>136</v>
      </c>
      <c r="H1021">
        <v>64.637030678081246</v>
      </c>
    </row>
    <row r="1022" spans="1:8">
      <c r="A1022" t="s">
        <v>23</v>
      </c>
      <c r="B1022" t="s">
        <v>5011</v>
      </c>
      <c r="C1022" t="s">
        <v>175</v>
      </c>
      <c r="D1022">
        <v>2009</v>
      </c>
      <c r="E1022" t="s">
        <v>105</v>
      </c>
      <c r="F1022" t="s">
        <v>224</v>
      </c>
      <c r="G1022" t="s">
        <v>136</v>
      </c>
      <c r="H1022">
        <v>63.217087457441004</v>
      </c>
    </row>
    <row r="1023" spans="1:8">
      <c r="A1023" t="s">
        <v>25</v>
      </c>
      <c r="B1023" t="s">
        <v>5012</v>
      </c>
      <c r="C1023" t="s">
        <v>176</v>
      </c>
      <c r="D1023">
        <v>2009</v>
      </c>
      <c r="E1023" t="s">
        <v>105</v>
      </c>
      <c r="F1023" t="s">
        <v>224</v>
      </c>
      <c r="G1023" t="s">
        <v>136</v>
      </c>
      <c r="H1023">
        <v>61.177687207251054</v>
      </c>
    </row>
    <row r="1024" spans="1:8">
      <c r="A1024" t="s">
        <v>26</v>
      </c>
      <c r="B1024" t="s">
        <v>5013</v>
      </c>
      <c r="C1024" t="s">
        <v>177</v>
      </c>
      <c r="D1024">
        <v>2009</v>
      </c>
      <c r="E1024" t="s">
        <v>105</v>
      </c>
      <c r="F1024" t="s">
        <v>224</v>
      </c>
      <c r="G1024" t="s">
        <v>136</v>
      </c>
      <c r="H1024">
        <v>62.38280196364029</v>
      </c>
    </row>
    <row r="1025" spans="1:8">
      <c r="A1025" s="16" t="s">
        <v>221</v>
      </c>
      <c r="B1025" t="s">
        <v>5014</v>
      </c>
      <c r="C1025" t="s">
        <v>178</v>
      </c>
      <c r="D1025">
        <v>2009</v>
      </c>
      <c r="E1025" t="s">
        <v>105</v>
      </c>
      <c r="F1025" t="s">
        <v>224</v>
      </c>
      <c r="G1025" t="s">
        <v>136</v>
      </c>
      <c r="H1025">
        <v>65.238575936538723</v>
      </c>
    </row>
    <row r="1026" spans="1:8">
      <c r="A1026" t="s">
        <v>107</v>
      </c>
      <c r="B1026" t="s">
        <v>5015</v>
      </c>
      <c r="C1026" t="s">
        <v>179</v>
      </c>
      <c r="D1026">
        <v>2009</v>
      </c>
      <c r="E1026" t="s">
        <v>105</v>
      </c>
      <c r="F1026" t="s">
        <v>224</v>
      </c>
      <c r="G1026" t="s">
        <v>136</v>
      </c>
      <c r="H1026">
        <v>68.117316488974566</v>
      </c>
    </row>
    <row r="1027" spans="1:8">
      <c r="A1027" t="s">
        <v>27</v>
      </c>
      <c r="B1027" t="s">
        <v>5016</v>
      </c>
      <c r="C1027" t="s">
        <v>180</v>
      </c>
      <c r="D1027">
        <v>2009</v>
      </c>
      <c r="E1027" t="s">
        <v>105</v>
      </c>
      <c r="F1027" t="s">
        <v>224</v>
      </c>
      <c r="G1027" t="s">
        <v>136</v>
      </c>
      <c r="H1027">
        <v>65.332122651393448</v>
      </c>
    </row>
    <row r="1028" spans="1:8">
      <c r="A1028" t="s">
        <v>28</v>
      </c>
      <c r="B1028" t="s">
        <v>5017</v>
      </c>
      <c r="C1028" t="s">
        <v>181</v>
      </c>
      <c r="D1028">
        <v>2009</v>
      </c>
      <c r="E1028" t="s">
        <v>105</v>
      </c>
      <c r="F1028" t="s">
        <v>224</v>
      </c>
      <c r="G1028" t="s">
        <v>136</v>
      </c>
      <c r="H1028">
        <v>64.217373298870442</v>
      </c>
    </row>
    <row r="1029" spans="1:8">
      <c r="A1029" t="s">
        <v>30</v>
      </c>
      <c r="B1029" t="s">
        <v>5018</v>
      </c>
      <c r="C1029" t="s">
        <v>29</v>
      </c>
      <c r="D1029">
        <v>2009</v>
      </c>
      <c r="E1029" t="s">
        <v>105</v>
      </c>
      <c r="F1029" t="s">
        <v>224</v>
      </c>
      <c r="G1029" t="s">
        <v>136</v>
      </c>
      <c r="H1029">
        <v>62.161531279178341</v>
      </c>
    </row>
    <row r="1030" spans="1:8">
      <c r="A1030" t="s">
        <v>32</v>
      </c>
      <c r="B1030" t="s">
        <v>5019</v>
      </c>
      <c r="C1030" t="s">
        <v>31</v>
      </c>
      <c r="D1030">
        <v>2009</v>
      </c>
      <c r="E1030" t="s">
        <v>105</v>
      </c>
      <c r="F1030" t="s">
        <v>224</v>
      </c>
      <c r="G1030" t="s">
        <v>136</v>
      </c>
      <c r="H1030">
        <v>63.5926469083592</v>
      </c>
    </row>
    <row r="1031" spans="1:8">
      <c r="A1031" t="s">
        <v>34</v>
      </c>
      <c r="B1031" t="s">
        <v>5020</v>
      </c>
      <c r="C1031" t="s">
        <v>33</v>
      </c>
      <c r="D1031">
        <v>2009</v>
      </c>
      <c r="E1031" t="s">
        <v>105</v>
      </c>
      <c r="F1031" t="s">
        <v>224</v>
      </c>
      <c r="G1031" t="s">
        <v>136</v>
      </c>
      <c r="H1031">
        <v>60.596032477983329</v>
      </c>
    </row>
    <row r="1032" spans="1:8">
      <c r="A1032" t="s">
        <v>36</v>
      </c>
      <c r="B1032" t="s">
        <v>5021</v>
      </c>
      <c r="C1032" t="s">
        <v>35</v>
      </c>
      <c r="D1032">
        <v>2009</v>
      </c>
      <c r="E1032" t="s">
        <v>105</v>
      </c>
      <c r="F1032" t="s">
        <v>224</v>
      </c>
      <c r="G1032" t="s">
        <v>136</v>
      </c>
      <c r="H1032">
        <v>61.558126435287484</v>
      </c>
    </row>
    <row r="1033" spans="1:8">
      <c r="A1033" t="s">
        <v>38</v>
      </c>
      <c r="B1033" t="s">
        <v>5022</v>
      </c>
      <c r="C1033" t="s">
        <v>37</v>
      </c>
      <c r="D1033">
        <v>2009</v>
      </c>
      <c r="E1033" t="s">
        <v>105</v>
      </c>
      <c r="F1033" t="s">
        <v>224</v>
      </c>
      <c r="G1033" t="s">
        <v>136</v>
      </c>
      <c r="H1033">
        <v>64.713747092012724</v>
      </c>
    </row>
    <row r="1034" spans="1:8">
      <c r="A1034" t="s">
        <v>40</v>
      </c>
      <c r="B1034" t="s">
        <v>5023</v>
      </c>
      <c r="C1034" t="s">
        <v>39</v>
      </c>
      <c r="D1034">
        <v>2009</v>
      </c>
      <c r="E1034" t="s">
        <v>105</v>
      </c>
      <c r="F1034" t="s">
        <v>224</v>
      </c>
      <c r="G1034" t="s">
        <v>136</v>
      </c>
      <c r="H1034">
        <v>65.092937930198005</v>
      </c>
    </row>
    <row r="1035" spans="1:8">
      <c r="A1035" t="s">
        <v>41</v>
      </c>
      <c r="B1035" t="s">
        <v>5024</v>
      </c>
      <c r="C1035" t="s">
        <v>24</v>
      </c>
      <c r="D1035">
        <v>2009</v>
      </c>
      <c r="E1035" t="s">
        <v>105</v>
      </c>
      <c r="F1035" t="s">
        <v>224</v>
      </c>
      <c r="G1035" t="s">
        <v>136</v>
      </c>
      <c r="H1035">
        <v>61.177687207251054</v>
      </c>
    </row>
    <row r="1036" spans="1:8">
      <c r="A1036" t="s">
        <v>43</v>
      </c>
      <c r="B1036" t="s">
        <v>5025</v>
      </c>
      <c r="C1036" t="s">
        <v>42</v>
      </c>
      <c r="D1036">
        <v>2009</v>
      </c>
      <c r="E1036" t="s">
        <v>105</v>
      </c>
      <c r="F1036" t="s">
        <v>224</v>
      </c>
      <c r="G1036" t="s">
        <v>136</v>
      </c>
      <c r="H1036">
        <v>65.142083897158315</v>
      </c>
    </row>
    <row r="1037" spans="1:8">
      <c r="A1037" t="s">
        <v>45</v>
      </c>
      <c r="B1037" t="s">
        <v>5026</v>
      </c>
      <c r="C1037" t="s">
        <v>44</v>
      </c>
      <c r="D1037">
        <v>2009</v>
      </c>
      <c r="E1037" t="s">
        <v>105</v>
      </c>
      <c r="F1037" t="s">
        <v>224</v>
      </c>
      <c r="G1037" t="s">
        <v>136</v>
      </c>
      <c r="H1037">
        <v>61.069190864380516</v>
      </c>
    </row>
    <row r="1038" spans="1:8">
      <c r="A1038" t="s">
        <v>47</v>
      </c>
      <c r="B1038" t="s">
        <v>5027</v>
      </c>
      <c r="C1038" t="s">
        <v>46</v>
      </c>
      <c r="D1038">
        <v>2009</v>
      </c>
      <c r="E1038" t="s">
        <v>105</v>
      </c>
      <c r="F1038" t="s">
        <v>224</v>
      </c>
      <c r="G1038" t="s">
        <v>136</v>
      </c>
      <c r="H1038">
        <v>62.113691492228909</v>
      </c>
    </row>
    <row r="1039" spans="1:8">
      <c r="A1039" t="s">
        <v>49</v>
      </c>
      <c r="B1039" t="s">
        <v>5028</v>
      </c>
      <c r="C1039" t="s">
        <v>48</v>
      </c>
      <c r="D1039">
        <v>2009</v>
      </c>
      <c r="E1039" t="s">
        <v>105</v>
      </c>
      <c r="F1039" t="s">
        <v>224</v>
      </c>
      <c r="G1039" t="s">
        <v>136</v>
      </c>
      <c r="H1039">
        <v>65.71655679491279</v>
      </c>
    </row>
    <row r="1040" spans="1:8">
      <c r="A1040" t="s">
        <v>51</v>
      </c>
      <c r="B1040" t="s">
        <v>5029</v>
      </c>
      <c r="C1040" t="s">
        <v>50</v>
      </c>
      <c r="D1040">
        <v>2009</v>
      </c>
      <c r="E1040" t="s">
        <v>105</v>
      </c>
      <c r="F1040" t="s">
        <v>224</v>
      </c>
      <c r="G1040" t="s">
        <v>136</v>
      </c>
      <c r="H1040">
        <v>64.779080517117407</v>
      </c>
    </row>
    <row r="1041" spans="1:8">
      <c r="A1041" t="s">
        <v>53</v>
      </c>
      <c r="B1041" t="s">
        <v>5030</v>
      </c>
      <c r="C1041" t="s">
        <v>52</v>
      </c>
      <c r="D1041">
        <v>2009</v>
      </c>
      <c r="E1041" t="s">
        <v>105</v>
      </c>
      <c r="F1041" t="s">
        <v>224</v>
      </c>
      <c r="G1041" t="s">
        <v>136</v>
      </c>
      <c r="H1041">
        <v>64.884098626900936</v>
      </c>
    </row>
    <row r="1042" spans="1:8">
      <c r="A1042" t="s">
        <v>55</v>
      </c>
      <c r="B1042" t="s">
        <v>5031</v>
      </c>
      <c r="C1042" t="s">
        <v>54</v>
      </c>
      <c r="D1042">
        <v>2009</v>
      </c>
      <c r="E1042" t="s">
        <v>105</v>
      </c>
      <c r="F1042" t="s">
        <v>224</v>
      </c>
      <c r="G1042" t="s">
        <v>136</v>
      </c>
      <c r="H1042">
        <v>63.882316466230435</v>
      </c>
    </row>
    <row r="1043" spans="1:8">
      <c r="A1043" t="s">
        <v>57</v>
      </c>
      <c r="B1043" t="s">
        <v>5032</v>
      </c>
      <c r="C1043" t="s">
        <v>56</v>
      </c>
      <c r="D1043">
        <v>2009</v>
      </c>
      <c r="E1043" t="s">
        <v>105</v>
      </c>
      <c r="F1043" t="s">
        <v>224</v>
      </c>
      <c r="G1043" t="s">
        <v>136</v>
      </c>
      <c r="H1043">
        <v>69.686253173739573</v>
      </c>
    </row>
    <row r="1044" spans="1:8">
      <c r="A1044" t="s">
        <v>59</v>
      </c>
      <c r="B1044" t="s">
        <v>5033</v>
      </c>
      <c r="C1044" t="s">
        <v>58</v>
      </c>
      <c r="D1044">
        <v>2009</v>
      </c>
      <c r="E1044" t="s">
        <v>105</v>
      </c>
      <c r="F1044" t="s">
        <v>224</v>
      </c>
      <c r="G1044" t="s">
        <v>136</v>
      </c>
      <c r="H1044">
        <v>65.4101744515185</v>
      </c>
    </row>
    <row r="1045" spans="1:8">
      <c r="A1045" t="s">
        <v>61</v>
      </c>
      <c r="B1045" t="s">
        <v>5034</v>
      </c>
      <c r="C1045" t="s">
        <v>60</v>
      </c>
      <c r="D1045">
        <v>2009</v>
      </c>
      <c r="E1045" t="s">
        <v>105</v>
      </c>
      <c r="F1045" t="s">
        <v>224</v>
      </c>
      <c r="G1045" t="s">
        <v>136</v>
      </c>
      <c r="H1045">
        <v>65.016047684548369</v>
      </c>
    </row>
    <row r="1046" spans="1:8">
      <c r="A1046" t="s">
        <v>63</v>
      </c>
      <c r="B1046" t="s">
        <v>5035</v>
      </c>
      <c r="C1046" t="s">
        <v>62</v>
      </c>
      <c r="D1046">
        <v>2009</v>
      </c>
      <c r="E1046" t="s">
        <v>105</v>
      </c>
      <c r="F1046" t="s">
        <v>224</v>
      </c>
      <c r="G1046" t="s">
        <v>136</v>
      </c>
      <c r="H1046">
        <v>64.778381865093991</v>
      </c>
    </row>
    <row r="1047" spans="1:8">
      <c r="A1047" t="s">
        <v>65</v>
      </c>
      <c r="B1047" t="s">
        <v>5036</v>
      </c>
      <c r="C1047" t="s">
        <v>64</v>
      </c>
      <c r="D1047">
        <v>2009</v>
      </c>
      <c r="E1047" t="s">
        <v>105</v>
      </c>
      <c r="F1047" t="s">
        <v>224</v>
      </c>
      <c r="G1047" t="s">
        <v>136</v>
      </c>
      <c r="H1047">
        <v>65.165648118366036</v>
      </c>
    </row>
    <row r="1048" spans="1:8">
      <c r="A1048" t="s">
        <v>67</v>
      </c>
      <c r="B1048" t="s">
        <v>5037</v>
      </c>
      <c r="C1048" t="s">
        <v>66</v>
      </c>
      <c r="D1048">
        <v>2009</v>
      </c>
      <c r="E1048" t="s">
        <v>105</v>
      </c>
      <c r="F1048" t="s">
        <v>224</v>
      </c>
      <c r="G1048" t="s">
        <v>136</v>
      </c>
      <c r="H1048">
        <v>64.165314584460063</v>
      </c>
    </row>
    <row r="1049" spans="1:8">
      <c r="A1049" t="s">
        <v>69</v>
      </c>
      <c r="B1049" t="s">
        <v>5038</v>
      </c>
      <c r="C1049" t="s">
        <v>68</v>
      </c>
      <c r="D1049">
        <v>2009</v>
      </c>
      <c r="E1049" t="s">
        <v>105</v>
      </c>
      <c r="F1049" t="s">
        <v>224</v>
      </c>
      <c r="G1049" t="s">
        <v>136</v>
      </c>
      <c r="H1049">
        <v>62.440638293083659</v>
      </c>
    </row>
    <row r="1050" spans="1:8">
      <c r="A1050" t="s">
        <v>71</v>
      </c>
      <c r="B1050" t="s">
        <v>5039</v>
      </c>
      <c r="C1050" t="s">
        <v>70</v>
      </c>
      <c r="D1050">
        <v>2009</v>
      </c>
      <c r="E1050" t="s">
        <v>105</v>
      </c>
      <c r="F1050" t="s">
        <v>224</v>
      </c>
      <c r="G1050" t="s">
        <v>136</v>
      </c>
      <c r="H1050">
        <v>64.219047890049225</v>
      </c>
    </row>
    <row r="1051" spans="1:8">
      <c r="A1051" t="s">
        <v>20</v>
      </c>
      <c r="B1051" t="s">
        <v>5040</v>
      </c>
      <c r="C1051" t="s">
        <v>182</v>
      </c>
      <c r="D1051">
        <v>2009</v>
      </c>
      <c r="E1051" t="s">
        <v>105</v>
      </c>
      <c r="F1051" t="s">
        <v>224</v>
      </c>
      <c r="G1051" t="s">
        <v>136</v>
      </c>
      <c r="H1051">
        <v>64.50336324678328</v>
      </c>
    </row>
    <row r="1052" spans="1:8">
      <c r="A1052" t="s">
        <v>23</v>
      </c>
      <c r="B1052" t="s">
        <v>5041</v>
      </c>
      <c r="C1052" t="s">
        <v>175</v>
      </c>
      <c r="D1052">
        <v>2010</v>
      </c>
      <c r="E1052" t="s">
        <v>105</v>
      </c>
      <c r="F1052" t="s">
        <v>224</v>
      </c>
      <c r="G1052" t="s">
        <v>136</v>
      </c>
      <c r="H1052">
        <v>62.984019485534368</v>
      </c>
    </row>
    <row r="1053" spans="1:8">
      <c r="A1053" t="s">
        <v>25</v>
      </c>
      <c r="B1053" t="s">
        <v>5042</v>
      </c>
      <c r="C1053" t="s">
        <v>176</v>
      </c>
      <c r="D1053">
        <v>2010</v>
      </c>
      <c r="E1053" t="s">
        <v>105</v>
      </c>
      <c r="F1053" t="s">
        <v>224</v>
      </c>
      <c r="G1053" t="s">
        <v>136</v>
      </c>
      <c r="H1053">
        <v>60.873011034566851</v>
      </c>
    </row>
    <row r="1054" spans="1:8">
      <c r="A1054" t="s">
        <v>26</v>
      </c>
      <c r="B1054" t="s">
        <v>5043</v>
      </c>
      <c r="C1054" t="s">
        <v>177</v>
      </c>
      <c r="D1054">
        <v>2010</v>
      </c>
      <c r="E1054" t="s">
        <v>105</v>
      </c>
      <c r="F1054" t="s">
        <v>224</v>
      </c>
      <c r="G1054" t="s">
        <v>136</v>
      </c>
      <c r="H1054">
        <v>62.202457678095726</v>
      </c>
    </row>
    <row r="1055" spans="1:8">
      <c r="A1055" s="16" t="s">
        <v>221</v>
      </c>
      <c r="B1055" t="s">
        <v>5044</v>
      </c>
      <c r="C1055" t="s">
        <v>178</v>
      </c>
      <c r="D1055">
        <v>2010</v>
      </c>
      <c r="E1055" t="s">
        <v>105</v>
      </c>
      <c r="F1055" t="s">
        <v>224</v>
      </c>
      <c r="G1055" t="s">
        <v>136</v>
      </c>
      <c r="H1055">
        <v>65.321450701946191</v>
      </c>
    </row>
    <row r="1056" spans="1:8">
      <c r="A1056" t="s">
        <v>107</v>
      </c>
      <c r="B1056" t="s">
        <v>5045</v>
      </c>
      <c r="C1056" t="s">
        <v>179</v>
      </c>
      <c r="D1056">
        <v>2010</v>
      </c>
      <c r="E1056" t="s">
        <v>105</v>
      </c>
      <c r="F1056" t="s">
        <v>224</v>
      </c>
      <c r="G1056" t="s">
        <v>136</v>
      </c>
      <c r="H1056">
        <v>68.075984404947448</v>
      </c>
    </row>
    <row r="1057" spans="1:8">
      <c r="A1057" t="s">
        <v>27</v>
      </c>
      <c r="B1057" t="s">
        <v>5046</v>
      </c>
      <c r="C1057" t="s">
        <v>180</v>
      </c>
      <c r="D1057">
        <v>2010</v>
      </c>
      <c r="E1057" t="s">
        <v>105</v>
      </c>
      <c r="F1057" t="s">
        <v>224</v>
      </c>
      <c r="G1057" t="s">
        <v>136</v>
      </c>
      <c r="H1057">
        <v>65.086538058586058</v>
      </c>
    </row>
    <row r="1058" spans="1:8">
      <c r="A1058" t="s">
        <v>28</v>
      </c>
      <c r="B1058" t="s">
        <v>5047</v>
      </c>
      <c r="C1058" t="s">
        <v>181</v>
      </c>
      <c r="D1058">
        <v>2010</v>
      </c>
      <c r="E1058" t="s">
        <v>105</v>
      </c>
      <c r="F1058" t="s">
        <v>224</v>
      </c>
      <c r="G1058" t="s">
        <v>136</v>
      </c>
      <c r="H1058">
        <v>64.023010151328336</v>
      </c>
    </row>
    <row r="1059" spans="1:8">
      <c r="A1059" t="s">
        <v>30</v>
      </c>
      <c r="B1059" t="s">
        <v>5048</v>
      </c>
      <c r="C1059" t="s">
        <v>29</v>
      </c>
      <c r="D1059">
        <v>2010</v>
      </c>
      <c r="E1059" t="s">
        <v>105</v>
      </c>
      <c r="F1059" t="s">
        <v>224</v>
      </c>
      <c r="G1059" t="s">
        <v>136</v>
      </c>
      <c r="H1059">
        <v>61.867987760454611</v>
      </c>
    </row>
    <row r="1060" spans="1:8">
      <c r="A1060" t="s">
        <v>32</v>
      </c>
      <c r="B1060" t="s">
        <v>5049</v>
      </c>
      <c r="C1060" t="s">
        <v>31</v>
      </c>
      <c r="D1060">
        <v>2010</v>
      </c>
      <c r="E1060" t="s">
        <v>105</v>
      </c>
      <c r="F1060" t="s">
        <v>224</v>
      </c>
      <c r="G1060" t="s">
        <v>136</v>
      </c>
      <c r="H1060">
        <v>63.58718549352028</v>
      </c>
    </row>
    <row r="1061" spans="1:8">
      <c r="A1061" t="s">
        <v>34</v>
      </c>
      <c r="B1061" t="s">
        <v>5050</v>
      </c>
      <c r="C1061" t="s">
        <v>33</v>
      </c>
      <c r="D1061">
        <v>2010</v>
      </c>
      <c r="E1061" t="s">
        <v>105</v>
      </c>
      <c r="F1061" t="s">
        <v>224</v>
      </c>
      <c r="G1061" t="s">
        <v>136</v>
      </c>
      <c r="H1061">
        <v>60.253077728437852</v>
      </c>
    </row>
    <row r="1062" spans="1:8">
      <c r="A1062" t="s">
        <v>36</v>
      </c>
      <c r="B1062" t="s">
        <v>5051</v>
      </c>
      <c r="C1062" t="s">
        <v>35</v>
      </c>
      <c r="D1062">
        <v>2010</v>
      </c>
      <c r="E1062" t="s">
        <v>105</v>
      </c>
      <c r="F1062" t="s">
        <v>224</v>
      </c>
      <c r="G1062" t="s">
        <v>136</v>
      </c>
      <c r="H1062">
        <v>61.403356606964742</v>
      </c>
    </row>
    <row r="1063" spans="1:8">
      <c r="A1063" t="s">
        <v>38</v>
      </c>
      <c r="B1063" t="s">
        <v>5052</v>
      </c>
      <c r="C1063" t="s">
        <v>37</v>
      </c>
      <c r="D1063">
        <v>2010</v>
      </c>
      <c r="E1063" t="s">
        <v>105</v>
      </c>
      <c r="F1063" t="s">
        <v>224</v>
      </c>
      <c r="G1063" t="s">
        <v>136</v>
      </c>
      <c r="H1063">
        <v>64.384164222873892</v>
      </c>
    </row>
    <row r="1064" spans="1:8">
      <c r="A1064" t="s">
        <v>40</v>
      </c>
      <c r="B1064" t="s">
        <v>5053</v>
      </c>
      <c r="C1064" t="s">
        <v>39</v>
      </c>
      <c r="D1064">
        <v>2010</v>
      </c>
      <c r="E1064" t="s">
        <v>105</v>
      </c>
      <c r="F1064" t="s">
        <v>224</v>
      </c>
      <c r="G1064" t="s">
        <v>136</v>
      </c>
      <c r="H1064">
        <v>64.814201895591992</v>
      </c>
    </row>
    <row r="1065" spans="1:8">
      <c r="A1065" t="s">
        <v>41</v>
      </c>
      <c r="B1065" t="s">
        <v>5054</v>
      </c>
      <c r="C1065" t="s">
        <v>24</v>
      </c>
      <c r="D1065">
        <v>2010</v>
      </c>
      <c r="E1065" t="s">
        <v>105</v>
      </c>
      <c r="F1065" t="s">
        <v>224</v>
      </c>
      <c r="G1065" t="s">
        <v>136</v>
      </c>
      <c r="H1065">
        <v>60.873011034566851</v>
      </c>
    </row>
    <row r="1066" spans="1:8">
      <c r="A1066" t="s">
        <v>43</v>
      </c>
      <c r="B1066" t="s">
        <v>5055</v>
      </c>
      <c r="C1066" t="s">
        <v>42</v>
      </c>
      <c r="D1066">
        <v>2010</v>
      </c>
      <c r="E1066" t="s">
        <v>105</v>
      </c>
      <c r="F1066" t="s">
        <v>224</v>
      </c>
      <c r="G1066" t="s">
        <v>136</v>
      </c>
      <c r="H1066">
        <v>65.273725070271709</v>
      </c>
    </row>
    <row r="1067" spans="1:8">
      <c r="A1067" t="s">
        <v>45</v>
      </c>
      <c r="B1067" t="s">
        <v>5056</v>
      </c>
      <c r="C1067" t="s">
        <v>44</v>
      </c>
      <c r="D1067">
        <v>2010</v>
      </c>
      <c r="E1067" t="s">
        <v>105</v>
      </c>
      <c r="F1067" t="s">
        <v>224</v>
      </c>
      <c r="G1067" t="s">
        <v>136</v>
      </c>
      <c r="H1067">
        <v>60.781711905401771</v>
      </c>
    </row>
    <row r="1068" spans="1:8">
      <c r="A1068" t="s">
        <v>47</v>
      </c>
      <c r="B1068" t="s">
        <v>5057</v>
      </c>
      <c r="C1068" t="s">
        <v>46</v>
      </c>
      <c r="D1068">
        <v>2010</v>
      </c>
      <c r="E1068" t="s">
        <v>105</v>
      </c>
      <c r="F1068" t="s">
        <v>224</v>
      </c>
      <c r="G1068" t="s">
        <v>136</v>
      </c>
      <c r="H1068">
        <v>61.864928724202414</v>
      </c>
    </row>
    <row r="1069" spans="1:8">
      <c r="A1069" t="s">
        <v>49</v>
      </c>
      <c r="B1069" t="s">
        <v>5058</v>
      </c>
      <c r="C1069" t="s">
        <v>48</v>
      </c>
      <c r="D1069">
        <v>2010</v>
      </c>
      <c r="E1069" t="s">
        <v>105</v>
      </c>
      <c r="F1069" t="s">
        <v>224</v>
      </c>
      <c r="G1069" t="s">
        <v>136</v>
      </c>
      <c r="H1069">
        <v>65.932525093620157</v>
      </c>
    </row>
    <row r="1070" spans="1:8">
      <c r="A1070" t="s">
        <v>51</v>
      </c>
      <c r="B1070" t="s">
        <v>5059</v>
      </c>
      <c r="C1070" t="s">
        <v>50</v>
      </c>
      <c r="D1070">
        <v>2010</v>
      </c>
      <c r="E1070" t="s">
        <v>105</v>
      </c>
      <c r="F1070" t="s">
        <v>224</v>
      </c>
      <c r="G1070" t="s">
        <v>136</v>
      </c>
      <c r="H1070">
        <v>64.693557603551596</v>
      </c>
    </row>
    <row r="1071" spans="1:8">
      <c r="A1071" t="s">
        <v>53</v>
      </c>
      <c r="B1071" t="s">
        <v>5060</v>
      </c>
      <c r="C1071" t="s">
        <v>52</v>
      </c>
      <c r="D1071">
        <v>2010</v>
      </c>
      <c r="E1071" t="s">
        <v>105</v>
      </c>
      <c r="F1071" t="s">
        <v>224</v>
      </c>
      <c r="G1071" t="s">
        <v>136</v>
      </c>
      <c r="H1071">
        <v>64.90154649763771</v>
      </c>
    </row>
    <row r="1072" spans="1:8">
      <c r="A1072" t="s">
        <v>55</v>
      </c>
      <c r="B1072" t="s">
        <v>5061</v>
      </c>
      <c r="C1072" t="s">
        <v>54</v>
      </c>
      <c r="D1072">
        <v>2010</v>
      </c>
      <c r="E1072" t="s">
        <v>105</v>
      </c>
      <c r="F1072" t="s">
        <v>224</v>
      </c>
      <c r="G1072" t="s">
        <v>136</v>
      </c>
      <c r="H1072">
        <v>63.827783820640619</v>
      </c>
    </row>
    <row r="1073" spans="1:8">
      <c r="A1073" t="s">
        <v>57</v>
      </c>
      <c r="B1073" t="s">
        <v>5062</v>
      </c>
      <c r="C1073" t="s">
        <v>56</v>
      </c>
      <c r="D1073">
        <v>2010</v>
      </c>
      <c r="E1073" t="s">
        <v>105</v>
      </c>
      <c r="F1073" t="s">
        <v>224</v>
      </c>
      <c r="G1073" t="s">
        <v>136</v>
      </c>
      <c r="H1073">
        <v>69.638698118841447</v>
      </c>
    </row>
    <row r="1074" spans="1:8">
      <c r="A1074" t="s">
        <v>59</v>
      </c>
      <c r="B1074" t="s">
        <v>5063</v>
      </c>
      <c r="C1074" t="s">
        <v>58</v>
      </c>
      <c r="D1074">
        <v>2010</v>
      </c>
      <c r="E1074" t="s">
        <v>105</v>
      </c>
      <c r="F1074" t="s">
        <v>224</v>
      </c>
      <c r="G1074" t="s">
        <v>136</v>
      </c>
      <c r="H1074">
        <v>65.093936247262192</v>
      </c>
    </row>
    <row r="1075" spans="1:8">
      <c r="A1075" t="s">
        <v>61</v>
      </c>
      <c r="B1075" t="s">
        <v>5064</v>
      </c>
      <c r="C1075" t="s">
        <v>60</v>
      </c>
      <c r="D1075">
        <v>2010</v>
      </c>
      <c r="E1075" t="s">
        <v>105</v>
      </c>
      <c r="F1075" t="s">
        <v>224</v>
      </c>
      <c r="G1075" t="s">
        <v>136</v>
      </c>
      <c r="H1075">
        <v>65.056867891513562</v>
      </c>
    </row>
    <row r="1076" spans="1:8">
      <c r="A1076" t="s">
        <v>63</v>
      </c>
      <c r="B1076" t="s">
        <v>5065</v>
      </c>
      <c r="C1076" t="s">
        <v>62</v>
      </c>
      <c r="D1076">
        <v>2010</v>
      </c>
      <c r="E1076" t="s">
        <v>105</v>
      </c>
      <c r="F1076" t="s">
        <v>224</v>
      </c>
      <c r="G1076" t="s">
        <v>136</v>
      </c>
      <c r="H1076">
        <v>64.465819306080391</v>
      </c>
    </row>
    <row r="1077" spans="1:8">
      <c r="A1077" t="s">
        <v>65</v>
      </c>
      <c r="B1077" t="s">
        <v>5066</v>
      </c>
      <c r="C1077" t="s">
        <v>64</v>
      </c>
      <c r="D1077">
        <v>2010</v>
      </c>
      <c r="E1077" t="s">
        <v>105</v>
      </c>
      <c r="F1077" t="s">
        <v>224</v>
      </c>
      <c r="G1077" t="s">
        <v>136</v>
      </c>
      <c r="H1077">
        <v>65.141988126224675</v>
      </c>
    </row>
    <row r="1078" spans="1:8">
      <c r="A1078" t="s">
        <v>67</v>
      </c>
      <c r="B1078" t="s">
        <v>5067</v>
      </c>
      <c r="C1078" t="s">
        <v>66</v>
      </c>
      <c r="D1078">
        <v>2010</v>
      </c>
      <c r="E1078" t="s">
        <v>105</v>
      </c>
      <c r="F1078" t="s">
        <v>224</v>
      </c>
      <c r="G1078" t="s">
        <v>136</v>
      </c>
      <c r="H1078">
        <v>63.848251921646415</v>
      </c>
    </row>
    <row r="1079" spans="1:8">
      <c r="A1079" t="s">
        <v>69</v>
      </c>
      <c r="B1079" t="s">
        <v>5068</v>
      </c>
      <c r="C1079" t="s">
        <v>68</v>
      </c>
      <c r="D1079">
        <v>2010</v>
      </c>
      <c r="E1079" t="s">
        <v>105</v>
      </c>
      <c r="F1079" t="s">
        <v>224</v>
      </c>
      <c r="G1079" t="s">
        <v>136</v>
      </c>
      <c r="H1079">
        <v>62.23206694410883</v>
      </c>
    </row>
    <row r="1080" spans="1:8">
      <c r="A1080" t="s">
        <v>71</v>
      </c>
      <c r="B1080" t="s">
        <v>5069</v>
      </c>
      <c r="C1080" t="s">
        <v>70</v>
      </c>
      <c r="D1080">
        <v>2010</v>
      </c>
      <c r="E1080" t="s">
        <v>105</v>
      </c>
      <c r="F1080" t="s">
        <v>224</v>
      </c>
      <c r="G1080" t="s">
        <v>136</v>
      </c>
      <c r="H1080">
        <v>64.176345239271242</v>
      </c>
    </row>
    <row r="1081" spans="1:8">
      <c r="A1081" t="s">
        <v>20</v>
      </c>
      <c r="B1081" t="s">
        <v>5070</v>
      </c>
      <c r="C1081" t="s">
        <v>182</v>
      </c>
      <c r="D1081">
        <v>2010</v>
      </c>
      <c r="E1081" t="s">
        <v>105</v>
      </c>
      <c r="F1081" t="s">
        <v>224</v>
      </c>
      <c r="G1081" t="s">
        <v>136</v>
      </c>
      <c r="H1081">
        <v>64.366800780745876</v>
      </c>
    </row>
    <row r="1082" spans="1:8">
      <c r="A1082" t="s">
        <v>23</v>
      </c>
      <c r="B1082" t="s">
        <v>5071</v>
      </c>
      <c r="C1082" t="s">
        <v>175</v>
      </c>
      <c r="D1082">
        <v>2011</v>
      </c>
      <c r="E1082" t="s">
        <v>105</v>
      </c>
      <c r="F1082" t="s">
        <v>224</v>
      </c>
      <c r="G1082" t="s">
        <v>136</v>
      </c>
      <c r="H1082">
        <v>62.693011256342587</v>
      </c>
    </row>
    <row r="1083" spans="1:8">
      <c r="A1083" t="s">
        <v>25</v>
      </c>
      <c r="B1083" t="s">
        <v>5072</v>
      </c>
      <c r="C1083" t="s">
        <v>176</v>
      </c>
      <c r="D1083">
        <v>2011</v>
      </c>
      <c r="E1083" t="s">
        <v>105</v>
      </c>
      <c r="F1083" t="s">
        <v>224</v>
      </c>
      <c r="G1083" t="s">
        <v>136</v>
      </c>
      <c r="H1083">
        <v>60.634819242292892</v>
      </c>
    </row>
    <row r="1084" spans="1:8">
      <c r="A1084" t="s">
        <v>26</v>
      </c>
      <c r="B1084" t="s">
        <v>5073</v>
      </c>
      <c r="C1084" t="s">
        <v>177</v>
      </c>
      <c r="D1084">
        <v>2011</v>
      </c>
      <c r="E1084" t="s">
        <v>105</v>
      </c>
      <c r="F1084" t="s">
        <v>224</v>
      </c>
      <c r="G1084" t="s">
        <v>136</v>
      </c>
      <c r="H1084">
        <v>61.895889942932179</v>
      </c>
    </row>
    <row r="1085" spans="1:8">
      <c r="A1085" s="16" t="s">
        <v>221</v>
      </c>
      <c r="B1085" t="s">
        <v>5074</v>
      </c>
      <c r="C1085" t="s">
        <v>178</v>
      </c>
      <c r="D1085">
        <v>2011</v>
      </c>
      <c r="E1085" t="s">
        <v>105</v>
      </c>
      <c r="F1085" t="s">
        <v>224</v>
      </c>
      <c r="G1085" t="s">
        <v>136</v>
      </c>
      <c r="H1085">
        <v>65.299055572747534</v>
      </c>
    </row>
    <row r="1086" spans="1:8">
      <c r="A1086" t="s">
        <v>107</v>
      </c>
      <c r="B1086" t="s">
        <v>5075</v>
      </c>
      <c r="C1086" t="s">
        <v>179</v>
      </c>
      <c r="D1086">
        <v>2011</v>
      </c>
      <c r="E1086" t="s">
        <v>105</v>
      </c>
      <c r="F1086" t="s">
        <v>224</v>
      </c>
      <c r="G1086" t="s">
        <v>136</v>
      </c>
      <c r="H1086">
        <v>68.032071984939819</v>
      </c>
    </row>
    <row r="1087" spans="1:8">
      <c r="A1087" t="s">
        <v>27</v>
      </c>
      <c r="B1087" t="s">
        <v>5076</v>
      </c>
      <c r="C1087" t="s">
        <v>180</v>
      </c>
      <c r="D1087">
        <v>2011</v>
      </c>
      <c r="E1087" t="s">
        <v>105</v>
      </c>
      <c r="F1087" t="s">
        <v>224</v>
      </c>
      <c r="G1087" t="s">
        <v>136</v>
      </c>
      <c r="H1087">
        <v>64.725860217303378</v>
      </c>
    </row>
    <row r="1088" spans="1:8">
      <c r="A1088" t="s">
        <v>28</v>
      </c>
      <c r="B1088" t="s">
        <v>5077</v>
      </c>
      <c r="C1088" t="s">
        <v>181</v>
      </c>
      <c r="D1088">
        <v>2011</v>
      </c>
      <c r="E1088" t="s">
        <v>105</v>
      </c>
      <c r="F1088" t="s">
        <v>224</v>
      </c>
      <c r="G1088" t="s">
        <v>136</v>
      </c>
      <c r="H1088">
        <v>63.885813723999142</v>
      </c>
    </row>
    <row r="1089" spans="1:8">
      <c r="A1089" t="s">
        <v>30</v>
      </c>
      <c r="B1089" t="s">
        <v>5078</v>
      </c>
      <c r="C1089" t="s">
        <v>29</v>
      </c>
      <c r="D1089">
        <v>2011</v>
      </c>
      <c r="E1089" t="s">
        <v>105</v>
      </c>
      <c r="F1089" t="s">
        <v>224</v>
      </c>
      <c r="G1089" t="s">
        <v>136</v>
      </c>
      <c r="H1089">
        <v>61.651050456846882</v>
      </c>
    </row>
    <row r="1090" spans="1:8">
      <c r="A1090" t="s">
        <v>32</v>
      </c>
      <c r="B1090" t="s">
        <v>5079</v>
      </c>
      <c r="C1090" t="s">
        <v>31</v>
      </c>
      <c r="D1090">
        <v>2011</v>
      </c>
      <c r="E1090" t="s">
        <v>105</v>
      </c>
      <c r="F1090" t="s">
        <v>224</v>
      </c>
      <c r="G1090" t="s">
        <v>136</v>
      </c>
      <c r="H1090">
        <v>63.287579511215263</v>
      </c>
    </row>
    <row r="1091" spans="1:8">
      <c r="A1091" t="s">
        <v>34</v>
      </c>
      <c r="B1091" t="s">
        <v>5080</v>
      </c>
      <c r="C1091" t="s">
        <v>33</v>
      </c>
      <c r="D1091">
        <v>2011</v>
      </c>
      <c r="E1091" t="s">
        <v>105</v>
      </c>
      <c r="F1091" t="s">
        <v>224</v>
      </c>
      <c r="G1091" t="s">
        <v>136</v>
      </c>
      <c r="H1091">
        <v>59.989245384477506</v>
      </c>
    </row>
    <row r="1092" spans="1:8">
      <c r="A1092" t="s">
        <v>36</v>
      </c>
      <c r="B1092" t="s">
        <v>5081</v>
      </c>
      <c r="C1092" t="s">
        <v>35</v>
      </c>
      <c r="D1092">
        <v>2011</v>
      </c>
      <c r="E1092" t="s">
        <v>105</v>
      </c>
      <c r="F1092" t="s">
        <v>224</v>
      </c>
      <c r="G1092" t="s">
        <v>136</v>
      </c>
      <c r="H1092">
        <v>61.133902020793997</v>
      </c>
    </row>
    <row r="1093" spans="1:8">
      <c r="A1093" t="s">
        <v>38</v>
      </c>
      <c r="B1093" t="s">
        <v>5082</v>
      </c>
      <c r="C1093" t="s">
        <v>37</v>
      </c>
      <c r="D1093">
        <v>2011</v>
      </c>
      <c r="E1093" t="s">
        <v>105</v>
      </c>
      <c r="F1093" t="s">
        <v>224</v>
      </c>
      <c r="G1093" t="s">
        <v>136</v>
      </c>
      <c r="H1093">
        <v>64.113974495217846</v>
      </c>
    </row>
    <row r="1094" spans="1:8">
      <c r="A1094" t="s">
        <v>40</v>
      </c>
      <c r="B1094" t="s">
        <v>5083</v>
      </c>
      <c r="C1094" t="s">
        <v>39</v>
      </c>
      <c r="D1094">
        <v>2011</v>
      </c>
      <c r="E1094" t="s">
        <v>105</v>
      </c>
      <c r="F1094" t="s">
        <v>224</v>
      </c>
      <c r="G1094" t="s">
        <v>136</v>
      </c>
      <c r="H1094">
        <v>64.420613643133748</v>
      </c>
    </row>
    <row r="1095" spans="1:8">
      <c r="A1095" t="s">
        <v>41</v>
      </c>
      <c r="B1095" t="s">
        <v>5084</v>
      </c>
      <c r="C1095" t="s">
        <v>24</v>
      </c>
      <c r="D1095">
        <v>2011</v>
      </c>
      <c r="E1095" t="s">
        <v>105</v>
      </c>
      <c r="F1095" t="s">
        <v>224</v>
      </c>
      <c r="G1095" t="s">
        <v>136</v>
      </c>
      <c r="H1095">
        <v>60.634819242292892</v>
      </c>
    </row>
    <row r="1096" spans="1:8">
      <c r="A1096" t="s">
        <v>43</v>
      </c>
      <c r="B1096" t="s">
        <v>5085</v>
      </c>
      <c r="C1096" t="s">
        <v>42</v>
      </c>
      <c r="D1096">
        <v>2011</v>
      </c>
      <c r="E1096" t="s">
        <v>105</v>
      </c>
      <c r="F1096" t="s">
        <v>224</v>
      </c>
      <c r="G1096" t="s">
        <v>136</v>
      </c>
      <c r="H1096">
        <v>65.285375030018415</v>
      </c>
    </row>
    <row r="1097" spans="1:8">
      <c r="A1097" t="s">
        <v>45</v>
      </c>
      <c r="B1097" t="s">
        <v>5086</v>
      </c>
      <c r="C1097" t="s">
        <v>44</v>
      </c>
      <c r="D1097">
        <v>2011</v>
      </c>
      <c r="E1097" t="s">
        <v>105</v>
      </c>
      <c r="F1097" t="s">
        <v>224</v>
      </c>
      <c r="G1097" t="s">
        <v>136</v>
      </c>
      <c r="H1097">
        <v>60.52609631198812</v>
      </c>
    </row>
    <row r="1098" spans="1:8">
      <c r="A1098" t="s">
        <v>47</v>
      </c>
      <c r="B1098" t="s">
        <v>5087</v>
      </c>
      <c r="C1098" t="s">
        <v>46</v>
      </c>
      <c r="D1098">
        <v>2011</v>
      </c>
      <c r="E1098" t="s">
        <v>105</v>
      </c>
      <c r="F1098" t="s">
        <v>224</v>
      </c>
      <c r="G1098" t="s">
        <v>136</v>
      </c>
      <c r="H1098">
        <v>61.396326744017891</v>
      </c>
    </row>
    <row r="1099" spans="1:8">
      <c r="A1099" t="s">
        <v>49</v>
      </c>
      <c r="B1099" t="s">
        <v>5088</v>
      </c>
      <c r="C1099" t="s">
        <v>48</v>
      </c>
      <c r="D1099">
        <v>2011</v>
      </c>
      <c r="E1099" t="s">
        <v>105</v>
      </c>
      <c r="F1099" t="s">
        <v>224</v>
      </c>
      <c r="G1099" t="s">
        <v>136</v>
      </c>
      <c r="H1099">
        <v>65.945794725285907</v>
      </c>
    </row>
    <row r="1100" spans="1:8">
      <c r="A1100" t="s">
        <v>51</v>
      </c>
      <c r="B1100" t="s">
        <v>5089</v>
      </c>
      <c r="C1100" t="s">
        <v>50</v>
      </c>
      <c r="D1100">
        <v>2011</v>
      </c>
      <c r="E1100" t="s">
        <v>105</v>
      </c>
      <c r="F1100" t="s">
        <v>224</v>
      </c>
      <c r="G1100" t="s">
        <v>136</v>
      </c>
      <c r="H1100">
        <v>64.714565490631671</v>
      </c>
    </row>
    <row r="1101" spans="1:8">
      <c r="A1101" t="s">
        <v>53</v>
      </c>
      <c r="B1101" t="s">
        <v>5090</v>
      </c>
      <c r="C1101" t="s">
        <v>52</v>
      </c>
      <c r="D1101">
        <v>2011</v>
      </c>
      <c r="E1101" t="s">
        <v>105</v>
      </c>
      <c r="F1101" t="s">
        <v>224</v>
      </c>
      <c r="G1101" t="s">
        <v>136</v>
      </c>
      <c r="H1101">
        <v>64.772298493599976</v>
      </c>
    </row>
    <row r="1102" spans="1:8">
      <c r="A1102" t="s">
        <v>55</v>
      </c>
      <c r="B1102" t="s">
        <v>5091</v>
      </c>
      <c r="C1102" t="s">
        <v>54</v>
      </c>
      <c r="D1102">
        <v>2011</v>
      </c>
      <c r="E1102" t="s">
        <v>105</v>
      </c>
      <c r="F1102" t="s">
        <v>224</v>
      </c>
      <c r="G1102" t="s">
        <v>136</v>
      </c>
      <c r="H1102">
        <v>63.8706229147096</v>
      </c>
    </row>
    <row r="1103" spans="1:8">
      <c r="A1103" t="s">
        <v>57</v>
      </c>
      <c r="B1103" t="s">
        <v>5092</v>
      </c>
      <c r="C1103" t="s">
        <v>56</v>
      </c>
      <c r="D1103">
        <v>2011</v>
      </c>
      <c r="E1103" t="s">
        <v>105</v>
      </c>
      <c r="F1103" t="s">
        <v>224</v>
      </c>
      <c r="G1103" t="s">
        <v>136</v>
      </c>
      <c r="H1103">
        <v>69.544689218306615</v>
      </c>
    </row>
    <row r="1104" spans="1:8">
      <c r="A1104" t="s">
        <v>59</v>
      </c>
      <c r="B1104" t="s">
        <v>5093</v>
      </c>
      <c r="C1104" t="s">
        <v>58</v>
      </c>
      <c r="D1104">
        <v>2011</v>
      </c>
      <c r="E1104" t="s">
        <v>105</v>
      </c>
      <c r="F1104" t="s">
        <v>224</v>
      </c>
      <c r="G1104" t="s">
        <v>136</v>
      </c>
      <c r="H1104">
        <v>64.662815456036853</v>
      </c>
    </row>
    <row r="1105" spans="1:8">
      <c r="A1105" t="s">
        <v>61</v>
      </c>
      <c r="B1105" t="s">
        <v>5094</v>
      </c>
      <c r="C1105" t="s">
        <v>60</v>
      </c>
      <c r="D1105">
        <v>2011</v>
      </c>
      <c r="E1105" t="s">
        <v>105</v>
      </c>
      <c r="F1105" t="s">
        <v>224</v>
      </c>
      <c r="G1105" t="s">
        <v>136</v>
      </c>
      <c r="H1105">
        <v>64.976734495451069</v>
      </c>
    </row>
    <row r="1106" spans="1:8">
      <c r="A1106" t="s">
        <v>63</v>
      </c>
      <c r="B1106" t="s">
        <v>5095</v>
      </c>
      <c r="C1106" t="s">
        <v>62</v>
      </c>
      <c r="D1106">
        <v>2011</v>
      </c>
      <c r="E1106" t="s">
        <v>105</v>
      </c>
      <c r="F1106" t="s">
        <v>224</v>
      </c>
      <c r="G1106" t="s">
        <v>136</v>
      </c>
      <c r="H1106">
        <v>64.263219151509617</v>
      </c>
    </row>
    <row r="1107" spans="1:8">
      <c r="A1107" t="s">
        <v>65</v>
      </c>
      <c r="B1107" t="s">
        <v>5096</v>
      </c>
      <c r="C1107" t="s">
        <v>64</v>
      </c>
      <c r="D1107">
        <v>2011</v>
      </c>
      <c r="E1107" t="s">
        <v>105</v>
      </c>
      <c r="F1107" t="s">
        <v>224</v>
      </c>
      <c r="G1107" t="s">
        <v>136</v>
      </c>
      <c r="H1107">
        <v>65.00437190323521</v>
      </c>
    </row>
    <row r="1108" spans="1:8">
      <c r="A1108" t="s">
        <v>67</v>
      </c>
      <c r="B1108" t="s">
        <v>5097</v>
      </c>
      <c r="C1108" t="s">
        <v>66</v>
      </c>
      <c r="D1108">
        <v>2011</v>
      </c>
      <c r="E1108" t="s">
        <v>105</v>
      </c>
      <c r="F1108" t="s">
        <v>224</v>
      </c>
      <c r="G1108" t="s">
        <v>136</v>
      </c>
      <c r="H1108">
        <v>63.779208500292647</v>
      </c>
    </row>
    <row r="1109" spans="1:8">
      <c r="A1109" t="s">
        <v>69</v>
      </c>
      <c r="B1109" t="s">
        <v>5098</v>
      </c>
      <c r="C1109" t="s">
        <v>68</v>
      </c>
      <c r="D1109">
        <v>2011</v>
      </c>
      <c r="E1109" t="s">
        <v>105</v>
      </c>
      <c r="F1109" t="s">
        <v>224</v>
      </c>
      <c r="G1109" t="s">
        <v>136</v>
      </c>
      <c r="H1109">
        <v>62.103858556655176</v>
      </c>
    </row>
    <row r="1110" spans="1:8">
      <c r="A1110" t="s">
        <v>71</v>
      </c>
      <c r="B1110" t="s">
        <v>5099</v>
      </c>
      <c r="C1110" t="s">
        <v>70</v>
      </c>
      <c r="D1110">
        <v>2011</v>
      </c>
      <c r="E1110" t="s">
        <v>105</v>
      </c>
      <c r="F1110" t="s">
        <v>224</v>
      </c>
      <c r="G1110" t="s">
        <v>136</v>
      </c>
      <c r="H1110">
        <v>64.073617569611741</v>
      </c>
    </row>
    <row r="1111" spans="1:8">
      <c r="A1111" t="s">
        <v>20</v>
      </c>
      <c r="B1111" t="s">
        <v>5100</v>
      </c>
      <c r="C1111" t="s">
        <v>182</v>
      </c>
      <c r="D1111">
        <v>2011</v>
      </c>
      <c r="E1111" t="s">
        <v>105</v>
      </c>
      <c r="F1111" t="s">
        <v>224</v>
      </c>
      <c r="G1111" t="s">
        <v>136</v>
      </c>
      <c r="H1111">
        <v>64.185845560743786</v>
      </c>
    </row>
    <row r="1112" spans="1:8">
      <c r="A1112" t="s">
        <v>23</v>
      </c>
      <c r="B1112" t="s">
        <v>5101</v>
      </c>
      <c r="C1112" t="s">
        <v>175</v>
      </c>
      <c r="D1112">
        <v>2012</v>
      </c>
      <c r="E1112" t="s">
        <v>105</v>
      </c>
      <c r="F1112" t="s">
        <v>224</v>
      </c>
      <c r="G1112" t="s">
        <v>136</v>
      </c>
      <c r="H1112">
        <v>61.960018957290167</v>
      </c>
    </row>
    <row r="1113" spans="1:8">
      <c r="A1113" t="s">
        <v>25</v>
      </c>
      <c r="B1113" t="s">
        <v>5102</v>
      </c>
      <c r="C1113" t="s">
        <v>176</v>
      </c>
      <c r="D1113">
        <v>2012</v>
      </c>
      <c r="E1113" t="s">
        <v>105</v>
      </c>
      <c r="F1113" t="s">
        <v>224</v>
      </c>
      <c r="G1113" t="s">
        <v>136</v>
      </c>
      <c r="H1113">
        <v>60.041723135021549</v>
      </c>
    </row>
    <row r="1114" spans="1:8">
      <c r="A1114" t="s">
        <v>26</v>
      </c>
      <c r="B1114" t="s">
        <v>5103</v>
      </c>
      <c r="C1114" t="s">
        <v>177</v>
      </c>
      <c r="D1114">
        <v>2012</v>
      </c>
      <c r="E1114" t="s">
        <v>105</v>
      </c>
      <c r="F1114" t="s">
        <v>224</v>
      </c>
      <c r="G1114" t="s">
        <v>136</v>
      </c>
      <c r="H1114">
        <v>61.371264099241664</v>
      </c>
    </row>
    <row r="1115" spans="1:8">
      <c r="A1115" s="16" t="s">
        <v>221</v>
      </c>
      <c r="B1115" t="s">
        <v>5104</v>
      </c>
      <c r="C1115" t="s">
        <v>178</v>
      </c>
      <c r="D1115">
        <v>2012</v>
      </c>
      <c r="E1115" t="s">
        <v>105</v>
      </c>
      <c r="F1115" t="s">
        <v>224</v>
      </c>
      <c r="G1115" t="s">
        <v>136</v>
      </c>
      <c r="H1115">
        <v>64.778717522198534</v>
      </c>
    </row>
    <row r="1116" spans="1:8">
      <c r="A1116" t="s">
        <v>107</v>
      </c>
      <c r="B1116" t="s">
        <v>5105</v>
      </c>
      <c r="C1116" t="s">
        <v>179</v>
      </c>
      <c r="D1116">
        <v>2012</v>
      </c>
      <c r="E1116" t="s">
        <v>105</v>
      </c>
      <c r="F1116" t="s">
        <v>224</v>
      </c>
      <c r="G1116" t="s">
        <v>136</v>
      </c>
      <c r="H1116">
        <v>67.567416695293716</v>
      </c>
    </row>
    <row r="1117" spans="1:8">
      <c r="A1117" t="s">
        <v>27</v>
      </c>
      <c r="B1117" t="s">
        <v>5106</v>
      </c>
      <c r="C1117" t="s">
        <v>180</v>
      </c>
      <c r="D1117">
        <v>2012</v>
      </c>
      <c r="E1117" t="s">
        <v>105</v>
      </c>
      <c r="F1117" t="s">
        <v>224</v>
      </c>
      <c r="G1117" t="s">
        <v>136</v>
      </c>
      <c r="H1117">
        <v>64.238245209983774</v>
      </c>
    </row>
    <row r="1118" spans="1:8">
      <c r="A1118" t="s">
        <v>28</v>
      </c>
      <c r="B1118" t="s">
        <v>5107</v>
      </c>
      <c r="C1118" t="s">
        <v>181</v>
      </c>
      <c r="D1118">
        <v>2012</v>
      </c>
      <c r="E1118" t="s">
        <v>105</v>
      </c>
      <c r="F1118" t="s">
        <v>224</v>
      </c>
      <c r="G1118" t="s">
        <v>136</v>
      </c>
      <c r="H1118">
        <v>63.380475709431536</v>
      </c>
    </row>
    <row r="1119" spans="1:8">
      <c r="A1119" t="s">
        <v>30</v>
      </c>
      <c r="B1119" t="s">
        <v>5108</v>
      </c>
      <c r="C1119" t="s">
        <v>29</v>
      </c>
      <c r="D1119">
        <v>2012</v>
      </c>
      <c r="E1119" t="s">
        <v>105</v>
      </c>
      <c r="F1119" t="s">
        <v>224</v>
      </c>
      <c r="G1119" t="s">
        <v>136</v>
      </c>
      <c r="H1119">
        <v>60.877773904961074</v>
      </c>
    </row>
    <row r="1120" spans="1:8">
      <c r="A1120" t="s">
        <v>32</v>
      </c>
      <c r="B1120" t="s">
        <v>5109</v>
      </c>
      <c r="C1120" t="s">
        <v>31</v>
      </c>
      <c r="D1120">
        <v>2012</v>
      </c>
      <c r="E1120" t="s">
        <v>105</v>
      </c>
      <c r="F1120" t="s">
        <v>224</v>
      </c>
      <c r="G1120" t="s">
        <v>136</v>
      </c>
      <c r="H1120">
        <v>62.574333078635256</v>
      </c>
    </row>
    <row r="1121" spans="1:8">
      <c r="A1121" t="s">
        <v>34</v>
      </c>
      <c r="B1121" t="s">
        <v>5110</v>
      </c>
      <c r="C1121" t="s">
        <v>33</v>
      </c>
      <c r="D1121">
        <v>2012</v>
      </c>
      <c r="E1121" t="s">
        <v>105</v>
      </c>
      <c r="F1121" t="s">
        <v>224</v>
      </c>
      <c r="G1121" t="s">
        <v>136</v>
      </c>
      <c r="H1121">
        <v>59.276301654372269</v>
      </c>
    </row>
    <row r="1122" spans="1:8">
      <c r="A1122" t="s">
        <v>36</v>
      </c>
      <c r="B1122" t="s">
        <v>5111</v>
      </c>
      <c r="C1122" t="s">
        <v>35</v>
      </c>
      <c r="D1122">
        <v>2012</v>
      </c>
      <c r="E1122" t="s">
        <v>105</v>
      </c>
      <c r="F1122" t="s">
        <v>224</v>
      </c>
      <c r="G1122" t="s">
        <v>136</v>
      </c>
      <c r="H1122">
        <v>60.410588870880609</v>
      </c>
    </row>
    <row r="1123" spans="1:8">
      <c r="A1123" t="s">
        <v>38</v>
      </c>
      <c r="B1123" t="s">
        <v>5112</v>
      </c>
      <c r="C1123" t="s">
        <v>37</v>
      </c>
      <c r="D1123">
        <v>2012</v>
      </c>
      <c r="E1123" t="s">
        <v>105</v>
      </c>
      <c r="F1123" t="s">
        <v>224</v>
      </c>
      <c r="G1123" t="s">
        <v>136</v>
      </c>
      <c r="H1123">
        <v>63.300669216061188</v>
      </c>
    </row>
    <row r="1124" spans="1:8">
      <c r="A1124" t="s">
        <v>40</v>
      </c>
      <c r="B1124" t="s">
        <v>5113</v>
      </c>
      <c r="C1124" t="s">
        <v>39</v>
      </c>
      <c r="D1124">
        <v>2012</v>
      </c>
      <c r="E1124" t="s">
        <v>105</v>
      </c>
      <c r="F1124" t="s">
        <v>224</v>
      </c>
      <c r="G1124" t="s">
        <v>136</v>
      </c>
      <c r="H1124">
        <v>63.747375890718786</v>
      </c>
    </row>
    <row r="1125" spans="1:8">
      <c r="A1125" t="s">
        <v>41</v>
      </c>
      <c r="B1125" t="s">
        <v>5114</v>
      </c>
      <c r="C1125" t="s">
        <v>24</v>
      </c>
      <c r="D1125">
        <v>2012</v>
      </c>
      <c r="E1125" t="s">
        <v>105</v>
      </c>
      <c r="F1125" t="s">
        <v>224</v>
      </c>
      <c r="G1125" t="s">
        <v>136</v>
      </c>
      <c r="H1125">
        <v>60.041723135021549</v>
      </c>
    </row>
    <row r="1126" spans="1:8">
      <c r="A1126" t="s">
        <v>43</v>
      </c>
      <c r="B1126" t="s">
        <v>5115</v>
      </c>
      <c r="C1126" t="s">
        <v>42</v>
      </c>
      <c r="D1126">
        <v>2012</v>
      </c>
      <c r="E1126" t="s">
        <v>105</v>
      </c>
      <c r="F1126" t="s">
        <v>224</v>
      </c>
      <c r="G1126" t="s">
        <v>136</v>
      </c>
      <c r="H1126">
        <v>64.943571935916651</v>
      </c>
    </row>
    <row r="1127" spans="1:8">
      <c r="A1127" t="s">
        <v>45</v>
      </c>
      <c r="B1127" t="s">
        <v>5116</v>
      </c>
      <c r="C1127" t="s">
        <v>44</v>
      </c>
      <c r="D1127">
        <v>2012</v>
      </c>
      <c r="E1127" t="s">
        <v>105</v>
      </c>
      <c r="F1127" t="s">
        <v>224</v>
      </c>
      <c r="G1127" t="s">
        <v>136</v>
      </c>
      <c r="H1127">
        <v>59.965755701841886</v>
      </c>
    </row>
    <row r="1128" spans="1:8">
      <c r="A1128" t="s">
        <v>47</v>
      </c>
      <c r="B1128" t="s">
        <v>5117</v>
      </c>
      <c r="C1128" t="s">
        <v>46</v>
      </c>
      <c r="D1128">
        <v>2012</v>
      </c>
      <c r="E1128" t="s">
        <v>105</v>
      </c>
      <c r="F1128" t="s">
        <v>224</v>
      </c>
      <c r="G1128" t="s">
        <v>136</v>
      </c>
      <c r="H1128">
        <v>60.802760181497462</v>
      </c>
    </row>
    <row r="1129" spans="1:8">
      <c r="A1129" t="s">
        <v>49</v>
      </c>
      <c r="B1129" t="s">
        <v>5118</v>
      </c>
      <c r="C1129" t="s">
        <v>48</v>
      </c>
      <c r="D1129">
        <v>2012</v>
      </c>
      <c r="E1129" t="s">
        <v>105</v>
      </c>
      <c r="F1129" t="s">
        <v>224</v>
      </c>
      <c r="G1129" t="s">
        <v>136</v>
      </c>
      <c r="H1129">
        <v>65.438448566610447</v>
      </c>
    </row>
    <row r="1130" spans="1:8">
      <c r="A1130" t="s">
        <v>51</v>
      </c>
      <c r="B1130" t="s">
        <v>5119</v>
      </c>
      <c r="C1130" t="s">
        <v>50</v>
      </c>
      <c r="D1130">
        <v>2012</v>
      </c>
      <c r="E1130" t="s">
        <v>105</v>
      </c>
      <c r="F1130" t="s">
        <v>224</v>
      </c>
      <c r="G1130" t="s">
        <v>136</v>
      </c>
      <c r="H1130">
        <v>64.241725526822719</v>
      </c>
    </row>
    <row r="1131" spans="1:8">
      <c r="A1131" t="s">
        <v>53</v>
      </c>
      <c r="B1131" t="s">
        <v>5120</v>
      </c>
      <c r="C1131" t="s">
        <v>52</v>
      </c>
      <c r="D1131">
        <v>2012</v>
      </c>
      <c r="E1131" t="s">
        <v>105</v>
      </c>
      <c r="F1131" t="s">
        <v>224</v>
      </c>
      <c r="G1131" t="s">
        <v>136</v>
      </c>
      <c r="H1131">
        <v>64.177806129846033</v>
      </c>
    </row>
    <row r="1132" spans="1:8">
      <c r="A1132" t="s">
        <v>55</v>
      </c>
      <c r="B1132" t="s">
        <v>5121</v>
      </c>
      <c r="C1132" t="s">
        <v>54</v>
      </c>
      <c r="D1132">
        <v>2012</v>
      </c>
      <c r="E1132" t="s">
        <v>105</v>
      </c>
      <c r="F1132" t="s">
        <v>224</v>
      </c>
      <c r="G1132" t="s">
        <v>136</v>
      </c>
      <c r="H1132">
        <v>63.054394660964789</v>
      </c>
    </row>
    <row r="1133" spans="1:8">
      <c r="A1133" t="s">
        <v>57</v>
      </c>
      <c r="B1133" t="s">
        <v>5122</v>
      </c>
      <c r="C1133" t="s">
        <v>56</v>
      </c>
      <c r="D1133">
        <v>2012</v>
      </c>
      <c r="E1133" t="s">
        <v>105</v>
      </c>
      <c r="F1133" t="s">
        <v>224</v>
      </c>
      <c r="G1133" t="s">
        <v>136</v>
      </c>
      <c r="H1133">
        <v>69.195306930924474</v>
      </c>
    </row>
    <row r="1134" spans="1:8">
      <c r="A1134" t="s">
        <v>59</v>
      </c>
      <c r="B1134" t="s">
        <v>5123</v>
      </c>
      <c r="C1134" t="s">
        <v>58</v>
      </c>
      <c r="D1134">
        <v>2012</v>
      </c>
      <c r="E1134" t="s">
        <v>105</v>
      </c>
      <c r="F1134" t="s">
        <v>224</v>
      </c>
      <c r="G1134" t="s">
        <v>136</v>
      </c>
      <c r="H1134">
        <v>64.181873347492527</v>
      </c>
    </row>
    <row r="1135" spans="1:8">
      <c r="A1135" t="s">
        <v>61</v>
      </c>
      <c r="B1135" t="s">
        <v>5124</v>
      </c>
      <c r="C1135" t="s">
        <v>60</v>
      </c>
      <c r="D1135">
        <v>2012</v>
      </c>
      <c r="E1135" t="s">
        <v>105</v>
      </c>
      <c r="F1135" t="s">
        <v>224</v>
      </c>
      <c r="G1135" t="s">
        <v>136</v>
      </c>
      <c r="H1135">
        <v>64.464043890412853</v>
      </c>
    </row>
    <row r="1136" spans="1:8">
      <c r="A1136" t="s">
        <v>63</v>
      </c>
      <c r="B1136" t="s">
        <v>5125</v>
      </c>
      <c r="C1136" t="s">
        <v>62</v>
      </c>
      <c r="D1136">
        <v>2012</v>
      </c>
      <c r="E1136" t="s">
        <v>105</v>
      </c>
      <c r="F1136" t="s">
        <v>224</v>
      </c>
      <c r="G1136" t="s">
        <v>136</v>
      </c>
      <c r="H1136">
        <v>63.729713712618533</v>
      </c>
    </row>
    <row r="1137" spans="1:8">
      <c r="A1137" t="s">
        <v>65</v>
      </c>
      <c r="B1137" t="s">
        <v>5126</v>
      </c>
      <c r="C1137" t="s">
        <v>64</v>
      </c>
      <c r="D1137">
        <v>2012</v>
      </c>
      <c r="E1137" t="s">
        <v>105</v>
      </c>
      <c r="F1137" t="s">
        <v>224</v>
      </c>
      <c r="G1137" t="s">
        <v>136</v>
      </c>
      <c r="H1137">
        <v>64.422292176751782</v>
      </c>
    </row>
    <row r="1138" spans="1:8">
      <c r="A1138" t="s">
        <v>67</v>
      </c>
      <c r="B1138" t="s">
        <v>5127</v>
      </c>
      <c r="C1138" t="s">
        <v>66</v>
      </c>
      <c r="D1138">
        <v>2012</v>
      </c>
      <c r="E1138" t="s">
        <v>105</v>
      </c>
      <c r="F1138" t="s">
        <v>224</v>
      </c>
      <c r="G1138" t="s">
        <v>136</v>
      </c>
      <c r="H1138">
        <v>63.371923120152864</v>
      </c>
    </row>
    <row r="1139" spans="1:8">
      <c r="A1139" t="s">
        <v>69</v>
      </c>
      <c r="B1139" t="s">
        <v>5128</v>
      </c>
      <c r="C1139" t="s">
        <v>68</v>
      </c>
      <c r="D1139">
        <v>2012</v>
      </c>
      <c r="E1139" t="s">
        <v>105</v>
      </c>
      <c r="F1139" t="s">
        <v>224</v>
      </c>
      <c r="G1139" t="s">
        <v>136</v>
      </c>
      <c r="H1139">
        <v>61.461041125108309</v>
      </c>
    </row>
    <row r="1140" spans="1:8">
      <c r="A1140" t="s">
        <v>71</v>
      </c>
      <c r="B1140" t="s">
        <v>5129</v>
      </c>
      <c r="C1140" t="s">
        <v>70</v>
      </c>
      <c r="D1140">
        <v>2012</v>
      </c>
      <c r="E1140" t="s">
        <v>105</v>
      </c>
      <c r="F1140" t="s">
        <v>224</v>
      </c>
      <c r="G1140" t="s">
        <v>136</v>
      </c>
      <c r="H1140">
        <v>63.665325285043593</v>
      </c>
    </row>
    <row r="1141" spans="1:8">
      <c r="A1141" t="s">
        <v>20</v>
      </c>
      <c r="B1141" t="s">
        <v>5130</v>
      </c>
      <c r="C1141" t="s">
        <v>182</v>
      </c>
      <c r="D1141">
        <v>2012</v>
      </c>
      <c r="E1141" t="s">
        <v>105</v>
      </c>
      <c r="F1141" t="s">
        <v>224</v>
      </c>
      <c r="G1141" t="s">
        <v>136</v>
      </c>
      <c r="H1141">
        <v>63.62991544012462</v>
      </c>
    </row>
    <row r="1142" spans="1:8">
      <c r="A1142" t="s">
        <v>23</v>
      </c>
      <c r="B1142" t="s">
        <v>5131</v>
      </c>
      <c r="C1142" t="s">
        <v>175</v>
      </c>
      <c r="D1142">
        <v>2013</v>
      </c>
      <c r="E1142" t="s">
        <v>105</v>
      </c>
      <c r="F1142" t="s">
        <v>224</v>
      </c>
      <c r="G1142" t="s">
        <v>136</v>
      </c>
      <c r="H1142">
        <v>61.473108595333713</v>
      </c>
    </row>
    <row r="1143" spans="1:8">
      <c r="A1143" t="s">
        <v>25</v>
      </c>
      <c r="B1143" t="s">
        <v>5132</v>
      </c>
      <c r="C1143" t="s">
        <v>176</v>
      </c>
      <c r="D1143">
        <v>2013</v>
      </c>
      <c r="E1143" t="s">
        <v>105</v>
      </c>
      <c r="F1143" t="s">
        <v>224</v>
      </c>
      <c r="G1143" t="s">
        <v>136</v>
      </c>
      <c r="H1143">
        <v>59.344442075121087</v>
      </c>
    </row>
    <row r="1144" spans="1:8">
      <c r="A1144" t="s">
        <v>26</v>
      </c>
      <c r="B1144" t="s">
        <v>5133</v>
      </c>
      <c r="C1144" t="s">
        <v>177</v>
      </c>
      <c r="D1144">
        <v>2013</v>
      </c>
      <c r="E1144" t="s">
        <v>105</v>
      </c>
      <c r="F1144" t="s">
        <v>224</v>
      </c>
      <c r="G1144" t="s">
        <v>136</v>
      </c>
      <c r="H1144">
        <v>61.021975112523165</v>
      </c>
    </row>
    <row r="1145" spans="1:8">
      <c r="A1145" s="16" t="s">
        <v>221</v>
      </c>
      <c r="B1145" t="s">
        <v>5134</v>
      </c>
      <c r="C1145" t="s">
        <v>178</v>
      </c>
      <c r="D1145">
        <v>2013</v>
      </c>
      <c r="E1145" t="s">
        <v>105</v>
      </c>
      <c r="F1145" t="s">
        <v>224</v>
      </c>
      <c r="G1145" t="s">
        <v>136</v>
      </c>
      <c r="H1145">
        <v>64.445801740537718</v>
      </c>
    </row>
    <row r="1146" spans="1:8">
      <c r="A1146" t="s">
        <v>107</v>
      </c>
      <c r="B1146" t="s">
        <v>5135</v>
      </c>
      <c r="C1146" t="s">
        <v>179</v>
      </c>
      <c r="D1146">
        <v>2013</v>
      </c>
      <c r="E1146" t="s">
        <v>105</v>
      </c>
      <c r="F1146" t="s">
        <v>224</v>
      </c>
      <c r="G1146" t="s">
        <v>136</v>
      </c>
      <c r="H1146">
        <v>67.295484872126082</v>
      </c>
    </row>
    <row r="1147" spans="1:8">
      <c r="A1147" t="s">
        <v>27</v>
      </c>
      <c r="B1147" t="s">
        <v>5136</v>
      </c>
      <c r="C1147" t="s">
        <v>180</v>
      </c>
      <c r="D1147">
        <v>2013</v>
      </c>
      <c r="E1147" t="s">
        <v>105</v>
      </c>
      <c r="F1147" t="s">
        <v>224</v>
      </c>
      <c r="G1147" t="s">
        <v>136</v>
      </c>
      <c r="H1147">
        <v>63.883620152570295</v>
      </c>
    </row>
    <row r="1148" spans="1:8">
      <c r="A1148" t="s">
        <v>28</v>
      </c>
      <c r="B1148" t="s">
        <v>5137</v>
      </c>
      <c r="C1148" t="s">
        <v>181</v>
      </c>
      <c r="D1148">
        <v>2013</v>
      </c>
      <c r="E1148" t="s">
        <v>105</v>
      </c>
      <c r="F1148" t="s">
        <v>224</v>
      </c>
      <c r="G1148" t="s">
        <v>136</v>
      </c>
      <c r="H1148">
        <v>63.127070265698784</v>
      </c>
    </row>
    <row r="1149" spans="1:8">
      <c r="A1149" t="s">
        <v>30</v>
      </c>
      <c r="B1149" t="s">
        <v>5138</v>
      </c>
      <c r="C1149" t="s">
        <v>29</v>
      </c>
      <c r="D1149">
        <v>2013</v>
      </c>
      <c r="E1149" t="s">
        <v>105</v>
      </c>
      <c r="F1149" t="s">
        <v>224</v>
      </c>
      <c r="G1149" t="s">
        <v>136</v>
      </c>
      <c r="H1149">
        <v>60.30514385353095</v>
      </c>
    </row>
    <row r="1150" spans="1:8">
      <c r="A1150" t="s">
        <v>32</v>
      </c>
      <c r="B1150" t="s">
        <v>5139</v>
      </c>
      <c r="C1150" t="s">
        <v>31</v>
      </c>
      <c r="D1150">
        <v>2013</v>
      </c>
      <c r="E1150" t="s">
        <v>105</v>
      </c>
      <c r="F1150" t="s">
        <v>224</v>
      </c>
      <c r="G1150" t="s">
        <v>136</v>
      </c>
      <c r="H1150">
        <v>62.081562167906476</v>
      </c>
    </row>
    <row r="1151" spans="1:8">
      <c r="A1151" t="s">
        <v>34</v>
      </c>
      <c r="B1151" t="s">
        <v>5140</v>
      </c>
      <c r="C1151" t="s">
        <v>33</v>
      </c>
      <c r="D1151">
        <v>2013</v>
      </c>
      <c r="E1151" t="s">
        <v>105</v>
      </c>
      <c r="F1151" t="s">
        <v>224</v>
      </c>
      <c r="G1151" t="s">
        <v>136</v>
      </c>
      <c r="H1151">
        <v>59.0029722177728</v>
      </c>
    </row>
    <row r="1152" spans="1:8">
      <c r="A1152" t="s">
        <v>36</v>
      </c>
      <c r="B1152" t="s">
        <v>5141</v>
      </c>
      <c r="C1152" t="s">
        <v>35</v>
      </c>
      <c r="D1152">
        <v>2013</v>
      </c>
      <c r="E1152" t="s">
        <v>105</v>
      </c>
      <c r="F1152" t="s">
        <v>224</v>
      </c>
      <c r="G1152" t="s">
        <v>136</v>
      </c>
      <c r="H1152">
        <v>59.822963217600552</v>
      </c>
    </row>
    <row r="1153" spans="1:8">
      <c r="A1153" t="s">
        <v>38</v>
      </c>
      <c r="B1153" t="s">
        <v>5142</v>
      </c>
      <c r="C1153" t="s">
        <v>37</v>
      </c>
      <c r="D1153">
        <v>2013</v>
      </c>
      <c r="E1153" t="s">
        <v>105</v>
      </c>
      <c r="F1153" t="s">
        <v>224</v>
      </c>
      <c r="G1153" t="s">
        <v>136</v>
      </c>
      <c r="H1153">
        <v>62.801881168444062</v>
      </c>
    </row>
    <row r="1154" spans="1:8">
      <c r="A1154" t="s">
        <v>40</v>
      </c>
      <c r="B1154" t="s">
        <v>5143</v>
      </c>
      <c r="C1154" t="s">
        <v>39</v>
      </c>
      <c r="D1154">
        <v>2013</v>
      </c>
      <c r="E1154" t="s">
        <v>105</v>
      </c>
      <c r="F1154" t="s">
        <v>224</v>
      </c>
      <c r="G1154" t="s">
        <v>136</v>
      </c>
      <c r="H1154">
        <v>63.220182002616845</v>
      </c>
    </row>
    <row r="1155" spans="1:8">
      <c r="A1155" t="s">
        <v>41</v>
      </c>
      <c r="B1155" t="s">
        <v>5144</v>
      </c>
      <c r="C1155" t="s">
        <v>24</v>
      </c>
      <c r="D1155">
        <v>2013</v>
      </c>
      <c r="E1155" t="s">
        <v>105</v>
      </c>
      <c r="F1155" t="s">
        <v>224</v>
      </c>
      <c r="G1155" t="s">
        <v>136</v>
      </c>
      <c r="H1155">
        <v>59.344442075121087</v>
      </c>
    </row>
    <row r="1156" spans="1:8">
      <c r="A1156" t="s">
        <v>43</v>
      </c>
      <c r="B1156" t="s">
        <v>5145</v>
      </c>
      <c r="C1156" t="s">
        <v>42</v>
      </c>
      <c r="D1156">
        <v>2013</v>
      </c>
      <c r="E1156" t="s">
        <v>105</v>
      </c>
      <c r="F1156" t="s">
        <v>224</v>
      </c>
      <c r="G1156" t="s">
        <v>136</v>
      </c>
      <c r="H1156">
        <v>64.577098755709557</v>
      </c>
    </row>
    <row r="1157" spans="1:8">
      <c r="A1157" t="s">
        <v>45</v>
      </c>
      <c r="B1157" t="s">
        <v>5146</v>
      </c>
      <c r="C1157" t="s">
        <v>44</v>
      </c>
      <c r="D1157">
        <v>2013</v>
      </c>
      <c r="E1157" t="s">
        <v>105</v>
      </c>
      <c r="F1157" t="s">
        <v>224</v>
      </c>
      <c r="G1157" t="s">
        <v>136</v>
      </c>
      <c r="H1157">
        <v>59.515336103156599</v>
      </c>
    </row>
    <row r="1158" spans="1:8">
      <c r="A1158" t="s">
        <v>47</v>
      </c>
      <c r="B1158" t="s">
        <v>5147</v>
      </c>
      <c r="C1158" t="s">
        <v>46</v>
      </c>
      <c r="D1158">
        <v>2013</v>
      </c>
      <c r="E1158" t="s">
        <v>105</v>
      </c>
      <c r="F1158" t="s">
        <v>224</v>
      </c>
      <c r="G1158" t="s">
        <v>136</v>
      </c>
      <c r="H1158">
        <v>60.530422943670239</v>
      </c>
    </row>
    <row r="1159" spans="1:8">
      <c r="A1159" t="s">
        <v>49</v>
      </c>
      <c r="B1159" t="s">
        <v>5148</v>
      </c>
      <c r="C1159" t="s">
        <v>48</v>
      </c>
      <c r="D1159">
        <v>2013</v>
      </c>
      <c r="E1159" t="s">
        <v>105</v>
      </c>
      <c r="F1159" t="s">
        <v>224</v>
      </c>
      <c r="G1159" t="s">
        <v>136</v>
      </c>
      <c r="H1159">
        <v>65.163855361052157</v>
      </c>
    </row>
    <row r="1160" spans="1:8">
      <c r="A1160" t="s">
        <v>51</v>
      </c>
      <c r="B1160" t="s">
        <v>5149</v>
      </c>
      <c r="C1160" t="s">
        <v>50</v>
      </c>
      <c r="D1160">
        <v>2013</v>
      </c>
      <c r="E1160" t="s">
        <v>105</v>
      </c>
      <c r="F1160" t="s">
        <v>224</v>
      </c>
      <c r="G1160" t="s">
        <v>136</v>
      </c>
      <c r="H1160">
        <v>63.795797374454231</v>
      </c>
    </row>
    <row r="1161" spans="1:8">
      <c r="A1161" t="s">
        <v>53</v>
      </c>
      <c r="B1161" t="s">
        <v>5150</v>
      </c>
      <c r="C1161" t="s">
        <v>52</v>
      </c>
      <c r="D1161">
        <v>2013</v>
      </c>
      <c r="E1161" t="s">
        <v>105</v>
      </c>
      <c r="F1161" t="s">
        <v>224</v>
      </c>
      <c r="G1161" t="s">
        <v>136</v>
      </c>
      <c r="H1161">
        <v>63.85319777921984</v>
      </c>
    </row>
    <row r="1162" spans="1:8">
      <c r="A1162" t="s">
        <v>55</v>
      </c>
      <c r="B1162" t="s">
        <v>5151</v>
      </c>
      <c r="C1162" t="s">
        <v>54</v>
      </c>
      <c r="D1162">
        <v>2013</v>
      </c>
      <c r="E1162" t="s">
        <v>105</v>
      </c>
      <c r="F1162" t="s">
        <v>224</v>
      </c>
      <c r="G1162" t="s">
        <v>136</v>
      </c>
      <c r="H1162">
        <v>62.605687311056144</v>
      </c>
    </row>
    <row r="1163" spans="1:8">
      <c r="A1163" t="s">
        <v>57</v>
      </c>
      <c r="B1163" t="s">
        <v>5152</v>
      </c>
      <c r="C1163" t="s">
        <v>56</v>
      </c>
      <c r="D1163">
        <v>2013</v>
      </c>
      <c r="E1163" t="s">
        <v>105</v>
      </c>
      <c r="F1163" t="s">
        <v>224</v>
      </c>
      <c r="G1163" t="s">
        <v>136</v>
      </c>
      <c r="H1163">
        <v>68.975160673962137</v>
      </c>
    </row>
    <row r="1164" spans="1:8">
      <c r="A1164" t="s">
        <v>59</v>
      </c>
      <c r="B1164" t="s">
        <v>5153</v>
      </c>
      <c r="C1164" t="s">
        <v>58</v>
      </c>
      <c r="D1164">
        <v>2013</v>
      </c>
      <c r="E1164" t="s">
        <v>105</v>
      </c>
      <c r="F1164" t="s">
        <v>224</v>
      </c>
      <c r="G1164" t="s">
        <v>136</v>
      </c>
      <c r="H1164">
        <v>63.816387088960212</v>
      </c>
    </row>
    <row r="1165" spans="1:8">
      <c r="A1165" t="s">
        <v>61</v>
      </c>
      <c r="B1165" t="s">
        <v>5154</v>
      </c>
      <c r="C1165" t="s">
        <v>60</v>
      </c>
      <c r="D1165">
        <v>2013</v>
      </c>
      <c r="E1165" t="s">
        <v>105</v>
      </c>
      <c r="F1165" t="s">
        <v>224</v>
      </c>
      <c r="G1165" t="s">
        <v>136</v>
      </c>
      <c r="H1165">
        <v>64.152838881768105</v>
      </c>
    </row>
    <row r="1166" spans="1:8">
      <c r="A1166" t="s">
        <v>63</v>
      </c>
      <c r="B1166" t="s">
        <v>5155</v>
      </c>
      <c r="C1166" t="s">
        <v>62</v>
      </c>
      <c r="D1166">
        <v>2013</v>
      </c>
      <c r="E1166" t="s">
        <v>105</v>
      </c>
      <c r="F1166" t="s">
        <v>224</v>
      </c>
      <c r="G1166" t="s">
        <v>136</v>
      </c>
      <c r="H1166">
        <v>63.475597257965333</v>
      </c>
    </row>
    <row r="1167" spans="1:8">
      <c r="A1167" t="s">
        <v>65</v>
      </c>
      <c r="B1167" t="s">
        <v>5156</v>
      </c>
      <c r="C1167" t="s">
        <v>64</v>
      </c>
      <c r="D1167">
        <v>2013</v>
      </c>
      <c r="E1167" t="s">
        <v>105</v>
      </c>
      <c r="F1167" t="s">
        <v>224</v>
      </c>
      <c r="G1167" t="s">
        <v>136</v>
      </c>
      <c r="H1167">
        <v>64.147094819045407</v>
      </c>
    </row>
    <row r="1168" spans="1:8">
      <c r="A1168" t="s">
        <v>67</v>
      </c>
      <c r="B1168" t="s">
        <v>5157</v>
      </c>
      <c r="C1168" t="s">
        <v>66</v>
      </c>
      <c r="D1168">
        <v>2013</v>
      </c>
      <c r="E1168" t="s">
        <v>105</v>
      </c>
      <c r="F1168" t="s">
        <v>224</v>
      </c>
      <c r="G1168" t="s">
        <v>136</v>
      </c>
      <c r="H1168">
        <v>63.151746602268901</v>
      </c>
    </row>
    <row r="1169" spans="1:8">
      <c r="A1169" t="s">
        <v>69</v>
      </c>
      <c r="B1169" t="s">
        <v>5158</v>
      </c>
      <c r="C1169" t="s">
        <v>68</v>
      </c>
      <c r="D1169">
        <v>2013</v>
      </c>
      <c r="E1169" t="s">
        <v>105</v>
      </c>
      <c r="F1169" t="s">
        <v>224</v>
      </c>
      <c r="G1169" t="s">
        <v>136</v>
      </c>
      <c r="H1169">
        <v>61.188950276243091</v>
      </c>
    </row>
    <row r="1170" spans="1:8">
      <c r="A1170" t="s">
        <v>71</v>
      </c>
      <c r="B1170" t="s">
        <v>5159</v>
      </c>
      <c r="C1170" t="s">
        <v>70</v>
      </c>
      <c r="D1170">
        <v>2013</v>
      </c>
      <c r="E1170" t="s">
        <v>105</v>
      </c>
      <c r="F1170" t="s">
        <v>224</v>
      </c>
      <c r="G1170" t="s">
        <v>136</v>
      </c>
      <c r="H1170">
        <v>63.419079286022338</v>
      </c>
    </row>
    <row r="1171" spans="1:8">
      <c r="A1171" t="s">
        <v>20</v>
      </c>
      <c r="B1171" t="s">
        <v>5160</v>
      </c>
      <c r="C1171" t="s">
        <v>182</v>
      </c>
      <c r="D1171">
        <v>2013</v>
      </c>
      <c r="E1171" t="s">
        <v>105</v>
      </c>
      <c r="F1171" t="s">
        <v>224</v>
      </c>
      <c r="G1171" t="s">
        <v>136</v>
      </c>
      <c r="H1171">
        <v>63.269859895580005</v>
      </c>
    </row>
    <row r="1172" spans="1:8">
      <c r="A1172" t="s">
        <v>23</v>
      </c>
      <c r="B1172" t="s">
        <v>5161</v>
      </c>
      <c r="C1172" t="s">
        <v>175</v>
      </c>
      <c r="D1172">
        <v>2014</v>
      </c>
      <c r="E1172" t="s">
        <v>105</v>
      </c>
      <c r="F1172" t="s">
        <v>224</v>
      </c>
      <c r="G1172" t="s">
        <v>136</v>
      </c>
      <c r="H1172">
        <v>60.969849319673209</v>
      </c>
    </row>
    <row r="1173" spans="1:8">
      <c r="A1173" t="s">
        <v>25</v>
      </c>
      <c r="B1173" t="s">
        <v>5162</v>
      </c>
      <c r="C1173" t="s">
        <v>176</v>
      </c>
      <c r="D1173">
        <v>2014</v>
      </c>
      <c r="E1173" t="s">
        <v>105</v>
      </c>
      <c r="F1173" t="s">
        <v>224</v>
      </c>
      <c r="G1173" t="s">
        <v>136</v>
      </c>
      <c r="H1173">
        <v>58.818421413445861</v>
      </c>
    </row>
    <row r="1174" spans="1:8">
      <c r="A1174" t="s">
        <v>26</v>
      </c>
      <c r="B1174" t="s">
        <v>5163</v>
      </c>
      <c r="C1174" t="s">
        <v>177</v>
      </c>
      <c r="D1174">
        <v>2014</v>
      </c>
      <c r="E1174" t="s">
        <v>105</v>
      </c>
      <c r="F1174" t="s">
        <v>224</v>
      </c>
      <c r="G1174" t="s">
        <v>136</v>
      </c>
      <c r="H1174">
        <v>60.593765043828782</v>
      </c>
    </row>
    <row r="1175" spans="1:8">
      <c r="A1175" s="16" t="s">
        <v>221</v>
      </c>
      <c r="B1175" t="s">
        <v>5164</v>
      </c>
      <c r="C1175" t="s">
        <v>178</v>
      </c>
      <c r="D1175">
        <v>2014</v>
      </c>
      <c r="E1175" t="s">
        <v>105</v>
      </c>
      <c r="F1175" t="s">
        <v>224</v>
      </c>
      <c r="G1175" t="s">
        <v>136</v>
      </c>
      <c r="H1175">
        <v>64.1598138031556</v>
      </c>
    </row>
    <row r="1176" spans="1:8">
      <c r="A1176" t="s">
        <v>107</v>
      </c>
      <c r="B1176" t="s">
        <v>5165</v>
      </c>
      <c r="C1176" t="s">
        <v>179</v>
      </c>
      <c r="D1176">
        <v>2014</v>
      </c>
      <c r="E1176" t="s">
        <v>105</v>
      </c>
      <c r="F1176" t="s">
        <v>224</v>
      </c>
      <c r="G1176" t="s">
        <v>136</v>
      </c>
      <c r="H1176">
        <v>67.03251138152217</v>
      </c>
    </row>
    <row r="1177" spans="1:8">
      <c r="A1177" t="s">
        <v>27</v>
      </c>
      <c r="B1177" t="s">
        <v>5166</v>
      </c>
      <c r="C1177" t="s">
        <v>180</v>
      </c>
      <c r="D1177">
        <v>2014</v>
      </c>
      <c r="E1177" t="s">
        <v>105</v>
      </c>
      <c r="F1177" t="s">
        <v>224</v>
      </c>
      <c r="G1177" t="s">
        <v>136</v>
      </c>
      <c r="H1177">
        <v>63.617687206143913</v>
      </c>
    </row>
    <row r="1178" spans="1:8">
      <c r="A1178" t="s">
        <v>28</v>
      </c>
      <c r="B1178" t="s">
        <v>5167</v>
      </c>
      <c r="C1178" t="s">
        <v>181</v>
      </c>
      <c r="D1178">
        <v>2014</v>
      </c>
      <c r="E1178" t="s">
        <v>105</v>
      </c>
      <c r="F1178" t="s">
        <v>224</v>
      </c>
      <c r="G1178" t="s">
        <v>136</v>
      </c>
      <c r="H1178">
        <v>62.851217154407244</v>
      </c>
    </row>
    <row r="1179" spans="1:8">
      <c r="A1179" t="s">
        <v>30</v>
      </c>
      <c r="B1179" t="s">
        <v>5168</v>
      </c>
      <c r="C1179" t="s">
        <v>29</v>
      </c>
      <c r="D1179">
        <v>2014</v>
      </c>
      <c r="E1179" t="s">
        <v>105</v>
      </c>
      <c r="F1179" t="s">
        <v>224</v>
      </c>
      <c r="G1179" t="s">
        <v>136</v>
      </c>
      <c r="H1179">
        <v>59.73389761725317</v>
      </c>
    </row>
    <row r="1180" spans="1:8">
      <c r="A1180" t="s">
        <v>32</v>
      </c>
      <c r="B1180" t="s">
        <v>5169</v>
      </c>
      <c r="C1180" t="s">
        <v>31</v>
      </c>
      <c r="D1180">
        <v>2014</v>
      </c>
      <c r="E1180" t="s">
        <v>105</v>
      </c>
      <c r="F1180" t="s">
        <v>224</v>
      </c>
      <c r="G1180" t="s">
        <v>136</v>
      </c>
      <c r="H1180">
        <v>61.64747856824301</v>
      </c>
    </row>
    <row r="1181" spans="1:8">
      <c r="A1181" t="s">
        <v>34</v>
      </c>
      <c r="B1181" t="s">
        <v>5170</v>
      </c>
      <c r="C1181" t="s">
        <v>33</v>
      </c>
      <c r="D1181">
        <v>2014</v>
      </c>
      <c r="E1181" t="s">
        <v>105</v>
      </c>
      <c r="F1181" t="s">
        <v>224</v>
      </c>
      <c r="G1181" t="s">
        <v>136</v>
      </c>
      <c r="H1181">
        <v>58.481138260361107</v>
      </c>
    </row>
    <row r="1182" spans="1:8">
      <c r="A1182" t="s">
        <v>36</v>
      </c>
      <c r="B1182" t="s">
        <v>5171</v>
      </c>
      <c r="C1182" t="s">
        <v>35</v>
      </c>
      <c r="D1182">
        <v>2014</v>
      </c>
      <c r="E1182" t="s">
        <v>105</v>
      </c>
      <c r="F1182" t="s">
        <v>224</v>
      </c>
      <c r="G1182" t="s">
        <v>136</v>
      </c>
      <c r="H1182">
        <v>59.201489184158163</v>
      </c>
    </row>
    <row r="1183" spans="1:8">
      <c r="A1183" t="s">
        <v>38</v>
      </c>
      <c r="B1183" t="s">
        <v>5172</v>
      </c>
      <c r="C1183" t="s">
        <v>37</v>
      </c>
      <c r="D1183">
        <v>2014</v>
      </c>
      <c r="E1183" t="s">
        <v>105</v>
      </c>
      <c r="F1183" t="s">
        <v>224</v>
      </c>
      <c r="G1183" t="s">
        <v>136</v>
      </c>
      <c r="H1183">
        <v>62.327564584900927</v>
      </c>
    </row>
    <row r="1184" spans="1:8">
      <c r="A1184" t="s">
        <v>40</v>
      </c>
      <c r="B1184" t="s">
        <v>5173</v>
      </c>
      <c r="C1184" t="s">
        <v>39</v>
      </c>
      <c r="D1184">
        <v>2014</v>
      </c>
      <c r="E1184" t="s">
        <v>105</v>
      </c>
      <c r="F1184" t="s">
        <v>224</v>
      </c>
      <c r="G1184" t="s">
        <v>136</v>
      </c>
      <c r="H1184">
        <v>62.758074219724428</v>
      </c>
    </row>
    <row r="1185" spans="1:8">
      <c r="A1185" t="s">
        <v>41</v>
      </c>
      <c r="B1185" t="s">
        <v>5174</v>
      </c>
      <c r="C1185" t="s">
        <v>24</v>
      </c>
      <c r="D1185">
        <v>2014</v>
      </c>
      <c r="E1185" t="s">
        <v>105</v>
      </c>
      <c r="F1185" t="s">
        <v>224</v>
      </c>
      <c r="G1185" t="s">
        <v>136</v>
      </c>
      <c r="H1185">
        <v>58.818421413445861</v>
      </c>
    </row>
    <row r="1186" spans="1:8">
      <c r="A1186" t="s">
        <v>43</v>
      </c>
      <c r="B1186" t="s">
        <v>5175</v>
      </c>
      <c r="C1186" t="s">
        <v>42</v>
      </c>
      <c r="D1186">
        <v>2014</v>
      </c>
      <c r="E1186" t="s">
        <v>105</v>
      </c>
      <c r="F1186" t="s">
        <v>224</v>
      </c>
      <c r="G1186" t="s">
        <v>136</v>
      </c>
      <c r="H1186">
        <v>63.845463187915918</v>
      </c>
    </row>
    <row r="1187" spans="1:8">
      <c r="A1187" t="s">
        <v>45</v>
      </c>
      <c r="B1187" t="s">
        <v>5176</v>
      </c>
      <c r="C1187" t="s">
        <v>44</v>
      </c>
      <c r="D1187">
        <v>2014</v>
      </c>
      <c r="E1187" t="s">
        <v>105</v>
      </c>
      <c r="F1187" t="s">
        <v>224</v>
      </c>
      <c r="G1187" t="s">
        <v>136</v>
      </c>
      <c r="H1187">
        <v>59.282453567131952</v>
      </c>
    </row>
    <row r="1188" spans="1:8">
      <c r="A1188" t="s">
        <v>47</v>
      </c>
      <c r="B1188" t="s">
        <v>5177</v>
      </c>
      <c r="C1188" t="s">
        <v>46</v>
      </c>
      <c r="D1188">
        <v>2014</v>
      </c>
      <c r="E1188" t="s">
        <v>105</v>
      </c>
      <c r="F1188" t="s">
        <v>224</v>
      </c>
      <c r="G1188" t="s">
        <v>136</v>
      </c>
      <c r="H1188">
        <v>60.112285044869807</v>
      </c>
    </row>
    <row r="1189" spans="1:8">
      <c r="A1189" t="s">
        <v>49</v>
      </c>
      <c r="B1189" t="s">
        <v>5178</v>
      </c>
      <c r="C1189" t="s">
        <v>48</v>
      </c>
      <c r="D1189">
        <v>2014</v>
      </c>
      <c r="E1189" t="s">
        <v>105</v>
      </c>
      <c r="F1189" t="s">
        <v>224</v>
      </c>
      <c r="G1189" t="s">
        <v>136</v>
      </c>
      <c r="H1189">
        <v>64.977630405985224</v>
      </c>
    </row>
    <row r="1190" spans="1:8">
      <c r="A1190" t="s">
        <v>51</v>
      </c>
      <c r="B1190" t="s">
        <v>5179</v>
      </c>
      <c r="C1190" t="s">
        <v>50</v>
      </c>
      <c r="D1190">
        <v>2014</v>
      </c>
      <c r="E1190" t="s">
        <v>105</v>
      </c>
      <c r="F1190" t="s">
        <v>224</v>
      </c>
      <c r="G1190" t="s">
        <v>136</v>
      </c>
      <c r="H1190">
        <v>63.42974906752972</v>
      </c>
    </row>
    <row r="1191" spans="1:8">
      <c r="A1191" t="s">
        <v>53</v>
      </c>
      <c r="B1191" t="s">
        <v>5180</v>
      </c>
      <c r="C1191" t="s">
        <v>52</v>
      </c>
      <c r="D1191">
        <v>2014</v>
      </c>
      <c r="E1191" t="s">
        <v>105</v>
      </c>
      <c r="F1191" t="s">
        <v>224</v>
      </c>
      <c r="G1191" t="s">
        <v>136</v>
      </c>
      <c r="H1191">
        <v>63.473371677734903</v>
      </c>
    </row>
    <row r="1192" spans="1:8">
      <c r="A1192" t="s">
        <v>55</v>
      </c>
      <c r="B1192" t="s">
        <v>5181</v>
      </c>
      <c r="C1192" t="s">
        <v>54</v>
      </c>
      <c r="D1192">
        <v>2014</v>
      </c>
      <c r="E1192" t="s">
        <v>105</v>
      </c>
      <c r="F1192" t="s">
        <v>224</v>
      </c>
      <c r="G1192" t="s">
        <v>136</v>
      </c>
      <c r="H1192">
        <v>62.295795070082164</v>
      </c>
    </row>
    <row r="1193" spans="1:8">
      <c r="A1193" t="s">
        <v>57</v>
      </c>
      <c r="B1193" t="s">
        <v>5182</v>
      </c>
      <c r="C1193" t="s">
        <v>56</v>
      </c>
      <c r="D1193">
        <v>2014</v>
      </c>
      <c r="E1193" t="s">
        <v>105</v>
      </c>
      <c r="F1193" t="s">
        <v>224</v>
      </c>
      <c r="G1193" t="s">
        <v>136</v>
      </c>
      <c r="H1193">
        <v>68.719517093379551</v>
      </c>
    </row>
    <row r="1194" spans="1:8">
      <c r="A1194" t="s">
        <v>59</v>
      </c>
      <c r="B1194" t="s">
        <v>5183</v>
      </c>
      <c r="C1194" t="s">
        <v>58</v>
      </c>
      <c r="D1194">
        <v>2014</v>
      </c>
      <c r="E1194" t="s">
        <v>105</v>
      </c>
      <c r="F1194" t="s">
        <v>224</v>
      </c>
      <c r="G1194" t="s">
        <v>136</v>
      </c>
      <c r="H1194">
        <v>63.644508770116126</v>
      </c>
    </row>
    <row r="1195" spans="1:8">
      <c r="A1195" t="s">
        <v>61</v>
      </c>
      <c r="B1195" t="s">
        <v>5184</v>
      </c>
      <c r="C1195" t="s">
        <v>60</v>
      </c>
      <c r="D1195">
        <v>2014</v>
      </c>
      <c r="E1195" t="s">
        <v>105</v>
      </c>
      <c r="F1195" t="s">
        <v>224</v>
      </c>
      <c r="G1195" t="s">
        <v>136</v>
      </c>
      <c r="H1195">
        <v>63.510249154531031</v>
      </c>
    </row>
    <row r="1196" spans="1:8">
      <c r="A1196" t="s">
        <v>63</v>
      </c>
      <c r="B1196" t="s">
        <v>5185</v>
      </c>
      <c r="C1196" t="s">
        <v>62</v>
      </c>
      <c r="D1196">
        <v>2014</v>
      </c>
      <c r="E1196" t="s">
        <v>105</v>
      </c>
      <c r="F1196" t="s">
        <v>224</v>
      </c>
      <c r="G1196" t="s">
        <v>136</v>
      </c>
      <c r="H1196">
        <v>63.223492286911018</v>
      </c>
    </row>
    <row r="1197" spans="1:8">
      <c r="A1197" t="s">
        <v>65</v>
      </c>
      <c r="B1197" t="s">
        <v>5186</v>
      </c>
      <c r="C1197" t="s">
        <v>64</v>
      </c>
      <c r="D1197">
        <v>2014</v>
      </c>
      <c r="E1197" t="s">
        <v>105</v>
      </c>
      <c r="F1197" t="s">
        <v>224</v>
      </c>
      <c r="G1197" t="s">
        <v>136</v>
      </c>
      <c r="H1197">
        <v>63.701347960553193</v>
      </c>
    </row>
    <row r="1198" spans="1:8">
      <c r="A1198" t="s">
        <v>67</v>
      </c>
      <c r="B1198" t="s">
        <v>5187</v>
      </c>
      <c r="C1198" t="s">
        <v>66</v>
      </c>
      <c r="D1198">
        <v>2014</v>
      </c>
      <c r="E1198" t="s">
        <v>105</v>
      </c>
      <c r="F1198" t="s">
        <v>224</v>
      </c>
      <c r="G1198" t="s">
        <v>136</v>
      </c>
      <c r="H1198">
        <v>62.706780381886148</v>
      </c>
    </row>
    <row r="1199" spans="1:8">
      <c r="A1199" t="s">
        <v>69</v>
      </c>
      <c r="B1199" t="s">
        <v>5188</v>
      </c>
      <c r="C1199" t="s">
        <v>68</v>
      </c>
      <c r="D1199">
        <v>2014</v>
      </c>
      <c r="E1199" t="s">
        <v>105</v>
      </c>
      <c r="F1199" t="s">
        <v>224</v>
      </c>
      <c r="G1199" t="s">
        <v>136</v>
      </c>
      <c r="H1199">
        <v>60.841117377511452</v>
      </c>
    </row>
    <row r="1200" spans="1:8">
      <c r="A1200" t="s">
        <v>71</v>
      </c>
      <c r="B1200" t="s">
        <v>5189</v>
      </c>
      <c r="C1200" t="s">
        <v>70</v>
      </c>
      <c r="D1200">
        <v>2014</v>
      </c>
      <c r="E1200" t="s">
        <v>105</v>
      </c>
      <c r="F1200" t="s">
        <v>224</v>
      </c>
      <c r="G1200" t="s">
        <v>136</v>
      </c>
      <c r="H1200">
        <v>63.347631144241312</v>
      </c>
    </row>
    <row r="1201" spans="1:8">
      <c r="A1201" t="s">
        <v>20</v>
      </c>
      <c r="B1201" t="s">
        <v>5190</v>
      </c>
      <c r="C1201" t="s">
        <v>182</v>
      </c>
      <c r="D1201">
        <v>2014</v>
      </c>
      <c r="E1201" t="s">
        <v>105</v>
      </c>
      <c r="F1201" t="s">
        <v>224</v>
      </c>
      <c r="G1201" t="s">
        <v>136</v>
      </c>
      <c r="H1201">
        <v>62.918790651508729</v>
      </c>
    </row>
    <row r="1202" spans="1:8">
      <c r="A1202" t="s">
        <v>23</v>
      </c>
      <c r="B1202" t="s">
        <v>5191</v>
      </c>
      <c r="C1202" t="s">
        <v>175</v>
      </c>
      <c r="D1202">
        <v>2005</v>
      </c>
      <c r="E1202" t="s">
        <v>106</v>
      </c>
      <c r="F1202" t="s">
        <v>224</v>
      </c>
      <c r="G1202" t="s">
        <v>136</v>
      </c>
      <c r="H1202">
        <v>61.251122505141794</v>
      </c>
    </row>
    <row r="1203" spans="1:8">
      <c r="A1203" t="s">
        <v>25</v>
      </c>
      <c r="B1203" t="s">
        <v>5192</v>
      </c>
      <c r="C1203" t="s">
        <v>176</v>
      </c>
      <c r="D1203">
        <v>2005</v>
      </c>
      <c r="E1203" t="s">
        <v>106</v>
      </c>
      <c r="F1203" t="s">
        <v>224</v>
      </c>
      <c r="G1203" t="s">
        <v>136</v>
      </c>
      <c r="H1203">
        <v>60.050739829246801</v>
      </c>
    </row>
    <row r="1204" spans="1:8">
      <c r="A1204" t="s">
        <v>26</v>
      </c>
      <c r="B1204" t="s">
        <v>5193</v>
      </c>
      <c r="C1204" t="s">
        <v>177</v>
      </c>
      <c r="D1204">
        <v>2005</v>
      </c>
      <c r="E1204" t="s">
        <v>106</v>
      </c>
      <c r="F1204" t="s">
        <v>224</v>
      </c>
      <c r="G1204" t="s">
        <v>136</v>
      </c>
      <c r="H1204">
        <v>61.267964048292399</v>
      </c>
    </row>
    <row r="1205" spans="1:8">
      <c r="A1205" s="16" t="s">
        <v>221</v>
      </c>
      <c r="B1205" t="s">
        <v>5194</v>
      </c>
      <c r="C1205" t="s">
        <v>178</v>
      </c>
      <c r="D1205">
        <v>2005</v>
      </c>
      <c r="E1205" t="s">
        <v>106</v>
      </c>
      <c r="F1205" t="s">
        <v>224</v>
      </c>
      <c r="G1205" t="s">
        <v>136</v>
      </c>
      <c r="H1205">
        <v>62.712413201217132</v>
      </c>
    </row>
    <row r="1206" spans="1:8">
      <c r="A1206" t="s">
        <v>107</v>
      </c>
      <c r="B1206" t="s">
        <v>5195</v>
      </c>
      <c r="C1206" t="s">
        <v>179</v>
      </c>
      <c r="D1206">
        <v>2005</v>
      </c>
      <c r="E1206" t="s">
        <v>106</v>
      </c>
      <c r="F1206" t="s">
        <v>224</v>
      </c>
      <c r="G1206" t="s">
        <v>136</v>
      </c>
      <c r="H1206">
        <v>65.297697035779919</v>
      </c>
    </row>
    <row r="1207" spans="1:8">
      <c r="A1207" t="s">
        <v>27</v>
      </c>
      <c r="B1207" t="s">
        <v>5196</v>
      </c>
      <c r="C1207" t="s">
        <v>180</v>
      </c>
      <c r="D1207">
        <v>2005</v>
      </c>
      <c r="E1207" t="s">
        <v>106</v>
      </c>
      <c r="F1207" t="s">
        <v>224</v>
      </c>
      <c r="G1207" t="s">
        <v>136</v>
      </c>
      <c r="H1207">
        <v>62.994691930390381</v>
      </c>
    </row>
    <row r="1208" spans="1:8">
      <c r="A1208" t="s">
        <v>28</v>
      </c>
      <c r="B1208" t="s">
        <v>5197</v>
      </c>
      <c r="C1208" t="s">
        <v>181</v>
      </c>
      <c r="D1208">
        <v>2005</v>
      </c>
      <c r="E1208" t="s">
        <v>106</v>
      </c>
      <c r="F1208" t="s">
        <v>224</v>
      </c>
      <c r="G1208" t="s">
        <v>136</v>
      </c>
      <c r="H1208">
        <v>62.089428602256078</v>
      </c>
    </row>
    <row r="1209" spans="1:8">
      <c r="A1209" t="s">
        <v>30</v>
      </c>
      <c r="B1209" t="s">
        <v>5198</v>
      </c>
      <c r="C1209" t="s">
        <v>29</v>
      </c>
      <c r="D1209">
        <v>2005</v>
      </c>
      <c r="E1209" t="s">
        <v>106</v>
      </c>
      <c r="F1209" t="s">
        <v>224</v>
      </c>
      <c r="G1209" t="s">
        <v>136</v>
      </c>
      <c r="H1209">
        <v>60.53109396277803</v>
      </c>
    </row>
    <row r="1210" spans="1:8">
      <c r="A1210" t="s">
        <v>32</v>
      </c>
      <c r="B1210" t="s">
        <v>5199</v>
      </c>
      <c r="C1210" t="s">
        <v>31</v>
      </c>
      <c r="D1210">
        <v>2005</v>
      </c>
      <c r="E1210" t="s">
        <v>106</v>
      </c>
      <c r="F1210" t="s">
        <v>224</v>
      </c>
      <c r="G1210" t="s">
        <v>136</v>
      </c>
      <c r="H1210">
        <v>61.248631603025991</v>
      </c>
    </row>
    <row r="1211" spans="1:8">
      <c r="A1211" t="s">
        <v>34</v>
      </c>
      <c r="B1211" t="s">
        <v>5200</v>
      </c>
      <c r="C1211" t="s">
        <v>33</v>
      </c>
      <c r="D1211">
        <v>2005</v>
      </c>
      <c r="E1211" t="s">
        <v>106</v>
      </c>
      <c r="F1211" t="s">
        <v>224</v>
      </c>
      <c r="G1211" t="s">
        <v>136</v>
      </c>
      <c r="H1211">
        <v>57.481298892483615</v>
      </c>
    </row>
    <row r="1212" spans="1:8">
      <c r="A1212" t="s">
        <v>36</v>
      </c>
      <c r="B1212" t="s">
        <v>5201</v>
      </c>
      <c r="C1212" t="s">
        <v>35</v>
      </c>
      <c r="D1212">
        <v>2005</v>
      </c>
      <c r="E1212" t="s">
        <v>106</v>
      </c>
      <c r="F1212" t="s">
        <v>224</v>
      </c>
      <c r="G1212" t="s">
        <v>136</v>
      </c>
      <c r="H1212">
        <v>59.68214050131926</v>
      </c>
    </row>
    <row r="1213" spans="1:8">
      <c r="A1213" t="s">
        <v>38</v>
      </c>
      <c r="B1213" t="s">
        <v>5202</v>
      </c>
      <c r="C1213" t="s">
        <v>37</v>
      </c>
      <c r="D1213">
        <v>2005</v>
      </c>
      <c r="E1213" t="s">
        <v>106</v>
      </c>
      <c r="F1213" t="s">
        <v>224</v>
      </c>
      <c r="G1213" t="s">
        <v>136</v>
      </c>
      <c r="H1213">
        <v>63.636960144879986</v>
      </c>
    </row>
    <row r="1214" spans="1:8">
      <c r="A1214" t="s">
        <v>40</v>
      </c>
      <c r="B1214" t="s">
        <v>5203</v>
      </c>
      <c r="C1214" t="s">
        <v>39</v>
      </c>
      <c r="D1214">
        <v>2005</v>
      </c>
      <c r="E1214" t="s">
        <v>106</v>
      </c>
      <c r="F1214" t="s">
        <v>224</v>
      </c>
      <c r="G1214" t="s">
        <v>136</v>
      </c>
      <c r="H1214">
        <v>63.385496822953968</v>
      </c>
    </row>
    <row r="1215" spans="1:8">
      <c r="A1215" t="s">
        <v>41</v>
      </c>
      <c r="B1215" t="s">
        <v>5204</v>
      </c>
      <c r="C1215" t="s">
        <v>24</v>
      </c>
      <c r="D1215">
        <v>2005</v>
      </c>
      <c r="E1215" t="s">
        <v>106</v>
      </c>
      <c r="F1215" t="s">
        <v>224</v>
      </c>
      <c r="G1215" t="s">
        <v>136</v>
      </c>
      <c r="H1215">
        <v>60.050739829246801</v>
      </c>
    </row>
    <row r="1216" spans="1:8">
      <c r="A1216" t="s">
        <v>43</v>
      </c>
      <c r="B1216" t="s">
        <v>5205</v>
      </c>
      <c r="C1216" t="s">
        <v>42</v>
      </c>
      <c r="D1216">
        <v>2005</v>
      </c>
      <c r="E1216" t="s">
        <v>106</v>
      </c>
      <c r="F1216" t="s">
        <v>224</v>
      </c>
      <c r="G1216" t="s">
        <v>136</v>
      </c>
      <c r="H1216">
        <v>63.724620282895771</v>
      </c>
    </row>
    <row r="1217" spans="1:8">
      <c r="A1217" t="s">
        <v>45</v>
      </c>
      <c r="B1217" t="s">
        <v>5206</v>
      </c>
      <c r="C1217" t="s">
        <v>44</v>
      </c>
      <c r="D1217">
        <v>2005</v>
      </c>
      <c r="E1217" t="s">
        <v>106</v>
      </c>
      <c r="F1217" t="s">
        <v>224</v>
      </c>
      <c r="G1217" t="s">
        <v>136</v>
      </c>
      <c r="H1217">
        <v>59.991394575272636</v>
      </c>
    </row>
    <row r="1218" spans="1:8">
      <c r="A1218" t="s">
        <v>47</v>
      </c>
      <c r="B1218" t="s">
        <v>5207</v>
      </c>
      <c r="C1218" t="s">
        <v>46</v>
      </c>
      <c r="D1218">
        <v>2005</v>
      </c>
      <c r="E1218" t="s">
        <v>106</v>
      </c>
      <c r="F1218" t="s">
        <v>224</v>
      </c>
      <c r="G1218" t="s">
        <v>136</v>
      </c>
      <c r="H1218">
        <v>61.08292321762989</v>
      </c>
    </row>
    <row r="1219" spans="1:8">
      <c r="A1219" t="s">
        <v>49</v>
      </c>
      <c r="B1219" t="s">
        <v>5208</v>
      </c>
      <c r="C1219" t="s">
        <v>48</v>
      </c>
      <c r="D1219">
        <v>2005</v>
      </c>
      <c r="E1219" t="s">
        <v>106</v>
      </c>
      <c r="F1219" t="s">
        <v>224</v>
      </c>
      <c r="G1219" t="s">
        <v>136</v>
      </c>
      <c r="H1219">
        <v>63.099800705196998</v>
      </c>
    </row>
    <row r="1220" spans="1:8">
      <c r="A1220" t="s">
        <v>51</v>
      </c>
      <c r="B1220" t="s">
        <v>5209</v>
      </c>
      <c r="C1220" t="s">
        <v>50</v>
      </c>
      <c r="D1220">
        <v>2005</v>
      </c>
      <c r="E1220" t="s">
        <v>106</v>
      </c>
      <c r="F1220" t="s">
        <v>224</v>
      </c>
      <c r="G1220" t="s">
        <v>136</v>
      </c>
      <c r="H1220">
        <v>62.044413112442719</v>
      </c>
    </row>
    <row r="1221" spans="1:8">
      <c r="A1221" t="s">
        <v>53</v>
      </c>
      <c r="B1221" t="s">
        <v>5210</v>
      </c>
      <c r="C1221" t="s">
        <v>52</v>
      </c>
      <c r="D1221">
        <v>2005</v>
      </c>
      <c r="E1221" t="s">
        <v>106</v>
      </c>
      <c r="F1221" t="s">
        <v>224</v>
      </c>
      <c r="G1221" t="s">
        <v>136</v>
      </c>
      <c r="H1221">
        <v>62.740253819796763</v>
      </c>
    </row>
    <row r="1222" spans="1:8">
      <c r="A1222" t="s">
        <v>55</v>
      </c>
      <c r="B1222" t="s">
        <v>5211</v>
      </c>
      <c r="C1222" t="s">
        <v>54</v>
      </c>
      <c r="D1222">
        <v>2005</v>
      </c>
      <c r="E1222" t="s">
        <v>106</v>
      </c>
      <c r="F1222" t="s">
        <v>224</v>
      </c>
      <c r="G1222" t="s">
        <v>136</v>
      </c>
      <c r="H1222">
        <v>62.079196982370853</v>
      </c>
    </row>
    <row r="1223" spans="1:8">
      <c r="A1223" t="s">
        <v>57</v>
      </c>
      <c r="B1223" t="s">
        <v>5212</v>
      </c>
      <c r="C1223" t="s">
        <v>56</v>
      </c>
      <c r="D1223">
        <v>2005</v>
      </c>
      <c r="E1223" t="s">
        <v>106</v>
      </c>
      <c r="F1223" t="s">
        <v>224</v>
      </c>
      <c r="G1223" t="s">
        <v>136</v>
      </c>
      <c r="H1223">
        <v>66.540512539232708</v>
      </c>
    </row>
    <row r="1224" spans="1:8">
      <c r="A1224" t="s">
        <v>59</v>
      </c>
      <c r="B1224" t="s">
        <v>5213</v>
      </c>
      <c r="C1224" t="s">
        <v>58</v>
      </c>
      <c r="D1224">
        <v>2005</v>
      </c>
      <c r="E1224" t="s">
        <v>106</v>
      </c>
      <c r="F1224" t="s">
        <v>224</v>
      </c>
      <c r="G1224" t="s">
        <v>136</v>
      </c>
      <c r="H1224">
        <v>63.10530617691704</v>
      </c>
    </row>
    <row r="1225" spans="1:8">
      <c r="A1225" t="s">
        <v>61</v>
      </c>
      <c r="B1225" t="s">
        <v>5214</v>
      </c>
      <c r="C1225" t="s">
        <v>60</v>
      </c>
      <c r="D1225">
        <v>2005</v>
      </c>
      <c r="E1225" t="s">
        <v>106</v>
      </c>
      <c r="F1225" t="s">
        <v>224</v>
      </c>
      <c r="G1225" t="s">
        <v>136</v>
      </c>
      <c r="H1225">
        <v>62.536291995022808</v>
      </c>
    </row>
    <row r="1226" spans="1:8">
      <c r="A1226" t="s">
        <v>63</v>
      </c>
      <c r="B1226" t="s">
        <v>5215</v>
      </c>
      <c r="C1226" t="s">
        <v>62</v>
      </c>
      <c r="D1226">
        <v>2005</v>
      </c>
      <c r="E1226" t="s">
        <v>106</v>
      </c>
      <c r="F1226" t="s">
        <v>224</v>
      </c>
      <c r="G1226" t="s">
        <v>136</v>
      </c>
      <c r="H1226">
        <v>63.236644336382497</v>
      </c>
    </row>
    <row r="1227" spans="1:8">
      <c r="A1227" t="s">
        <v>65</v>
      </c>
      <c r="B1227" t="s">
        <v>5216</v>
      </c>
      <c r="C1227" t="s">
        <v>64</v>
      </c>
      <c r="D1227">
        <v>2005</v>
      </c>
      <c r="E1227" t="s">
        <v>106</v>
      </c>
      <c r="F1227" t="s">
        <v>224</v>
      </c>
      <c r="G1227" t="s">
        <v>136</v>
      </c>
      <c r="H1227">
        <v>61.920967515117418</v>
      </c>
    </row>
    <row r="1228" spans="1:8">
      <c r="A1228" t="s">
        <v>67</v>
      </c>
      <c r="B1228" t="s">
        <v>5217</v>
      </c>
      <c r="C1228" t="s">
        <v>66</v>
      </c>
      <c r="D1228">
        <v>2005</v>
      </c>
      <c r="E1228" t="s">
        <v>106</v>
      </c>
      <c r="F1228" t="s">
        <v>224</v>
      </c>
      <c r="G1228" t="s">
        <v>136</v>
      </c>
      <c r="H1228">
        <v>61.643277112570274</v>
      </c>
    </row>
    <row r="1229" spans="1:8">
      <c r="A1229" t="s">
        <v>69</v>
      </c>
      <c r="B1229" t="s">
        <v>5218</v>
      </c>
      <c r="C1229" t="s">
        <v>68</v>
      </c>
      <c r="D1229">
        <v>2005</v>
      </c>
      <c r="E1229" t="s">
        <v>106</v>
      </c>
      <c r="F1229" t="s">
        <v>224</v>
      </c>
      <c r="G1229" t="s">
        <v>136</v>
      </c>
      <c r="H1229">
        <v>61.058755862313078</v>
      </c>
    </row>
    <row r="1230" spans="1:8">
      <c r="A1230" t="s">
        <v>71</v>
      </c>
      <c r="B1230" t="s">
        <v>5219</v>
      </c>
      <c r="C1230" t="s">
        <v>70</v>
      </c>
      <c r="D1230">
        <v>2005</v>
      </c>
      <c r="E1230" t="s">
        <v>106</v>
      </c>
      <c r="F1230" t="s">
        <v>224</v>
      </c>
      <c r="G1230" t="s">
        <v>136</v>
      </c>
      <c r="H1230">
        <v>61.70135645676207</v>
      </c>
    </row>
    <row r="1231" spans="1:8">
      <c r="A1231" t="s">
        <v>20</v>
      </c>
      <c r="B1231" t="s">
        <v>5220</v>
      </c>
      <c r="C1231" t="s">
        <v>182</v>
      </c>
      <c r="D1231">
        <v>2005</v>
      </c>
      <c r="E1231" t="s">
        <v>106</v>
      </c>
      <c r="F1231" t="s">
        <v>224</v>
      </c>
      <c r="G1231" t="s">
        <v>136</v>
      </c>
      <c r="H1231">
        <v>62.381223407121936</v>
      </c>
    </row>
    <row r="1232" spans="1:8">
      <c r="A1232" t="s">
        <v>23</v>
      </c>
      <c r="B1232" t="s">
        <v>5221</v>
      </c>
      <c r="C1232" t="s">
        <v>175</v>
      </c>
      <c r="D1232">
        <v>2006</v>
      </c>
      <c r="E1232" t="s">
        <v>106</v>
      </c>
      <c r="F1232" t="s">
        <v>224</v>
      </c>
      <c r="G1232" t="s">
        <v>136</v>
      </c>
      <c r="H1232">
        <v>61.445404148113091</v>
      </c>
    </row>
    <row r="1233" spans="1:8">
      <c r="A1233" t="s">
        <v>25</v>
      </c>
      <c r="B1233" t="s">
        <v>5222</v>
      </c>
      <c r="C1233" t="s">
        <v>176</v>
      </c>
      <c r="D1233">
        <v>2006</v>
      </c>
      <c r="E1233" t="s">
        <v>106</v>
      </c>
      <c r="F1233" t="s">
        <v>224</v>
      </c>
      <c r="G1233" t="s">
        <v>136</v>
      </c>
      <c r="H1233">
        <v>60.112198579421218</v>
      </c>
    </row>
    <row r="1234" spans="1:8">
      <c r="A1234" t="s">
        <v>26</v>
      </c>
      <c r="B1234" t="s">
        <v>5223</v>
      </c>
      <c r="C1234" t="s">
        <v>177</v>
      </c>
      <c r="D1234">
        <v>2006</v>
      </c>
      <c r="E1234" t="s">
        <v>106</v>
      </c>
      <c r="F1234" t="s">
        <v>224</v>
      </c>
      <c r="G1234" t="s">
        <v>136</v>
      </c>
      <c r="H1234">
        <v>61.486348951183999</v>
      </c>
    </row>
    <row r="1235" spans="1:8">
      <c r="A1235" s="16" t="s">
        <v>221</v>
      </c>
      <c r="B1235" t="s">
        <v>5224</v>
      </c>
      <c r="C1235" t="s">
        <v>178</v>
      </c>
      <c r="D1235">
        <v>2006</v>
      </c>
      <c r="E1235" t="s">
        <v>106</v>
      </c>
      <c r="F1235" t="s">
        <v>224</v>
      </c>
      <c r="G1235" t="s">
        <v>136</v>
      </c>
      <c r="H1235">
        <v>62.965619656545528</v>
      </c>
    </row>
    <row r="1236" spans="1:8">
      <c r="A1236" t="s">
        <v>107</v>
      </c>
      <c r="B1236" t="s">
        <v>5225</v>
      </c>
      <c r="C1236" t="s">
        <v>179</v>
      </c>
      <c r="D1236">
        <v>2006</v>
      </c>
      <c r="E1236" t="s">
        <v>106</v>
      </c>
      <c r="F1236" t="s">
        <v>224</v>
      </c>
      <c r="G1236" t="s">
        <v>136</v>
      </c>
      <c r="H1236">
        <v>65.510782780655035</v>
      </c>
    </row>
    <row r="1237" spans="1:8">
      <c r="A1237" t="s">
        <v>27</v>
      </c>
      <c r="B1237" t="s">
        <v>5226</v>
      </c>
      <c r="C1237" t="s">
        <v>180</v>
      </c>
      <c r="D1237">
        <v>2006</v>
      </c>
      <c r="E1237" t="s">
        <v>106</v>
      </c>
      <c r="F1237" t="s">
        <v>224</v>
      </c>
      <c r="G1237" t="s">
        <v>136</v>
      </c>
      <c r="H1237">
        <v>63.250720075021775</v>
      </c>
    </row>
    <row r="1238" spans="1:8">
      <c r="A1238" t="s">
        <v>28</v>
      </c>
      <c r="B1238" t="s">
        <v>5227</v>
      </c>
      <c r="C1238" t="s">
        <v>181</v>
      </c>
      <c r="D1238">
        <v>2006</v>
      </c>
      <c r="E1238" t="s">
        <v>106</v>
      </c>
      <c r="F1238" t="s">
        <v>224</v>
      </c>
      <c r="G1238" t="s">
        <v>136</v>
      </c>
      <c r="H1238">
        <v>62.325876116245325</v>
      </c>
    </row>
    <row r="1239" spans="1:8">
      <c r="A1239" t="s">
        <v>30</v>
      </c>
      <c r="B1239" t="s">
        <v>5228</v>
      </c>
      <c r="C1239" t="s">
        <v>29</v>
      </c>
      <c r="D1239">
        <v>2006</v>
      </c>
      <c r="E1239" t="s">
        <v>106</v>
      </c>
      <c r="F1239" t="s">
        <v>224</v>
      </c>
      <c r="G1239" t="s">
        <v>136</v>
      </c>
      <c r="H1239">
        <v>60.691211736493159</v>
      </c>
    </row>
    <row r="1240" spans="1:8">
      <c r="A1240" t="s">
        <v>32</v>
      </c>
      <c r="B1240" t="s">
        <v>5229</v>
      </c>
      <c r="C1240" t="s">
        <v>31</v>
      </c>
      <c r="D1240">
        <v>2006</v>
      </c>
      <c r="E1240" t="s">
        <v>106</v>
      </c>
      <c r="F1240" t="s">
        <v>224</v>
      </c>
      <c r="G1240" t="s">
        <v>136</v>
      </c>
      <c r="H1240">
        <v>61.273982865891398</v>
      </c>
    </row>
    <row r="1241" spans="1:8">
      <c r="A1241" t="s">
        <v>34</v>
      </c>
      <c r="B1241" t="s">
        <v>5230</v>
      </c>
      <c r="C1241" t="s">
        <v>33</v>
      </c>
      <c r="D1241">
        <v>2006</v>
      </c>
      <c r="E1241" t="s">
        <v>106</v>
      </c>
      <c r="F1241" t="s">
        <v>224</v>
      </c>
      <c r="G1241" t="s">
        <v>136</v>
      </c>
      <c r="H1241">
        <v>57.721170044412688</v>
      </c>
    </row>
    <row r="1242" spans="1:8">
      <c r="A1242" t="s">
        <v>36</v>
      </c>
      <c r="B1242" t="s">
        <v>5231</v>
      </c>
      <c r="C1242" t="s">
        <v>35</v>
      </c>
      <c r="D1242">
        <v>2006</v>
      </c>
      <c r="E1242" t="s">
        <v>106</v>
      </c>
      <c r="F1242" t="s">
        <v>224</v>
      </c>
      <c r="G1242" t="s">
        <v>136</v>
      </c>
      <c r="H1242">
        <v>59.913855285122523</v>
      </c>
    </row>
    <row r="1243" spans="1:8">
      <c r="A1243" t="s">
        <v>38</v>
      </c>
      <c r="B1243" t="s">
        <v>5232</v>
      </c>
      <c r="C1243" t="s">
        <v>37</v>
      </c>
      <c r="D1243">
        <v>2006</v>
      </c>
      <c r="E1243" t="s">
        <v>106</v>
      </c>
      <c r="F1243" t="s">
        <v>224</v>
      </c>
      <c r="G1243" t="s">
        <v>136</v>
      </c>
      <c r="H1243">
        <v>63.793578523349041</v>
      </c>
    </row>
    <row r="1244" spans="1:8">
      <c r="A1244" t="s">
        <v>40</v>
      </c>
      <c r="B1244" t="s">
        <v>5233</v>
      </c>
      <c r="C1244" t="s">
        <v>39</v>
      </c>
      <c r="D1244">
        <v>2006</v>
      </c>
      <c r="E1244" t="s">
        <v>106</v>
      </c>
      <c r="F1244" t="s">
        <v>224</v>
      </c>
      <c r="G1244" t="s">
        <v>136</v>
      </c>
      <c r="H1244">
        <v>63.734453629123657</v>
      </c>
    </row>
    <row r="1245" spans="1:8">
      <c r="A1245" t="s">
        <v>41</v>
      </c>
      <c r="B1245" t="s">
        <v>5234</v>
      </c>
      <c r="C1245" t="s">
        <v>24</v>
      </c>
      <c r="D1245">
        <v>2006</v>
      </c>
      <c r="E1245" t="s">
        <v>106</v>
      </c>
      <c r="F1245" t="s">
        <v>224</v>
      </c>
      <c r="G1245" t="s">
        <v>136</v>
      </c>
      <c r="H1245">
        <v>60.112198579421218</v>
      </c>
    </row>
    <row r="1246" spans="1:8">
      <c r="A1246" t="s">
        <v>43</v>
      </c>
      <c r="B1246" t="s">
        <v>5235</v>
      </c>
      <c r="C1246" t="s">
        <v>42</v>
      </c>
      <c r="D1246">
        <v>2006</v>
      </c>
      <c r="E1246" t="s">
        <v>106</v>
      </c>
      <c r="F1246" t="s">
        <v>224</v>
      </c>
      <c r="G1246" t="s">
        <v>136</v>
      </c>
      <c r="H1246">
        <v>63.798879757106207</v>
      </c>
    </row>
    <row r="1247" spans="1:8">
      <c r="A1247" t="s">
        <v>45</v>
      </c>
      <c r="B1247" t="s">
        <v>5236</v>
      </c>
      <c r="C1247" t="s">
        <v>44</v>
      </c>
      <c r="D1247">
        <v>2006</v>
      </c>
      <c r="E1247" t="s">
        <v>106</v>
      </c>
      <c r="F1247" t="s">
        <v>224</v>
      </c>
      <c r="G1247" t="s">
        <v>136</v>
      </c>
      <c r="H1247">
        <v>60.253442983536054</v>
      </c>
    </row>
    <row r="1248" spans="1:8">
      <c r="A1248" t="s">
        <v>47</v>
      </c>
      <c r="B1248" t="s">
        <v>5237</v>
      </c>
      <c r="C1248" t="s">
        <v>46</v>
      </c>
      <c r="D1248">
        <v>2006</v>
      </c>
      <c r="E1248" t="s">
        <v>106</v>
      </c>
      <c r="F1248" t="s">
        <v>224</v>
      </c>
      <c r="G1248" t="s">
        <v>136</v>
      </c>
      <c r="H1248">
        <v>61.343138315129231</v>
      </c>
    </row>
    <row r="1249" spans="1:8">
      <c r="A1249" t="s">
        <v>49</v>
      </c>
      <c r="B1249" t="s">
        <v>5238</v>
      </c>
      <c r="C1249" t="s">
        <v>48</v>
      </c>
      <c r="D1249">
        <v>2006</v>
      </c>
      <c r="E1249" t="s">
        <v>106</v>
      </c>
      <c r="F1249" t="s">
        <v>224</v>
      </c>
      <c r="G1249" t="s">
        <v>136</v>
      </c>
      <c r="H1249">
        <v>63.356833935659694</v>
      </c>
    </row>
    <row r="1250" spans="1:8">
      <c r="A1250" t="s">
        <v>51</v>
      </c>
      <c r="B1250" t="s">
        <v>5239</v>
      </c>
      <c r="C1250" t="s">
        <v>50</v>
      </c>
      <c r="D1250">
        <v>2006</v>
      </c>
      <c r="E1250" t="s">
        <v>106</v>
      </c>
      <c r="F1250" t="s">
        <v>224</v>
      </c>
      <c r="G1250" t="s">
        <v>136</v>
      </c>
      <c r="H1250">
        <v>62.299551670344187</v>
      </c>
    </row>
    <row r="1251" spans="1:8">
      <c r="A1251" t="s">
        <v>53</v>
      </c>
      <c r="B1251" t="s">
        <v>5240</v>
      </c>
      <c r="C1251" t="s">
        <v>52</v>
      </c>
      <c r="D1251">
        <v>2006</v>
      </c>
      <c r="E1251" t="s">
        <v>106</v>
      </c>
      <c r="F1251" t="s">
        <v>224</v>
      </c>
      <c r="G1251" t="s">
        <v>136</v>
      </c>
      <c r="H1251">
        <v>62.982668396425808</v>
      </c>
    </row>
    <row r="1252" spans="1:8">
      <c r="A1252" t="s">
        <v>55</v>
      </c>
      <c r="B1252" t="s">
        <v>5241</v>
      </c>
      <c r="C1252" t="s">
        <v>54</v>
      </c>
      <c r="D1252">
        <v>2006</v>
      </c>
      <c r="E1252" t="s">
        <v>106</v>
      </c>
      <c r="F1252" t="s">
        <v>224</v>
      </c>
      <c r="G1252" t="s">
        <v>136</v>
      </c>
      <c r="H1252">
        <v>62.352110466028556</v>
      </c>
    </row>
    <row r="1253" spans="1:8">
      <c r="A1253" t="s">
        <v>57</v>
      </c>
      <c r="B1253" t="s">
        <v>5242</v>
      </c>
      <c r="C1253" t="s">
        <v>56</v>
      </c>
      <c r="D1253">
        <v>2006</v>
      </c>
      <c r="E1253" t="s">
        <v>106</v>
      </c>
      <c r="F1253" t="s">
        <v>224</v>
      </c>
      <c r="G1253" t="s">
        <v>136</v>
      </c>
      <c r="H1253">
        <v>66.724550645466664</v>
      </c>
    </row>
    <row r="1254" spans="1:8">
      <c r="A1254" t="s">
        <v>59</v>
      </c>
      <c r="B1254" t="s">
        <v>5243</v>
      </c>
      <c r="C1254" t="s">
        <v>58</v>
      </c>
      <c r="D1254">
        <v>2006</v>
      </c>
      <c r="E1254" t="s">
        <v>106</v>
      </c>
      <c r="F1254" t="s">
        <v>224</v>
      </c>
      <c r="G1254" t="s">
        <v>136</v>
      </c>
      <c r="H1254">
        <v>63.299492385786806</v>
      </c>
    </row>
    <row r="1255" spans="1:8">
      <c r="A1255" t="s">
        <v>61</v>
      </c>
      <c r="B1255" t="s">
        <v>5244</v>
      </c>
      <c r="C1255" t="s">
        <v>60</v>
      </c>
      <c r="D1255">
        <v>2006</v>
      </c>
      <c r="E1255" t="s">
        <v>106</v>
      </c>
      <c r="F1255" t="s">
        <v>224</v>
      </c>
      <c r="G1255" t="s">
        <v>136</v>
      </c>
      <c r="H1255">
        <v>63.049450549450547</v>
      </c>
    </row>
    <row r="1256" spans="1:8">
      <c r="A1256" t="s">
        <v>63</v>
      </c>
      <c r="B1256" t="s">
        <v>5245</v>
      </c>
      <c r="C1256" t="s">
        <v>62</v>
      </c>
      <c r="D1256">
        <v>2006</v>
      </c>
      <c r="E1256" t="s">
        <v>106</v>
      </c>
      <c r="F1256" t="s">
        <v>224</v>
      </c>
      <c r="G1256" t="s">
        <v>136</v>
      </c>
      <c r="H1256">
        <v>63.401277760876177</v>
      </c>
    </row>
    <row r="1257" spans="1:8">
      <c r="A1257" t="s">
        <v>65</v>
      </c>
      <c r="B1257" t="s">
        <v>5246</v>
      </c>
      <c r="C1257" t="s">
        <v>64</v>
      </c>
      <c r="D1257">
        <v>2006</v>
      </c>
      <c r="E1257" t="s">
        <v>106</v>
      </c>
      <c r="F1257" t="s">
        <v>224</v>
      </c>
      <c r="G1257" t="s">
        <v>136</v>
      </c>
      <c r="H1257">
        <v>62.287696913735694</v>
      </c>
    </row>
    <row r="1258" spans="1:8">
      <c r="A1258" t="s">
        <v>67</v>
      </c>
      <c r="B1258" t="s">
        <v>5247</v>
      </c>
      <c r="C1258" t="s">
        <v>66</v>
      </c>
      <c r="D1258">
        <v>2006</v>
      </c>
      <c r="E1258" t="s">
        <v>106</v>
      </c>
      <c r="F1258" t="s">
        <v>224</v>
      </c>
      <c r="G1258" t="s">
        <v>136</v>
      </c>
      <c r="H1258">
        <v>61.856487633417636</v>
      </c>
    </row>
    <row r="1259" spans="1:8">
      <c r="A1259" t="s">
        <v>69</v>
      </c>
      <c r="B1259" t="s">
        <v>5248</v>
      </c>
      <c r="C1259" t="s">
        <v>68</v>
      </c>
      <c r="D1259">
        <v>2006</v>
      </c>
      <c r="E1259" t="s">
        <v>106</v>
      </c>
      <c r="F1259" t="s">
        <v>224</v>
      </c>
      <c r="G1259" t="s">
        <v>136</v>
      </c>
      <c r="H1259">
        <v>61.113435662533853</v>
      </c>
    </row>
    <row r="1260" spans="1:8">
      <c r="A1260" t="s">
        <v>71</v>
      </c>
      <c r="B1260" t="s">
        <v>5249</v>
      </c>
      <c r="C1260" t="s">
        <v>70</v>
      </c>
      <c r="D1260">
        <v>2006</v>
      </c>
      <c r="E1260" t="s">
        <v>106</v>
      </c>
      <c r="F1260" t="s">
        <v>224</v>
      </c>
      <c r="G1260" t="s">
        <v>136</v>
      </c>
      <c r="H1260">
        <v>62.088915956151034</v>
      </c>
    </row>
    <row r="1261" spans="1:8">
      <c r="A1261" t="s">
        <v>20</v>
      </c>
      <c r="B1261" t="s">
        <v>5250</v>
      </c>
      <c r="C1261" t="s">
        <v>182</v>
      </c>
      <c r="D1261">
        <v>2006</v>
      </c>
      <c r="E1261" t="s">
        <v>106</v>
      </c>
      <c r="F1261" t="s">
        <v>224</v>
      </c>
      <c r="G1261" t="s">
        <v>136</v>
      </c>
      <c r="H1261">
        <v>62.601372018969833</v>
      </c>
    </row>
    <row r="1262" spans="1:8">
      <c r="A1262" t="s">
        <v>23</v>
      </c>
      <c r="B1262" t="s">
        <v>5251</v>
      </c>
      <c r="C1262" t="s">
        <v>175</v>
      </c>
      <c r="D1262">
        <v>2007</v>
      </c>
      <c r="E1262" t="s">
        <v>106</v>
      </c>
      <c r="F1262" t="s">
        <v>224</v>
      </c>
      <c r="G1262" t="s">
        <v>136</v>
      </c>
      <c r="H1262">
        <v>61.631649337762632</v>
      </c>
    </row>
    <row r="1263" spans="1:8">
      <c r="A1263" t="s">
        <v>25</v>
      </c>
      <c r="B1263" t="s">
        <v>5252</v>
      </c>
      <c r="C1263" t="s">
        <v>176</v>
      </c>
      <c r="D1263">
        <v>2007</v>
      </c>
      <c r="E1263" t="s">
        <v>106</v>
      </c>
      <c r="F1263" t="s">
        <v>224</v>
      </c>
      <c r="G1263" t="s">
        <v>136</v>
      </c>
      <c r="H1263">
        <v>60.129887620273252</v>
      </c>
    </row>
    <row r="1264" spans="1:8">
      <c r="A1264" t="s">
        <v>26</v>
      </c>
      <c r="B1264" t="s">
        <v>5253</v>
      </c>
      <c r="C1264" t="s">
        <v>177</v>
      </c>
      <c r="D1264">
        <v>2007</v>
      </c>
      <c r="E1264" t="s">
        <v>106</v>
      </c>
      <c r="F1264" t="s">
        <v>224</v>
      </c>
      <c r="G1264" t="s">
        <v>136</v>
      </c>
      <c r="H1264">
        <v>61.560723621426497</v>
      </c>
    </row>
    <row r="1265" spans="1:8">
      <c r="A1265" s="16" t="s">
        <v>221</v>
      </c>
      <c r="B1265" t="s">
        <v>5254</v>
      </c>
      <c r="C1265" t="s">
        <v>178</v>
      </c>
      <c r="D1265">
        <v>2007</v>
      </c>
      <c r="E1265" t="s">
        <v>106</v>
      </c>
      <c r="F1265" t="s">
        <v>224</v>
      </c>
      <c r="G1265" t="s">
        <v>136</v>
      </c>
      <c r="H1265">
        <v>63.152110199296594</v>
      </c>
    </row>
    <row r="1266" spans="1:8">
      <c r="A1266" t="s">
        <v>107</v>
      </c>
      <c r="B1266" t="s">
        <v>5255</v>
      </c>
      <c r="C1266" t="s">
        <v>179</v>
      </c>
      <c r="D1266">
        <v>2007</v>
      </c>
      <c r="E1266" t="s">
        <v>106</v>
      </c>
      <c r="F1266" t="s">
        <v>224</v>
      </c>
      <c r="G1266" t="s">
        <v>136</v>
      </c>
      <c r="H1266">
        <v>65.763205891610582</v>
      </c>
    </row>
    <row r="1267" spans="1:8">
      <c r="A1267" t="s">
        <v>27</v>
      </c>
      <c r="B1267" t="s">
        <v>5256</v>
      </c>
      <c r="C1267" t="s">
        <v>180</v>
      </c>
      <c r="D1267">
        <v>2007</v>
      </c>
      <c r="E1267" t="s">
        <v>106</v>
      </c>
      <c r="F1267" t="s">
        <v>224</v>
      </c>
      <c r="G1267" t="s">
        <v>136</v>
      </c>
      <c r="H1267">
        <v>63.554689070225514</v>
      </c>
    </row>
    <row r="1268" spans="1:8">
      <c r="A1268" t="s">
        <v>28</v>
      </c>
      <c r="B1268" t="s">
        <v>5257</v>
      </c>
      <c r="C1268" t="s">
        <v>181</v>
      </c>
      <c r="D1268">
        <v>2007</v>
      </c>
      <c r="E1268" t="s">
        <v>106</v>
      </c>
      <c r="F1268" t="s">
        <v>224</v>
      </c>
      <c r="G1268" t="s">
        <v>136</v>
      </c>
      <c r="H1268">
        <v>62.488661720935198</v>
      </c>
    </row>
    <row r="1269" spans="1:8">
      <c r="A1269" t="s">
        <v>30</v>
      </c>
      <c r="B1269" t="s">
        <v>5258</v>
      </c>
      <c r="C1269" t="s">
        <v>29</v>
      </c>
      <c r="D1269">
        <v>2007</v>
      </c>
      <c r="E1269" t="s">
        <v>106</v>
      </c>
      <c r="F1269" t="s">
        <v>224</v>
      </c>
      <c r="G1269" t="s">
        <v>136</v>
      </c>
      <c r="H1269">
        <v>60.821840698001687</v>
      </c>
    </row>
    <row r="1270" spans="1:8">
      <c r="A1270" t="s">
        <v>32</v>
      </c>
      <c r="B1270" t="s">
        <v>5259</v>
      </c>
      <c r="C1270" t="s">
        <v>31</v>
      </c>
      <c r="D1270">
        <v>2007</v>
      </c>
      <c r="E1270" t="s">
        <v>106</v>
      </c>
      <c r="F1270" t="s">
        <v>224</v>
      </c>
      <c r="G1270" t="s">
        <v>136</v>
      </c>
      <c r="H1270">
        <v>61.27561900730926</v>
      </c>
    </row>
    <row r="1271" spans="1:8">
      <c r="A1271" t="s">
        <v>34</v>
      </c>
      <c r="B1271" t="s">
        <v>5260</v>
      </c>
      <c r="C1271" t="s">
        <v>33</v>
      </c>
      <c r="D1271">
        <v>2007</v>
      </c>
      <c r="E1271" t="s">
        <v>106</v>
      </c>
      <c r="F1271" t="s">
        <v>224</v>
      </c>
      <c r="G1271" t="s">
        <v>136</v>
      </c>
      <c r="H1271">
        <v>58.0185800501797</v>
      </c>
    </row>
    <row r="1272" spans="1:8">
      <c r="A1272" t="s">
        <v>36</v>
      </c>
      <c r="B1272" t="s">
        <v>5261</v>
      </c>
      <c r="C1272" t="s">
        <v>35</v>
      </c>
      <c r="D1272">
        <v>2007</v>
      </c>
      <c r="E1272" t="s">
        <v>106</v>
      </c>
      <c r="F1272" t="s">
        <v>224</v>
      </c>
      <c r="G1272" t="s">
        <v>136</v>
      </c>
      <c r="H1272">
        <v>60.416666666666664</v>
      </c>
    </row>
    <row r="1273" spans="1:8">
      <c r="A1273" t="s">
        <v>38</v>
      </c>
      <c r="B1273" t="s">
        <v>5262</v>
      </c>
      <c r="C1273" t="s">
        <v>37</v>
      </c>
      <c r="D1273">
        <v>2007</v>
      </c>
      <c r="E1273" t="s">
        <v>106</v>
      </c>
      <c r="F1273" t="s">
        <v>224</v>
      </c>
      <c r="G1273" t="s">
        <v>136</v>
      </c>
      <c r="H1273">
        <v>63.931941141109746</v>
      </c>
    </row>
    <row r="1274" spans="1:8">
      <c r="A1274" t="s">
        <v>40</v>
      </c>
      <c r="B1274" t="s">
        <v>5263</v>
      </c>
      <c r="C1274" t="s">
        <v>39</v>
      </c>
      <c r="D1274">
        <v>2007</v>
      </c>
      <c r="E1274" t="s">
        <v>106</v>
      </c>
      <c r="F1274" t="s">
        <v>224</v>
      </c>
      <c r="G1274" t="s">
        <v>136</v>
      </c>
      <c r="H1274">
        <v>63.838963693195481</v>
      </c>
    </row>
    <row r="1275" spans="1:8">
      <c r="A1275" t="s">
        <v>41</v>
      </c>
      <c r="B1275" t="s">
        <v>5264</v>
      </c>
      <c r="C1275" t="s">
        <v>24</v>
      </c>
      <c r="D1275">
        <v>2007</v>
      </c>
      <c r="E1275" t="s">
        <v>106</v>
      </c>
      <c r="F1275" t="s">
        <v>224</v>
      </c>
      <c r="G1275" t="s">
        <v>136</v>
      </c>
      <c r="H1275">
        <v>60.129887620273252</v>
      </c>
    </row>
    <row r="1276" spans="1:8">
      <c r="A1276" t="s">
        <v>43</v>
      </c>
      <c r="B1276" t="s">
        <v>5265</v>
      </c>
      <c r="C1276" t="s">
        <v>42</v>
      </c>
      <c r="D1276">
        <v>2007</v>
      </c>
      <c r="E1276" t="s">
        <v>106</v>
      </c>
      <c r="F1276" t="s">
        <v>224</v>
      </c>
      <c r="G1276" t="s">
        <v>136</v>
      </c>
      <c r="H1276">
        <v>63.759481378441507</v>
      </c>
    </row>
    <row r="1277" spans="1:8">
      <c r="A1277" t="s">
        <v>45</v>
      </c>
      <c r="B1277" t="s">
        <v>5266</v>
      </c>
      <c r="C1277" t="s">
        <v>44</v>
      </c>
      <c r="D1277">
        <v>2007</v>
      </c>
      <c r="E1277" t="s">
        <v>106</v>
      </c>
      <c r="F1277" t="s">
        <v>224</v>
      </c>
      <c r="G1277" t="s">
        <v>136</v>
      </c>
      <c r="H1277">
        <v>60.382149018586638</v>
      </c>
    </row>
    <row r="1278" spans="1:8">
      <c r="A1278" t="s">
        <v>47</v>
      </c>
      <c r="B1278" t="s">
        <v>5267</v>
      </c>
      <c r="C1278" t="s">
        <v>46</v>
      </c>
      <c r="D1278">
        <v>2007</v>
      </c>
      <c r="E1278" t="s">
        <v>106</v>
      </c>
      <c r="F1278" t="s">
        <v>224</v>
      </c>
      <c r="G1278" t="s">
        <v>136</v>
      </c>
      <c r="H1278">
        <v>61.43891063099769</v>
      </c>
    </row>
    <row r="1279" spans="1:8">
      <c r="A1279" t="s">
        <v>49</v>
      </c>
      <c r="B1279" t="s">
        <v>5268</v>
      </c>
      <c r="C1279" t="s">
        <v>48</v>
      </c>
      <c r="D1279">
        <v>2007</v>
      </c>
      <c r="E1279" t="s">
        <v>106</v>
      </c>
      <c r="F1279" t="s">
        <v>224</v>
      </c>
      <c r="G1279" t="s">
        <v>136</v>
      </c>
      <c r="H1279">
        <v>63.542763739920971</v>
      </c>
    </row>
    <row r="1280" spans="1:8">
      <c r="A1280" t="s">
        <v>51</v>
      </c>
      <c r="B1280" t="s">
        <v>5269</v>
      </c>
      <c r="C1280" t="s">
        <v>50</v>
      </c>
      <c r="D1280">
        <v>2007</v>
      </c>
      <c r="E1280" t="s">
        <v>106</v>
      </c>
      <c r="F1280" t="s">
        <v>224</v>
      </c>
      <c r="G1280" t="s">
        <v>136</v>
      </c>
      <c r="H1280">
        <v>62.519815383752089</v>
      </c>
    </row>
    <row r="1281" spans="1:8">
      <c r="A1281" t="s">
        <v>53</v>
      </c>
      <c r="B1281" t="s">
        <v>5270</v>
      </c>
      <c r="C1281" t="s">
        <v>52</v>
      </c>
      <c r="D1281">
        <v>2007</v>
      </c>
      <c r="E1281" t="s">
        <v>106</v>
      </c>
      <c r="F1281" t="s">
        <v>224</v>
      </c>
      <c r="G1281" t="s">
        <v>136</v>
      </c>
      <c r="H1281">
        <v>63.133454472037151</v>
      </c>
    </row>
    <row r="1282" spans="1:8">
      <c r="A1282" t="s">
        <v>55</v>
      </c>
      <c r="B1282" t="s">
        <v>5271</v>
      </c>
      <c r="C1282" t="s">
        <v>54</v>
      </c>
      <c r="D1282">
        <v>2007</v>
      </c>
      <c r="E1282" t="s">
        <v>106</v>
      </c>
      <c r="F1282" t="s">
        <v>224</v>
      </c>
      <c r="G1282" t="s">
        <v>136</v>
      </c>
      <c r="H1282">
        <v>62.421929756249519</v>
      </c>
    </row>
    <row r="1283" spans="1:8">
      <c r="A1283" t="s">
        <v>57</v>
      </c>
      <c r="B1283" t="s">
        <v>5272</v>
      </c>
      <c r="C1283" t="s">
        <v>56</v>
      </c>
      <c r="D1283">
        <v>2007</v>
      </c>
      <c r="E1283" t="s">
        <v>106</v>
      </c>
      <c r="F1283" t="s">
        <v>224</v>
      </c>
      <c r="G1283" t="s">
        <v>136</v>
      </c>
      <c r="H1283">
        <v>67.042297189329716</v>
      </c>
    </row>
    <row r="1284" spans="1:8">
      <c r="A1284" t="s">
        <v>59</v>
      </c>
      <c r="B1284" t="s">
        <v>5273</v>
      </c>
      <c r="C1284" t="s">
        <v>58</v>
      </c>
      <c r="D1284">
        <v>2007</v>
      </c>
      <c r="E1284" t="s">
        <v>106</v>
      </c>
      <c r="F1284" t="s">
        <v>224</v>
      </c>
      <c r="G1284" t="s">
        <v>136</v>
      </c>
      <c r="H1284">
        <v>63.578599779860582</v>
      </c>
    </row>
    <row r="1285" spans="1:8">
      <c r="A1285" t="s">
        <v>61</v>
      </c>
      <c r="B1285" t="s">
        <v>5274</v>
      </c>
      <c r="C1285" t="s">
        <v>60</v>
      </c>
      <c r="D1285">
        <v>2007</v>
      </c>
      <c r="E1285" t="s">
        <v>106</v>
      </c>
      <c r="F1285" t="s">
        <v>224</v>
      </c>
      <c r="G1285" t="s">
        <v>136</v>
      </c>
      <c r="H1285">
        <v>63.456950030676943</v>
      </c>
    </row>
    <row r="1286" spans="1:8">
      <c r="A1286" t="s">
        <v>63</v>
      </c>
      <c r="B1286" t="s">
        <v>5275</v>
      </c>
      <c r="C1286" t="s">
        <v>62</v>
      </c>
      <c r="D1286">
        <v>2007</v>
      </c>
      <c r="E1286" t="s">
        <v>106</v>
      </c>
      <c r="F1286" t="s">
        <v>224</v>
      </c>
      <c r="G1286" t="s">
        <v>136</v>
      </c>
      <c r="H1286">
        <v>63.4789519044581</v>
      </c>
    </row>
    <row r="1287" spans="1:8">
      <c r="A1287" t="s">
        <v>65</v>
      </c>
      <c r="B1287" t="s">
        <v>5276</v>
      </c>
      <c r="C1287" t="s">
        <v>64</v>
      </c>
      <c r="D1287">
        <v>2007</v>
      </c>
      <c r="E1287" t="s">
        <v>106</v>
      </c>
      <c r="F1287" t="s">
        <v>224</v>
      </c>
      <c r="G1287" t="s">
        <v>136</v>
      </c>
      <c r="H1287">
        <v>62.582920480309014</v>
      </c>
    </row>
    <row r="1288" spans="1:8">
      <c r="A1288" t="s">
        <v>67</v>
      </c>
      <c r="B1288" t="s">
        <v>5277</v>
      </c>
      <c r="C1288" t="s">
        <v>66</v>
      </c>
      <c r="D1288">
        <v>2007</v>
      </c>
      <c r="E1288" t="s">
        <v>106</v>
      </c>
      <c r="F1288" t="s">
        <v>224</v>
      </c>
      <c r="G1288" t="s">
        <v>136</v>
      </c>
      <c r="H1288">
        <v>61.966672378341329</v>
      </c>
    </row>
    <row r="1289" spans="1:8">
      <c r="A1289" t="s">
        <v>69</v>
      </c>
      <c r="B1289" t="s">
        <v>5278</v>
      </c>
      <c r="C1289" t="s">
        <v>68</v>
      </c>
      <c r="D1289">
        <v>2007</v>
      </c>
      <c r="E1289" t="s">
        <v>106</v>
      </c>
      <c r="F1289" t="s">
        <v>224</v>
      </c>
      <c r="G1289" t="s">
        <v>136</v>
      </c>
      <c r="H1289">
        <v>61.093472882135266</v>
      </c>
    </row>
    <row r="1290" spans="1:8">
      <c r="A1290" t="s">
        <v>71</v>
      </c>
      <c r="B1290" t="s">
        <v>5279</v>
      </c>
      <c r="C1290" t="s">
        <v>70</v>
      </c>
      <c r="D1290">
        <v>2007</v>
      </c>
      <c r="E1290" t="s">
        <v>106</v>
      </c>
      <c r="F1290" t="s">
        <v>224</v>
      </c>
      <c r="G1290" t="s">
        <v>136</v>
      </c>
      <c r="H1290">
        <v>62.436912214898364</v>
      </c>
    </row>
    <row r="1291" spans="1:8">
      <c r="A1291" t="s">
        <v>20</v>
      </c>
      <c r="B1291" t="s">
        <v>5280</v>
      </c>
      <c r="C1291" t="s">
        <v>182</v>
      </c>
      <c r="D1291">
        <v>2007</v>
      </c>
      <c r="E1291" t="s">
        <v>106</v>
      </c>
      <c r="F1291" t="s">
        <v>224</v>
      </c>
      <c r="G1291" t="s">
        <v>136</v>
      </c>
      <c r="H1291">
        <v>62.785251833181164</v>
      </c>
    </row>
    <row r="1292" spans="1:8">
      <c r="A1292" t="s">
        <v>23</v>
      </c>
      <c r="B1292" t="s">
        <v>5281</v>
      </c>
      <c r="C1292" t="s">
        <v>175</v>
      </c>
      <c r="D1292">
        <v>2008</v>
      </c>
      <c r="E1292" t="s">
        <v>106</v>
      </c>
      <c r="F1292" t="s">
        <v>224</v>
      </c>
      <c r="G1292" t="s">
        <v>136</v>
      </c>
      <c r="H1292">
        <v>61.656163036967612</v>
      </c>
    </row>
    <row r="1293" spans="1:8">
      <c r="A1293" t="s">
        <v>25</v>
      </c>
      <c r="B1293" t="s">
        <v>5282</v>
      </c>
      <c r="C1293" t="s">
        <v>176</v>
      </c>
      <c r="D1293">
        <v>2008</v>
      </c>
      <c r="E1293" t="s">
        <v>106</v>
      </c>
      <c r="F1293" t="s">
        <v>224</v>
      </c>
      <c r="G1293" t="s">
        <v>136</v>
      </c>
      <c r="H1293">
        <v>60.009809167112536</v>
      </c>
    </row>
    <row r="1294" spans="1:8">
      <c r="A1294" t="s">
        <v>26</v>
      </c>
      <c r="B1294" t="s">
        <v>5283</v>
      </c>
      <c r="C1294" t="s">
        <v>177</v>
      </c>
      <c r="D1294">
        <v>2008</v>
      </c>
      <c r="E1294" t="s">
        <v>106</v>
      </c>
      <c r="F1294" t="s">
        <v>224</v>
      </c>
      <c r="G1294" t="s">
        <v>136</v>
      </c>
      <c r="H1294">
        <v>61.604608190273659</v>
      </c>
    </row>
    <row r="1295" spans="1:8">
      <c r="A1295" s="16" t="s">
        <v>221</v>
      </c>
      <c r="B1295" t="s">
        <v>5284</v>
      </c>
      <c r="C1295" t="s">
        <v>178</v>
      </c>
      <c r="D1295">
        <v>2008</v>
      </c>
      <c r="E1295" t="s">
        <v>106</v>
      </c>
      <c r="F1295" t="s">
        <v>224</v>
      </c>
      <c r="G1295" t="s">
        <v>136</v>
      </c>
      <c r="H1295">
        <v>63.214259686161093</v>
      </c>
    </row>
    <row r="1296" spans="1:8">
      <c r="A1296" t="s">
        <v>107</v>
      </c>
      <c r="B1296" t="s">
        <v>5285</v>
      </c>
      <c r="C1296" t="s">
        <v>179</v>
      </c>
      <c r="D1296">
        <v>2008</v>
      </c>
      <c r="E1296" t="s">
        <v>106</v>
      </c>
      <c r="F1296" t="s">
        <v>224</v>
      </c>
      <c r="G1296" t="s">
        <v>136</v>
      </c>
      <c r="H1296">
        <v>65.958969770563044</v>
      </c>
    </row>
    <row r="1297" spans="1:8">
      <c r="A1297" t="s">
        <v>27</v>
      </c>
      <c r="B1297" t="s">
        <v>5286</v>
      </c>
      <c r="C1297" t="s">
        <v>180</v>
      </c>
      <c r="D1297">
        <v>2008</v>
      </c>
      <c r="E1297" t="s">
        <v>106</v>
      </c>
      <c r="F1297" t="s">
        <v>224</v>
      </c>
      <c r="G1297" t="s">
        <v>136</v>
      </c>
      <c r="H1297">
        <v>63.641104848253875</v>
      </c>
    </row>
    <row r="1298" spans="1:8">
      <c r="A1298" t="s">
        <v>28</v>
      </c>
      <c r="B1298" t="s">
        <v>5287</v>
      </c>
      <c r="C1298" t="s">
        <v>181</v>
      </c>
      <c r="D1298">
        <v>2008</v>
      </c>
      <c r="E1298" t="s">
        <v>106</v>
      </c>
      <c r="F1298" t="s">
        <v>224</v>
      </c>
      <c r="G1298" t="s">
        <v>136</v>
      </c>
      <c r="H1298">
        <v>62.651090043491983</v>
      </c>
    </row>
    <row r="1299" spans="1:8">
      <c r="A1299" t="s">
        <v>30</v>
      </c>
      <c r="B1299" t="s">
        <v>5288</v>
      </c>
      <c r="C1299" t="s">
        <v>29</v>
      </c>
      <c r="D1299">
        <v>2008</v>
      </c>
      <c r="E1299" t="s">
        <v>106</v>
      </c>
      <c r="F1299" t="s">
        <v>224</v>
      </c>
      <c r="G1299" t="s">
        <v>136</v>
      </c>
      <c r="H1299">
        <v>60.726895701395499</v>
      </c>
    </row>
    <row r="1300" spans="1:8">
      <c r="A1300" t="s">
        <v>32</v>
      </c>
      <c r="B1300" t="s">
        <v>5289</v>
      </c>
      <c r="C1300" t="s">
        <v>31</v>
      </c>
      <c r="D1300">
        <v>2008</v>
      </c>
      <c r="E1300" t="s">
        <v>106</v>
      </c>
      <c r="F1300" t="s">
        <v>224</v>
      </c>
      <c r="G1300" t="s">
        <v>136</v>
      </c>
      <c r="H1300">
        <v>61.167070769531186</v>
      </c>
    </row>
    <row r="1301" spans="1:8">
      <c r="A1301" t="s">
        <v>34</v>
      </c>
      <c r="B1301" t="s">
        <v>5290</v>
      </c>
      <c r="C1301" t="s">
        <v>33</v>
      </c>
      <c r="D1301">
        <v>2008</v>
      </c>
      <c r="E1301" t="s">
        <v>106</v>
      </c>
      <c r="F1301" t="s">
        <v>224</v>
      </c>
      <c r="G1301" t="s">
        <v>136</v>
      </c>
      <c r="H1301">
        <v>58.139966586226102</v>
      </c>
    </row>
    <row r="1302" spans="1:8">
      <c r="A1302" t="s">
        <v>36</v>
      </c>
      <c r="B1302" t="s">
        <v>5291</v>
      </c>
      <c r="C1302" t="s">
        <v>35</v>
      </c>
      <c r="D1302">
        <v>2008</v>
      </c>
      <c r="E1302" t="s">
        <v>106</v>
      </c>
      <c r="F1302" t="s">
        <v>224</v>
      </c>
      <c r="G1302" t="s">
        <v>136</v>
      </c>
      <c r="H1302">
        <v>60.559031780009875</v>
      </c>
    </row>
    <row r="1303" spans="1:8">
      <c r="A1303" t="s">
        <v>38</v>
      </c>
      <c r="B1303" t="s">
        <v>5292</v>
      </c>
      <c r="C1303" t="s">
        <v>37</v>
      </c>
      <c r="D1303">
        <v>2008</v>
      </c>
      <c r="E1303" t="s">
        <v>106</v>
      </c>
      <c r="F1303" t="s">
        <v>224</v>
      </c>
      <c r="G1303" t="s">
        <v>136</v>
      </c>
      <c r="H1303">
        <v>63.89145451470646</v>
      </c>
    </row>
    <row r="1304" spans="1:8">
      <c r="A1304" t="s">
        <v>40</v>
      </c>
      <c r="B1304" t="s">
        <v>5293</v>
      </c>
      <c r="C1304" t="s">
        <v>39</v>
      </c>
      <c r="D1304">
        <v>2008</v>
      </c>
      <c r="E1304" t="s">
        <v>106</v>
      </c>
      <c r="F1304" t="s">
        <v>224</v>
      </c>
      <c r="G1304" t="s">
        <v>136</v>
      </c>
      <c r="H1304">
        <v>63.93792116405271</v>
      </c>
    </row>
    <row r="1305" spans="1:8">
      <c r="A1305" t="s">
        <v>41</v>
      </c>
      <c r="B1305" t="s">
        <v>5294</v>
      </c>
      <c r="C1305" t="s">
        <v>24</v>
      </c>
      <c r="D1305">
        <v>2008</v>
      </c>
      <c r="E1305" t="s">
        <v>106</v>
      </c>
      <c r="F1305" t="s">
        <v>224</v>
      </c>
      <c r="G1305" t="s">
        <v>136</v>
      </c>
      <c r="H1305">
        <v>60.009809167112536</v>
      </c>
    </row>
    <row r="1306" spans="1:8">
      <c r="A1306" t="s">
        <v>43</v>
      </c>
      <c r="B1306" t="s">
        <v>5295</v>
      </c>
      <c r="C1306" t="s">
        <v>42</v>
      </c>
      <c r="D1306">
        <v>2008</v>
      </c>
      <c r="E1306" t="s">
        <v>106</v>
      </c>
      <c r="F1306" t="s">
        <v>224</v>
      </c>
      <c r="G1306" t="s">
        <v>136</v>
      </c>
      <c r="H1306">
        <v>63.825079030558484</v>
      </c>
    </row>
    <row r="1307" spans="1:8">
      <c r="A1307" t="s">
        <v>45</v>
      </c>
      <c r="B1307" t="s">
        <v>5296</v>
      </c>
      <c r="C1307" t="s">
        <v>44</v>
      </c>
      <c r="D1307">
        <v>2008</v>
      </c>
      <c r="E1307" t="s">
        <v>106</v>
      </c>
      <c r="F1307" t="s">
        <v>224</v>
      </c>
      <c r="G1307" t="s">
        <v>136</v>
      </c>
      <c r="H1307">
        <v>60.516521935265587</v>
      </c>
    </row>
    <row r="1308" spans="1:8">
      <c r="A1308" t="s">
        <v>47</v>
      </c>
      <c r="B1308" t="s">
        <v>5297</v>
      </c>
      <c r="C1308" t="s">
        <v>46</v>
      </c>
      <c r="D1308">
        <v>2008</v>
      </c>
      <c r="E1308" t="s">
        <v>106</v>
      </c>
      <c r="F1308" t="s">
        <v>224</v>
      </c>
      <c r="G1308" t="s">
        <v>136</v>
      </c>
      <c r="H1308">
        <v>61.425842732598468</v>
      </c>
    </row>
    <row r="1309" spans="1:8">
      <c r="A1309" t="s">
        <v>49</v>
      </c>
      <c r="B1309" t="s">
        <v>5298</v>
      </c>
      <c r="C1309" t="s">
        <v>48</v>
      </c>
      <c r="D1309">
        <v>2008</v>
      </c>
      <c r="E1309" t="s">
        <v>106</v>
      </c>
      <c r="F1309" t="s">
        <v>224</v>
      </c>
      <c r="G1309" t="s">
        <v>136</v>
      </c>
      <c r="H1309">
        <v>63.591980974073827</v>
      </c>
    </row>
    <row r="1310" spans="1:8">
      <c r="A1310" t="s">
        <v>51</v>
      </c>
      <c r="B1310" t="s">
        <v>5299</v>
      </c>
      <c r="C1310" t="s">
        <v>50</v>
      </c>
      <c r="D1310">
        <v>2008</v>
      </c>
      <c r="E1310" t="s">
        <v>106</v>
      </c>
      <c r="F1310" t="s">
        <v>224</v>
      </c>
      <c r="G1310" t="s">
        <v>136</v>
      </c>
      <c r="H1310">
        <v>62.601262015026649</v>
      </c>
    </row>
    <row r="1311" spans="1:8">
      <c r="A1311" t="s">
        <v>53</v>
      </c>
      <c r="B1311" t="s">
        <v>5300</v>
      </c>
      <c r="C1311" t="s">
        <v>52</v>
      </c>
      <c r="D1311">
        <v>2008</v>
      </c>
      <c r="E1311" t="s">
        <v>106</v>
      </c>
      <c r="F1311" t="s">
        <v>224</v>
      </c>
      <c r="G1311" t="s">
        <v>136</v>
      </c>
      <c r="H1311">
        <v>63.195737488899709</v>
      </c>
    </row>
    <row r="1312" spans="1:8">
      <c r="A1312" t="s">
        <v>55</v>
      </c>
      <c r="B1312" t="s">
        <v>5301</v>
      </c>
      <c r="C1312" t="s">
        <v>54</v>
      </c>
      <c r="D1312">
        <v>2008</v>
      </c>
      <c r="E1312" t="s">
        <v>106</v>
      </c>
      <c r="F1312" t="s">
        <v>224</v>
      </c>
      <c r="G1312" t="s">
        <v>136</v>
      </c>
      <c r="H1312">
        <v>62.341855256043878</v>
      </c>
    </row>
    <row r="1313" spans="1:8">
      <c r="A1313" t="s">
        <v>57</v>
      </c>
      <c r="B1313" t="s">
        <v>5302</v>
      </c>
      <c r="C1313" t="s">
        <v>56</v>
      </c>
      <c r="D1313">
        <v>2008</v>
      </c>
      <c r="E1313" t="s">
        <v>106</v>
      </c>
      <c r="F1313" t="s">
        <v>224</v>
      </c>
      <c r="G1313" t="s">
        <v>136</v>
      </c>
      <c r="H1313">
        <v>67.336588809789959</v>
      </c>
    </row>
    <row r="1314" spans="1:8">
      <c r="A1314" t="s">
        <v>59</v>
      </c>
      <c r="B1314" t="s">
        <v>5303</v>
      </c>
      <c r="C1314" t="s">
        <v>58</v>
      </c>
      <c r="D1314">
        <v>2008</v>
      </c>
      <c r="E1314" t="s">
        <v>106</v>
      </c>
      <c r="F1314" t="s">
        <v>224</v>
      </c>
      <c r="G1314" t="s">
        <v>136</v>
      </c>
      <c r="H1314">
        <v>63.575231857610682</v>
      </c>
    </row>
    <row r="1315" spans="1:8">
      <c r="A1315" t="s">
        <v>61</v>
      </c>
      <c r="B1315" t="s">
        <v>5304</v>
      </c>
      <c r="C1315" t="s">
        <v>60</v>
      </c>
      <c r="D1315">
        <v>2008</v>
      </c>
      <c r="E1315" t="s">
        <v>106</v>
      </c>
      <c r="F1315" t="s">
        <v>224</v>
      </c>
      <c r="G1315" t="s">
        <v>136</v>
      </c>
      <c r="H1315">
        <v>63.908629441624363</v>
      </c>
    </row>
    <row r="1316" spans="1:8">
      <c r="A1316" t="s">
        <v>63</v>
      </c>
      <c r="B1316" t="s">
        <v>5305</v>
      </c>
      <c r="C1316" t="s">
        <v>62</v>
      </c>
      <c r="D1316">
        <v>2008</v>
      </c>
      <c r="E1316" t="s">
        <v>106</v>
      </c>
      <c r="F1316" t="s">
        <v>224</v>
      </c>
      <c r="G1316" t="s">
        <v>136</v>
      </c>
      <c r="H1316">
        <v>63.669820656222555</v>
      </c>
    </row>
    <row r="1317" spans="1:8">
      <c r="A1317" t="s">
        <v>65</v>
      </c>
      <c r="B1317" t="s">
        <v>5306</v>
      </c>
      <c r="C1317" t="s">
        <v>64</v>
      </c>
      <c r="D1317">
        <v>2008</v>
      </c>
      <c r="E1317" t="s">
        <v>106</v>
      </c>
      <c r="F1317" t="s">
        <v>224</v>
      </c>
      <c r="G1317" t="s">
        <v>136</v>
      </c>
      <c r="H1317">
        <v>62.894207112502798</v>
      </c>
    </row>
    <row r="1318" spans="1:8">
      <c r="A1318" t="s">
        <v>67</v>
      </c>
      <c r="B1318" t="s">
        <v>5307</v>
      </c>
      <c r="C1318" t="s">
        <v>66</v>
      </c>
      <c r="D1318">
        <v>2008</v>
      </c>
      <c r="E1318" t="s">
        <v>106</v>
      </c>
      <c r="F1318" t="s">
        <v>224</v>
      </c>
      <c r="G1318" t="s">
        <v>136</v>
      </c>
      <c r="H1318">
        <v>62.096015731874147</v>
      </c>
    </row>
    <row r="1319" spans="1:8">
      <c r="A1319" t="s">
        <v>69</v>
      </c>
      <c r="B1319" t="s">
        <v>5308</v>
      </c>
      <c r="C1319" t="s">
        <v>68</v>
      </c>
      <c r="D1319">
        <v>2008</v>
      </c>
      <c r="E1319" t="s">
        <v>106</v>
      </c>
      <c r="F1319" t="s">
        <v>224</v>
      </c>
      <c r="G1319" t="s">
        <v>136</v>
      </c>
      <c r="H1319">
        <v>60.934982362931677</v>
      </c>
    </row>
    <row r="1320" spans="1:8">
      <c r="A1320" t="s">
        <v>71</v>
      </c>
      <c r="B1320" t="s">
        <v>5309</v>
      </c>
      <c r="C1320" t="s">
        <v>70</v>
      </c>
      <c r="D1320">
        <v>2008</v>
      </c>
      <c r="E1320" t="s">
        <v>106</v>
      </c>
      <c r="F1320" t="s">
        <v>224</v>
      </c>
      <c r="G1320" t="s">
        <v>136</v>
      </c>
      <c r="H1320">
        <v>62.712119347472338</v>
      </c>
    </row>
    <row r="1321" spans="1:8">
      <c r="A1321" t="s">
        <v>20</v>
      </c>
      <c r="B1321" t="s">
        <v>5310</v>
      </c>
      <c r="C1321" t="s">
        <v>182</v>
      </c>
      <c r="D1321">
        <v>2008</v>
      </c>
      <c r="E1321" t="s">
        <v>106</v>
      </c>
      <c r="F1321" t="s">
        <v>224</v>
      </c>
      <c r="G1321" t="s">
        <v>136</v>
      </c>
      <c r="H1321">
        <v>62.873301294818141</v>
      </c>
    </row>
    <row r="1322" spans="1:8">
      <c r="A1322" t="s">
        <v>23</v>
      </c>
      <c r="B1322" t="s">
        <v>5311</v>
      </c>
      <c r="C1322" t="s">
        <v>175</v>
      </c>
      <c r="D1322">
        <v>2009</v>
      </c>
      <c r="E1322" t="s">
        <v>106</v>
      </c>
      <c r="F1322" t="s">
        <v>224</v>
      </c>
      <c r="G1322" t="s">
        <v>136</v>
      </c>
      <c r="H1322">
        <v>61.473678788503136</v>
      </c>
    </row>
    <row r="1323" spans="1:8">
      <c r="A1323" t="s">
        <v>25</v>
      </c>
      <c r="B1323" t="s">
        <v>5312</v>
      </c>
      <c r="C1323" t="s">
        <v>176</v>
      </c>
      <c r="D1323">
        <v>2009</v>
      </c>
      <c r="E1323" t="s">
        <v>106</v>
      </c>
      <c r="F1323" t="s">
        <v>224</v>
      </c>
      <c r="G1323" t="s">
        <v>136</v>
      </c>
      <c r="H1323">
        <v>59.824160156830132</v>
      </c>
    </row>
    <row r="1324" spans="1:8">
      <c r="A1324" t="s">
        <v>26</v>
      </c>
      <c r="B1324" t="s">
        <v>5313</v>
      </c>
      <c r="C1324" t="s">
        <v>177</v>
      </c>
      <c r="D1324">
        <v>2009</v>
      </c>
      <c r="E1324" t="s">
        <v>106</v>
      </c>
      <c r="F1324" t="s">
        <v>224</v>
      </c>
      <c r="G1324" t="s">
        <v>136</v>
      </c>
      <c r="H1324">
        <v>61.431425901353251</v>
      </c>
    </row>
    <row r="1325" spans="1:8">
      <c r="A1325" s="16" t="s">
        <v>221</v>
      </c>
      <c r="B1325" t="s">
        <v>5314</v>
      </c>
      <c r="C1325" t="s">
        <v>178</v>
      </c>
      <c r="D1325">
        <v>2009</v>
      </c>
      <c r="E1325" t="s">
        <v>106</v>
      </c>
      <c r="F1325" t="s">
        <v>224</v>
      </c>
      <c r="G1325" t="s">
        <v>136</v>
      </c>
      <c r="H1325">
        <v>63.187563862642214</v>
      </c>
    </row>
    <row r="1326" spans="1:8">
      <c r="A1326" t="s">
        <v>107</v>
      </c>
      <c r="B1326" t="s">
        <v>5315</v>
      </c>
      <c r="C1326" t="s">
        <v>179</v>
      </c>
      <c r="D1326">
        <v>2009</v>
      </c>
      <c r="E1326" t="s">
        <v>106</v>
      </c>
      <c r="F1326" t="s">
        <v>224</v>
      </c>
      <c r="G1326" t="s">
        <v>136</v>
      </c>
      <c r="H1326">
        <v>66.091980684477988</v>
      </c>
    </row>
    <row r="1327" spans="1:8">
      <c r="A1327" t="s">
        <v>27</v>
      </c>
      <c r="B1327" t="s">
        <v>5316</v>
      </c>
      <c r="C1327" t="s">
        <v>180</v>
      </c>
      <c r="D1327">
        <v>2009</v>
      </c>
      <c r="E1327" t="s">
        <v>106</v>
      </c>
      <c r="F1327" t="s">
        <v>224</v>
      </c>
      <c r="G1327" t="s">
        <v>136</v>
      </c>
      <c r="H1327">
        <v>63.571519211375218</v>
      </c>
    </row>
    <row r="1328" spans="1:8">
      <c r="A1328" t="s">
        <v>28</v>
      </c>
      <c r="B1328" t="s">
        <v>5317</v>
      </c>
      <c r="C1328" t="s">
        <v>181</v>
      </c>
      <c r="D1328">
        <v>2009</v>
      </c>
      <c r="E1328" t="s">
        <v>106</v>
      </c>
      <c r="F1328" t="s">
        <v>224</v>
      </c>
      <c r="G1328" t="s">
        <v>136</v>
      </c>
      <c r="H1328">
        <v>62.755719708628298</v>
      </c>
    </row>
    <row r="1329" spans="1:8">
      <c r="A1329" t="s">
        <v>30</v>
      </c>
      <c r="B1329" t="s">
        <v>5318</v>
      </c>
      <c r="C1329" t="s">
        <v>29</v>
      </c>
      <c r="D1329">
        <v>2009</v>
      </c>
      <c r="E1329" t="s">
        <v>106</v>
      </c>
      <c r="F1329" t="s">
        <v>224</v>
      </c>
      <c r="G1329" t="s">
        <v>136</v>
      </c>
      <c r="H1329">
        <v>60.344827586206897</v>
      </c>
    </row>
    <row r="1330" spans="1:8">
      <c r="A1330" t="s">
        <v>32</v>
      </c>
      <c r="B1330" t="s">
        <v>5319</v>
      </c>
      <c r="C1330" t="s">
        <v>31</v>
      </c>
      <c r="D1330">
        <v>2009</v>
      </c>
      <c r="E1330" t="s">
        <v>106</v>
      </c>
      <c r="F1330" t="s">
        <v>224</v>
      </c>
      <c r="G1330" t="s">
        <v>136</v>
      </c>
      <c r="H1330">
        <v>60.936436420213283</v>
      </c>
    </row>
    <row r="1331" spans="1:8">
      <c r="A1331" t="s">
        <v>34</v>
      </c>
      <c r="B1331" t="s">
        <v>5320</v>
      </c>
      <c r="C1331" t="s">
        <v>33</v>
      </c>
      <c r="D1331">
        <v>2009</v>
      </c>
      <c r="E1331" t="s">
        <v>106</v>
      </c>
      <c r="F1331" t="s">
        <v>224</v>
      </c>
      <c r="G1331" t="s">
        <v>136</v>
      </c>
      <c r="H1331">
        <v>57.966421684309886</v>
      </c>
    </row>
    <row r="1332" spans="1:8">
      <c r="A1332" t="s">
        <v>36</v>
      </c>
      <c r="B1332" t="s">
        <v>5321</v>
      </c>
      <c r="C1332" t="s">
        <v>35</v>
      </c>
      <c r="D1332">
        <v>2009</v>
      </c>
      <c r="E1332" t="s">
        <v>106</v>
      </c>
      <c r="F1332" t="s">
        <v>224</v>
      </c>
      <c r="G1332" t="s">
        <v>136</v>
      </c>
      <c r="H1332">
        <v>60.700824255477784</v>
      </c>
    </row>
    <row r="1333" spans="1:8">
      <c r="A1333" t="s">
        <v>38</v>
      </c>
      <c r="B1333" t="s">
        <v>5322</v>
      </c>
      <c r="C1333" t="s">
        <v>37</v>
      </c>
      <c r="D1333">
        <v>2009</v>
      </c>
      <c r="E1333" t="s">
        <v>106</v>
      </c>
      <c r="F1333" t="s">
        <v>224</v>
      </c>
      <c r="G1333" t="s">
        <v>136</v>
      </c>
      <c r="H1333">
        <v>63.559223225505569</v>
      </c>
    </row>
    <row r="1334" spans="1:8">
      <c r="A1334" t="s">
        <v>40</v>
      </c>
      <c r="B1334" t="s">
        <v>5323</v>
      </c>
      <c r="C1334" t="s">
        <v>39</v>
      </c>
      <c r="D1334">
        <v>2009</v>
      </c>
      <c r="E1334" t="s">
        <v>106</v>
      </c>
      <c r="F1334" t="s">
        <v>224</v>
      </c>
      <c r="G1334" t="s">
        <v>136</v>
      </c>
      <c r="H1334">
        <v>63.816326833687278</v>
      </c>
    </row>
    <row r="1335" spans="1:8">
      <c r="A1335" t="s">
        <v>41</v>
      </c>
      <c r="B1335" t="s">
        <v>5324</v>
      </c>
      <c r="C1335" t="s">
        <v>24</v>
      </c>
      <c r="D1335">
        <v>2009</v>
      </c>
      <c r="E1335" t="s">
        <v>106</v>
      </c>
      <c r="F1335" t="s">
        <v>224</v>
      </c>
      <c r="G1335" t="s">
        <v>136</v>
      </c>
      <c r="H1335">
        <v>59.824160156830132</v>
      </c>
    </row>
    <row r="1336" spans="1:8">
      <c r="A1336" t="s">
        <v>43</v>
      </c>
      <c r="B1336" t="s">
        <v>5325</v>
      </c>
      <c r="C1336" t="s">
        <v>42</v>
      </c>
      <c r="D1336">
        <v>2009</v>
      </c>
      <c r="E1336" t="s">
        <v>106</v>
      </c>
      <c r="F1336" t="s">
        <v>224</v>
      </c>
      <c r="G1336" t="s">
        <v>136</v>
      </c>
      <c r="H1336">
        <v>63.522763451130217</v>
      </c>
    </row>
    <row r="1337" spans="1:8">
      <c r="A1337" t="s">
        <v>45</v>
      </c>
      <c r="B1337" t="s">
        <v>5326</v>
      </c>
      <c r="C1337" t="s">
        <v>44</v>
      </c>
      <c r="D1337">
        <v>2009</v>
      </c>
      <c r="E1337" t="s">
        <v>106</v>
      </c>
      <c r="F1337" t="s">
        <v>224</v>
      </c>
      <c r="G1337" t="s">
        <v>136</v>
      </c>
      <c r="H1337">
        <v>60.402630605714656</v>
      </c>
    </row>
    <row r="1338" spans="1:8">
      <c r="A1338" t="s">
        <v>47</v>
      </c>
      <c r="B1338" t="s">
        <v>5327</v>
      </c>
      <c r="C1338" t="s">
        <v>46</v>
      </c>
      <c r="D1338">
        <v>2009</v>
      </c>
      <c r="E1338" t="s">
        <v>106</v>
      </c>
      <c r="F1338" t="s">
        <v>224</v>
      </c>
      <c r="G1338" t="s">
        <v>136</v>
      </c>
      <c r="H1338">
        <v>61.273161474658309</v>
      </c>
    </row>
    <row r="1339" spans="1:8">
      <c r="A1339" t="s">
        <v>49</v>
      </c>
      <c r="B1339" t="s">
        <v>5328</v>
      </c>
      <c r="C1339" t="s">
        <v>48</v>
      </c>
      <c r="D1339">
        <v>2009</v>
      </c>
      <c r="E1339" t="s">
        <v>106</v>
      </c>
      <c r="F1339" t="s">
        <v>224</v>
      </c>
      <c r="G1339" t="s">
        <v>136</v>
      </c>
      <c r="H1339">
        <v>63.60837643917904</v>
      </c>
    </row>
    <row r="1340" spans="1:8">
      <c r="A1340" t="s">
        <v>51</v>
      </c>
      <c r="B1340" t="s">
        <v>5329</v>
      </c>
      <c r="C1340" t="s">
        <v>50</v>
      </c>
      <c r="D1340">
        <v>2009</v>
      </c>
      <c r="E1340" t="s">
        <v>106</v>
      </c>
      <c r="F1340" t="s">
        <v>224</v>
      </c>
      <c r="G1340" t="s">
        <v>136</v>
      </c>
      <c r="H1340">
        <v>62.589998599243593</v>
      </c>
    </row>
    <row r="1341" spans="1:8">
      <c r="A1341" t="s">
        <v>53</v>
      </c>
      <c r="B1341" t="s">
        <v>5330</v>
      </c>
      <c r="C1341" t="s">
        <v>52</v>
      </c>
      <c r="D1341">
        <v>2009</v>
      </c>
      <c r="E1341" t="s">
        <v>106</v>
      </c>
      <c r="F1341" t="s">
        <v>224</v>
      </c>
      <c r="G1341" t="s">
        <v>136</v>
      </c>
      <c r="H1341">
        <v>63.076527771829902</v>
      </c>
    </row>
    <row r="1342" spans="1:8">
      <c r="A1342" t="s">
        <v>55</v>
      </c>
      <c r="B1342" t="s">
        <v>5331</v>
      </c>
      <c r="C1342" t="s">
        <v>54</v>
      </c>
      <c r="D1342">
        <v>2009</v>
      </c>
      <c r="E1342" t="s">
        <v>106</v>
      </c>
      <c r="F1342" t="s">
        <v>224</v>
      </c>
      <c r="G1342" t="s">
        <v>136</v>
      </c>
      <c r="H1342">
        <v>62.379198199725636</v>
      </c>
    </row>
    <row r="1343" spans="1:8">
      <c r="A1343" t="s">
        <v>57</v>
      </c>
      <c r="B1343" t="s">
        <v>5332</v>
      </c>
      <c r="C1343" t="s">
        <v>56</v>
      </c>
      <c r="D1343">
        <v>2009</v>
      </c>
      <c r="E1343" t="s">
        <v>106</v>
      </c>
      <c r="F1343" t="s">
        <v>224</v>
      </c>
      <c r="G1343" t="s">
        <v>136</v>
      </c>
      <c r="H1343">
        <v>67.490536240971693</v>
      </c>
    </row>
    <row r="1344" spans="1:8">
      <c r="A1344" t="s">
        <v>59</v>
      </c>
      <c r="B1344" t="s">
        <v>5333</v>
      </c>
      <c r="C1344" t="s">
        <v>58</v>
      </c>
      <c r="D1344">
        <v>2009</v>
      </c>
      <c r="E1344" t="s">
        <v>106</v>
      </c>
      <c r="F1344" t="s">
        <v>224</v>
      </c>
      <c r="G1344" t="s">
        <v>136</v>
      </c>
      <c r="H1344">
        <v>63.477477777963074</v>
      </c>
    </row>
    <row r="1345" spans="1:8">
      <c r="A1345" t="s">
        <v>61</v>
      </c>
      <c r="B1345" t="s">
        <v>5334</v>
      </c>
      <c r="C1345" t="s">
        <v>60</v>
      </c>
      <c r="D1345">
        <v>2009</v>
      </c>
      <c r="E1345" t="s">
        <v>106</v>
      </c>
      <c r="F1345" t="s">
        <v>224</v>
      </c>
      <c r="G1345" t="s">
        <v>136</v>
      </c>
      <c r="H1345">
        <v>63.949937925712177</v>
      </c>
    </row>
    <row r="1346" spans="1:8">
      <c r="A1346" t="s">
        <v>63</v>
      </c>
      <c r="B1346" t="s">
        <v>5335</v>
      </c>
      <c r="C1346" t="s">
        <v>62</v>
      </c>
      <c r="D1346">
        <v>2009</v>
      </c>
      <c r="E1346" t="s">
        <v>106</v>
      </c>
      <c r="F1346" t="s">
        <v>224</v>
      </c>
      <c r="G1346" t="s">
        <v>136</v>
      </c>
      <c r="H1346">
        <v>63.693922052621673</v>
      </c>
    </row>
    <row r="1347" spans="1:8">
      <c r="A1347" t="s">
        <v>65</v>
      </c>
      <c r="B1347" t="s">
        <v>5336</v>
      </c>
      <c r="C1347" t="s">
        <v>64</v>
      </c>
      <c r="D1347">
        <v>2009</v>
      </c>
      <c r="E1347" t="s">
        <v>106</v>
      </c>
      <c r="F1347" t="s">
        <v>224</v>
      </c>
      <c r="G1347" t="s">
        <v>136</v>
      </c>
      <c r="H1347">
        <v>63.224032986451995</v>
      </c>
    </row>
    <row r="1348" spans="1:8">
      <c r="A1348" t="s">
        <v>67</v>
      </c>
      <c r="B1348" t="s">
        <v>5337</v>
      </c>
      <c r="C1348" t="s">
        <v>66</v>
      </c>
      <c r="D1348">
        <v>2009</v>
      </c>
      <c r="E1348" t="s">
        <v>106</v>
      </c>
      <c r="F1348" t="s">
        <v>224</v>
      </c>
      <c r="G1348" t="s">
        <v>136</v>
      </c>
      <c r="H1348">
        <v>62.217286376353499</v>
      </c>
    </row>
    <row r="1349" spans="1:8">
      <c r="A1349" t="s">
        <v>69</v>
      </c>
      <c r="B1349" t="s">
        <v>5338</v>
      </c>
      <c r="C1349" t="s">
        <v>68</v>
      </c>
      <c r="D1349">
        <v>2009</v>
      </c>
      <c r="E1349" t="s">
        <v>106</v>
      </c>
      <c r="F1349" t="s">
        <v>224</v>
      </c>
      <c r="G1349" t="s">
        <v>136</v>
      </c>
      <c r="H1349">
        <v>60.874560985127687</v>
      </c>
    </row>
    <row r="1350" spans="1:8">
      <c r="A1350" t="s">
        <v>71</v>
      </c>
      <c r="B1350" t="s">
        <v>5339</v>
      </c>
      <c r="C1350" t="s">
        <v>70</v>
      </c>
      <c r="D1350">
        <v>2009</v>
      </c>
      <c r="E1350" t="s">
        <v>106</v>
      </c>
      <c r="F1350" t="s">
        <v>224</v>
      </c>
      <c r="G1350" t="s">
        <v>136</v>
      </c>
      <c r="H1350">
        <v>62.898988661575949</v>
      </c>
    </row>
    <row r="1351" spans="1:8">
      <c r="A1351" t="s">
        <v>20</v>
      </c>
      <c r="B1351" t="s">
        <v>5340</v>
      </c>
      <c r="C1351" t="s">
        <v>182</v>
      </c>
      <c r="D1351">
        <v>2009</v>
      </c>
      <c r="E1351" t="s">
        <v>106</v>
      </c>
      <c r="F1351" t="s">
        <v>224</v>
      </c>
      <c r="G1351" t="s">
        <v>136</v>
      </c>
      <c r="H1351">
        <v>62.835778169776866</v>
      </c>
    </row>
    <row r="1352" spans="1:8">
      <c r="A1352" t="s">
        <v>23</v>
      </c>
      <c r="B1352" t="s">
        <v>5341</v>
      </c>
      <c r="C1352" t="s">
        <v>175</v>
      </c>
      <c r="D1352">
        <v>2010</v>
      </c>
      <c r="E1352" t="s">
        <v>106</v>
      </c>
      <c r="F1352" t="s">
        <v>224</v>
      </c>
      <c r="G1352" t="s">
        <v>136</v>
      </c>
      <c r="H1352">
        <v>61.252795267586926</v>
      </c>
    </row>
    <row r="1353" spans="1:8">
      <c r="A1353" t="s">
        <v>25</v>
      </c>
      <c r="B1353" t="s">
        <v>5342</v>
      </c>
      <c r="C1353" t="s">
        <v>176</v>
      </c>
      <c r="D1353">
        <v>2010</v>
      </c>
      <c r="E1353" t="s">
        <v>106</v>
      </c>
      <c r="F1353" t="s">
        <v>224</v>
      </c>
      <c r="G1353" t="s">
        <v>136</v>
      </c>
      <c r="H1353">
        <v>59.572443730859568</v>
      </c>
    </row>
    <row r="1354" spans="1:8">
      <c r="A1354" t="s">
        <v>26</v>
      </c>
      <c r="B1354" t="s">
        <v>5343</v>
      </c>
      <c r="C1354" t="s">
        <v>177</v>
      </c>
      <c r="D1354">
        <v>2010</v>
      </c>
      <c r="E1354" t="s">
        <v>106</v>
      </c>
      <c r="F1354" t="s">
        <v>224</v>
      </c>
      <c r="G1354" t="s">
        <v>136</v>
      </c>
      <c r="H1354">
        <v>61.261423792415584</v>
      </c>
    </row>
    <row r="1355" spans="1:8">
      <c r="A1355" s="16" t="s">
        <v>221</v>
      </c>
      <c r="B1355" t="s">
        <v>5344</v>
      </c>
      <c r="C1355" t="s">
        <v>178</v>
      </c>
      <c r="D1355">
        <v>2010</v>
      </c>
      <c r="E1355" t="s">
        <v>106</v>
      </c>
      <c r="F1355" t="s">
        <v>224</v>
      </c>
      <c r="G1355" t="s">
        <v>136</v>
      </c>
      <c r="H1355">
        <v>63.136083158750331</v>
      </c>
    </row>
    <row r="1356" spans="1:8">
      <c r="A1356" t="s">
        <v>107</v>
      </c>
      <c r="B1356" t="s">
        <v>5345</v>
      </c>
      <c r="C1356" t="s">
        <v>179</v>
      </c>
      <c r="D1356">
        <v>2010</v>
      </c>
      <c r="E1356" t="s">
        <v>106</v>
      </c>
      <c r="F1356" t="s">
        <v>224</v>
      </c>
      <c r="G1356" t="s">
        <v>136</v>
      </c>
      <c r="H1356">
        <v>66.050923405502743</v>
      </c>
    </row>
    <row r="1357" spans="1:8">
      <c r="A1357" t="s">
        <v>27</v>
      </c>
      <c r="B1357" t="s">
        <v>5346</v>
      </c>
      <c r="C1357" t="s">
        <v>180</v>
      </c>
      <c r="D1357">
        <v>2010</v>
      </c>
      <c r="E1357" t="s">
        <v>106</v>
      </c>
      <c r="F1357" t="s">
        <v>224</v>
      </c>
      <c r="G1357" t="s">
        <v>136</v>
      </c>
      <c r="H1357">
        <v>63.514668375862946</v>
      </c>
    </row>
    <row r="1358" spans="1:8">
      <c r="A1358" t="s">
        <v>28</v>
      </c>
      <c r="B1358" t="s">
        <v>5347</v>
      </c>
      <c r="C1358" t="s">
        <v>181</v>
      </c>
      <c r="D1358">
        <v>2010</v>
      </c>
      <c r="E1358" t="s">
        <v>106</v>
      </c>
      <c r="F1358" t="s">
        <v>224</v>
      </c>
      <c r="G1358" t="s">
        <v>136</v>
      </c>
      <c r="H1358">
        <v>62.717284215765488</v>
      </c>
    </row>
    <row r="1359" spans="1:8">
      <c r="A1359" t="s">
        <v>30</v>
      </c>
      <c r="B1359" t="s">
        <v>5348</v>
      </c>
      <c r="C1359" t="s">
        <v>29</v>
      </c>
      <c r="D1359">
        <v>2010</v>
      </c>
      <c r="E1359" t="s">
        <v>106</v>
      </c>
      <c r="F1359" t="s">
        <v>224</v>
      </c>
      <c r="G1359" t="s">
        <v>136</v>
      </c>
      <c r="H1359">
        <v>59.744354974942283</v>
      </c>
    </row>
    <row r="1360" spans="1:8">
      <c r="A1360" t="s">
        <v>32</v>
      </c>
      <c r="B1360" t="s">
        <v>5349</v>
      </c>
      <c r="C1360" t="s">
        <v>31</v>
      </c>
      <c r="D1360">
        <v>2010</v>
      </c>
      <c r="E1360" t="s">
        <v>106</v>
      </c>
      <c r="F1360" t="s">
        <v>224</v>
      </c>
      <c r="G1360" t="s">
        <v>136</v>
      </c>
      <c r="H1360">
        <v>60.950239420214835</v>
      </c>
    </row>
    <row r="1361" spans="1:8">
      <c r="A1361" t="s">
        <v>34</v>
      </c>
      <c r="B1361" t="s">
        <v>5350</v>
      </c>
      <c r="C1361" t="s">
        <v>33</v>
      </c>
      <c r="D1361">
        <v>2010</v>
      </c>
      <c r="E1361" t="s">
        <v>106</v>
      </c>
      <c r="F1361" t="s">
        <v>224</v>
      </c>
      <c r="G1361" t="s">
        <v>136</v>
      </c>
      <c r="H1361">
        <v>57.759260508737597</v>
      </c>
    </row>
    <row r="1362" spans="1:8">
      <c r="A1362" t="s">
        <v>36</v>
      </c>
      <c r="B1362" t="s">
        <v>5351</v>
      </c>
      <c r="C1362" t="s">
        <v>35</v>
      </c>
      <c r="D1362">
        <v>2010</v>
      </c>
      <c r="E1362" t="s">
        <v>106</v>
      </c>
      <c r="F1362" t="s">
        <v>224</v>
      </c>
      <c r="G1362" t="s">
        <v>136</v>
      </c>
      <c r="H1362">
        <v>60.621643002872958</v>
      </c>
    </row>
    <row r="1363" spans="1:8">
      <c r="A1363" t="s">
        <v>38</v>
      </c>
      <c r="B1363" t="s">
        <v>5352</v>
      </c>
      <c r="C1363" t="s">
        <v>37</v>
      </c>
      <c r="D1363">
        <v>2010</v>
      </c>
      <c r="E1363" t="s">
        <v>106</v>
      </c>
      <c r="F1363" t="s">
        <v>224</v>
      </c>
      <c r="G1363" t="s">
        <v>136</v>
      </c>
      <c r="H1363">
        <v>63.201401505320533</v>
      </c>
    </row>
    <row r="1364" spans="1:8">
      <c r="A1364" t="s">
        <v>40</v>
      </c>
      <c r="B1364" t="s">
        <v>5353</v>
      </c>
      <c r="C1364" t="s">
        <v>39</v>
      </c>
      <c r="D1364">
        <v>2010</v>
      </c>
      <c r="E1364" t="s">
        <v>106</v>
      </c>
      <c r="F1364" t="s">
        <v>224</v>
      </c>
      <c r="G1364" t="s">
        <v>136</v>
      </c>
      <c r="H1364">
        <v>63.615096462784471</v>
      </c>
    </row>
    <row r="1365" spans="1:8">
      <c r="A1365" t="s">
        <v>41</v>
      </c>
      <c r="B1365" t="s">
        <v>5354</v>
      </c>
      <c r="C1365" t="s">
        <v>24</v>
      </c>
      <c r="D1365">
        <v>2010</v>
      </c>
      <c r="E1365" t="s">
        <v>106</v>
      </c>
      <c r="F1365" t="s">
        <v>224</v>
      </c>
      <c r="G1365" t="s">
        <v>136</v>
      </c>
      <c r="H1365">
        <v>59.572443730859568</v>
      </c>
    </row>
    <row r="1366" spans="1:8">
      <c r="A1366" t="s">
        <v>43</v>
      </c>
      <c r="B1366" t="s">
        <v>5355</v>
      </c>
      <c r="C1366" t="s">
        <v>42</v>
      </c>
      <c r="D1366">
        <v>2010</v>
      </c>
      <c r="E1366" t="s">
        <v>106</v>
      </c>
      <c r="F1366" t="s">
        <v>224</v>
      </c>
      <c r="G1366" t="s">
        <v>136</v>
      </c>
      <c r="H1366">
        <v>63.279805609846285</v>
      </c>
    </row>
    <row r="1367" spans="1:8">
      <c r="A1367" t="s">
        <v>45</v>
      </c>
      <c r="B1367" t="s">
        <v>5356</v>
      </c>
      <c r="C1367" t="s">
        <v>44</v>
      </c>
      <c r="D1367">
        <v>2010</v>
      </c>
      <c r="E1367" t="s">
        <v>106</v>
      </c>
      <c r="F1367" t="s">
        <v>224</v>
      </c>
      <c r="G1367" t="s">
        <v>136</v>
      </c>
      <c r="H1367">
        <v>60.17809667189853</v>
      </c>
    </row>
    <row r="1368" spans="1:8">
      <c r="A1368" t="s">
        <v>47</v>
      </c>
      <c r="B1368" t="s">
        <v>5357</v>
      </c>
      <c r="C1368" t="s">
        <v>46</v>
      </c>
      <c r="D1368">
        <v>2010</v>
      </c>
      <c r="E1368" t="s">
        <v>106</v>
      </c>
      <c r="F1368" t="s">
        <v>224</v>
      </c>
      <c r="G1368" t="s">
        <v>136</v>
      </c>
      <c r="H1368">
        <v>61.167732089687632</v>
      </c>
    </row>
    <row r="1369" spans="1:8">
      <c r="A1369" t="s">
        <v>49</v>
      </c>
      <c r="B1369" t="s">
        <v>5358</v>
      </c>
      <c r="C1369" t="s">
        <v>48</v>
      </c>
      <c r="D1369">
        <v>2010</v>
      </c>
      <c r="E1369" t="s">
        <v>106</v>
      </c>
      <c r="F1369" t="s">
        <v>224</v>
      </c>
      <c r="G1369" t="s">
        <v>136</v>
      </c>
      <c r="H1369">
        <v>63.543527573972355</v>
      </c>
    </row>
    <row r="1370" spans="1:8">
      <c r="A1370" t="s">
        <v>51</v>
      </c>
      <c r="B1370" t="s">
        <v>5359</v>
      </c>
      <c r="C1370" t="s">
        <v>50</v>
      </c>
      <c r="D1370">
        <v>2010</v>
      </c>
      <c r="E1370" t="s">
        <v>106</v>
      </c>
      <c r="F1370" t="s">
        <v>224</v>
      </c>
      <c r="G1370" t="s">
        <v>136</v>
      </c>
      <c r="H1370">
        <v>62.626248476613391</v>
      </c>
    </row>
    <row r="1371" spans="1:8">
      <c r="A1371" t="s">
        <v>53</v>
      </c>
      <c r="B1371" t="s">
        <v>5360</v>
      </c>
      <c r="C1371" t="s">
        <v>52</v>
      </c>
      <c r="D1371">
        <v>2010</v>
      </c>
      <c r="E1371" t="s">
        <v>106</v>
      </c>
      <c r="F1371" t="s">
        <v>224</v>
      </c>
      <c r="G1371" t="s">
        <v>136</v>
      </c>
      <c r="H1371">
        <v>62.956326350669109</v>
      </c>
    </row>
    <row r="1372" spans="1:8">
      <c r="A1372" t="s">
        <v>55</v>
      </c>
      <c r="B1372" t="s">
        <v>5361</v>
      </c>
      <c r="C1372" t="s">
        <v>54</v>
      </c>
      <c r="D1372">
        <v>2010</v>
      </c>
      <c r="E1372" t="s">
        <v>106</v>
      </c>
      <c r="F1372" t="s">
        <v>224</v>
      </c>
      <c r="G1372" t="s">
        <v>136</v>
      </c>
      <c r="H1372">
        <v>62.174959128905897</v>
      </c>
    </row>
    <row r="1373" spans="1:8">
      <c r="A1373" t="s">
        <v>57</v>
      </c>
      <c r="B1373" t="s">
        <v>5362</v>
      </c>
      <c r="C1373" t="s">
        <v>56</v>
      </c>
      <c r="D1373">
        <v>2010</v>
      </c>
      <c r="E1373" t="s">
        <v>106</v>
      </c>
      <c r="F1373" t="s">
        <v>224</v>
      </c>
      <c r="G1373" t="s">
        <v>136</v>
      </c>
      <c r="H1373">
        <v>67.495630978660785</v>
      </c>
    </row>
    <row r="1374" spans="1:8">
      <c r="A1374" t="s">
        <v>59</v>
      </c>
      <c r="B1374" t="s">
        <v>5363</v>
      </c>
      <c r="C1374" t="s">
        <v>58</v>
      </c>
      <c r="D1374">
        <v>2010</v>
      </c>
      <c r="E1374" t="s">
        <v>106</v>
      </c>
      <c r="F1374" t="s">
        <v>224</v>
      </c>
      <c r="G1374" t="s">
        <v>136</v>
      </c>
      <c r="H1374">
        <v>63.36058735191056</v>
      </c>
    </row>
    <row r="1375" spans="1:8">
      <c r="A1375" t="s">
        <v>61</v>
      </c>
      <c r="B1375" t="s">
        <v>5364</v>
      </c>
      <c r="C1375" t="s">
        <v>60</v>
      </c>
      <c r="D1375">
        <v>2010</v>
      </c>
      <c r="E1375" t="s">
        <v>106</v>
      </c>
      <c r="F1375" t="s">
        <v>224</v>
      </c>
      <c r="G1375" t="s">
        <v>136</v>
      </c>
      <c r="H1375">
        <v>64.131960692559659</v>
      </c>
    </row>
    <row r="1376" spans="1:8">
      <c r="A1376" t="s">
        <v>63</v>
      </c>
      <c r="B1376" t="s">
        <v>5365</v>
      </c>
      <c r="C1376" t="s">
        <v>62</v>
      </c>
      <c r="D1376">
        <v>2010</v>
      </c>
      <c r="E1376" t="s">
        <v>106</v>
      </c>
      <c r="F1376" t="s">
        <v>224</v>
      </c>
      <c r="G1376" t="s">
        <v>136</v>
      </c>
      <c r="H1376">
        <v>63.565455927553963</v>
      </c>
    </row>
    <row r="1377" spans="1:8">
      <c r="A1377" t="s">
        <v>65</v>
      </c>
      <c r="B1377" t="s">
        <v>5366</v>
      </c>
      <c r="C1377" t="s">
        <v>64</v>
      </c>
      <c r="D1377">
        <v>2010</v>
      </c>
      <c r="E1377" t="s">
        <v>106</v>
      </c>
      <c r="F1377" t="s">
        <v>224</v>
      </c>
      <c r="G1377" t="s">
        <v>136</v>
      </c>
      <c r="H1377">
        <v>63.243926414829374</v>
      </c>
    </row>
    <row r="1378" spans="1:8">
      <c r="A1378" t="s">
        <v>67</v>
      </c>
      <c r="B1378" t="s">
        <v>5367</v>
      </c>
      <c r="C1378" t="s">
        <v>66</v>
      </c>
      <c r="D1378">
        <v>2010</v>
      </c>
      <c r="E1378" t="s">
        <v>106</v>
      </c>
      <c r="F1378" t="s">
        <v>224</v>
      </c>
      <c r="G1378" t="s">
        <v>136</v>
      </c>
      <c r="H1378">
        <v>62.316637043064858</v>
      </c>
    </row>
    <row r="1379" spans="1:8">
      <c r="A1379" t="s">
        <v>69</v>
      </c>
      <c r="B1379" t="s">
        <v>5368</v>
      </c>
      <c r="C1379" t="s">
        <v>68</v>
      </c>
      <c r="D1379">
        <v>2010</v>
      </c>
      <c r="E1379" t="s">
        <v>106</v>
      </c>
      <c r="F1379" t="s">
        <v>224</v>
      </c>
      <c r="G1379" t="s">
        <v>136</v>
      </c>
      <c r="H1379">
        <v>60.804801174387975</v>
      </c>
    </row>
    <row r="1380" spans="1:8">
      <c r="A1380" t="s">
        <v>71</v>
      </c>
      <c r="B1380" t="s">
        <v>5369</v>
      </c>
      <c r="C1380" t="s">
        <v>70</v>
      </c>
      <c r="D1380">
        <v>2010</v>
      </c>
      <c r="E1380" t="s">
        <v>106</v>
      </c>
      <c r="F1380" t="s">
        <v>224</v>
      </c>
      <c r="G1380" t="s">
        <v>136</v>
      </c>
      <c r="H1380">
        <v>62.873603635281704</v>
      </c>
    </row>
    <row r="1381" spans="1:8">
      <c r="A1381" t="s">
        <v>20</v>
      </c>
      <c r="B1381" t="s">
        <v>5370</v>
      </c>
      <c r="C1381" t="s">
        <v>182</v>
      </c>
      <c r="D1381">
        <v>2010</v>
      </c>
      <c r="E1381" t="s">
        <v>106</v>
      </c>
      <c r="F1381" t="s">
        <v>224</v>
      </c>
      <c r="G1381" t="s">
        <v>136</v>
      </c>
      <c r="H1381">
        <v>62.729996822084324</v>
      </c>
    </row>
    <row r="1382" spans="1:8">
      <c r="A1382" t="s">
        <v>23</v>
      </c>
      <c r="B1382" t="s">
        <v>5371</v>
      </c>
      <c r="C1382" t="s">
        <v>175</v>
      </c>
      <c r="D1382">
        <v>2011</v>
      </c>
      <c r="E1382" t="s">
        <v>106</v>
      </c>
      <c r="F1382" t="s">
        <v>224</v>
      </c>
      <c r="G1382" t="s">
        <v>136</v>
      </c>
      <c r="H1382">
        <v>61.013341713567407</v>
      </c>
    </row>
    <row r="1383" spans="1:8">
      <c r="A1383" t="s">
        <v>25</v>
      </c>
      <c r="B1383" t="s">
        <v>5372</v>
      </c>
      <c r="C1383" t="s">
        <v>176</v>
      </c>
      <c r="D1383">
        <v>2011</v>
      </c>
      <c r="E1383" t="s">
        <v>106</v>
      </c>
      <c r="F1383" t="s">
        <v>224</v>
      </c>
      <c r="G1383" t="s">
        <v>136</v>
      </c>
      <c r="H1383">
        <v>59.291443850267378</v>
      </c>
    </row>
    <row r="1384" spans="1:8">
      <c r="A1384" t="s">
        <v>26</v>
      </c>
      <c r="B1384" t="s">
        <v>5373</v>
      </c>
      <c r="C1384" t="s">
        <v>177</v>
      </c>
      <c r="D1384">
        <v>2011</v>
      </c>
      <c r="E1384" t="s">
        <v>106</v>
      </c>
      <c r="F1384" t="s">
        <v>224</v>
      </c>
      <c r="G1384" t="s">
        <v>136</v>
      </c>
      <c r="H1384">
        <v>60.959361796181874</v>
      </c>
    </row>
    <row r="1385" spans="1:8">
      <c r="A1385" s="16" t="s">
        <v>221</v>
      </c>
      <c r="B1385" t="s">
        <v>5374</v>
      </c>
      <c r="C1385" t="s">
        <v>178</v>
      </c>
      <c r="D1385">
        <v>2011</v>
      </c>
      <c r="E1385" t="s">
        <v>106</v>
      </c>
      <c r="F1385" t="s">
        <v>224</v>
      </c>
      <c r="G1385" t="s">
        <v>136</v>
      </c>
      <c r="H1385">
        <v>63.06272697511173</v>
      </c>
    </row>
    <row r="1386" spans="1:8">
      <c r="A1386" t="s">
        <v>107</v>
      </c>
      <c r="B1386" t="s">
        <v>5375</v>
      </c>
      <c r="C1386" t="s">
        <v>179</v>
      </c>
      <c r="D1386">
        <v>2011</v>
      </c>
      <c r="E1386" t="s">
        <v>106</v>
      </c>
      <c r="F1386" t="s">
        <v>224</v>
      </c>
      <c r="G1386" t="s">
        <v>136</v>
      </c>
      <c r="H1386">
        <v>65.999076988320994</v>
      </c>
    </row>
    <row r="1387" spans="1:8">
      <c r="A1387" t="s">
        <v>27</v>
      </c>
      <c r="B1387" t="s">
        <v>5376</v>
      </c>
      <c r="C1387" t="s">
        <v>180</v>
      </c>
      <c r="D1387">
        <v>2011</v>
      </c>
      <c r="E1387" t="s">
        <v>106</v>
      </c>
      <c r="F1387" t="s">
        <v>224</v>
      </c>
      <c r="G1387" t="s">
        <v>136</v>
      </c>
      <c r="H1387">
        <v>63.369819128345462</v>
      </c>
    </row>
    <row r="1388" spans="1:8">
      <c r="A1388" t="s">
        <v>28</v>
      </c>
      <c r="B1388" t="s">
        <v>5377</v>
      </c>
      <c r="C1388" t="s">
        <v>181</v>
      </c>
      <c r="D1388">
        <v>2011</v>
      </c>
      <c r="E1388" t="s">
        <v>106</v>
      </c>
      <c r="F1388" t="s">
        <v>224</v>
      </c>
      <c r="G1388" t="s">
        <v>136</v>
      </c>
      <c r="H1388">
        <v>62.661629510847781</v>
      </c>
    </row>
    <row r="1389" spans="1:8">
      <c r="A1389" t="s">
        <v>30</v>
      </c>
      <c r="B1389" t="s">
        <v>5378</v>
      </c>
      <c r="C1389" t="s">
        <v>29</v>
      </c>
      <c r="D1389">
        <v>2011</v>
      </c>
      <c r="E1389" t="s">
        <v>106</v>
      </c>
      <c r="F1389" t="s">
        <v>224</v>
      </c>
      <c r="G1389" t="s">
        <v>136</v>
      </c>
      <c r="H1389">
        <v>59.377725265141926</v>
      </c>
    </row>
    <row r="1390" spans="1:8">
      <c r="A1390" t="s">
        <v>32</v>
      </c>
      <c r="B1390" t="s">
        <v>5379</v>
      </c>
      <c r="C1390" t="s">
        <v>31</v>
      </c>
      <c r="D1390">
        <v>2011</v>
      </c>
      <c r="E1390" t="s">
        <v>106</v>
      </c>
      <c r="F1390" t="s">
        <v>224</v>
      </c>
      <c r="G1390" t="s">
        <v>136</v>
      </c>
      <c r="H1390">
        <v>60.741627955910204</v>
      </c>
    </row>
    <row r="1391" spans="1:8">
      <c r="A1391" t="s">
        <v>34</v>
      </c>
      <c r="B1391" t="s">
        <v>5380</v>
      </c>
      <c r="C1391" t="s">
        <v>33</v>
      </c>
      <c r="D1391">
        <v>2011</v>
      </c>
      <c r="E1391" t="s">
        <v>106</v>
      </c>
      <c r="F1391" t="s">
        <v>224</v>
      </c>
      <c r="G1391" t="s">
        <v>136</v>
      </c>
      <c r="H1391">
        <v>57.802002149959684</v>
      </c>
    </row>
    <row r="1392" spans="1:8">
      <c r="A1392" t="s">
        <v>36</v>
      </c>
      <c r="B1392" t="s">
        <v>5381</v>
      </c>
      <c r="C1392" t="s">
        <v>35</v>
      </c>
      <c r="D1392">
        <v>2011</v>
      </c>
      <c r="E1392" t="s">
        <v>106</v>
      </c>
      <c r="F1392" t="s">
        <v>224</v>
      </c>
      <c r="G1392" t="s">
        <v>136</v>
      </c>
      <c r="H1392">
        <v>60.355709747533858</v>
      </c>
    </row>
    <row r="1393" spans="1:8">
      <c r="A1393" t="s">
        <v>38</v>
      </c>
      <c r="B1393" t="s">
        <v>5382</v>
      </c>
      <c r="C1393" t="s">
        <v>37</v>
      </c>
      <c r="D1393">
        <v>2011</v>
      </c>
      <c r="E1393" t="s">
        <v>106</v>
      </c>
      <c r="F1393" t="s">
        <v>224</v>
      </c>
      <c r="G1393" t="s">
        <v>136</v>
      </c>
      <c r="H1393">
        <v>62.941617346806908</v>
      </c>
    </row>
    <row r="1394" spans="1:8">
      <c r="A1394" t="s">
        <v>40</v>
      </c>
      <c r="B1394" t="s">
        <v>5383</v>
      </c>
      <c r="C1394" t="s">
        <v>39</v>
      </c>
      <c r="D1394">
        <v>2011</v>
      </c>
      <c r="E1394" t="s">
        <v>106</v>
      </c>
      <c r="F1394" t="s">
        <v>224</v>
      </c>
      <c r="G1394" t="s">
        <v>136</v>
      </c>
      <c r="H1394">
        <v>63.197409097600477</v>
      </c>
    </row>
    <row r="1395" spans="1:8">
      <c r="A1395" t="s">
        <v>41</v>
      </c>
      <c r="B1395" t="s">
        <v>5384</v>
      </c>
      <c r="C1395" t="s">
        <v>24</v>
      </c>
      <c r="D1395">
        <v>2011</v>
      </c>
      <c r="E1395" t="s">
        <v>106</v>
      </c>
      <c r="F1395" t="s">
        <v>224</v>
      </c>
      <c r="G1395" t="s">
        <v>136</v>
      </c>
      <c r="H1395">
        <v>59.291443850267378</v>
      </c>
    </row>
    <row r="1396" spans="1:8">
      <c r="A1396" t="s">
        <v>43</v>
      </c>
      <c r="B1396" t="s">
        <v>5385</v>
      </c>
      <c r="C1396" t="s">
        <v>42</v>
      </c>
      <c r="D1396">
        <v>2011</v>
      </c>
      <c r="E1396" t="s">
        <v>106</v>
      </c>
      <c r="F1396" t="s">
        <v>224</v>
      </c>
      <c r="G1396" t="s">
        <v>136</v>
      </c>
      <c r="H1396">
        <v>63.163740215781687</v>
      </c>
    </row>
    <row r="1397" spans="1:8">
      <c r="A1397" t="s">
        <v>45</v>
      </c>
      <c r="B1397" t="s">
        <v>5386</v>
      </c>
      <c r="C1397" t="s">
        <v>44</v>
      </c>
      <c r="D1397">
        <v>2011</v>
      </c>
      <c r="E1397" t="s">
        <v>106</v>
      </c>
      <c r="F1397" t="s">
        <v>224</v>
      </c>
      <c r="G1397" t="s">
        <v>136</v>
      </c>
      <c r="H1397">
        <v>59.702850212249849</v>
      </c>
    </row>
    <row r="1398" spans="1:8">
      <c r="A1398" t="s">
        <v>47</v>
      </c>
      <c r="B1398" t="s">
        <v>5387</v>
      </c>
      <c r="C1398" t="s">
        <v>46</v>
      </c>
      <c r="D1398">
        <v>2011</v>
      </c>
      <c r="E1398" t="s">
        <v>106</v>
      </c>
      <c r="F1398" t="s">
        <v>224</v>
      </c>
      <c r="G1398" t="s">
        <v>136</v>
      </c>
      <c r="H1398">
        <v>60.910192626610538</v>
      </c>
    </row>
    <row r="1399" spans="1:8">
      <c r="A1399" t="s">
        <v>49</v>
      </c>
      <c r="B1399" t="s">
        <v>5388</v>
      </c>
      <c r="C1399" t="s">
        <v>48</v>
      </c>
      <c r="D1399">
        <v>2011</v>
      </c>
      <c r="E1399" t="s">
        <v>106</v>
      </c>
      <c r="F1399" t="s">
        <v>224</v>
      </c>
      <c r="G1399" t="s">
        <v>136</v>
      </c>
      <c r="H1399">
        <v>63.402411953748796</v>
      </c>
    </row>
    <row r="1400" spans="1:8">
      <c r="A1400" t="s">
        <v>51</v>
      </c>
      <c r="B1400" t="s">
        <v>5389</v>
      </c>
      <c r="C1400" t="s">
        <v>50</v>
      </c>
      <c r="D1400">
        <v>2011</v>
      </c>
      <c r="E1400" t="s">
        <v>106</v>
      </c>
      <c r="F1400" t="s">
        <v>224</v>
      </c>
      <c r="G1400" t="s">
        <v>136</v>
      </c>
      <c r="H1400">
        <v>62.586414397268328</v>
      </c>
    </row>
    <row r="1401" spans="1:8">
      <c r="A1401" t="s">
        <v>53</v>
      </c>
      <c r="B1401" t="s">
        <v>5390</v>
      </c>
      <c r="C1401" t="s">
        <v>52</v>
      </c>
      <c r="D1401">
        <v>2011</v>
      </c>
      <c r="E1401" t="s">
        <v>106</v>
      </c>
      <c r="F1401" t="s">
        <v>224</v>
      </c>
      <c r="G1401" t="s">
        <v>136</v>
      </c>
      <c r="H1401">
        <v>62.963803472143418</v>
      </c>
    </row>
    <row r="1402" spans="1:8">
      <c r="A1402" t="s">
        <v>55</v>
      </c>
      <c r="B1402" t="s">
        <v>5391</v>
      </c>
      <c r="C1402" t="s">
        <v>54</v>
      </c>
      <c r="D1402">
        <v>2011</v>
      </c>
      <c r="E1402" t="s">
        <v>106</v>
      </c>
      <c r="F1402" t="s">
        <v>224</v>
      </c>
      <c r="G1402" t="s">
        <v>136</v>
      </c>
      <c r="H1402">
        <v>61.97083326916858</v>
      </c>
    </row>
    <row r="1403" spans="1:8">
      <c r="A1403" t="s">
        <v>57</v>
      </c>
      <c r="B1403" t="s">
        <v>5392</v>
      </c>
      <c r="C1403" t="s">
        <v>56</v>
      </c>
      <c r="D1403">
        <v>2011</v>
      </c>
      <c r="E1403" t="s">
        <v>106</v>
      </c>
      <c r="F1403" t="s">
        <v>224</v>
      </c>
      <c r="G1403" t="s">
        <v>136</v>
      </c>
      <c r="H1403">
        <v>67.48889395147512</v>
      </c>
    </row>
    <row r="1404" spans="1:8">
      <c r="A1404" t="s">
        <v>59</v>
      </c>
      <c r="B1404" t="s">
        <v>5393</v>
      </c>
      <c r="C1404" t="s">
        <v>58</v>
      </c>
      <c r="D1404">
        <v>2011</v>
      </c>
      <c r="E1404" t="s">
        <v>106</v>
      </c>
      <c r="F1404" t="s">
        <v>224</v>
      </c>
      <c r="G1404" t="s">
        <v>136</v>
      </c>
      <c r="H1404">
        <v>63.144844168746914</v>
      </c>
    </row>
    <row r="1405" spans="1:8">
      <c r="A1405" t="s">
        <v>61</v>
      </c>
      <c r="B1405" t="s">
        <v>5394</v>
      </c>
      <c r="C1405" t="s">
        <v>60</v>
      </c>
      <c r="D1405">
        <v>2011</v>
      </c>
      <c r="E1405" t="s">
        <v>106</v>
      </c>
      <c r="F1405" t="s">
        <v>224</v>
      </c>
      <c r="G1405" t="s">
        <v>136</v>
      </c>
      <c r="H1405">
        <v>64.26646258277043</v>
      </c>
    </row>
    <row r="1406" spans="1:8">
      <c r="A1406" t="s">
        <v>63</v>
      </c>
      <c r="B1406" t="s">
        <v>5395</v>
      </c>
      <c r="C1406" t="s">
        <v>62</v>
      </c>
      <c r="D1406">
        <v>2011</v>
      </c>
      <c r="E1406" t="s">
        <v>106</v>
      </c>
      <c r="F1406" t="s">
        <v>224</v>
      </c>
      <c r="G1406" t="s">
        <v>136</v>
      </c>
      <c r="H1406">
        <v>63.421618537698585</v>
      </c>
    </row>
    <row r="1407" spans="1:8">
      <c r="A1407" t="s">
        <v>65</v>
      </c>
      <c r="B1407" t="s">
        <v>5396</v>
      </c>
      <c r="C1407" t="s">
        <v>64</v>
      </c>
      <c r="D1407">
        <v>2011</v>
      </c>
      <c r="E1407" t="s">
        <v>106</v>
      </c>
      <c r="F1407" t="s">
        <v>224</v>
      </c>
      <c r="G1407" t="s">
        <v>136</v>
      </c>
      <c r="H1407">
        <v>63.427412540138583</v>
      </c>
    </row>
    <row r="1408" spans="1:8">
      <c r="A1408" t="s">
        <v>67</v>
      </c>
      <c r="B1408" t="s">
        <v>5397</v>
      </c>
      <c r="C1408" t="s">
        <v>66</v>
      </c>
      <c r="D1408">
        <v>2011</v>
      </c>
      <c r="E1408" t="s">
        <v>106</v>
      </c>
      <c r="F1408" t="s">
        <v>224</v>
      </c>
      <c r="G1408" t="s">
        <v>136</v>
      </c>
      <c r="H1408">
        <v>62.386674649332875</v>
      </c>
    </row>
    <row r="1409" spans="1:8">
      <c r="A1409" t="s">
        <v>69</v>
      </c>
      <c r="B1409" t="s">
        <v>5398</v>
      </c>
      <c r="C1409" t="s">
        <v>68</v>
      </c>
      <c r="D1409">
        <v>2011</v>
      </c>
      <c r="E1409" t="s">
        <v>106</v>
      </c>
      <c r="F1409" t="s">
        <v>224</v>
      </c>
      <c r="G1409" t="s">
        <v>136</v>
      </c>
      <c r="H1409">
        <v>60.464516683496981</v>
      </c>
    </row>
    <row r="1410" spans="1:8">
      <c r="A1410" t="s">
        <v>71</v>
      </c>
      <c r="B1410" t="s">
        <v>5399</v>
      </c>
      <c r="C1410" t="s">
        <v>70</v>
      </c>
      <c r="D1410">
        <v>2011</v>
      </c>
      <c r="E1410" t="s">
        <v>106</v>
      </c>
      <c r="F1410" t="s">
        <v>224</v>
      </c>
      <c r="G1410" t="s">
        <v>136</v>
      </c>
      <c r="H1410">
        <v>62.91252738980225</v>
      </c>
    </row>
    <row r="1411" spans="1:8">
      <c r="A1411" t="s">
        <v>20</v>
      </c>
      <c r="B1411" t="s">
        <v>5400</v>
      </c>
      <c r="C1411" t="s">
        <v>182</v>
      </c>
      <c r="D1411">
        <v>2011</v>
      </c>
      <c r="E1411" t="s">
        <v>106</v>
      </c>
      <c r="F1411" t="s">
        <v>224</v>
      </c>
      <c r="G1411" t="s">
        <v>136</v>
      </c>
      <c r="H1411">
        <v>62.584149253214463</v>
      </c>
    </row>
    <row r="1412" spans="1:8">
      <c r="A1412" t="s">
        <v>23</v>
      </c>
      <c r="B1412" t="s">
        <v>5401</v>
      </c>
      <c r="C1412" t="s">
        <v>175</v>
      </c>
      <c r="D1412">
        <v>2012</v>
      </c>
      <c r="E1412" t="s">
        <v>106</v>
      </c>
      <c r="F1412" t="s">
        <v>224</v>
      </c>
      <c r="G1412" t="s">
        <v>136</v>
      </c>
      <c r="H1412">
        <v>60.35874465033659</v>
      </c>
    </row>
    <row r="1413" spans="1:8">
      <c r="A1413" t="s">
        <v>25</v>
      </c>
      <c r="B1413" t="s">
        <v>5402</v>
      </c>
      <c r="C1413" t="s">
        <v>176</v>
      </c>
      <c r="D1413">
        <v>2012</v>
      </c>
      <c r="E1413" t="s">
        <v>106</v>
      </c>
      <c r="F1413" t="s">
        <v>224</v>
      </c>
      <c r="G1413" t="s">
        <v>136</v>
      </c>
      <c r="H1413">
        <v>58.524694936163257</v>
      </c>
    </row>
    <row r="1414" spans="1:8">
      <c r="A1414" t="s">
        <v>26</v>
      </c>
      <c r="B1414" t="s">
        <v>5403</v>
      </c>
      <c r="C1414" t="s">
        <v>177</v>
      </c>
      <c r="D1414">
        <v>2012</v>
      </c>
      <c r="E1414" t="s">
        <v>106</v>
      </c>
      <c r="F1414" t="s">
        <v>224</v>
      </c>
      <c r="G1414" t="s">
        <v>136</v>
      </c>
      <c r="H1414">
        <v>60.443897688246452</v>
      </c>
    </row>
    <row r="1415" spans="1:8">
      <c r="A1415" s="16" t="s">
        <v>221</v>
      </c>
      <c r="B1415" t="s">
        <v>5404</v>
      </c>
      <c r="C1415" t="s">
        <v>178</v>
      </c>
      <c r="D1415">
        <v>2012</v>
      </c>
      <c r="E1415" t="s">
        <v>106</v>
      </c>
      <c r="F1415" t="s">
        <v>224</v>
      </c>
      <c r="G1415" t="s">
        <v>136</v>
      </c>
      <c r="H1415">
        <v>62.544279623210308</v>
      </c>
    </row>
    <row r="1416" spans="1:8">
      <c r="A1416" t="s">
        <v>107</v>
      </c>
      <c r="B1416" t="s">
        <v>5405</v>
      </c>
      <c r="C1416" t="s">
        <v>179</v>
      </c>
      <c r="D1416">
        <v>2012</v>
      </c>
      <c r="E1416" t="s">
        <v>106</v>
      </c>
      <c r="F1416" t="s">
        <v>224</v>
      </c>
      <c r="G1416" t="s">
        <v>136</v>
      </c>
      <c r="H1416">
        <v>65.606903037402446</v>
      </c>
    </row>
    <row r="1417" spans="1:8">
      <c r="A1417" t="s">
        <v>27</v>
      </c>
      <c r="B1417" t="s">
        <v>5406</v>
      </c>
      <c r="C1417" t="s">
        <v>180</v>
      </c>
      <c r="D1417">
        <v>2012</v>
      </c>
      <c r="E1417" t="s">
        <v>106</v>
      </c>
      <c r="F1417" t="s">
        <v>224</v>
      </c>
      <c r="G1417" t="s">
        <v>136</v>
      </c>
      <c r="H1417">
        <v>62.965352560478372</v>
      </c>
    </row>
    <row r="1418" spans="1:8">
      <c r="A1418" t="s">
        <v>28</v>
      </c>
      <c r="B1418" t="s">
        <v>5407</v>
      </c>
      <c r="C1418" t="s">
        <v>181</v>
      </c>
      <c r="D1418">
        <v>2012</v>
      </c>
      <c r="E1418" t="s">
        <v>106</v>
      </c>
      <c r="F1418" t="s">
        <v>224</v>
      </c>
      <c r="G1418" t="s">
        <v>136</v>
      </c>
      <c r="H1418">
        <v>62.205333251940708</v>
      </c>
    </row>
    <row r="1419" spans="1:8">
      <c r="A1419" t="s">
        <v>30</v>
      </c>
      <c r="B1419" t="s">
        <v>5408</v>
      </c>
      <c r="C1419" t="s">
        <v>29</v>
      </c>
      <c r="D1419">
        <v>2012</v>
      </c>
      <c r="E1419" t="s">
        <v>106</v>
      </c>
      <c r="F1419" t="s">
        <v>224</v>
      </c>
      <c r="G1419" t="s">
        <v>136</v>
      </c>
      <c r="H1419">
        <v>58.476741248140144</v>
      </c>
    </row>
    <row r="1420" spans="1:8">
      <c r="A1420" t="s">
        <v>32</v>
      </c>
      <c r="B1420" t="s">
        <v>5409</v>
      </c>
      <c r="C1420" t="s">
        <v>31</v>
      </c>
      <c r="D1420">
        <v>2012</v>
      </c>
      <c r="E1420" t="s">
        <v>106</v>
      </c>
      <c r="F1420" t="s">
        <v>224</v>
      </c>
      <c r="G1420" t="s">
        <v>136</v>
      </c>
      <c r="H1420">
        <v>60.138844042621898</v>
      </c>
    </row>
    <row r="1421" spans="1:8">
      <c r="A1421" t="s">
        <v>34</v>
      </c>
      <c r="B1421" t="s">
        <v>5410</v>
      </c>
      <c r="C1421" t="s">
        <v>33</v>
      </c>
      <c r="D1421">
        <v>2012</v>
      </c>
      <c r="E1421" t="s">
        <v>106</v>
      </c>
      <c r="F1421" t="s">
        <v>224</v>
      </c>
      <c r="G1421" t="s">
        <v>136</v>
      </c>
      <c r="H1421">
        <v>57.285084558268942</v>
      </c>
    </row>
    <row r="1422" spans="1:8">
      <c r="A1422" t="s">
        <v>36</v>
      </c>
      <c r="B1422" t="s">
        <v>5411</v>
      </c>
      <c r="C1422" t="s">
        <v>35</v>
      </c>
      <c r="D1422">
        <v>2012</v>
      </c>
      <c r="E1422" t="s">
        <v>106</v>
      </c>
      <c r="F1422" t="s">
        <v>224</v>
      </c>
      <c r="G1422" t="s">
        <v>136</v>
      </c>
      <c r="H1422">
        <v>59.850180996421919</v>
      </c>
    </row>
    <row r="1423" spans="1:8">
      <c r="A1423" t="s">
        <v>38</v>
      </c>
      <c r="B1423" t="s">
        <v>5412</v>
      </c>
      <c r="C1423" t="s">
        <v>37</v>
      </c>
      <c r="D1423">
        <v>2012</v>
      </c>
      <c r="E1423" t="s">
        <v>106</v>
      </c>
      <c r="F1423" t="s">
        <v>224</v>
      </c>
      <c r="G1423" t="s">
        <v>136</v>
      </c>
      <c r="H1423">
        <v>62.236055326677942</v>
      </c>
    </row>
    <row r="1424" spans="1:8">
      <c r="A1424" t="s">
        <v>40</v>
      </c>
      <c r="B1424" t="s">
        <v>5413</v>
      </c>
      <c r="C1424" t="s">
        <v>39</v>
      </c>
      <c r="D1424">
        <v>2012</v>
      </c>
      <c r="E1424" t="s">
        <v>106</v>
      </c>
      <c r="F1424" t="s">
        <v>224</v>
      </c>
      <c r="G1424" t="s">
        <v>136</v>
      </c>
      <c r="H1424">
        <v>62.452949016506288</v>
      </c>
    </row>
    <row r="1425" spans="1:8">
      <c r="A1425" t="s">
        <v>41</v>
      </c>
      <c r="B1425" t="s">
        <v>5414</v>
      </c>
      <c r="C1425" t="s">
        <v>24</v>
      </c>
      <c r="D1425">
        <v>2012</v>
      </c>
      <c r="E1425" t="s">
        <v>106</v>
      </c>
      <c r="F1425" t="s">
        <v>224</v>
      </c>
      <c r="G1425" t="s">
        <v>136</v>
      </c>
      <c r="H1425">
        <v>58.524694936163257</v>
      </c>
    </row>
    <row r="1426" spans="1:8">
      <c r="A1426" t="s">
        <v>43</v>
      </c>
      <c r="B1426" t="s">
        <v>5415</v>
      </c>
      <c r="C1426" t="s">
        <v>42</v>
      </c>
      <c r="D1426">
        <v>2012</v>
      </c>
      <c r="E1426" t="s">
        <v>106</v>
      </c>
      <c r="F1426" t="s">
        <v>224</v>
      </c>
      <c r="G1426" t="s">
        <v>136</v>
      </c>
      <c r="H1426">
        <v>62.763915547024951</v>
      </c>
    </row>
    <row r="1427" spans="1:8">
      <c r="A1427" t="s">
        <v>45</v>
      </c>
      <c r="B1427" t="s">
        <v>5416</v>
      </c>
      <c r="C1427" t="s">
        <v>44</v>
      </c>
      <c r="D1427">
        <v>2012</v>
      </c>
      <c r="E1427" t="s">
        <v>106</v>
      </c>
      <c r="F1427" t="s">
        <v>224</v>
      </c>
      <c r="G1427" t="s">
        <v>136</v>
      </c>
      <c r="H1427">
        <v>58.959270980772594</v>
      </c>
    </row>
    <row r="1428" spans="1:8">
      <c r="A1428" t="s">
        <v>47</v>
      </c>
      <c r="B1428" t="s">
        <v>5417</v>
      </c>
      <c r="C1428" t="s">
        <v>46</v>
      </c>
      <c r="D1428">
        <v>2012</v>
      </c>
      <c r="E1428" t="s">
        <v>106</v>
      </c>
      <c r="F1428" t="s">
        <v>224</v>
      </c>
      <c r="G1428" t="s">
        <v>136</v>
      </c>
      <c r="H1428">
        <v>60.498205525706638</v>
      </c>
    </row>
    <row r="1429" spans="1:8">
      <c r="A1429" t="s">
        <v>49</v>
      </c>
      <c r="B1429" t="s">
        <v>5418</v>
      </c>
      <c r="C1429" t="s">
        <v>48</v>
      </c>
      <c r="D1429">
        <v>2012</v>
      </c>
      <c r="E1429" t="s">
        <v>106</v>
      </c>
      <c r="F1429" t="s">
        <v>224</v>
      </c>
      <c r="G1429" t="s">
        <v>136</v>
      </c>
      <c r="H1429">
        <v>62.936554493402632</v>
      </c>
    </row>
    <row r="1430" spans="1:8">
      <c r="A1430" t="s">
        <v>51</v>
      </c>
      <c r="B1430" t="s">
        <v>5419</v>
      </c>
      <c r="C1430" t="s">
        <v>50</v>
      </c>
      <c r="D1430">
        <v>2012</v>
      </c>
      <c r="E1430" t="s">
        <v>106</v>
      </c>
      <c r="F1430" t="s">
        <v>224</v>
      </c>
      <c r="G1430" t="s">
        <v>136</v>
      </c>
      <c r="H1430">
        <v>62.121423781850694</v>
      </c>
    </row>
    <row r="1431" spans="1:8">
      <c r="A1431" t="s">
        <v>53</v>
      </c>
      <c r="B1431" t="s">
        <v>5420</v>
      </c>
      <c r="C1431" t="s">
        <v>52</v>
      </c>
      <c r="D1431">
        <v>2012</v>
      </c>
      <c r="E1431" t="s">
        <v>106</v>
      </c>
      <c r="F1431" t="s">
        <v>224</v>
      </c>
      <c r="G1431" t="s">
        <v>136</v>
      </c>
      <c r="H1431">
        <v>62.301105050447958</v>
      </c>
    </row>
    <row r="1432" spans="1:8">
      <c r="A1432" t="s">
        <v>55</v>
      </c>
      <c r="B1432" t="s">
        <v>5421</v>
      </c>
      <c r="C1432" t="s">
        <v>54</v>
      </c>
      <c r="D1432">
        <v>2012</v>
      </c>
      <c r="E1432" t="s">
        <v>106</v>
      </c>
      <c r="F1432" t="s">
        <v>224</v>
      </c>
      <c r="G1432" t="s">
        <v>136</v>
      </c>
      <c r="H1432">
        <v>61.253206752999368</v>
      </c>
    </row>
    <row r="1433" spans="1:8">
      <c r="A1433" t="s">
        <v>57</v>
      </c>
      <c r="B1433" t="s">
        <v>5422</v>
      </c>
      <c r="C1433" t="s">
        <v>56</v>
      </c>
      <c r="D1433">
        <v>2012</v>
      </c>
      <c r="E1433" t="s">
        <v>106</v>
      </c>
      <c r="F1433" t="s">
        <v>224</v>
      </c>
      <c r="G1433" t="s">
        <v>136</v>
      </c>
      <c r="H1433">
        <v>67.204971045464546</v>
      </c>
    </row>
    <row r="1434" spans="1:8">
      <c r="A1434" t="s">
        <v>59</v>
      </c>
      <c r="B1434" t="s">
        <v>5423</v>
      </c>
      <c r="C1434" t="s">
        <v>58</v>
      </c>
      <c r="D1434">
        <v>2012</v>
      </c>
      <c r="E1434" t="s">
        <v>106</v>
      </c>
      <c r="F1434" t="s">
        <v>224</v>
      </c>
      <c r="G1434" t="s">
        <v>136</v>
      </c>
      <c r="H1434">
        <v>62.772362862180231</v>
      </c>
    </row>
    <row r="1435" spans="1:8">
      <c r="A1435" t="s">
        <v>61</v>
      </c>
      <c r="B1435" t="s">
        <v>5424</v>
      </c>
      <c r="C1435" t="s">
        <v>60</v>
      </c>
      <c r="D1435">
        <v>2012</v>
      </c>
      <c r="E1435" t="s">
        <v>106</v>
      </c>
      <c r="F1435" t="s">
        <v>224</v>
      </c>
      <c r="G1435" t="s">
        <v>136</v>
      </c>
      <c r="H1435">
        <v>63.736336755373934</v>
      </c>
    </row>
    <row r="1436" spans="1:8">
      <c r="A1436" t="s">
        <v>63</v>
      </c>
      <c r="B1436" t="s">
        <v>5425</v>
      </c>
      <c r="C1436" t="s">
        <v>62</v>
      </c>
      <c r="D1436">
        <v>2012</v>
      </c>
      <c r="E1436" t="s">
        <v>106</v>
      </c>
      <c r="F1436" t="s">
        <v>224</v>
      </c>
      <c r="G1436" t="s">
        <v>136</v>
      </c>
      <c r="H1436">
        <v>63.026139924187653</v>
      </c>
    </row>
    <row r="1437" spans="1:8">
      <c r="A1437" t="s">
        <v>65</v>
      </c>
      <c r="B1437" t="s">
        <v>5426</v>
      </c>
      <c r="C1437" t="s">
        <v>64</v>
      </c>
      <c r="D1437">
        <v>2012</v>
      </c>
      <c r="E1437" t="s">
        <v>106</v>
      </c>
      <c r="F1437" t="s">
        <v>224</v>
      </c>
      <c r="G1437" t="s">
        <v>136</v>
      </c>
      <c r="H1437">
        <v>63.099059525820799</v>
      </c>
    </row>
    <row r="1438" spans="1:8">
      <c r="A1438" t="s">
        <v>67</v>
      </c>
      <c r="B1438" t="s">
        <v>5427</v>
      </c>
      <c r="C1438" t="s">
        <v>66</v>
      </c>
      <c r="D1438">
        <v>2012</v>
      </c>
      <c r="E1438" t="s">
        <v>106</v>
      </c>
      <c r="F1438" t="s">
        <v>224</v>
      </c>
      <c r="G1438" t="s">
        <v>136</v>
      </c>
      <c r="H1438">
        <v>61.940409921726705</v>
      </c>
    </row>
    <row r="1439" spans="1:8">
      <c r="A1439" t="s">
        <v>69</v>
      </c>
      <c r="B1439" t="s">
        <v>5428</v>
      </c>
      <c r="C1439" t="s">
        <v>68</v>
      </c>
      <c r="D1439">
        <v>2012</v>
      </c>
      <c r="E1439" t="s">
        <v>106</v>
      </c>
      <c r="F1439" t="s">
        <v>224</v>
      </c>
      <c r="G1439" t="s">
        <v>136</v>
      </c>
      <c r="H1439">
        <v>59.813504823151121</v>
      </c>
    </row>
    <row r="1440" spans="1:8">
      <c r="A1440" t="s">
        <v>71</v>
      </c>
      <c r="B1440" t="s">
        <v>5429</v>
      </c>
      <c r="C1440" t="s">
        <v>70</v>
      </c>
      <c r="D1440">
        <v>2012</v>
      </c>
      <c r="E1440" t="s">
        <v>106</v>
      </c>
      <c r="F1440" t="s">
        <v>224</v>
      </c>
      <c r="G1440" t="s">
        <v>136</v>
      </c>
      <c r="H1440">
        <v>62.437951112184386</v>
      </c>
    </row>
    <row r="1441" spans="1:8">
      <c r="A1441" t="s">
        <v>20</v>
      </c>
      <c r="B1441" t="s">
        <v>5430</v>
      </c>
      <c r="C1441" t="s">
        <v>182</v>
      </c>
      <c r="D1441">
        <v>2012</v>
      </c>
      <c r="E1441" t="s">
        <v>106</v>
      </c>
      <c r="F1441" t="s">
        <v>224</v>
      </c>
      <c r="G1441" t="s">
        <v>136</v>
      </c>
      <c r="H1441">
        <v>62.070632191293441</v>
      </c>
    </row>
    <row r="1442" spans="1:8">
      <c r="A1442" t="s">
        <v>23</v>
      </c>
      <c r="B1442" t="s">
        <v>5431</v>
      </c>
      <c r="C1442" t="s">
        <v>175</v>
      </c>
      <c r="D1442">
        <v>2013</v>
      </c>
      <c r="E1442" t="s">
        <v>106</v>
      </c>
      <c r="F1442" t="s">
        <v>224</v>
      </c>
      <c r="G1442" t="s">
        <v>136</v>
      </c>
      <c r="H1442">
        <v>59.948734745026556</v>
      </c>
    </row>
    <row r="1443" spans="1:8">
      <c r="A1443" t="s">
        <v>25</v>
      </c>
      <c r="B1443" t="s">
        <v>5432</v>
      </c>
      <c r="C1443" t="s">
        <v>176</v>
      </c>
      <c r="D1443">
        <v>2013</v>
      </c>
      <c r="E1443" t="s">
        <v>106</v>
      </c>
      <c r="F1443" t="s">
        <v>224</v>
      </c>
      <c r="G1443" t="s">
        <v>136</v>
      </c>
      <c r="H1443">
        <v>58.049842657081918</v>
      </c>
    </row>
    <row r="1444" spans="1:8">
      <c r="A1444" t="s">
        <v>26</v>
      </c>
      <c r="B1444" t="s">
        <v>5433</v>
      </c>
      <c r="C1444" t="s">
        <v>177</v>
      </c>
      <c r="D1444">
        <v>2013</v>
      </c>
      <c r="E1444" t="s">
        <v>106</v>
      </c>
      <c r="F1444" t="s">
        <v>224</v>
      </c>
      <c r="G1444" t="s">
        <v>136</v>
      </c>
      <c r="H1444">
        <v>59.993027643343453</v>
      </c>
    </row>
    <row r="1445" spans="1:8">
      <c r="A1445" s="16" t="s">
        <v>221</v>
      </c>
      <c r="B1445" t="s">
        <v>5434</v>
      </c>
      <c r="C1445" t="s">
        <v>178</v>
      </c>
      <c r="D1445">
        <v>2013</v>
      </c>
      <c r="E1445" t="s">
        <v>106</v>
      </c>
      <c r="F1445" t="s">
        <v>224</v>
      </c>
      <c r="G1445" t="s">
        <v>136</v>
      </c>
      <c r="H1445">
        <v>62.235505171374058</v>
      </c>
    </row>
    <row r="1446" spans="1:8">
      <c r="A1446" t="s">
        <v>107</v>
      </c>
      <c r="B1446" t="s">
        <v>5435</v>
      </c>
      <c r="C1446" t="s">
        <v>179</v>
      </c>
      <c r="D1446">
        <v>2013</v>
      </c>
      <c r="E1446" t="s">
        <v>106</v>
      </c>
      <c r="F1446" t="s">
        <v>224</v>
      </c>
      <c r="G1446" t="s">
        <v>136</v>
      </c>
      <c r="H1446">
        <v>65.4223051796547</v>
      </c>
    </row>
    <row r="1447" spans="1:8">
      <c r="A1447" t="s">
        <v>27</v>
      </c>
      <c r="B1447" t="s">
        <v>5436</v>
      </c>
      <c r="C1447" t="s">
        <v>180</v>
      </c>
      <c r="D1447">
        <v>2013</v>
      </c>
      <c r="E1447" t="s">
        <v>106</v>
      </c>
      <c r="F1447" t="s">
        <v>224</v>
      </c>
      <c r="G1447" t="s">
        <v>136</v>
      </c>
      <c r="H1447">
        <v>62.698354758855032</v>
      </c>
    </row>
    <row r="1448" spans="1:8">
      <c r="A1448" t="s">
        <v>28</v>
      </c>
      <c r="B1448" t="s">
        <v>5437</v>
      </c>
      <c r="C1448" t="s">
        <v>181</v>
      </c>
      <c r="D1448">
        <v>2013</v>
      </c>
      <c r="E1448" t="s">
        <v>106</v>
      </c>
      <c r="F1448" t="s">
        <v>224</v>
      </c>
      <c r="G1448" t="s">
        <v>136</v>
      </c>
      <c r="H1448">
        <v>62.00405660281524</v>
      </c>
    </row>
    <row r="1449" spans="1:8">
      <c r="A1449" t="s">
        <v>30</v>
      </c>
      <c r="B1449" t="s">
        <v>5438</v>
      </c>
      <c r="C1449" t="s">
        <v>29</v>
      </c>
      <c r="D1449">
        <v>2013</v>
      </c>
      <c r="E1449" t="s">
        <v>106</v>
      </c>
      <c r="F1449" t="s">
        <v>224</v>
      </c>
      <c r="G1449" t="s">
        <v>136</v>
      </c>
      <c r="H1449">
        <v>58.036490008688105</v>
      </c>
    </row>
    <row r="1450" spans="1:8">
      <c r="A1450" t="s">
        <v>32</v>
      </c>
      <c r="B1450" t="s">
        <v>5439</v>
      </c>
      <c r="C1450" t="s">
        <v>31</v>
      </c>
      <c r="D1450">
        <v>2013</v>
      </c>
      <c r="E1450" t="s">
        <v>106</v>
      </c>
      <c r="F1450" t="s">
        <v>224</v>
      </c>
      <c r="G1450" t="s">
        <v>136</v>
      </c>
      <c r="H1450">
        <v>59.835945985377791</v>
      </c>
    </row>
    <row r="1451" spans="1:8">
      <c r="A1451" t="s">
        <v>34</v>
      </c>
      <c r="B1451" t="s">
        <v>5440</v>
      </c>
      <c r="C1451" t="s">
        <v>33</v>
      </c>
      <c r="D1451">
        <v>2013</v>
      </c>
      <c r="E1451" t="s">
        <v>106</v>
      </c>
      <c r="F1451" t="s">
        <v>224</v>
      </c>
      <c r="G1451" t="s">
        <v>136</v>
      </c>
      <c r="H1451">
        <v>56.95077789699571</v>
      </c>
    </row>
    <row r="1452" spans="1:8">
      <c r="A1452" t="s">
        <v>36</v>
      </c>
      <c r="B1452" t="s">
        <v>5441</v>
      </c>
      <c r="C1452" t="s">
        <v>35</v>
      </c>
      <c r="D1452">
        <v>2013</v>
      </c>
      <c r="E1452" t="s">
        <v>106</v>
      </c>
      <c r="F1452" t="s">
        <v>224</v>
      </c>
      <c r="G1452" t="s">
        <v>136</v>
      </c>
      <c r="H1452">
        <v>59.371221281741235</v>
      </c>
    </row>
    <row r="1453" spans="1:8">
      <c r="A1453" t="s">
        <v>38</v>
      </c>
      <c r="B1453" t="s">
        <v>5442</v>
      </c>
      <c r="C1453" t="s">
        <v>37</v>
      </c>
      <c r="D1453">
        <v>2013</v>
      </c>
      <c r="E1453" t="s">
        <v>106</v>
      </c>
      <c r="F1453" t="s">
        <v>224</v>
      </c>
      <c r="G1453" t="s">
        <v>136</v>
      </c>
      <c r="H1453">
        <v>61.839110025078767</v>
      </c>
    </row>
    <row r="1454" spans="1:8">
      <c r="A1454" t="s">
        <v>40</v>
      </c>
      <c r="B1454" t="s">
        <v>5443</v>
      </c>
      <c r="C1454" t="s">
        <v>39</v>
      </c>
      <c r="D1454">
        <v>2013</v>
      </c>
      <c r="E1454" t="s">
        <v>106</v>
      </c>
      <c r="F1454" t="s">
        <v>224</v>
      </c>
      <c r="G1454" t="s">
        <v>136</v>
      </c>
      <c r="H1454">
        <v>61.919038287168384</v>
      </c>
    </row>
    <row r="1455" spans="1:8">
      <c r="A1455" t="s">
        <v>41</v>
      </c>
      <c r="B1455" t="s">
        <v>5444</v>
      </c>
      <c r="C1455" t="s">
        <v>24</v>
      </c>
      <c r="D1455">
        <v>2013</v>
      </c>
      <c r="E1455" t="s">
        <v>106</v>
      </c>
      <c r="F1455" t="s">
        <v>224</v>
      </c>
      <c r="G1455" t="s">
        <v>136</v>
      </c>
      <c r="H1455">
        <v>58.049842657081918</v>
      </c>
    </row>
    <row r="1456" spans="1:8">
      <c r="A1456" t="s">
        <v>43</v>
      </c>
      <c r="B1456" t="s">
        <v>5445</v>
      </c>
      <c r="C1456" t="s">
        <v>42</v>
      </c>
      <c r="D1456">
        <v>2013</v>
      </c>
      <c r="E1456" t="s">
        <v>106</v>
      </c>
      <c r="F1456" t="s">
        <v>224</v>
      </c>
      <c r="G1456" t="s">
        <v>136</v>
      </c>
      <c r="H1456">
        <v>62.247161341431209</v>
      </c>
    </row>
    <row r="1457" spans="1:8">
      <c r="A1457" t="s">
        <v>45</v>
      </c>
      <c r="B1457" t="s">
        <v>5446</v>
      </c>
      <c r="C1457" t="s">
        <v>44</v>
      </c>
      <c r="D1457">
        <v>2013</v>
      </c>
      <c r="E1457" t="s">
        <v>106</v>
      </c>
      <c r="F1457" t="s">
        <v>224</v>
      </c>
      <c r="G1457" t="s">
        <v>136</v>
      </c>
      <c r="H1457">
        <v>58.51101069246436</v>
      </c>
    </row>
    <row r="1458" spans="1:8">
      <c r="A1458" t="s">
        <v>47</v>
      </c>
      <c r="B1458" t="s">
        <v>5447</v>
      </c>
      <c r="C1458" t="s">
        <v>46</v>
      </c>
      <c r="D1458">
        <v>2013</v>
      </c>
      <c r="E1458" t="s">
        <v>106</v>
      </c>
      <c r="F1458" t="s">
        <v>224</v>
      </c>
      <c r="G1458" t="s">
        <v>136</v>
      </c>
      <c r="H1458">
        <v>60.075473298140722</v>
      </c>
    </row>
    <row r="1459" spans="1:8">
      <c r="A1459" t="s">
        <v>49</v>
      </c>
      <c r="B1459" t="s">
        <v>5448</v>
      </c>
      <c r="C1459" t="s">
        <v>48</v>
      </c>
      <c r="D1459">
        <v>2013</v>
      </c>
      <c r="E1459" t="s">
        <v>106</v>
      </c>
      <c r="F1459" t="s">
        <v>224</v>
      </c>
      <c r="G1459" t="s">
        <v>136</v>
      </c>
      <c r="H1459">
        <v>62.546754630050117</v>
      </c>
    </row>
    <row r="1460" spans="1:8">
      <c r="A1460" t="s">
        <v>51</v>
      </c>
      <c r="B1460" t="s">
        <v>5449</v>
      </c>
      <c r="C1460" t="s">
        <v>50</v>
      </c>
      <c r="D1460">
        <v>2013</v>
      </c>
      <c r="E1460" t="s">
        <v>106</v>
      </c>
      <c r="F1460" t="s">
        <v>224</v>
      </c>
      <c r="G1460" t="s">
        <v>136</v>
      </c>
      <c r="H1460">
        <v>61.983841382303929</v>
      </c>
    </row>
    <row r="1461" spans="1:8">
      <c r="A1461" t="s">
        <v>53</v>
      </c>
      <c r="B1461" t="s">
        <v>5450</v>
      </c>
      <c r="C1461" t="s">
        <v>52</v>
      </c>
      <c r="D1461">
        <v>2013</v>
      </c>
      <c r="E1461" t="s">
        <v>106</v>
      </c>
      <c r="F1461" t="s">
        <v>224</v>
      </c>
      <c r="G1461" t="s">
        <v>136</v>
      </c>
      <c r="H1461">
        <v>61.958248400927815</v>
      </c>
    </row>
    <row r="1462" spans="1:8">
      <c r="A1462" t="s">
        <v>55</v>
      </c>
      <c r="B1462" t="s">
        <v>5451</v>
      </c>
      <c r="C1462" t="s">
        <v>54</v>
      </c>
      <c r="D1462">
        <v>2013</v>
      </c>
      <c r="E1462" t="s">
        <v>106</v>
      </c>
      <c r="F1462" t="s">
        <v>224</v>
      </c>
      <c r="G1462" t="s">
        <v>136</v>
      </c>
      <c r="H1462">
        <v>60.818964197114944</v>
      </c>
    </row>
    <row r="1463" spans="1:8">
      <c r="A1463" t="s">
        <v>57</v>
      </c>
      <c r="B1463" t="s">
        <v>5452</v>
      </c>
      <c r="C1463" t="s">
        <v>56</v>
      </c>
      <c r="D1463">
        <v>2013</v>
      </c>
      <c r="E1463" t="s">
        <v>106</v>
      </c>
      <c r="F1463" t="s">
        <v>224</v>
      </c>
      <c r="G1463" t="s">
        <v>136</v>
      </c>
      <c r="H1463">
        <v>67.101675977653628</v>
      </c>
    </row>
    <row r="1464" spans="1:8">
      <c r="A1464" t="s">
        <v>59</v>
      </c>
      <c r="B1464" t="s">
        <v>5453</v>
      </c>
      <c r="C1464" t="s">
        <v>58</v>
      </c>
      <c r="D1464">
        <v>2013</v>
      </c>
      <c r="E1464" t="s">
        <v>106</v>
      </c>
      <c r="F1464" t="s">
        <v>224</v>
      </c>
      <c r="G1464" t="s">
        <v>136</v>
      </c>
      <c r="H1464">
        <v>62.481020220206929</v>
      </c>
    </row>
    <row r="1465" spans="1:8">
      <c r="A1465" t="s">
        <v>61</v>
      </c>
      <c r="B1465" t="s">
        <v>5454</v>
      </c>
      <c r="C1465" t="s">
        <v>60</v>
      </c>
      <c r="D1465">
        <v>2013</v>
      </c>
      <c r="E1465" t="s">
        <v>106</v>
      </c>
      <c r="F1465" t="s">
        <v>224</v>
      </c>
      <c r="G1465" t="s">
        <v>136</v>
      </c>
      <c r="H1465">
        <v>63.567022617231551</v>
      </c>
    </row>
    <row r="1466" spans="1:8">
      <c r="A1466" t="s">
        <v>63</v>
      </c>
      <c r="B1466" t="s">
        <v>5455</v>
      </c>
      <c r="C1466" t="s">
        <v>62</v>
      </c>
      <c r="D1466">
        <v>2013</v>
      </c>
      <c r="E1466" t="s">
        <v>106</v>
      </c>
      <c r="F1466" t="s">
        <v>224</v>
      </c>
      <c r="G1466" t="s">
        <v>136</v>
      </c>
      <c r="H1466">
        <v>62.782049459143167</v>
      </c>
    </row>
    <row r="1467" spans="1:8">
      <c r="A1467" t="s">
        <v>65</v>
      </c>
      <c r="B1467" t="s">
        <v>5456</v>
      </c>
      <c r="C1467" t="s">
        <v>64</v>
      </c>
      <c r="D1467">
        <v>2013</v>
      </c>
      <c r="E1467" t="s">
        <v>106</v>
      </c>
      <c r="F1467" t="s">
        <v>224</v>
      </c>
      <c r="G1467" t="s">
        <v>136</v>
      </c>
      <c r="H1467">
        <v>62.919004256998676</v>
      </c>
    </row>
    <row r="1468" spans="1:8">
      <c r="A1468" t="s">
        <v>67</v>
      </c>
      <c r="B1468" t="s">
        <v>5457</v>
      </c>
      <c r="C1468" t="s">
        <v>66</v>
      </c>
      <c r="D1468">
        <v>2013</v>
      </c>
      <c r="E1468" t="s">
        <v>106</v>
      </c>
      <c r="F1468" t="s">
        <v>224</v>
      </c>
      <c r="G1468" t="s">
        <v>136</v>
      </c>
      <c r="H1468">
        <v>61.784526145184685</v>
      </c>
    </row>
    <row r="1469" spans="1:8">
      <c r="A1469" t="s">
        <v>69</v>
      </c>
      <c r="B1469" t="s">
        <v>5458</v>
      </c>
      <c r="C1469" t="s">
        <v>68</v>
      </c>
      <c r="D1469">
        <v>2013</v>
      </c>
      <c r="E1469" t="s">
        <v>106</v>
      </c>
      <c r="F1469" t="s">
        <v>224</v>
      </c>
      <c r="G1469" t="s">
        <v>136</v>
      </c>
      <c r="H1469">
        <v>59.566702241195301</v>
      </c>
    </row>
    <row r="1470" spans="1:8">
      <c r="A1470" t="s">
        <v>71</v>
      </c>
      <c r="B1470" t="s">
        <v>5459</v>
      </c>
      <c r="C1470" t="s">
        <v>70</v>
      </c>
      <c r="D1470">
        <v>2013</v>
      </c>
      <c r="E1470" t="s">
        <v>106</v>
      </c>
      <c r="F1470" t="s">
        <v>224</v>
      </c>
      <c r="G1470" t="s">
        <v>136</v>
      </c>
      <c r="H1470">
        <v>62.283908461548762</v>
      </c>
    </row>
    <row r="1471" spans="1:8">
      <c r="A1471" t="s">
        <v>20</v>
      </c>
      <c r="B1471" t="s">
        <v>5460</v>
      </c>
      <c r="C1471" t="s">
        <v>182</v>
      </c>
      <c r="D1471">
        <v>2013</v>
      </c>
      <c r="E1471" t="s">
        <v>106</v>
      </c>
      <c r="F1471" t="s">
        <v>224</v>
      </c>
      <c r="G1471" t="s">
        <v>136</v>
      </c>
      <c r="H1471">
        <v>61.76265086763847</v>
      </c>
    </row>
    <row r="1472" spans="1:8">
      <c r="A1472" t="s">
        <v>23</v>
      </c>
      <c r="B1472" t="s">
        <v>5461</v>
      </c>
      <c r="C1472" t="s">
        <v>175</v>
      </c>
      <c r="D1472">
        <v>2014</v>
      </c>
      <c r="E1472" t="s">
        <v>106</v>
      </c>
      <c r="F1472" t="s">
        <v>224</v>
      </c>
      <c r="G1472" t="s">
        <v>136</v>
      </c>
      <c r="H1472">
        <v>59.542002085683521</v>
      </c>
    </row>
    <row r="1473" spans="1:8">
      <c r="A1473" t="s">
        <v>25</v>
      </c>
      <c r="B1473" t="s">
        <v>5462</v>
      </c>
      <c r="C1473" t="s">
        <v>176</v>
      </c>
      <c r="D1473">
        <v>2014</v>
      </c>
      <c r="E1473" t="s">
        <v>106</v>
      </c>
      <c r="F1473" t="s">
        <v>224</v>
      </c>
      <c r="G1473" t="s">
        <v>136</v>
      </c>
      <c r="H1473">
        <v>57.523048005489755</v>
      </c>
    </row>
    <row r="1474" spans="1:8">
      <c r="A1474" t="s">
        <v>26</v>
      </c>
      <c r="B1474" t="s">
        <v>5463</v>
      </c>
      <c r="C1474" t="s">
        <v>177</v>
      </c>
      <c r="D1474">
        <v>2014</v>
      </c>
      <c r="E1474" t="s">
        <v>106</v>
      </c>
      <c r="F1474" t="s">
        <v>224</v>
      </c>
      <c r="G1474" t="s">
        <v>136</v>
      </c>
      <c r="H1474">
        <v>59.524102627232537</v>
      </c>
    </row>
    <row r="1475" spans="1:8">
      <c r="A1475" s="16" t="s">
        <v>221</v>
      </c>
      <c r="B1475" t="s">
        <v>5464</v>
      </c>
      <c r="C1475" t="s">
        <v>178</v>
      </c>
      <c r="D1475">
        <v>2014</v>
      </c>
      <c r="E1475" t="s">
        <v>106</v>
      </c>
      <c r="F1475" t="s">
        <v>224</v>
      </c>
      <c r="G1475" t="s">
        <v>136</v>
      </c>
      <c r="H1475">
        <v>61.96746737280121</v>
      </c>
    </row>
    <row r="1476" spans="1:8">
      <c r="A1476" t="s">
        <v>107</v>
      </c>
      <c r="B1476" t="s">
        <v>5465</v>
      </c>
      <c r="C1476" t="s">
        <v>179</v>
      </c>
      <c r="D1476">
        <v>2014</v>
      </c>
      <c r="E1476" t="s">
        <v>106</v>
      </c>
      <c r="F1476" t="s">
        <v>224</v>
      </c>
      <c r="G1476" t="s">
        <v>136</v>
      </c>
      <c r="H1476">
        <v>65.2560141024545</v>
      </c>
    </row>
    <row r="1477" spans="1:8">
      <c r="A1477" t="s">
        <v>27</v>
      </c>
      <c r="B1477" t="s">
        <v>5466</v>
      </c>
      <c r="C1477" t="s">
        <v>180</v>
      </c>
      <c r="D1477">
        <v>2014</v>
      </c>
      <c r="E1477" t="s">
        <v>106</v>
      </c>
      <c r="F1477" t="s">
        <v>224</v>
      </c>
      <c r="G1477" t="s">
        <v>136</v>
      </c>
      <c r="H1477">
        <v>62.459658447040731</v>
      </c>
    </row>
    <row r="1478" spans="1:8">
      <c r="A1478" t="s">
        <v>28</v>
      </c>
      <c r="B1478" t="s">
        <v>5467</v>
      </c>
      <c r="C1478" t="s">
        <v>181</v>
      </c>
      <c r="D1478">
        <v>2014</v>
      </c>
      <c r="E1478" t="s">
        <v>106</v>
      </c>
      <c r="F1478" t="s">
        <v>224</v>
      </c>
      <c r="G1478" t="s">
        <v>136</v>
      </c>
      <c r="H1478">
        <v>61.756993302379648</v>
      </c>
    </row>
    <row r="1479" spans="1:8">
      <c r="A1479" t="s">
        <v>30</v>
      </c>
      <c r="B1479" t="s">
        <v>5468</v>
      </c>
      <c r="C1479" t="s">
        <v>29</v>
      </c>
      <c r="D1479">
        <v>2014</v>
      </c>
      <c r="E1479" t="s">
        <v>106</v>
      </c>
      <c r="F1479" t="s">
        <v>224</v>
      </c>
      <c r="G1479" t="s">
        <v>136</v>
      </c>
      <c r="H1479">
        <v>57.56496874211544</v>
      </c>
    </row>
    <row r="1480" spans="1:8">
      <c r="A1480" t="s">
        <v>32</v>
      </c>
      <c r="B1480" t="s">
        <v>5469</v>
      </c>
      <c r="C1480" t="s">
        <v>31</v>
      </c>
      <c r="D1480">
        <v>2014</v>
      </c>
      <c r="E1480" t="s">
        <v>106</v>
      </c>
      <c r="F1480" t="s">
        <v>224</v>
      </c>
      <c r="G1480" t="s">
        <v>136</v>
      </c>
      <c r="H1480">
        <v>59.53800298062594</v>
      </c>
    </row>
    <row r="1481" spans="1:8">
      <c r="A1481" t="s">
        <v>34</v>
      </c>
      <c r="B1481" t="s">
        <v>5470</v>
      </c>
      <c r="C1481" t="s">
        <v>33</v>
      </c>
      <c r="D1481">
        <v>2014</v>
      </c>
      <c r="E1481" t="s">
        <v>106</v>
      </c>
      <c r="F1481" t="s">
        <v>224</v>
      </c>
      <c r="G1481" t="s">
        <v>136</v>
      </c>
      <c r="H1481">
        <v>56.649958228905597</v>
      </c>
    </row>
    <row r="1482" spans="1:8">
      <c r="A1482" t="s">
        <v>36</v>
      </c>
      <c r="B1482" t="s">
        <v>5471</v>
      </c>
      <c r="C1482" t="s">
        <v>35</v>
      </c>
      <c r="D1482">
        <v>2014</v>
      </c>
      <c r="E1482" t="s">
        <v>106</v>
      </c>
      <c r="F1482" t="s">
        <v>224</v>
      </c>
      <c r="G1482" t="s">
        <v>136</v>
      </c>
      <c r="H1482">
        <v>58.825487992674908</v>
      </c>
    </row>
    <row r="1483" spans="1:8">
      <c r="A1483" t="s">
        <v>38</v>
      </c>
      <c r="B1483" t="s">
        <v>5472</v>
      </c>
      <c r="C1483" t="s">
        <v>37</v>
      </c>
      <c r="D1483">
        <v>2014</v>
      </c>
      <c r="E1483" t="s">
        <v>106</v>
      </c>
      <c r="F1483" t="s">
        <v>224</v>
      </c>
      <c r="G1483" t="s">
        <v>136</v>
      </c>
      <c r="H1483">
        <v>61.324006098576568</v>
      </c>
    </row>
    <row r="1484" spans="1:8">
      <c r="A1484" t="s">
        <v>40</v>
      </c>
      <c r="B1484" t="s">
        <v>5473</v>
      </c>
      <c r="C1484" t="s">
        <v>39</v>
      </c>
      <c r="D1484">
        <v>2014</v>
      </c>
      <c r="E1484" t="s">
        <v>106</v>
      </c>
      <c r="F1484" t="s">
        <v>224</v>
      </c>
      <c r="G1484" t="s">
        <v>136</v>
      </c>
      <c r="H1484">
        <v>61.572230729964275</v>
      </c>
    </row>
    <row r="1485" spans="1:8">
      <c r="A1485" t="s">
        <v>41</v>
      </c>
      <c r="B1485" t="s">
        <v>5474</v>
      </c>
      <c r="C1485" t="s">
        <v>24</v>
      </c>
      <c r="D1485">
        <v>2014</v>
      </c>
      <c r="E1485" t="s">
        <v>106</v>
      </c>
      <c r="F1485" t="s">
        <v>224</v>
      </c>
      <c r="G1485" t="s">
        <v>136</v>
      </c>
      <c r="H1485">
        <v>57.523048005489755</v>
      </c>
    </row>
    <row r="1486" spans="1:8">
      <c r="A1486" t="s">
        <v>43</v>
      </c>
      <c r="B1486" t="s">
        <v>5475</v>
      </c>
      <c r="C1486" t="s">
        <v>42</v>
      </c>
      <c r="D1486">
        <v>2014</v>
      </c>
      <c r="E1486" t="s">
        <v>106</v>
      </c>
      <c r="F1486" t="s">
        <v>224</v>
      </c>
      <c r="G1486" t="s">
        <v>136</v>
      </c>
      <c r="H1486">
        <v>61.51449796309609</v>
      </c>
    </row>
    <row r="1487" spans="1:8">
      <c r="A1487" t="s">
        <v>45</v>
      </c>
      <c r="B1487" t="s">
        <v>5476</v>
      </c>
      <c r="C1487" t="s">
        <v>44</v>
      </c>
      <c r="D1487">
        <v>2014</v>
      </c>
      <c r="E1487" t="s">
        <v>106</v>
      </c>
      <c r="F1487" t="s">
        <v>224</v>
      </c>
      <c r="G1487" t="s">
        <v>136</v>
      </c>
      <c r="H1487">
        <v>58.102465588137228</v>
      </c>
    </row>
    <row r="1488" spans="1:8">
      <c r="A1488" t="s">
        <v>47</v>
      </c>
      <c r="B1488" t="s">
        <v>5477</v>
      </c>
      <c r="C1488" t="s">
        <v>46</v>
      </c>
      <c r="D1488">
        <v>2014</v>
      </c>
      <c r="E1488" t="s">
        <v>106</v>
      </c>
      <c r="F1488" t="s">
        <v>224</v>
      </c>
      <c r="G1488" t="s">
        <v>136</v>
      </c>
      <c r="H1488">
        <v>59.680767682758919</v>
      </c>
    </row>
    <row r="1489" spans="1:8">
      <c r="A1489" t="s">
        <v>49</v>
      </c>
      <c r="B1489" t="s">
        <v>5478</v>
      </c>
      <c r="C1489" t="s">
        <v>48</v>
      </c>
      <c r="D1489">
        <v>2014</v>
      </c>
      <c r="E1489" t="s">
        <v>106</v>
      </c>
      <c r="F1489" t="s">
        <v>224</v>
      </c>
      <c r="G1489" t="s">
        <v>136</v>
      </c>
      <c r="H1489">
        <v>62.298380446614111</v>
      </c>
    </row>
    <row r="1490" spans="1:8">
      <c r="A1490" t="s">
        <v>51</v>
      </c>
      <c r="B1490" t="s">
        <v>5479</v>
      </c>
      <c r="C1490" t="s">
        <v>50</v>
      </c>
      <c r="D1490">
        <v>2014</v>
      </c>
      <c r="E1490" t="s">
        <v>106</v>
      </c>
      <c r="F1490" t="s">
        <v>224</v>
      </c>
      <c r="G1490" t="s">
        <v>136</v>
      </c>
      <c r="H1490">
        <v>61.710925167977429</v>
      </c>
    </row>
    <row r="1491" spans="1:8">
      <c r="A1491" t="s">
        <v>53</v>
      </c>
      <c r="B1491" t="s">
        <v>5480</v>
      </c>
      <c r="C1491" t="s">
        <v>52</v>
      </c>
      <c r="D1491">
        <v>2014</v>
      </c>
      <c r="E1491" t="s">
        <v>106</v>
      </c>
      <c r="F1491" t="s">
        <v>224</v>
      </c>
      <c r="G1491" t="s">
        <v>136</v>
      </c>
      <c r="H1491">
        <v>61.663053360374853</v>
      </c>
    </row>
    <row r="1492" spans="1:8">
      <c r="A1492" t="s">
        <v>55</v>
      </c>
      <c r="B1492" t="s">
        <v>5481</v>
      </c>
      <c r="C1492" t="s">
        <v>54</v>
      </c>
      <c r="D1492">
        <v>2014</v>
      </c>
      <c r="E1492" t="s">
        <v>106</v>
      </c>
      <c r="F1492" t="s">
        <v>224</v>
      </c>
      <c r="G1492" t="s">
        <v>136</v>
      </c>
      <c r="H1492">
        <v>60.673626457364925</v>
      </c>
    </row>
    <row r="1493" spans="1:8">
      <c r="A1493" t="s">
        <v>57</v>
      </c>
      <c r="B1493" t="s">
        <v>5482</v>
      </c>
      <c r="C1493" t="s">
        <v>56</v>
      </c>
      <c r="D1493">
        <v>2014</v>
      </c>
      <c r="E1493" t="s">
        <v>106</v>
      </c>
      <c r="F1493" t="s">
        <v>224</v>
      </c>
      <c r="G1493" t="s">
        <v>136</v>
      </c>
      <c r="H1493">
        <v>66.926273220158208</v>
      </c>
    </row>
    <row r="1494" spans="1:8">
      <c r="A1494" t="s">
        <v>59</v>
      </c>
      <c r="B1494" t="s">
        <v>5483</v>
      </c>
      <c r="C1494" t="s">
        <v>58</v>
      </c>
      <c r="D1494">
        <v>2014</v>
      </c>
      <c r="E1494" t="s">
        <v>106</v>
      </c>
      <c r="F1494" t="s">
        <v>224</v>
      </c>
      <c r="G1494" t="s">
        <v>136</v>
      </c>
      <c r="H1494">
        <v>62.23057312187531</v>
      </c>
    </row>
    <row r="1495" spans="1:8">
      <c r="A1495" t="s">
        <v>61</v>
      </c>
      <c r="B1495" t="s">
        <v>5484</v>
      </c>
      <c r="C1495" t="s">
        <v>60</v>
      </c>
      <c r="D1495">
        <v>2014</v>
      </c>
      <c r="E1495" t="s">
        <v>106</v>
      </c>
      <c r="F1495" t="s">
        <v>224</v>
      </c>
      <c r="G1495" t="s">
        <v>136</v>
      </c>
      <c r="H1495">
        <v>63.379532688536578</v>
      </c>
    </row>
    <row r="1496" spans="1:8">
      <c r="A1496" t="s">
        <v>63</v>
      </c>
      <c r="B1496" t="s">
        <v>5485</v>
      </c>
      <c r="C1496" t="s">
        <v>62</v>
      </c>
      <c r="D1496">
        <v>2014</v>
      </c>
      <c r="E1496" t="s">
        <v>106</v>
      </c>
      <c r="F1496" t="s">
        <v>224</v>
      </c>
      <c r="G1496" t="s">
        <v>136</v>
      </c>
      <c r="H1496">
        <v>62.476590740821393</v>
      </c>
    </row>
    <row r="1497" spans="1:8">
      <c r="A1497" t="s">
        <v>65</v>
      </c>
      <c r="B1497" t="s">
        <v>5486</v>
      </c>
      <c r="C1497" t="s">
        <v>64</v>
      </c>
      <c r="D1497">
        <v>2014</v>
      </c>
      <c r="E1497" t="s">
        <v>106</v>
      </c>
      <c r="F1497" t="s">
        <v>224</v>
      </c>
      <c r="G1497" t="s">
        <v>136</v>
      </c>
      <c r="H1497">
        <v>62.734463276836159</v>
      </c>
    </row>
    <row r="1498" spans="1:8">
      <c r="A1498" t="s">
        <v>67</v>
      </c>
      <c r="B1498" t="s">
        <v>5487</v>
      </c>
      <c r="C1498" t="s">
        <v>66</v>
      </c>
      <c r="D1498">
        <v>2014</v>
      </c>
      <c r="E1498" t="s">
        <v>106</v>
      </c>
      <c r="F1498" t="s">
        <v>224</v>
      </c>
      <c r="G1498" t="s">
        <v>136</v>
      </c>
      <c r="H1498">
        <v>61.583858871655018</v>
      </c>
    </row>
    <row r="1499" spans="1:8">
      <c r="A1499" t="s">
        <v>69</v>
      </c>
      <c r="B1499" t="s">
        <v>5488</v>
      </c>
      <c r="C1499" t="s">
        <v>68</v>
      </c>
      <c r="D1499">
        <v>2014</v>
      </c>
      <c r="E1499" t="s">
        <v>106</v>
      </c>
      <c r="F1499" t="s">
        <v>224</v>
      </c>
      <c r="G1499" t="s">
        <v>136</v>
      </c>
      <c r="H1499">
        <v>59.294052488070889</v>
      </c>
    </row>
    <row r="1500" spans="1:8">
      <c r="A1500" t="s">
        <v>71</v>
      </c>
      <c r="B1500" t="s">
        <v>5489</v>
      </c>
      <c r="C1500" t="s">
        <v>70</v>
      </c>
      <c r="D1500">
        <v>2014</v>
      </c>
      <c r="E1500" t="s">
        <v>106</v>
      </c>
      <c r="F1500" t="s">
        <v>224</v>
      </c>
      <c r="G1500" t="s">
        <v>136</v>
      </c>
      <c r="H1500">
        <v>62.065185422849659</v>
      </c>
    </row>
    <row r="1501" spans="1:8">
      <c r="A1501" t="s">
        <v>20</v>
      </c>
      <c r="B1501" t="s">
        <v>5490</v>
      </c>
      <c r="C1501" t="s">
        <v>182</v>
      </c>
      <c r="D1501">
        <v>2014</v>
      </c>
      <c r="E1501" t="s">
        <v>106</v>
      </c>
      <c r="F1501" t="s">
        <v>224</v>
      </c>
      <c r="G1501" t="s">
        <v>136</v>
      </c>
      <c r="H1501">
        <v>61.452988786678219</v>
      </c>
    </row>
    <row r="1502" spans="1:8">
      <c r="A1502" t="s">
        <v>23</v>
      </c>
      <c r="B1502" t="s">
        <v>5491</v>
      </c>
      <c r="C1502" t="s">
        <v>175</v>
      </c>
      <c r="D1502">
        <v>2005</v>
      </c>
      <c r="E1502" t="s">
        <v>104</v>
      </c>
      <c r="F1502" t="s">
        <v>224</v>
      </c>
      <c r="G1502" t="s">
        <v>136</v>
      </c>
      <c r="H1502">
        <v>62.437483939295369</v>
      </c>
    </row>
    <row r="1503" spans="1:8">
      <c r="A1503" t="s">
        <v>25</v>
      </c>
      <c r="B1503" t="s">
        <v>5492</v>
      </c>
      <c r="C1503" t="s">
        <v>176</v>
      </c>
      <c r="D1503">
        <v>2005</v>
      </c>
      <c r="E1503" t="s">
        <v>104</v>
      </c>
      <c r="F1503" t="s">
        <v>224</v>
      </c>
      <c r="G1503" t="s">
        <v>136</v>
      </c>
      <c r="H1503">
        <v>60.857077029414022</v>
      </c>
    </row>
    <row r="1504" spans="1:8">
      <c r="A1504" t="s">
        <v>26</v>
      </c>
      <c r="B1504" t="s">
        <v>5493</v>
      </c>
      <c r="C1504" t="s">
        <v>177</v>
      </c>
      <c r="D1504">
        <v>2005</v>
      </c>
      <c r="E1504" t="s">
        <v>104</v>
      </c>
      <c r="F1504" t="s">
        <v>224</v>
      </c>
      <c r="G1504" t="s">
        <v>136</v>
      </c>
      <c r="H1504">
        <v>61.940914164316638</v>
      </c>
    </row>
    <row r="1505" spans="1:8">
      <c r="A1505" s="16" t="s">
        <v>221</v>
      </c>
      <c r="B1505" t="s">
        <v>5494</v>
      </c>
      <c r="C1505" t="s">
        <v>178</v>
      </c>
      <c r="D1505">
        <v>2005</v>
      </c>
      <c r="E1505" t="s">
        <v>104</v>
      </c>
      <c r="F1505" t="s">
        <v>224</v>
      </c>
      <c r="G1505" t="s">
        <v>136</v>
      </c>
      <c r="H1505">
        <v>63.727270908763579</v>
      </c>
    </row>
    <row r="1506" spans="1:8">
      <c r="A1506" t="s">
        <v>107</v>
      </c>
      <c r="B1506" t="s">
        <v>5495</v>
      </c>
      <c r="C1506" t="s">
        <v>179</v>
      </c>
      <c r="D1506">
        <v>2005</v>
      </c>
      <c r="E1506" t="s">
        <v>104</v>
      </c>
      <c r="F1506" t="s">
        <v>224</v>
      </c>
      <c r="G1506" t="s">
        <v>136</v>
      </c>
      <c r="H1506">
        <v>66.244778970798279</v>
      </c>
    </row>
    <row r="1507" spans="1:8">
      <c r="A1507" t="s">
        <v>27</v>
      </c>
      <c r="B1507" t="s">
        <v>5496</v>
      </c>
      <c r="C1507" t="s">
        <v>180</v>
      </c>
      <c r="D1507">
        <v>2005</v>
      </c>
      <c r="E1507" t="s">
        <v>104</v>
      </c>
      <c r="F1507" t="s">
        <v>224</v>
      </c>
      <c r="G1507" t="s">
        <v>136</v>
      </c>
      <c r="H1507">
        <v>64.06972779157438</v>
      </c>
    </row>
    <row r="1508" spans="1:8">
      <c r="A1508" t="s">
        <v>28</v>
      </c>
      <c r="B1508" t="s">
        <v>5497</v>
      </c>
      <c r="C1508" t="s">
        <v>181</v>
      </c>
      <c r="D1508">
        <v>2005</v>
      </c>
      <c r="E1508" t="s">
        <v>104</v>
      </c>
      <c r="F1508" t="s">
        <v>224</v>
      </c>
      <c r="G1508" t="s">
        <v>136</v>
      </c>
      <c r="H1508">
        <v>63.024550805314192</v>
      </c>
    </row>
    <row r="1509" spans="1:8">
      <c r="A1509" t="s">
        <v>30</v>
      </c>
      <c r="B1509" t="s">
        <v>5498</v>
      </c>
      <c r="C1509" t="s">
        <v>29</v>
      </c>
      <c r="D1509">
        <v>2005</v>
      </c>
      <c r="E1509" t="s">
        <v>104</v>
      </c>
      <c r="F1509" t="s">
        <v>224</v>
      </c>
      <c r="G1509" t="s">
        <v>136</v>
      </c>
      <c r="H1509">
        <v>61.749764816556919</v>
      </c>
    </row>
    <row r="1510" spans="1:8">
      <c r="A1510" t="s">
        <v>32</v>
      </c>
      <c r="B1510" t="s">
        <v>5499</v>
      </c>
      <c r="C1510" t="s">
        <v>31</v>
      </c>
      <c r="D1510">
        <v>2005</v>
      </c>
      <c r="E1510" t="s">
        <v>104</v>
      </c>
      <c r="F1510" t="s">
        <v>224</v>
      </c>
      <c r="G1510" t="s">
        <v>136</v>
      </c>
      <c r="H1510">
        <v>62.576175183958327</v>
      </c>
    </row>
    <row r="1511" spans="1:8">
      <c r="A1511" t="s">
        <v>34</v>
      </c>
      <c r="B1511" t="s">
        <v>5500</v>
      </c>
      <c r="C1511" t="s">
        <v>33</v>
      </c>
      <c r="D1511">
        <v>2005</v>
      </c>
      <c r="E1511" t="s">
        <v>104</v>
      </c>
      <c r="F1511" t="s">
        <v>224</v>
      </c>
      <c r="G1511" t="s">
        <v>136</v>
      </c>
      <c r="H1511">
        <v>59.034118212397892</v>
      </c>
    </row>
    <row r="1512" spans="1:8">
      <c r="A1512" t="s">
        <v>36</v>
      </c>
      <c r="B1512" t="s">
        <v>5501</v>
      </c>
      <c r="C1512" t="s">
        <v>35</v>
      </c>
      <c r="D1512">
        <v>2005</v>
      </c>
      <c r="E1512" t="s">
        <v>104</v>
      </c>
      <c r="F1512" t="s">
        <v>224</v>
      </c>
      <c r="G1512" t="s">
        <v>136</v>
      </c>
      <c r="H1512">
        <v>60.771669965311027</v>
      </c>
    </row>
    <row r="1513" spans="1:8">
      <c r="A1513" t="s">
        <v>38</v>
      </c>
      <c r="B1513" t="s">
        <v>5502</v>
      </c>
      <c r="C1513" t="s">
        <v>37</v>
      </c>
      <c r="D1513">
        <v>2005</v>
      </c>
      <c r="E1513" t="s">
        <v>104</v>
      </c>
      <c r="F1513" t="s">
        <v>224</v>
      </c>
      <c r="G1513" t="s">
        <v>136</v>
      </c>
      <c r="H1513">
        <v>64.404563346454069</v>
      </c>
    </row>
    <row r="1514" spans="1:8">
      <c r="A1514" t="s">
        <v>40</v>
      </c>
      <c r="B1514" t="s">
        <v>5503</v>
      </c>
      <c r="C1514" t="s">
        <v>39</v>
      </c>
      <c r="D1514">
        <v>2005</v>
      </c>
      <c r="E1514" t="s">
        <v>104</v>
      </c>
      <c r="F1514" t="s">
        <v>224</v>
      </c>
      <c r="G1514" t="s">
        <v>136</v>
      </c>
      <c r="H1514">
        <v>64.566843844052954</v>
      </c>
    </row>
    <row r="1515" spans="1:8">
      <c r="A1515" t="s">
        <v>41</v>
      </c>
      <c r="B1515" t="s">
        <v>5504</v>
      </c>
      <c r="C1515" t="s">
        <v>24</v>
      </c>
      <c r="D1515">
        <v>2005</v>
      </c>
      <c r="E1515" t="s">
        <v>104</v>
      </c>
      <c r="F1515" t="s">
        <v>224</v>
      </c>
      <c r="G1515" t="s">
        <v>136</v>
      </c>
      <c r="H1515">
        <v>60.857077029414022</v>
      </c>
    </row>
    <row r="1516" spans="1:8">
      <c r="A1516" t="s">
        <v>43</v>
      </c>
      <c r="B1516" t="s">
        <v>5505</v>
      </c>
      <c r="C1516" t="s">
        <v>42</v>
      </c>
      <c r="D1516">
        <v>2005</v>
      </c>
      <c r="E1516" t="s">
        <v>104</v>
      </c>
      <c r="F1516" t="s">
        <v>224</v>
      </c>
      <c r="G1516" t="s">
        <v>136</v>
      </c>
      <c r="H1516">
        <v>64.830098695104994</v>
      </c>
    </row>
    <row r="1517" spans="1:8">
      <c r="A1517" t="s">
        <v>45</v>
      </c>
      <c r="B1517" t="s">
        <v>5506</v>
      </c>
      <c r="C1517" t="s">
        <v>44</v>
      </c>
      <c r="D1517">
        <v>2005</v>
      </c>
      <c r="E1517" t="s">
        <v>104</v>
      </c>
      <c r="F1517" t="s">
        <v>224</v>
      </c>
      <c r="G1517" t="s">
        <v>136</v>
      </c>
      <c r="H1517">
        <v>60.428824954779699</v>
      </c>
    </row>
    <row r="1518" spans="1:8">
      <c r="A1518" t="s">
        <v>47</v>
      </c>
      <c r="B1518" t="s">
        <v>5507</v>
      </c>
      <c r="C1518" t="s">
        <v>46</v>
      </c>
      <c r="D1518">
        <v>2005</v>
      </c>
      <c r="E1518" t="s">
        <v>104</v>
      </c>
      <c r="F1518" t="s">
        <v>224</v>
      </c>
      <c r="G1518" t="s">
        <v>136</v>
      </c>
      <c r="H1518">
        <v>61.711618199058513</v>
      </c>
    </row>
    <row r="1519" spans="1:8">
      <c r="A1519" t="s">
        <v>49</v>
      </c>
      <c r="B1519" t="s">
        <v>5508</v>
      </c>
      <c r="C1519" t="s">
        <v>48</v>
      </c>
      <c r="D1519">
        <v>2005</v>
      </c>
      <c r="E1519" t="s">
        <v>104</v>
      </c>
      <c r="F1519" t="s">
        <v>224</v>
      </c>
      <c r="G1519" t="s">
        <v>136</v>
      </c>
      <c r="H1519">
        <v>64.103301983457385</v>
      </c>
    </row>
    <row r="1520" spans="1:8">
      <c r="A1520" t="s">
        <v>51</v>
      </c>
      <c r="B1520" t="s">
        <v>5509</v>
      </c>
      <c r="C1520" t="s">
        <v>50</v>
      </c>
      <c r="D1520">
        <v>2005</v>
      </c>
      <c r="E1520" t="s">
        <v>104</v>
      </c>
      <c r="F1520" t="s">
        <v>224</v>
      </c>
      <c r="G1520" t="s">
        <v>136</v>
      </c>
      <c r="H1520">
        <v>63.119779182102128</v>
      </c>
    </row>
    <row r="1521" spans="1:8">
      <c r="A1521" t="s">
        <v>53</v>
      </c>
      <c r="B1521" t="s">
        <v>5510</v>
      </c>
      <c r="C1521" t="s">
        <v>52</v>
      </c>
      <c r="D1521">
        <v>2005</v>
      </c>
      <c r="E1521" t="s">
        <v>104</v>
      </c>
      <c r="F1521" t="s">
        <v>224</v>
      </c>
      <c r="G1521" t="s">
        <v>136</v>
      </c>
      <c r="H1521">
        <v>63.707644495947868</v>
      </c>
    </row>
    <row r="1522" spans="1:8">
      <c r="A1522" t="s">
        <v>55</v>
      </c>
      <c r="B1522" t="s">
        <v>5511</v>
      </c>
      <c r="C1522" t="s">
        <v>54</v>
      </c>
      <c r="D1522">
        <v>2005</v>
      </c>
      <c r="E1522" t="s">
        <v>104</v>
      </c>
      <c r="F1522" t="s">
        <v>224</v>
      </c>
      <c r="G1522" t="s">
        <v>136</v>
      </c>
      <c r="H1522">
        <v>62.713119623688726</v>
      </c>
    </row>
    <row r="1523" spans="1:8">
      <c r="A1523" t="s">
        <v>57</v>
      </c>
      <c r="B1523" t="s">
        <v>5512</v>
      </c>
      <c r="C1523" t="s">
        <v>56</v>
      </c>
      <c r="D1523">
        <v>2005</v>
      </c>
      <c r="E1523" t="s">
        <v>104</v>
      </c>
      <c r="F1523" t="s">
        <v>224</v>
      </c>
      <c r="G1523" t="s">
        <v>136</v>
      </c>
      <c r="H1523">
        <v>67.596674153663074</v>
      </c>
    </row>
    <row r="1524" spans="1:8">
      <c r="A1524" t="s">
        <v>59</v>
      </c>
      <c r="B1524" t="s">
        <v>5513</v>
      </c>
      <c r="C1524" t="s">
        <v>58</v>
      </c>
      <c r="D1524">
        <v>2005</v>
      </c>
      <c r="E1524" t="s">
        <v>104</v>
      </c>
      <c r="F1524" t="s">
        <v>224</v>
      </c>
      <c r="G1524" t="s">
        <v>136</v>
      </c>
      <c r="H1524">
        <v>64.222668432520194</v>
      </c>
    </row>
    <row r="1525" spans="1:8">
      <c r="A1525" t="s">
        <v>61</v>
      </c>
      <c r="B1525" t="s">
        <v>5514</v>
      </c>
      <c r="C1525" t="s">
        <v>60</v>
      </c>
      <c r="D1525">
        <v>2005</v>
      </c>
      <c r="E1525" t="s">
        <v>104</v>
      </c>
      <c r="F1525" t="s">
        <v>224</v>
      </c>
      <c r="G1525" t="s">
        <v>136</v>
      </c>
      <c r="H1525">
        <v>63.433406210561863</v>
      </c>
    </row>
    <row r="1526" spans="1:8">
      <c r="A1526" t="s">
        <v>63</v>
      </c>
      <c r="B1526" t="s">
        <v>5515</v>
      </c>
      <c r="C1526" t="s">
        <v>62</v>
      </c>
      <c r="D1526">
        <v>2005</v>
      </c>
      <c r="E1526" t="s">
        <v>104</v>
      </c>
      <c r="F1526" t="s">
        <v>224</v>
      </c>
      <c r="G1526" t="s">
        <v>136</v>
      </c>
      <c r="H1526">
        <v>63.979580615475442</v>
      </c>
    </row>
    <row r="1527" spans="1:8">
      <c r="A1527" t="s">
        <v>65</v>
      </c>
      <c r="B1527" t="s">
        <v>5516</v>
      </c>
      <c r="C1527" t="s">
        <v>64</v>
      </c>
      <c r="D1527">
        <v>2005</v>
      </c>
      <c r="E1527" t="s">
        <v>104</v>
      </c>
      <c r="F1527" t="s">
        <v>224</v>
      </c>
      <c r="G1527" t="s">
        <v>136</v>
      </c>
      <c r="H1527">
        <v>63.178585881944848</v>
      </c>
    </row>
    <row r="1528" spans="1:8">
      <c r="A1528" t="s">
        <v>67</v>
      </c>
      <c r="B1528" t="s">
        <v>5517</v>
      </c>
      <c r="C1528" t="s">
        <v>66</v>
      </c>
      <c r="D1528">
        <v>2005</v>
      </c>
      <c r="E1528" t="s">
        <v>104</v>
      </c>
      <c r="F1528" t="s">
        <v>224</v>
      </c>
      <c r="G1528" t="s">
        <v>136</v>
      </c>
      <c r="H1528">
        <v>62.727814306517807</v>
      </c>
    </row>
    <row r="1529" spans="1:8">
      <c r="A1529" t="s">
        <v>69</v>
      </c>
      <c r="B1529" t="s">
        <v>5518</v>
      </c>
      <c r="C1529" t="s">
        <v>68</v>
      </c>
      <c r="D1529">
        <v>2005</v>
      </c>
      <c r="E1529" t="s">
        <v>104</v>
      </c>
      <c r="F1529" t="s">
        <v>224</v>
      </c>
      <c r="G1529" t="s">
        <v>136</v>
      </c>
      <c r="H1529">
        <v>61.962961709042894</v>
      </c>
    </row>
    <row r="1530" spans="1:8">
      <c r="A1530" t="s">
        <v>71</v>
      </c>
      <c r="B1530" t="s">
        <v>5519</v>
      </c>
      <c r="C1530" t="s">
        <v>70</v>
      </c>
      <c r="D1530">
        <v>2005</v>
      </c>
      <c r="E1530" t="s">
        <v>104</v>
      </c>
      <c r="F1530" t="s">
        <v>224</v>
      </c>
      <c r="G1530" t="s">
        <v>136</v>
      </c>
      <c r="H1530">
        <v>62.632773945866191</v>
      </c>
    </row>
    <row r="1531" spans="1:8">
      <c r="A1531" t="s">
        <v>20</v>
      </c>
      <c r="B1531" t="s">
        <v>5520</v>
      </c>
      <c r="C1531" t="s">
        <v>182</v>
      </c>
      <c r="D1531">
        <v>2005</v>
      </c>
      <c r="E1531" t="s">
        <v>104</v>
      </c>
      <c r="F1531" t="s">
        <v>224</v>
      </c>
      <c r="G1531" t="s">
        <v>136</v>
      </c>
      <c r="H1531">
        <v>63.362923831773657</v>
      </c>
    </row>
    <row r="1532" spans="1:8">
      <c r="A1532" t="s">
        <v>23</v>
      </c>
      <c r="B1532" t="s">
        <v>5521</v>
      </c>
      <c r="C1532" t="s">
        <v>175</v>
      </c>
      <c r="D1532">
        <v>2006</v>
      </c>
      <c r="E1532" t="s">
        <v>104</v>
      </c>
      <c r="F1532" t="s">
        <v>224</v>
      </c>
      <c r="G1532" t="s">
        <v>136</v>
      </c>
      <c r="H1532">
        <v>62.550360196543473</v>
      </c>
    </row>
    <row r="1533" spans="1:8">
      <c r="A1533" t="s">
        <v>25</v>
      </c>
      <c r="B1533" t="s">
        <v>5522</v>
      </c>
      <c r="C1533" t="s">
        <v>176</v>
      </c>
      <c r="D1533">
        <v>2006</v>
      </c>
      <c r="E1533" t="s">
        <v>104</v>
      </c>
      <c r="F1533" t="s">
        <v>224</v>
      </c>
      <c r="G1533" t="s">
        <v>136</v>
      </c>
      <c r="H1533">
        <v>60.872883231453713</v>
      </c>
    </row>
    <row r="1534" spans="1:8">
      <c r="A1534" t="s">
        <v>26</v>
      </c>
      <c r="B1534" t="s">
        <v>5523</v>
      </c>
      <c r="C1534" t="s">
        <v>177</v>
      </c>
      <c r="D1534">
        <v>2006</v>
      </c>
      <c r="E1534" t="s">
        <v>104</v>
      </c>
      <c r="F1534" t="s">
        <v>224</v>
      </c>
      <c r="G1534" t="s">
        <v>136</v>
      </c>
      <c r="H1534">
        <v>62.055509696508402</v>
      </c>
    </row>
    <row r="1535" spans="1:8">
      <c r="A1535" s="16" t="s">
        <v>221</v>
      </c>
      <c r="B1535" t="s">
        <v>5524</v>
      </c>
      <c r="C1535" t="s">
        <v>178</v>
      </c>
      <c r="D1535">
        <v>2006</v>
      </c>
      <c r="E1535" t="s">
        <v>104</v>
      </c>
      <c r="F1535" t="s">
        <v>224</v>
      </c>
      <c r="G1535" t="s">
        <v>136</v>
      </c>
      <c r="H1535">
        <v>63.960022254013673</v>
      </c>
    </row>
    <row r="1536" spans="1:8">
      <c r="A1536" t="s">
        <v>107</v>
      </c>
      <c r="B1536" t="s">
        <v>5525</v>
      </c>
      <c r="C1536" t="s">
        <v>179</v>
      </c>
      <c r="D1536">
        <v>2006</v>
      </c>
      <c r="E1536" t="s">
        <v>104</v>
      </c>
      <c r="F1536" t="s">
        <v>224</v>
      </c>
      <c r="G1536" t="s">
        <v>136</v>
      </c>
      <c r="H1536">
        <v>66.486070879376314</v>
      </c>
    </row>
    <row r="1537" spans="1:8">
      <c r="A1537" t="s">
        <v>27</v>
      </c>
      <c r="B1537" t="s">
        <v>5526</v>
      </c>
      <c r="C1537" t="s">
        <v>180</v>
      </c>
      <c r="D1537">
        <v>2006</v>
      </c>
      <c r="E1537" t="s">
        <v>104</v>
      </c>
      <c r="F1537" t="s">
        <v>224</v>
      </c>
      <c r="G1537" t="s">
        <v>136</v>
      </c>
      <c r="H1537">
        <v>64.315746084089028</v>
      </c>
    </row>
    <row r="1538" spans="1:8">
      <c r="A1538" t="s">
        <v>28</v>
      </c>
      <c r="B1538" t="s">
        <v>5527</v>
      </c>
      <c r="C1538" t="s">
        <v>181</v>
      </c>
      <c r="D1538">
        <v>2006</v>
      </c>
      <c r="E1538" t="s">
        <v>104</v>
      </c>
      <c r="F1538" t="s">
        <v>224</v>
      </c>
      <c r="G1538" t="s">
        <v>136</v>
      </c>
      <c r="H1538">
        <v>63.215257405758592</v>
      </c>
    </row>
    <row r="1539" spans="1:8">
      <c r="A1539" t="s">
        <v>30</v>
      </c>
      <c r="B1539" t="s">
        <v>5528</v>
      </c>
      <c r="C1539" t="s">
        <v>29</v>
      </c>
      <c r="D1539">
        <v>2006</v>
      </c>
      <c r="E1539" t="s">
        <v>104</v>
      </c>
      <c r="F1539" t="s">
        <v>224</v>
      </c>
      <c r="G1539" t="s">
        <v>136</v>
      </c>
      <c r="H1539">
        <v>61.863722833919411</v>
      </c>
    </row>
    <row r="1540" spans="1:8">
      <c r="A1540" t="s">
        <v>32</v>
      </c>
      <c r="B1540" t="s">
        <v>5529</v>
      </c>
      <c r="C1540" t="s">
        <v>31</v>
      </c>
      <c r="D1540">
        <v>2006</v>
      </c>
      <c r="E1540" t="s">
        <v>104</v>
      </c>
      <c r="F1540" t="s">
        <v>224</v>
      </c>
      <c r="G1540" t="s">
        <v>136</v>
      </c>
      <c r="H1540">
        <v>62.576635592508609</v>
      </c>
    </row>
    <row r="1541" spans="1:8">
      <c r="A1541" t="s">
        <v>34</v>
      </c>
      <c r="B1541" t="s">
        <v>5530</v>
      </c>
      <c r="C1541" t="s">
        <v>33</v>
      </c>
      <c r="D1541">
        <v>2006</v>
      </c>
      <c r="E1541" t="s">
        <v>104</v>
      </c>
      <c r="F1541" t="s">
        <v>224</v>
      </c>
      <c r="G1541" t="s">
        <v>136</v>
      </c>
      <c r="H1541">
        <v>59.197904498955786</v>
      </c>
    </row>
    <row r="1542" spans="1:8">
      <c r="A1542" t="s">
        <v>36</v>
      </c>
      <c r="B1542" t="s">
        <v>5531</v>
      </c>
      <c r="C1542" t="s">
        <v>35</v>
      </c>
      <c r="D1542">
        <v>2006</v>
      </c>
      <c r="E1542" t="s">
        <v>104</v>
      </c>
      <c r="F1542" t="s">
        <v>224</v>
      </c>
      <c r="G1542" t="s">
        <v>136</v>
      </c>
      <c r="H1542">
        <v>60.909951799793582</v>
      </c>
    </row>
    <row r="1543" spans="1:8">
      <c r="A1543" t="s">
        <v>38</v>
      </c>
      <c r="B1543" t="s">
        <v>5532</v>
      </c>
      <c r="C1543" t="s">
        <v>37</v>
      </c>
      <c r="D1543">
        <v>2006</v>
      </c>
      <c r="E1543" t="s">
        <v>104</v>
      </c>
      <c r="F1543" t="s">
        <v>224</v>
      </c>
      <c r="G1543" t="s">
        <v>136</v>
      </c>
      <c r="H1543">
        <v>64.498917568692761</v>
      </c>
    </row>
    <row r="1544" spans="1:8">
      <c r="A1544" t="s">
        <v>40</v>
      </c>
      <c r="B1544" t="s">
        <v>5533</v>
      </c>
      <c r="C1544" t="s">
        <v>39</v>
      </c>
      <c r="D1544">
        <v>2006</v>
      </c>
      <c r="E1544" t="s">
        <v>104</v>
      </c>
      <c r="F1544" t="s">
        <v>224</v>
      </c>
      <c r="G1544" t="s">
        <v>136</v>
      </c>
      <c r="H1544">
        <v>64.737435826599437</v>
      </c>
    </row>
    <row r="1545" spans="1:8">
      <c r="A1545" t="s">
        <v>41</v>
      </c>
      <c r="B1545" t="s">
        <v>5534</v>
      </c>
      <c r="C1545" t="s">
        <v>24</v>
      </c>
      <c r="D1545">
        <v>2006</v>
      </c>
      <c r="E1545" t="s">
        <v>104</v>
      </c>
      <c r="F1545" t="s">
        <v>224</v>
      </c>
      <c r="G1545" t="s">
        <v>136</v>
      </c>
      <c r="H1545">
        <v>60.872883231453713</v>
      </c>
    </row>
    <row r="1546" spans="1:8">
      <c r="A1546" t="s">
        <v>43</v>
      </c>
      <c r="B1546" t="s">
        <v>5535</v>
      </c>
      <c r="C1546" t="s">
        <v>42</v>
      </c>
      <c r="D1546">
        <v>2006</v>
      </c>
      <c r="E1546" t="s">
        <v>104</v>
      </c>
      <c r="F1546" t="s">
        <v>224</v>
      </c>
      <c r="G1546" t="s">
        <v>136</v>
      </c>
      <c r="H1546">
        <v>64.886782936476337</v>
      </c>
    </row>
    <row r="1547" spans="1:8">
      <c r="A1547" t="s">
        <v>45</v>
      </c>
      <c r="B1547" t="s">
        <v>5536</v>
      </c>
      <c r="C1547" t="s">
        <v>44</v>
      </c>
      <c r="D1547">
        <v>2006</v>
      </c>
      <c r="E1547" t="s">
        <v>104</v>
      </c>
      <c r="F1547" t="s">
        <v>224</v>
      </c>
      <c r="G1547" t="s">
        <v>136</v>
      </c>
      <c r="H1547">
        <v>60.543803581392986</v>
      </c>
    </row>
    <row r="1548" spans="1:8">
      <c r="A1548" t="s">
        <v>47</v>
      </c>
      <c r="B1548" t="s">
        <v>5537</v>
      </c>
      <c r="C1548" t="s">
        <v>46</v>
      </c>
      <c r="D1548">
        <v>2006</v>
      </c>
      <c r="E1548" t="s">
        <v>104</v>
      </c>
      <c r="F1548" t="s">
        <v>224</v>
      </c>
      <c r="G1548" t="s">
        <v>136</v>
      </c>
      <c r="H1548">
        <v>61.863245387289425</v>
      </c>
    </row>
    <row r="1549" spans="1:8">
      <c r="A1549" t="s">
        <v>49</v>
      </c>
      <c r="B1549" t="s">
        <v>5538</v>
      </c>
      <c r="C1549" t="s">
        <v>48</v>
      </c>
      <c r="D1549">
        <v>2006</v>
      </c>
      <c r="E1549" t="s">
        <v>104</v>
      </c>
      <c r="F1549" t="s">
        <v>224</v>
      </c>
      <c r="G1549" t="s">
        <v>136</v>
      </c>
      <c r="H1549">
        <v>64.343805921323437</v>
      </c>
    </row>
    <row r="1550" spans="1:8">
      <c r="A1550" t="s">
        <v>51</v>
      </c>
      <c r="B1550" t="s">
        <v>5539</v>
      </c>
      <c r="C1550" t="s">
        <v>50</v>
      </c>
      <c r="D1550">
        <v>2006</v>
      </c>
      <c r="E1550" t="s">
        <v>104</v>
      </c>
      <c r="F1550" t="s">
        <v>224</v>
      </c>
      <c r="G1550" t="s">
        <v>136</v>
      </c>
      <c r="H1550">
        <v>63.420400078078117</v>
      </c>
    </row>
    <row r="1551" spans="1:8">
      <c r="A1551" t="s">
        <v>53</v>
      </c>
      <c r="B1551" t="s">
        <v>5540</v>
      </c>
      <c r="C1551" t="s">
        <v>52</v>
      </c>
      <c r="D1551">
        <v>2006</v>
      </c>
      <c r="E1551" t="s">
        <v>104</v>
      </c>
      <c r="F1551" t="s">
        <v>224</v>
      </c>
      <c r="G1551" t="s">
        <v>136</v>
      </c>
      <c r="H1551">
        <v>63.856176023374381</v>
      </c>
    </row>
    <row r="1552" spans="1:8">
      <c r="A1552" t="s">
        <v>55</v>
      </c>
      <c r="B1552" t="s">
        <v>5541</v>
      </c>
      <c r="C1552" t="s">
        <v>54</v>
      </c>
      <c r="D1552">
        <v>2006</v>
      </c>
      <c r="E1552" t="s">
        <v>104</v>
      </c>
      <c r="F1552" t="s">
        <v>224</v>
      </c>
      <c r="G1552" t="s">
        <v>136</v>
      </c>
      <c r="H1552">
        <v>62.984261011630352</v>
      </c>
    </row>
    <row r="1553" spans="1:8">
      <c r="A1553" t="s">
        <v>57</v>
      </c>
      <c r="B1553" t="s">
        <v>5542</v>
      </c>
      <c r="C1553" t="s">
        <v>56</v>
      </c>
      <c r="D1553">
        <v>2006</v>
      </c>
      <c r="E1553" t="s">
        <v>104</v>
      </c>
      <c r="F1553" t="s">
        <v>224</v>
      </c>
      <c r="G1553" t="s">
        <v>136</v>
      </c>
      <c r="H1553">
        <v>67.823366258347079</v>
      </c>
    </row>
    <row r="1554" spans="1:8">
      <c r="A1554" t="s">
        <v>59</v>
      </c>
      <c r="B1554" t="s">
        <v>5543</v>
      </c>
      <c r="C1554" t="s">
        <v>58</v>
      </c>
      <c r="D1554">
        <v>2006</v>
      </c>
      <c r="E1554" t="s">
        <v>104</v>
      </c>
      <c r="F1554" t="s">
        <v>224</v>
      </c>
      <c r="G1554" t="s">
        <v>136</v>
      </c>
      <c r="H1554">
        <v>64.419833427863509</v>
      </c>
    </row>
    <row r="1555" spans="1:8">
      <c r="A1555" t="s">
        <v>61</v>
      </c>
      <c r="B1555" t="s">
        <v>5544</v>
      </c>
      <c r="C1555" t="s">
        <v>60</v>
      </c>
      <c r="D1555">
        <v>2006</v>
      </c>
      <c r="E1555" t="s">
        <v>104</v>
      </c>
      <c r="F1555" t="s">
        <v>224</v>
      </c>
      <c r="G1555" t="s">
        <v>136</v>
      </c>
      <c r="H1555">
        <v>63.884719303512462</v>
      </c>
    </row>
    <row r="1556" spans="1:8">
      <c r="A1556" t="s">
        <v>63</v>
      </c>
      <c r="B1556" t="s">
        <v>5545</v>
      </c>
      <c r="C1556" t="s">
        <v>62</v>
      </c>
      <c r="D1556">
        <v>2006</v>
      </c>
      <c r="E1556" t="s">
        <v>104</v>
      </c>
      <c r="F1556" t="s">
        <v>224</v>
      </c>
      <c r="G1556" t="s">
        <v>136</v>
      </c>
      <c r="H1556">
        <v>64.122458141716692</v>
      </c>
    </row>
    <row r="1557" spans="1:8">
      <c r="A1557" t="s">
        <v>65</v>
      </c>
      <c r="B1557" t="s">
        <v>5546</v>
      </c>
      <c r="C1557" t="s">
        <v>64</v>
      </c>
      <c r="D1557">
        <v>2006</v>
      </c>
      <c r="E1557" t="s">
        <v>104</v>
      </c>
      <c r="F1557" t="s">
        <v>224</v>
      </c>
      <c r="G1557" t="s">
        <v>136</v>
      </c>
      <c r="H1557">
        <v>63.53541157879615</v>
      </c>
    </row>
    <row r="1558" spans="1:8">
      <c r="A1558" t="s">
        <v>67</v>
      </c>
      <c r="B1558" t="s">
        <v>5547</v>
      </c>
      <c r="C1558" t="s">
        <v>66</v>
      </c>
      <c r="D1558">
        <v>2006</v>
      </c>
      <c r="E1558" t="s">
        <v>104</v>
      </c>
      <c r="F1558" t="s">
        <v>224</v>
      </c>
      <c r="G1558" t="s">
        <v>136</v>
      </c>
      <c r="H1558">
        <v>62.815459149966969</v>
      </c>
    </row>
    <row r="1559" spans="1:8">
      <c r="A1559" t="s">
        <v>69</v>
      </c>
      <c r="B1559" t="s">
        <v>5548</v>
      </c>
      <c r="C1559" t="s">
        <v>68</v>
      </c>
      <c r="D1559">
        <v>2006</v>
      </c>
      <c r="E1559" t="s">
        <v>104</v>
      </c>
      <c r="F1559" t="s">
        <v>224</v>
      </c>
      <c r="G1559" t="s">
        <v>136</v>
      </c>
      <c r="H1559">
        <v>61.999102031653386</v>
      </c>
    </row>
    <row r="1560" spans="1:8">
      <c r="A1560" t="s">
        <v>71</v>
      </c>
      <c r="B1560" t="s">
        <v>5549</v>
      </c>
      <c r="C1560" t="s">
        <v>70</v>
      </c>
      <c r="D1560">
        <v>2006</v>
      </c>
      <c r="E1560" t="s">
        <v>104</v>
      </c>
      <c r="F1560" t="s">
        <v>224</v>
      </c>
      <c r="G1560" t="s">
        <v>136</v>
      </c>
      <c r="H1560">
        <v>62.964491274002718</v>
      </c>
    </row>
    <row r="1561" spans="1:8">
      <c r="A1561" t="s">
        <v>20</v>
      </c>
      <c r="B1561" t="s">
        <v>5550</v>
      </c>
      <c r="C1561" t="s">
        <v>182</v>
      </c>
      <c r="D1561">
        <v>2006</v>
      </c>
      <c r="E1561" t="s">
        <v>104</v>
      </c>
      <c r="F1561" t="s">
        <v>224</v>
      </c>
      <c r="G1561" t="s">
        <v>136</v>
      </c>
      <c r="H1561">
        <v>63.539985021777369</v>
      </c>
    </row>
    <row r="1562" spans="1:8">
      <c r="A1562" t="s">
        <v>23</v>
      </c>
      <c r="B1562" t="s">
        <v>5551</v>
      </c>
      <c r="C1562" t="s">
        <v>175</v>
      </c>
      <c r="D1562">
        <v>2007</v>
      </c>
      <c r="E1562" t="s">
        <v>104</v>
      </c>
      <c r="F1562" t="s">
        <v>224</v>
      </c>
      <c r="G1562" t="s">
        <v>136</v>
      </c>
      <c r="H1562">
        <v>62.646268865390695</v>
      </c>
    </row>
    <row r="1563" spans="1:8">
      <c r="A1563" t="s">
        <v>25</v>
      </c>
      <c r="B1563" t="s">
        <v>5552</v>
      </c>
      <c r="C1563" t="s">
        <v>176</v>
      </c>
      <c r="D1563">
        <v>2007</v>
      </c>
      <c r="E1563" t="s">
        <v>104</v>
      </c>
      <c r="F1563" t="s">
        <v>224</v>
      </c>
      <c r="G1563" t="s">
        <v>136</v>
      </c>
      <c r="H1563">
        <v>60.954524101771455</v>
      </c>
    </row>
    <row r="1564" spans="1:8">
      <c r="A1564" t="s">
        <v>26</v>
      </c>
      <c r="B1564" t="s">
        <v>5553</v>
      </c>
      <c r="C1564" t="s">
        <v>177</v>
      </c>
      <c r="D1564">
        <v>2007</v>
      </c>
      <c r="E1564" t="s">
        <v>104</v>
      </c>
      <c r="F1564" t="s">
        <v>224</v>
      </c>
      <c r="G1564" t="s">
        <v>136</v>
      </c>
      <c r="H1564">
        <v>62.151323482513021</v>
      </c>
    </row>
    <row r="1565" spans="1:8">
      <c r="A1565" s="16" t="s">
        <v>221</v>
      </c>
      <c r="B1565" t="s">
        <v>5554</v>
      </c>
      <c r="C1565" t="s">
        <v>178</v>
      </c>
      <c r="D1565">
        <v>2007</v>
      </c>
      <c r="E1565" t="s">
        <v>104</v>
      </c>
      <c r="F1565" t="s">
        <v>224</v>
      </c>
      <c r="G1565" t="s">
        <v>136</v>
      </c>
      <c r="H1565">
        <v>64.151519810156771</v>
      </c>
    </row>
    <row r="1566" spans="1:8">
      <c r="A1566" t="s">
        <v>107</v>
      </c>
      <c r="B1566" t="s">
        <v>5555</v>
      </c>
      <c r="C1566" t="s">
        <v>179</v>
      </c>
      <c r="D1566">
        <v>2007</v>
      </c>
      <c r="E1566" t="s">
        <v>104</v>
      </c>
      <c r="F1566" t="s">
        <v>224</v>
      </c>
      <c r="G1566" t="s">
        <v>136</v>
      </c>
      <c r="H1566">
        <v>66.748136569167727</v>
      </c>
    </row>
    <row r="1567" spans="1:8">
      <c r="A1567" t="s">
        <v>27</v>
      </c>
      <c r="B1567" t="s">
        <v>5556</v>
      </c>
      <c r="C1567" t="s">
        <v>180</v>
      </c>
      <c r="D1567">
        <v>2007</v>
      </c>
      <c r="E1567" t="s">
        <v>104</v>
      </c>
      <c r="F1567" t="s">
        <v>224</v>
      </c>
      <c r="G1567" t="s">
        <v>136</v>
      </c>
      <c r="H1567">
        <v>64.567074926965745</v>
      </c>
    </row>
    <row r="1568" spans="1:8">
      <c r="A1568" t="s">
        <v>28</v>
      </c>
      <c r="B1568" t="s">
        <v>5557</v>
      </c>
      <c r="C1568" t="s">
        <v>181</v>
      </c>
      <c r="D1568">
        <v>2007</v>
      </c>
      <c r="E1568" t="s">
        <v>104</v>
      </c>
      <c r="F1568" t="s">
        <v>224</v>
      </c>
      <c r="G1568" t="s">
        <v>136</v>
      </c>
      <c r="H1568">
        <v>63.407540230209634</v>
      </c>
    </row>
    <row r="1569" spans="1:8">
      <c r="A1569" t="s">
        <v>30</v>
      </c>
      <c r="B1569" t="s">
        <v>5558</v>
      </c>
      <c r="C1569" t="s">
        <v>29</v>
      </c>
      <c r="D1569">
        <v>2007</v>
      </c>
      <c r="E1569" t="s">
        <v>104</v>
      </c>
      <c r="F1569" t="s">
        <v>224</v>
      </c>
      <c r="G1569" t="s">
        <v>136</v>
      </c>
      <c r="H1569">
        <v>61.923959827833578</v>
      </c>
    </row>
    <row r="1570" spans="1:8">
      <c r="A1570" t="s">
        <v>32</v>
      </c>
      <c r="B1570" t="s">
        <v>5559</v>
      </c>
      <c r="C1570" t="s">
        <v>31</v>
      </c>
      <c r="D1570">
        <v>2007</v>
      </c>
      <c r="E1570" t="s">
        <v>104</v>
      </c>
      <c r="F1570" t="s">
        <v>224</v>
      </c>
      <c r="G1570" t="s">
        <v>136</v>
      </c>
      <c r="H1570">
        <v>62.500209383741769</v>
      </c>
    </row>
    <row r="1571" spans="1:8">
      <c r="A1571" t="s">
        <v>34</v>
      </c>
      <c r="B1571" t="s">
        <v>5560</v>
      </c>
      <c r="C1571" t="s">
        <v>33</v>
      </c>
      <c r="D1571">
        <v>2007</v>
      </c>
      <c r="E1571" t="s">
        <v>104</v>
      </c>
      <c r="F1571" t="s">
        <v>224</v>
      </c>
      <c r="G1571" t="s">
        <v>136</v>
      </c>
      <c r="H1571">
        <v>59.473711965406316</v>
      </c>
    </row>
    <row r="1572" spans="1:8">
      <c r="A1572" t="s">
        <v>36</v>
      </c>
      <c r="B1572" t="s">
        <v>5561</v>
      </c>
      <c r="C1572" t="s">
        <v>35</v>
      </c>
      <c r="D1572">
        <v>2007</v>
      </c>
      <c r="E1572" t="s">
        <v>104</v>
      </c>
      <c r="F1572" t="s">
        <v>224</v>
      </c>
      <c r="G1572" t="s">
        <v>136</v>
      </c>
      <c r="H1572">
        <v>61.145668041891469</v>
      </c>
    </row>
    <row r="1573" spans="1:8">
      <c r="A1573" t="s">
        <v>38</v>
      </c>
      <c r="B1573" t="s">
        <v>5562</v>
      </c>
      <c r="C1573" t="s">
        <v>37</v>
      </c>
      <c r="D1573">
        <v>2007</v>
      </c>
      <c r="E1573" t="s">
        <v>104</v>
      </c>
      <c r="F1573" t="s">
        <v>224</v>
      </c>
      <c r="G1573" t="s">
        <v>136</v>
      </c>
      <c r="H1573">
        <v>64.55415870995121</v>
      </c>
    </row>
    <row r="1574" spans="1:8">
      <c r="A1574" t="s">
        <v>40</v>
      </c>
      <c r="B1574" t="s">
        <v>5563</v>
      </c>
      <c r="C1574" t="s">
        <v>39</v>
      </c>
      <c r="D1574">
        <v>2007</v>
      </c>
      <c r="E1574" t="s">
        <v>104</v>
      </c>
      <c r="F1574" t="s">
        <v>224</v>
      </c>
      <c r="G1574" t="s">
        <v>136</v>
      </c>
      <c r="H1574">
        <v>64.801200642983929</v>
      </c>
    </row>
    <row r="1575" spans="1:8">
      <c r="A1575" t="s">
        <v>41</v>
      </c>
      <c r="B1575" t="s">
        <v>5564</v>
      </c>
      <c r="C1575" t="s">
        <v>24</v>
      </c>
      <c r="D1575">
        <v>2007</v>
      </c>
      <c r="E1575" t="s">
        <v>104</v>
      </c>
      <c r="F1575" t="s">
        <v>224</v>
      </c>
      <c r="G1575" t="s">
        <v>136</v>
      </c>
      <c r="H1575">
        <v>60.954524101771455</v>
      </c>
    </row>
    <row r="1576" spans="1:8">
      <c r="A1576" t="s">
        <v>43</v>
      </c>
      <c r="B1576" t="s">
        <v>5565</v>
      </c>
      <c r="C1576" t="s">
        <v>42</v>
      </c>
      <c r="D1576">
        <v>2007</v>
      </c>
      <c r="E1576" t="s">
        <v>104</v>
      </c>
      <c r="F1576" t="s">
        <v>224</v>
      </c>
      <c r="G1576" t="s">
        <v>136</v>
      </c>
      <c r="H1576">
        <v>64.818256644452106</v>
      </c>
    </row>
    <row r="1577" spans="1:8">
      <c r="A1577" t="s">
        <v>45</v>
      </c>
      <c r="B1577" t="s">
        <v>5566</v>
      </c>
      <c r="C1577" t="s">
        <v>44</v>
      </c>
      <c r="D1577">
        <v>2007</v>
      </c>
      <c r="E1577" t="s">
        <v>104</v>
      </c>
      <c r="F1577" t="s">
        <v>224</v>
      </c>
      <c r="G1577" t="s">
        <v>136</v>
      </c>
      <c r="H1577">
        <v>60.802407221665</v>
      </c>
    </row>
    <row r="1578" spans="1:8">
      <c r="A1578" t="s">
        <v>47</v>
      </c>
      <c r="B1578" t="s">
        <v>5567</v>
      </c>
      <c r="C1578" t="s">
        <v>46</v>
      </c>
      <c r="D1578">
        <v>2007</v>
      </c>
      <c r="E1578" t="s">
        <v>104</v>
      </c>
      <c r="F1578" t="s">
        <v>224</v>
      </c>
      <c r="G1578" t="s">
        <v>136</v>
      </c>
      <c r="H1578">
        <v>61.933441433093975</v>
      </c>
    </row>
    <row r="1579" spans="1:8">
      <c r="A1579" t="s">
        <v>49</v>
      </c>
      <c r="B1579" t="s">
        <v>5568</v>
      </c>
      <c r="C1579" t="s">
        <v>48</v>
      </c>
      <c r="D1579">
        <v>2007</v>
      </c>
      <c r="E1579" t="s">
        <v>104</v>
      </c>
      <c r="F1579" t="s">
        <v>224</v>
      </c>
      <c r="G1579" t="s">
        <v>136</v>
      </c>
      <c r="H1579">
        <v>64.558203561903127</v>
      </c>
    </row>
    <row r="1580" spans="1:8">
      <c r="A1580" t="s">
        <v>51</v>
      </c>
      <c r="B1580" t="s">
        <v>5569</v>
      </c>
      <c r="C1580" t="s">
        <v>50</v>
      </c>
      <c r="D1580">
        <v>2007</v>
      </c>
      <c r="E1580" t="s">
        <v>104</v>
      </c>
      <c r="F1580" t="s">
        <v>224</v>
      </c>
      <c r="G1580" t="s">
        <v>136</v>
      </c>
      <c r="H1580">
        <v>63.594493260505047</v>
      </c>
    </row>
    <row r="1581" spans="1:8">
      <c r="A1581" t="s">
        <v>53</v>
      </c>
      <c r="B1581" t="s">
        <v>5570</v>
      </c>
      <c r="C1581" t="s">
        <v>52</v>
      </c>
      <c r="D1581">
        <v>2007</v>
      </c>
      <c r="E1581" t="s">
        <v>104</v>
      </c>
      <c r="F1581" t="s">
        <v>224</v>
      </c>
      <c r="G1581" t="s">
        <v>136</v>
      </c>
      <c r="H1581">
        <v>64.02548014328903</v>
      </c>
    </row>
    <row r="1582" spans="1:8">
      <c r="A1582" t="s">
        <v>55</v>
      </c>
      <c r="B1582" t="s">
        <v>5571</v>
      </c>
      <c r="C1582" t="s">
        <v>54</v>
      </c>
      <c r="D1582">
        <v>2007</v>
      </c>
      <c r="E1582" t="s">
        <v>104</v>
      </c>
      <c r="F1582" t="s">
        <v>224</v>
      </c>
      <c r="G1582" t="s">
        <v>136</v>
      </c>
      <c r="H1582">
        <v>63.130551903280633</v>
      </c>
    </row>
    <row r="1583" spans="1:8">
      <c r="A1583" t="s">
        <v>57</v>
      </c>
      <c r="B1583" t="s">
        <v>5572</v>
      </c>
      <c r="C1583" t="s">
        <v>56</v>
      </c>
      <c r="D1583">
        <v>2007</v>
      </c>
      <c r="E1583" t="s">
        <v>104</v>
      </c>
      <c r="F1583" t="s">
        <v>224</v>
      </c>
      <c r="G1583" t="s">
        <v>136</v>
      </c>
      <c r="H1583">
        <v>68.123011858767327</v>
      </c>
    </row>
    <row r="1584" spans="1:8">
      <c r="A1584" t="s">
        <v>59</v>
      </c>
      <c r="B1584" t="s">
        <v>5573</v>
      </c>
      <c r="C1584" t="s">
        <v>58</v>
      </c>
      <c r="D1584">
        <v>2007</v>
      </c>
      <c r="E1584" t="s">
        <v>104</v>
      </c>
      <c r="F1584" t="s">
        <v>224</v>
      </c>
      <c r="G1584" t="s">
        <v>136</v>
      </c>
      <c r="H1584">
        <v>64.659168937736439</v>
      </c>
    </row>
    <row r="1585" spans="1:8">
      <c r="A1585" t="s">
        <v>61</v>
      </c>
      <c r="B1585" t="s">
        <v>5574</v>
      </c>
      <c r="C1585" t="s">
        <v>60</v>
      </c>
      <c r="D1585">
        <v>2007</v>
      </c>
      <c r="E1585" t="s">
        <v>104</v>
      </c>
      <c r="F1585" t="s">
        <v>224</v>
      </c>
      <c r="G1585" t="s">
        <v>136</v>
      </c>
      <c r="H1585">
        <v>64.189390096723969</v>
      </c>
    </row>
    <row r="1586" spans="1:8">
      <c r="A1586" t="s">
        <v>63</v>
      </c>
      <c r="B1586" t="s">
        <v>5575</v>
      </c>
      <c r="C1586" t="s">
        <v>62</v>
      </c>
      <c r="D1586">
        <v>2007</v>
      </c>
      <c r="E1586" t="s">
        <v>104</v>
      </c>
      <c r="F1586" t="s">
        <v>224</v>
      </c>
      <c r="G1586" t="s">
        <v>136</v>
      </c>
      <c r="H1586">
        <v>64.20362655511552</v>
      </c>
    </row>
    <row r="1587" spans="1:8">
      <c r="A1587" t="s">
        <v>65</v>
      </c>
      <c r="B1587" t="s">
        <v>5576</v>
      </c>
      <c r="C1587" t="s">
        <v>64</v>
      </c>
      <c r="D1587">
        <v>2007</v>
      </c>
      <c r="E1587" t="s">
        <v>104</v>
      </c>
      <c r="F1587" t="s">
        <v>224</v>
      </c>
      <c r="G1587" t="s">
        <v>136</v>
      </c>
      <c r="H1587">
        <v>63.847312908086387</v>
      </c>
    </row>
    <row r="1588" spans="1:8">
      <c r="A1588" t="s">
        <v>67</v>
      </c>
      <c r="B1588" t="s">
        <v>5577</v>
      </c>
      <c r="C1588" t="s">
        <v>66</v>
      </c>
      <c r="D1588">
        <v>2007</v>
      </c>
      <c r="E1588" t="s">
        <v>104</v>
      </c>
      <c r="F1588" t="s">
        <v>224</v>
      </c>
      <c r="G1588" t="s">
        <v>136</v>
      </c>
      <c r="H1588">
        <v>63.046584738496712</v>
      </c>
    </row>
    <row r="1589" spans="1:8">
      <c r="A1589" t="s">
        <v>69</v>
      </c>
      <c r="B1589" t="s">
        <v>5578</v>
      </c>
      <c r="C1589" t="s">
        <v>68</v>
      </c>
      <c r="D1589">
        <v>2007</v>
      </c>
      <c r="E1589" t="s">
        <v>104</v>
      </c>
      <c r="F1589" t="s">
        <v>224</v>
      </c>
      <c r="G1589" t="s">
        <v>136</v>
      </c>
      <c r="H1589">
        <v>62.02674345923743</v>
      </c>
    </row>
    <row r="1590" spans="1:8">
      <c r="A1590" t="s">
        <v>71</v>
      </c>
      <c r="B1590" t="s">
        <v>5579</v>
      </c>
      <c r="C1590" t="s">
        <v>70</v>
      </c>
      <c r="D1590">
        <v>2007</v>
      </c>
      <c r="E1590" t="s">
        <v>104</v>
      </c>
      <c r="F1590" t="s">
        <v>224</v>
      </c>
      <c r="G1590" t="s">
        <v>136</v>
      </c>
      <c r="H1590">
        <v>63.312726346763235</v>
      </c>
    </row>
    <row r="1591" spans="1:8">
      <c r="A1591" t="s">
        <v>20</v>
      </c>
      <c r="B1591" t="s">
        <v>5580</v>
      </c>
      <c r="C1591" t="s">
        <v>182</v>
      </c>
      <c r="D1591">
        <v>2007</v>
      </c>
      <c r="E1591" t="s">
        <v>104</v>
      </c>
      <c r="F1591" t="s">
        <v>224</v>
      </c>
      <c r="G1591" t="s">
        <v>136</v>
      </c>
      <c r="H1591">
        <v>63.711892928813796</v>
      </c>
    </row>
    <row r="1592" spans="1:8">
      <c r="A1592" t="s">
        <v>23</v>
      </c>
      <c r="B1592" t="s">
        <v>5581</v>
      </c>
      <c r="C1592" t="s">
        <v>175</v>
      </c>
      <c r="D1592">
        <v>2008</v>
      </c>
      <c r="E1592" t="s">
        <v>104</v>
      </c>
      <c r="F1592" t="s">
        <v>224</v>
      </c>
      <c r="G1592" t="s">
        <v>136</v>
      </c>
      <c r="H1592">
        <v>62.549733096606715</v>
      </c>
    </row>
    <row r="1593" spans="1:8">
      <c r="A1593" t="s">
        <v>25</v>
      </c>
      <c r="B1593" t="s">
        <v>5582</v>
      </c>
      <c r="C1593" t="s">
        <v>176</v>
      </c>
      <c r="D1593">
        <v>2008</v>
      </c>
      <c r="E1593" t="s">
        <v>104</v>
      </c>
      <c r="F1593" t="s">
        <v>224</v>
      </c>
      <c r="G1593" t="s">
        <v>136</v>
      </c>
      <c r="H1593">
        <v>60.790275843901711</v>
      </c>
    </row>
    <row r="1594" spans="1:8">
      <c r="A1594" t="s">
        <v>26</v>
      </c>
      <c r="B1594" t="s">
        <v>5583</v>
      </c>
      <c r="C1594" t="s">
        <v>177</v>
      </c>
      <c r="D1594">
        <v>2008</v>
      </c>
      <c r="E1594" t="s">
        <v>104</v>
      </c>
      <c r="F1594" t="s">
        <v>224</v>
      </c>
      <c r="G1594" t="s">
        <v>136</v>
      </c>
      <c r="H1594">
        <v>62.102043726988917</v>
      </c>
    </row>
    <row r="1595" spans="1:8">
      <c r="A1595" s="16" t="s">
        <v>221</v>
      </c>
      <c r="B1595" t="s">
        <v>5584</v>
      </c>
      <c r="C1595" t="s">
        <v>178</v>
      </c>
      <c r="D1595">
        <v>2008</v>
      </c>
      <c r="E1595" t="s">
        <v>104</v>
      </c>
      <c r="F1595" t="s">
        <v>224</v>
      </c>
      <c r="G1595" t="s">
        <v>136</v>
      </c>
      <c r="H1595">
        <v>64.225961491400668</v>
      </c>
    </row>
    <row r="1596" spans="1:8">
      <c r="A1596" t="s">
        <v>107</v>
      </c>
      <c r="B1596" t="s">
        <v>5585</v>
      </c>
      <c r="C1596" t="s">
        <v>179</v>
      </c>
      <c r="D1596">
        <v>2008</v>
      </c>
      <c r="E1596" t="s">
        <v>104</v>
      </c>
      <c r="F1596" t="s">
        <v>224</v>
      </c>
      <c r="G1596" t="s">
        <v>136</v>
      </c>
      <c r="H1596">
        <v>66.941328628166005</v>
      </c>
    </row>
    <row r="1597" spans="1:8">
      <c r="A1597" t="s">
        <v>27</v>
      </c>
      <c r="B1597" t="s">
        <v>5586</v>
      </c>
      <c r="C1597" t="s">
        <v>180</v>
      </c>
      <c r="D1597">
        <v>2008</v>
      </c>
      <c r="E1597" t="s">
        <v>104</v>
      </c>
      <c r="F1597" t="s">
        <v>224</v>
      </c>
      <c r="G1597" t="s">
        <v>136</v>
      </c>
      <c r="H1597">
        <v>64.549334500636093</v>
      </c>
    </row>
    <row r="1598" spans="1:8">
      <c r="A1598" t="s">
        <v>28</v>
      </c>
      <c r="B1598" t="s">
        <v>5587</v>
      </c>
      <c r="C1598" t="s">
        <v>181</v>
      </c>
      <c r="D1598">
        <v>2008</v>
      </c>
      <c r="E1598" t="s">
        <v>104</v>
      </c>
      <c r="F1598" t="s">
        <v>224</v>
      </c>
      <c r="G1598" t="s">
        <v>136</v>
      </c>
      <c r="H1598">
        <v>63.492016153649132</v>
      </c>
    </row>
    <row r="1599" spans="1:8">
      <c r="A1599" t="s">
        <v>30</v>
      </c>
      <c r="B1599" t="s">
        <v>5588</v>
      </c>
      <c r="C1599" t="s">
        <v>29</v>
      </c>
      <c r="D1599">
        <v>2008</v>
      </c>
      <c r="E1599" t="s">
        <v>104</v>
      </c>
      <c r="F1599" t="s">
        <v>224</v>
      </c>
      <c r="G1599" t="s">
        <v>136</v>
      </c>
      <c r="H1599">
        <v>61.669717947250987</v>
      </c>
    </row>
    <row r="1600" spans="1:8">
      <c r="A1600" t="s">
        <v>32</v>
      </c>
      <c r="B1600" t="s">
        <v>5589</v>
      </c>
      <c r="C1600" t="s">
        <v>31</v>
      </c>
      <c r="D1600">
        <v>2008</v>
      </c>
      <c r="E1600" t="s">
        <v>104</v>
      </c>
      <c r="F1600" t="s">
        <v>224</v>
      </c>
      <c r="G1600" t="s">
        <v>136</v>
      </c>
      <c r="H1600">
        <v>62.404589714896531</v>
      </c>
    </row>
    <row r="1601" spans="1:8">
      <c r="A1601" t="s">
        <v>34</v>
      </c>
      <c r="B1601" t="s">
        <v>5590</v>
      </c>
      <c r="C1601" t="s">
        <v>33</v>
      </c>
      <c r="D1601">
        <v>2008</v>
      </c>
      <c r="E1601" t="s">
        <v>104</v>
      </c>
      <c r="F1601" t="s">
        <v>224</v>
      </c>
      <c r="G1601" t="s">
        <v>136</v>
      </c>
      <c r="H1601">
        <v>59.410165164246173</v>
      </c>
    </row>
    <row r="1602" spans="1:8">
      <c r="A1602" t="s">
        <v>36</v>
      </c>
      <c r="B1602" t="s">
        <v>5591</v>
      </c>
      <c r="C1602" t="s">
        <v>35</v>
      </c>
      <c r="D1602">
        <v>2008</v>
      </c>
      <c r="E1602" t="s">
        <v>104</v>
      </c>
      <c r="F1602" t="s">
        <v>224</v>
      </c>
      <c r="G1602" t="s">
        <v>136</v>
      </c>
      <c r="H1602">
        <v>61.154329262500127</v>
      </c>
    </row>
    <row r="1603" spans="1:8">
      <c r="A1603" t="s">
        <v>38</v>
      </c>
      <c r="B1603" t="s">
        <v>5592</v>
      </c>
      <c r="C1603" t="s">
        <v>37</v>
      </c>
      <c r="D1603">
        <v>2008</v>
      </c>
      <c r="E1603" t="s">
        <v>104</v>
      </c>
      <c r="F1603" t="s">
        <v>224</v>
      </c>
      <c r="G1603" t="s">
        <v>136</v>
      </c>
      <c r="H1603">
        <v>64.469541455171907</v>
      </c>
    </row>
    <row r="1604" spans="1:8">
      <c r="A1604" t="s">
        <v>40</v>
      </c>
      <c r="B1604" t="s">
        <v>5593</v>
      </c>
      <c r="C1604" t="s">
        <v>39</v>
      </c>
      <c r="D1604">
        <v>2008</v>
      </c>
      <c r="E1604" t="s">
        <v>104</v>
      </c>
      <c r="F1604" t="s">
        <v>224</v>
      </c>
      <c r="G1604" t="s">
        <v>136</v>
      </c>
      <c r="H1604">
        <v>64.659933066910426</v>
      </c>
    </row>
    <row r="1605" spans="1:8">
      <c r="A1605" t="s">
        <v>41</v>
      </c>
      <c r="B1605" t="s">
        <v>5594</v>
      </c>
      <c r="C1605" t="s">
        <v>24</v>
      </c>
      <c r="D1605">
        <v>2008</v>
      </c>
      <c r="E1605" t="s">
        <v>104</v>
      </c>
      <c r="F1605" t="s">
        <v>224</v>
      </c>
      <c r="G1605" t="s">
        <v>136</v>
      </c>
      <c r="H1605">
        <v>60.790275843901711</v>
      </c>
    </row>
    <row r="1606" spans="1:8">
      <c r="A1606" t="s">
        <v>43</v>
      </c>
      <c r="B1606" t="s">
        <v>5595</v>
      </c>
      <c r="C1606" t="s">
        <v>42</v>
      </c>
      <c r="D1606">
        <v>2008</v>
      </c>
      <c r="E1606" t="s">
        <v>104</v>
      </c>
      <c r="F1606" t="s">
        <v>224</v>
      </c>
      <c r="G1606" t="s">
        <v>136</v>
      </c>
      <c r="H1606">
        <v>64.673006895999791</v>
      </c>
    </row>
    <row r="1607" spans="1:8">
      <c r="A1607" t="s">
        <v>45</v>
      </c>
      <c r="B1607" t="s">
        <v>5596</v>
      </c>
      <c r="C1607" t="s">
        <v>44</v>
      </c>
      <c r="D1607">
        <v>2008</v>
      </c>
      <c r="E1607" t="s">
        <v>104</v>
      </c>
      <c r="F1607" t="s">
        <v>224</v>
      </c>
      <c r="G1607" t="s">
        <v>136</v>
      </c>
      <c r="H1607">
        <v>60.916010368682613</v>
      </c>
    </row>
    <row r="1608" spans="1:8">
      <c r="A1608" t="s">
        <v>47</v>
      </c>
      <c r="B1608" t="s">
        <v>5597</v>
      </c>
      <c r="C1608" t="s">
        <v>46</v>
      </c>
      <c r="D1608">
        <v>2008</v>
      </c>
      <c r="E1608" t="s">
        <v>104</v>
      </c>
      <c r="F1608" t="s">
        <v>224</v>
      </c>
      <c r="G1608" t="s">
        <v>136</v>
      </c>
      <c r="H1608">
        <v>61.83314430984511</v>
      </c>
    </row>
    <row r="1609" spans="1:8">
      <c r="A1609" t="s">
        <v>49</v>
      </c>
      <c r="B1609" t="s">
        <v>5598</v>
      </c>
      <c r="C1609" t="s">
        <v>48</v>
      </c>
      <c r="D1609">
        <v>2008</v>
      </c>
      <c r="E1609" t="s">
        <v>104</v>
      </c>
      <c r="F1609" t="s">
        <v>224</v>
      </c>
      <c r="G1609" t="s">
        <v>136</v>
      </c>
      <c r="H1609">
        <v>64.639807977312628</v>
      </c>
    </row>
    <row r="1610" spans="1:8">
      <c r="A1610" t="s">
        <v>51</v>
      </c>
      <c r="B1610" t="s">
        <v>5599</v>
      </c>
      <c r="C1610" t="s">
        <v>50</v>
      </c>
      <c r="D1610">
        <v>2008</v>
      </c>
      <c r="E1610" t="s">
        <v>104</v>
      </c>
      <c r="F1610" t="s">
        <v>224</v>
      </c>
      <c r="G1610" t="s">
        <v>136</v>
      </c>
      <c r="H1610">
        <v>63.6674529147339</v>
      </c>
    </row>
    <row r="1611" spans="1:8">
      <c r="A1611" t="s">
        <v>53</v>
      </c>
      <c r="B1611" t="s">
        <v>5600</v>
      </c>
      <c r="C1611" t="s">
        <v>52</v>
      </c>
      <c r="D1611">
        <v>2008</v>
      </c>
      <c r="E1611" t="s">
        <v>104</v>
      </c>
      <c r="F1611" t="s">
        <v>224</v>
      </c>
      <c r="G1611" t="s">
        <v>136</v>
      </c>
      <c r="H1611">
        <v>64.087479496992898</v>
      </c>
    </row>
    <row r="1612" spans="1:8">
      <c r="A1612" t="s">
        <v>55</v>
      </c>
      <c r="B1612" t="s">
        <v>5601</v>
      </c>
      <c r="C1612" t="s">
        <v>54</v>
      </c>
      <c r="D1612">
        <v>2008</v>
      </c>
      <c r="E1612" t="s">
        <v>104</v>
      </c>
      <c r="F1612" t="s">
        <v>224</v>
      </c>
      <c r="G1612" t="s">
        <v>136</v>
      </c>
      <c r="H1612">
        <v>63.103259010603516</v>
      </c>
    </row>
    <row r="1613" spans="1:8">
      <c r="A1613" t="s">
        <v>57</v>
      </c>
      <c r="B1613" t="s">
        <v>5602</v>
      </c>
      <c r="C1613" t="s">
        <v>56</v>
      </c>
      <c r="D1613">
        <v>2008</v>
      </c>
      <c r="E1613" t="s">
        <v>104</v>
      </c>
      <c r="F1613" t="s">
        <v>224</v>
      </c>
      <c r="G1613" t="s">
        <v>136</v>
      </c>
      <c r="H1613">
        <v>68.391177619519823</v>
      </c>
    </row>
    <row r="1614" spans="1:8">
      <c r="A1614" t="s">
        <v>59</v>
      </c>
      <c r="B1614" t="s">
        <v>5603</v>
      </c>
      <c r="C1614" t="s">
        <v>58</v>
      </c>
      <c r="D1614">
        <v>2008</v>
      </c>
      <c r="E1614" t="s">
        <v>104</v>
      </c>
      <c r="F1614" t="s">
        <v>224</v>
      </c>
      <c r="G1614" t="s">
        <v>136</v>
      </c>
      <c r="H1614">
        <v>64.588623234096204</v>
      </c>
    </row>
    <row r="1615" spans="1:8">
      <c r="A1615" t="s">
        <v>61</v>
      </c>
      <c r="B1615" t="s">
        <v>5604</v>
      </c>
      <c r="C1615" t="s">
        <v>60</v>
      </c>
      <c r="D1615">
        <v>2008</v>
      </c>
      <c r="E1615" t="s">
        <v>104</v>
      </c>
      <c r="F1615" t="s">
        <v>224</v>
      </c>
      <c r="G1615" t="s">
        <v>136</v>
      </c>
      <c r="H1615">
        <v>64.389474414089591</v>
      </c>
    </row>
    <row r="1616" spans="1:8">
      <c r="A1616" t="s">
        <v>63</v>
      </c>
      <c r="B1616" t="s">
        <v>5605</v>
      </c>
      <c r="C1616" t="s">
        <v>62</v>
      </c>
      <c r="D1616">
        <v>2008</v>
      </c>
      <c r="E1616" t="s">
        <v>104</v>
      </c>
      <c r="F1616" t="s">
        <v>224</v>
      </c>
      <c r="G1616" t="s">
        <v>136</v>
      </c>
      <c r="H1616">
        <v>64.309907579187438</v>
      </c>
    </row>
    <row r="1617" spans="1:8">
      <c r="A1617" t="s">
        <v>65</v>
      </c>
      <c r="B1617" t="s">
        <v>5606</v>
      </c>
      <c r="C1617" t="s">
        <v>64</v>
      </c>
      <c r="D1617">
        <v>2008</v>
      </c>
      <c r="E1617" t="s">
        <v>104</v>
      </c>
      <c r="F1617" t="s">
        <v>224</v>
      </c>
      <c r="G1617" t="s">
        <v>136</v>
      </c>
      <c r="H1617">
        <v>63.977370380979657</v>
      </c>
    </row>
    <row r="1618" spans="1:8">
      <c r="A1618" t="s">
        <v>67</v>
      </c>
      <c r="B1618" t="s">
        <v>5607</v>
      </c>
      <c r="C1618" t="s">
        <v>66</v>
      </c>
      <c r="D1618">
        <v>2008</v>
      </c>
      <c r="E1618" t="s">
        <v>104</v>
      </c>
      <c r="F1618" t="s">
        <v>224</v>
      </c>
      <c r="G1618" t="s">
        <v>136</v>
      </c>
      <c r="H1618">
        <v>63.144663753924512</v>
      </c>
    </row>
    <row r="1619" spans="1:8">
      <c r="A1619" t="s">
        <v>69</v>
      </c>
      <c r="B1619" t="s">
        <v>5608</v>
      </c>
      <c r="C1619" t="s">
        <v>68</v>
      </c>
      <c r="D1619">
        <v>2008</v>
      </c>
      <c r="E1619" t="s">
        <v>104</v>
      </c>
      <c r="F1619" t="s">
        <v>224</v>
      </c>
      <c r="G1619" t="s">
        <v>136</v>
      </c>
      <c r="H1619">
        <v>61.85397685025913</v>
      </c>
    </row>
    <row r="1620" spans="1:8">
      <c r="A1620" t="s">
        <v>71</v>
      </c>
      <c r="B1620" t="s">
        <v>5609</v>
      </c>
      <c r="C1620" t="s">
        <v>70</v>
      </c>
      <c r="D1620">
        <v>2008</v>
      </c>
      <c r="E1620" t="s">
        <v>104</v>
      </c>
      <c r="F1620" t="s">
        <v>224</v>
      </c>
      <c r="G1620" t="s">
        <v>136</v>
      </c>
      <c r="H1620">
        <v>63.500392310710083</v>
      </c>
    </row>
    <row r="1621" spans="1:8">
      <c r="A1621" t="s">
        <v>20</v>
      </c>
      <c r="B1621" t="s">
        <v>5610</v>
      </c>
      <c r="C1621" t="s">
        <v>182</v>
      </c>
      <c r="D1621">
        <v>2008</v>
      </c>
      <c r="E1621" t="s">
        <v>104</v>
      </c>
      <c r="F1621" t="s">
        <v>224</v>
      </c>
      <c r="G1621" t="s">
        <v>136</v>
      </c>
      <c r="H1621">
        <v>63.735616932270979</v>
      </c>
    </row>
    <row r="1622" spans="1:8">
      <c r="A1622" t="s">
        <v>23</v>
      </c>
      <c r="B1622" t="s">
        <v>5611</v>
      </c>
      <c r="C1622" t="s">
        <v>175</v>
      </c>
      <c r="D1622">
        <v>2009</v>
      </c>
      <c r="E1622" t="s">
        <v>104</v>
      </c>
      <c r="F1622" t="s">
        <v>224</v>
      </c>
      <c r="G1622" t="s">
        <v>136</v>
      </c>
      <c r="H1622">
        <v>62.327137274951617</v>
      </c>
    </row>
    <row r="1623" spans="1:8">
      <c r="A1623" t="s">
        <v>25</v>
      </c>
      <c r="B1623" t="s">
        <v>5612</v>
      </c>
      <c r="C1623" t="s">
        <v>176</v>
      </c>
      <c r="D1623">
        <v>2009</v>
      </c>
      <c r="E1623" t="s">
        <v>104</v>
      </c>
      <c r="F1623" t="s">
        <v>224</v>
      </c>
      <c r="G1623" t="s">
        <v>136</v>
      </c>
      <c r="H1623">
        <v>60.492899541663533</v>
      </c>
    </row>
    <row r="1624" spans="1:8">
      <c r="A1624" t="s">
        <v>26</v>
      </c>
      <c r="B1624" t="s">
        <v>5613</v>
      </c>
      <c r="C1624" t="s">
        <v>177</v>
      </c>
      <c r="D1624">
        <v>2009</v>
      </c>
      <c r="E1624" t="s">
        <v>104</v>
      </c>
      <c r="F1624" t="s">
        <v>224</v>
      </c>
      <c r="G1624" t="s">
        <v>136</v>
      </c>
      <c r="H1624">
        <v>61.89668408736555</v>
      </c>
    </row>
    <row r="1625" spans="1:8">
      <c r="A1625" s="16" t="s">
        <v>221</v>
      </c>
      <c r="B1625" t="s">
        <v>5614</v>
      </c>
      <c r="C1625" t="s">
        <v>178</v>
      </c>
      <c r="D1625">
        <v>2009</v>
      </c>
      <c r="E1625" t="s">
        <v>104</v>
      </c>
      <c r="F1625" t="s">
        <v>224</v>
      </c>
      <c r="G1625" t="s">
        <v>136</v>
      </c>
      <c r="H1625">
        <v>64.19370624326163</v>
      </c>
    </row>
    <row r="1626" spans="1:8">
      <c r="A1626" t="s">
        <v>107</v>
      </c>
      <c r="B1626" t="s">
        <v>5615</v>
      </c>
      <c r="C1626" t="s">
        <v>179</v>
      </c>
      <c r="D1626">
        <v>2009</v>
      </c>
      <c r="E1626" t="s">
        <v>104</v>
      </c>
      <c r="F1626" t="s">
        <v>224</v>
      </c>
      <c r="G1626" t="s">
        <v>136</v>
      </c>
      <c r="H1626">
        <v>67.081915751436981</v>
      </c>
    </row>
    <row r="1627" spans="1:8">
      <c r="A1627" t="s">
        <v>27</v>
      </c>
      <c r="B1627" t="s">
        <v>5616</v>
      </c>
      <c r="C1627" t="s">
        <v>180</v>
      </c>
      <c r="D1627">
        <v>2009</v>
      </c>
      <c r="E1627" t="s">
        <v>104</v>
      </c>
      <c r="F1627" t="s">
        <v>224</v>
      </c>
      <c r="G1627" t="s">
        <v>136</v>
      </c>
      <c r="H1627">
        <v>64.432107996271753</v>
      </c>
    </row>
    <row r="1628" spans="1:8">
      <c r="A1628" t="s">
        <v>28</v>
      </c>
      <c r="B1628" t="s">
        <v>5617</v>
      </c>
      <c r="C1628" t="s">
        <v>181</v>
      </c>
      <c r="D1628">
        <v>2009</v>
      </c>
      <c r="E1628" t="s">
        <v>104</v>
      </c>
      <c r="F1628" t="s">
        <v>224</v>
      </c>
      <c r="G1628" t="s">
        <v>136</v>
      </c>
      <c r="H1628">
        <v>63.470842838129101</v>
      </c>
    </row>
    <row r="1629" spans="1:8">
      <c r="A1629" t="s">
        <v>30</v>
      </c>
      <c r="B1629" t="s">
        <v>5618</v>
      </c>
      <c r="C1629" t="s">
        <v>29</v>
      </c>
      <c r="D1629">
        <v>2009</v>
      </c>
      <c r="E1629" t="s">
        <v>104</v>
      </c>
      <c r="F1629" t="s">
        <v>224</v>
      </c>
      <c r="G1629" t="s">
        <v>136</v>
      </c>
      <c r="H1629">
        <v>61.235762120084715</v>
      </c>
    </row>
    <row r="1630" spans="1:8">
      <c r="A1630" t="s">
        <v>32</v>
      </c>
      <c r="B1630" t="s">
        <v>5619</v>
      </c>
      <c r="C1630" t="s">
        <v>31</v>
      </c>
      <c r="D1630">
        <v>2009</v>
      </c>
      <c r="E1630" t="s">
        <v>104</v>
      </c>
      <c r="F1630" t="s">
        <v>224</v>
      </c>
      <c r="G1630" t="s">
        <v>136</v>
      </c>
      <c r="H1630">
        <v>62.23077178754238</v>
      </c>
    </row>
    <row r="1631" spans="1:8">
      <c r="A1631" t="s">
        <v>34</v>
      </c>
      <c r="B1631" t="s">
        <v>5620</v>
      </c>
      <c r="C1631" t="s">
        <v>33</v>
      </c>
      <c r="D1631">
        <v>2009</v>
      </c>
      <c r="E1631" t="s">
        <v>104</v>
      </c>
      <c r="F1631" t="s">
        <v>224</v>
      </c>
      <c r="G1631" t="s">
        <v>136</v>
      </c>
      <c r="H1631">
        <v>59.235057536445566</v>
      </c>
    </row>
    <row r="1632" spans="1:8">
      <c r="A1632" t="s">
        <v>36</v>
      </c>
      <c r="B1632" t="s">
        <v>5621</v>
      </c>
      <c r="C1632" t="s">
        <v>35</v>
      </c>
      <c r="D1632">
        <v>2009</v>
      </c>
      <c r="E1632" t="s">
        <v>104</v>
      </c>
      <c r="F1632" t="s">
        <v>224</v>
      </c>
      <c r="G1632" t="s">
        <v>136</v>
      </c>
      <c r="H1632">
        <v>61.119817034433098</v>
      </c>
    </row>
    <row r="1633" spans="1:8">
      <c r="A1633" t="s">
        <v>38</v>
      </c>
      <c r="B1633" t="s">
        <v>5622</v>
      </c>
      <c r="C1633" t="s">
        <v>37</v>
      </c>
      <c r="D1633">
        <v>2009</v>
      </c>
      <c r="E1633" t="s">
        <v>104</v>
      </c>
      <c r="F1633" t="s">
        <v>224</v>
      </c>
      <c r="G1633" t="s">
        <v>136</v>
      </c>
      <c r="H1633">
        <v>64.127380991545209</v>
      </c>
    </row>
    <row r="1634" spans="1:8">
      <c r="A1634" t="s">
        <v>40</v>
      </c>
      <c r="B1634" t="s">
        <v>5623</v>
      </c>
      <c r="C1634" t="s">
        <v>39</v>
      </c>
      <c r="D1634">
        <v>2009</v>
      </c>
      <c r="E1634" t="s">
        <v>104</v>
      </c>
      <c r="F1634" t="s">
        <v>224</v>
      </c>
      <c r="G1634" t="s">
        <v>136</v>
      </c>
      <c r="H1634">
        <v>64.448028808282373</v>
      </c>
    </row>
    <row r="1635" spans="1:8">
      <c r="A1635" t="s">
        <v>41</v>
      </c>
      <c r="B1635" t="s">
        <v>5624</v>
      </c>
      <c r="C1635" t="s">
        <v>24</v>
      </c>
      <c r="D1635">
        <v>2009</v>
      </c>
      <c r="E1635" t="s">
        <v>104</v>
      </c>
      <c r="F1635" t="s">
        <v>224</v>
      </c>
      <c r="G1635" t="s">
        <v>136</v>
      </c>
      <c r="H1635">
        <v>60.492899541663533</v>
      </c>
    </row>
    <row r="1636" spans="1:8">
      <c r="A1636" t="s">
        <v>43</v>
      </c>
      <c r="B1636" t="s">
        <v>5625</v>
      </c>
      <c r="C1636" t="s">
        <v>42</v>
      </c>
      <c r="D1636">
        <v>2009</v>
      </c>
      <c r="E1636" t="s">
        <v>104</v>
      </c>
      <c r="F1636" t="s">
        <v>224</v>
      </c>
      <c r="G1636" t="s">
        <v>136</v>
      </c>
      <c r="H1636">
        <v>64.3243750167466</v>
      </c>
    </row>
    <row r="1637" spans="1:8">
      <c r="A1637" t="s">
        <v>45</v>
      </c>
      <c r="B1637" t="s">
        <v>5626</v>
      </c>
      <c r="C1637" t="s">
        <v>44</v>
      </c>
      <c r="D1637">
        <v>2009</v>
      </c>
      <c r="E1637" t="s">
        <v>104</v>
      </c>
      <c r="F1637" t="s">
        <v>224</v>
      </c>
      <c r="G1637" t="s">
        <v>136</v>
      </c>
      <c r="H1637">
        <v>60.728182094880843</v>
      </c>
    </row>
    <row r="1638" spans="1:8">
      <c r="A1638" t="s">
        <v>47</v>
      </c>
      <c r="B1638" t="s">
        <v>5627</v>
      </c>
      <c r="C1638" t="s">
        <v>46</v>
      </c>
      <c r="D1638">
        <v>2009</v>
      </c>
      <c r="E1638" t="s">
        <v>104</v>
      </c>
      <c r="F1638" t="s">
        <v>224</v>
      </c>
      <c r="G1638" t="s">
        <v>136</v>
      </c>
      <c r="H1638">
        <v>61.682508777878652</v>
      </c>
    </row>
    <row r="1639" spans="1:8">
      <c r="A1639" t="s">
        <v>49</v>
      </c>
      <c r="B1639" t="s">
        <v>5628</v>
      </c>
      <c r="C1639" t="s">
        <v>48</v>
      </c>
      <c r="D1639">
        <v>2009</v>
      </c>
      <c r="E1639" t="s">
        <v>104</v>
      </c>
      <c r="F1639" t="s">
        <v>224</v>
      </c>
      <c r="G1639" t="s">
        <v>136</v>
      </c>
      <c r="H1639">
        <v>64.644038013420996</v>
      </c>
    </row>
    <row r="1640" spans="1:8">
      <c r="A1640" t="s">
        <v>51</v>
      </c>
      <c r="B1640" t="s">
        <v>5629</v>
      </c>
      <c r="C1640" t="s">
        <v>50</v>
      </c>
      <c r="D1640">
        <v>2009</v>
      </c>
      <c r="E1640" t="s">
        <v>104</v>
      </c>
      <c r="F1640" t="s">
        <v>224</v>
      </c>
      <c r="G1640" t="s">
        <v>136</v>
      </c>
      <c r="H1640">
        <v>63.659101170298918</v>
      </c>
    </row>
    <row r="1641" spans="1:8">
      <c r="A1641" t="s">
        <v>53</v>
      </c>
      <c r="B1641" t="s">
        <v>5630</v>
      </c>
      <c r="C1641" t="s">
        <v>52</v>
      </c>
      <c r="D1641">
        <v>2009</v>
      </c>
      <c r="E1641" t="s">
        <v>104</v>
      </c>
      <c r="F1641" t="s">
        <v>224</v>
      </c>
      <c r="G1641" t="s">
        <v>136</v>
      </c>
      <c r="H1641">
        <v>63.965075517298942</v>
      </c>
    </row>
    <row r="1642" spans="1:8">
      <c r="A1642" t="s">
        <v>55</v>
      </c>
      <c r="B1642" t="s">
        <v>5631</v>
      </c>
      <c r="C1642" t="s">
        <v>54</v>
      </c>
      <c r="D1642">
        <v>2009</v>
      </c>
      <c r="E1642" t="s">
        <v>104</v>
      </c>
      <c r="F1642" t="s">
        <v>224</v>
      </c>
      <c r="G1642" t="s">
        <v>136</v>
      </c>
      <c r="H1642">
        <v>63.109335616112617</v>
      </c>
    </row>
    <row r="1643" spans="1:8">
      <c r="A1643" t="s">
        <v>57</v>
      </c>
      <c r="B1643" t="s">
        <v>5632</v>
      </c>
      <c r="C1643" t="s">
        <v>56</v>
      </c>
      <c r="D1643">
        <v>2009</v>
      </c>
      <c r="E1643" t="s">
        <v>104</v>
      </c>
      <c r="F1643" t="s">
        <v>224</v>
      </c>
      <c r="G1643" t="s">
        <v>136</v>
      </c>
      <c r="H1643">
        <v>68.566233089297981</v>
      </c>
    </row>
    <row r="1644" spans="1:8">
      <c r="A1644" t="s">
        <v>59</v>
      </c>
      <c r="B1644" t="s">
        <v>5633</v>
      </c>
      <c r="C1644" t="s">
        <v>58</v>
      </c>
      <c r="D1644">
        <v>2009</v>
      </c>
      <c r="E1644" t="s">
        <v>104</v>
      </c>
      <c r="F1644" t="s">
        <v>224</v>
      </c>
      <c r="G1644" t="s">
        <v>136</v>
      </c>
      <c r="H1644">
        <v>64.422794289925577</v>
      </c>
    </row>
    <row r="1645" spans="1:8">
      <c r="A1645" t="s">
        <v>61</v>
      </c>
      <c r="B1645" t="s">
        <v>5634</v>
      </c>
      <c r="C1645" t="s">
        <v>60</v>
      </c>
      <c r="D1645">
        <v>2009</v>
      </c>
      <c r="E1645" t="s">
        <v>104</v>
      </c>
      <c r="F1645" t="s">
        <v>224</v>
      </c>
      <c r="G1645" t="s">
        <v>136</v>
      </c>
      <c r="H1645">
        <v>64.469702180342523</v>
      </c>
    </row>
    <row r="1646" spans="1:8">
      <c r="A1646" t="s">
        <v>63</v>
      </c>
      <c r="B1646" t="s">
        <v>5635</v>
      </c>
      <c r="C1646" t="s">
        <v>62</v>
      </c>
      <c r="D1646">
        <v>2009</v>
      </c>
      <c r="E1646" t="s">
        <v>104</v>
      </c>
      <c r="F1646" t="s">
        <v>224</v>
      </c>
      <c r="G1646" t="s">
        <v>136</v>
      </c>
      <c r="H1646">
        <v>64.225356882800199</v>
      </c>
    </row>
    <row r="1647" spans="1:8">
      <c r="A1647" t="s">
        <v>65</v>
      </c>
      <c r="B1647" t="s">
        <v>5636</v>
      </c>
      <c r="C1647" t="s">
        <v>64</v>
      </c>
      <c r="D1647">
        <v>2009</v>
      </c>
      <c r="E1647" t="s">
        <v>104</v>
      </c>
      <c r="F1647" t="s">
        <v>224</v>
      </c>
      <c r="G1647" t="s">
        <v>136</v>
      </c>
      <c r="H1647">
        <v>64.174659985683618</v>
      </c>
    </row>
    <row r="1648" spans="1:8">
      <c r="A1648" t="s">
        <v>67</v>
      </c>
      <c r="B1648" t="s">
        <v>5637</v>
      </c>
      <c r="C1648" t="s">
        <v>66</v>
      </c>
      <c r="D1648">
        <v>2009</v>
      </c>
      <c r="E1648" t="s">
        <v>104</v>
      </c>
      <c r="F1648" t="s">
        <v>224</v>
      </c>
      <c r="G1648" t="s">
        <v>136</v>
      </c>
      <c r="H1648">
        <v>63.165166284718033</v>
      </c>
    </row>
    <row r="1649" spans="1:8">
      <c r="A1649" t="s">
        <v>69</v>
      </c>
      <c r="B1649" t="s">
        <v>5638</v>
      </c>
      <c r="C1649" t="s">
        <v>68</v>
      </c>
      <c r="D1649">
        <v>2009</v>
      </c>
      <c r="E1649" t="s">
        <v>104</v>
      </c>
      <c r="F1649" t="s">
        <v>224</v>
      </c>
      <c r="G1649" t="s">
        <v>136</v>
      </c>
      <c r="H1649">
        <v>61.642943118698724</v>
      </c>
    </row>
    <row r="1650" spans="1:8">
      <c r="A1650" t="s">
        <v>71</v>
      </c>
      <c r="B1650" t="s">
        <v>5639</v>
      </c>
      <c r="C1650" t="s">
        <v>70</v>
      </c>
      <c r="D1650">
        <v>2009</v>
      </c>
      <c r="E1650" t="s">
        <v>104</v>
      </c>
      <c r="F1650" t="s">
        <v>224</v>
      </c>
      <c r="G1650" t="s">
        <v>136</v>
      </c>
      <c r="H1650">
        <v>63.544412986163771</v>
      </c>
    </row>
    <row r="1651" spans="1:8">
      <c r="A1651" t="s">
        <v>20</v>
      </c>
      <c r="B1651" t="s">
        <v>5640</v>
      </c>
      <c r="C1651" t="s">
        <v>182</v>
      </c>
      <c r="D1651">
        <v>2009</v>
      </c>
      <c r="E1651" t="s">
        <v>104</v>
      </c>
      <c r="F1651" t="s">
        <v>224</v>
      </c>
      <c r="G1651" t="s">
        <v>136</v>
      </c>
      <c r="H1651">
        <v>63.652236751004978</v>
      </c>
    </row>
    <row r="1652" spans="1:8">
      <c r="A1652" t="s">
        <v>23</v>
      </c>
      <c r="B1652" t="s">
        <v>5641</v>
      </c>
      <c r="C1652" t="s">
        <v>175</v>
      </c>
      <c r="D1652">
        <v>2010</v>
      </c>
      <c r="E1652" t="s">
        <v>104</v>
      </c>
      <c r="F1652" t="s">
        <v>224</v>
      </c>
      <c r="G1652" t="s">
        <v>136</v>
      </c>
      <c r="H1652">
        <v>62.102517673575733</v>
      </c>
    </row>
    <row r="1653" spans="1:8">
      <c r="A1653" t="s">
        <v>25</v>
      </c>
      <c r="B1653" t="s">
        <v>5642</v>
      </c>
      <c r="C1653" t="s">
        <v>176</v>
      </c>
      <c r="D1653">
        <v>2010</v>
      </c>
      <c r="E1653" t="s">
        <v>104</v>
      </c>
      <c r="F1653" t="s">
        <v>224</v>
      </c>
      <c r="G1653" t="s">
        <v>136</v>
      </c>
      <c r="H1653">
        <v>60.214632971598</v>
      </c>
    </row>
    <row r="1654" spans="1:8">
      <c r="A1654" t="s">
        <v>26</v>
      </c>
      <c r="B1654" t="s">
        <v>5643</v>
      </c>
      <c r="C1654" t="s">
        <v>177</v>
      </c>
      <c r="D1654">
        <v>2010</v>
      </c>
      <c r="E1654" t="s">
        <v>104</v>
      </c>
      <c r="F1654" t="s">
        <v>224</v>
      </c>
      <c r="G1654" t="s">
        <v>136</v>
      </c>
      <c r="H1654">
        <v>61.722274096187476</v>
      </c>
    </row>
    <row r="1655" spans="1:8">
      <c r="A1655" s="16" t="s">
        <v>221</v>
      </c>
      <c r="B1655" t="s">
        <v>5644</v>
      </c>
      <c r="C1655" t="s">
        <v>178</v>
      </c>
      <c r="D1655">
        <v>2010</v>
      </c>
      <c r="E1655" t="s">
        <v>104</v>
      </c>
      <c r="F1655" t="s">
        <v>224</v>
      </c>
      <c r="G1655" t="s">
        <v>136</v>
      </c>
      <c r="H1655">
        <v>64.210352722051923</v>
      </c>
    </row>
    <row r="1656" spans="1:8">
      <c r="A1656" t="s">
        <v>107</v>
      </c>
      <c r="B1656" t="s">
        <v>5645</v>
      </c>
      <c r="C1656" t="s">
        <v>179</v>
      </c>
      <c r="D1656">
        <v>2010</v>
      </c>
      <c r="E1656" t="s">
        <v>104</v>
      </c>
      <c r="F1656" t="s">
        <v>224</v>
      </c>
      <c r="G1656" t="s">
        <v>136</v>
      </c>
      <c r="H1656">
        <v>67.04236732024188</v>
      </c>
    </row>
    <row r="1657" spans="1:8">
      <c r="A1657" t="s">
        <v>27</v>
      </c>
      <c r="B1657" t="s">
        <v>5646</v>
      </c>
      <c r="C1657" t="s">
        <v>180</v>
      </c>
      <c r="D1657">
        <v>2010</v>
      </c>
      <c r="E1657" t="s">
        <v>104</v>
      </c>
      <c r="F1657" t="s">
        <v>224</v>
      </c>
      <c r="G1657" t="s">
        <v>136</v>
      </c>
      <c r="H1657">
        <v>64.282885933531773</v>
      </c>
    </row>
    <row r="1658" spans="1:8">
      <c r="A1658" t="s">
        <v>28</v>
      </c>
      <c r="B1658" t="s">
        <v>5647</v>
      </c>
      <c r="C1658" t="s">
        <v>181</v>
      </c>
      <c r="D1658">
        <v>2010</v>
      </c>
      <c r="E1658" t="s">
        <v>104</v>
      </c>
      <c r="F1658" t="s">
        <v>224</v>
      </c>
      <c r="G1658" t="s">
        <v>136</v>
      </c>
      <c r="H1658">
        <v>63.356635083458315</v>
      </c>
    </row>
    <row r="1659" spans="1:8">
      <c r="A1659" t="s">
        <v>30</v>
      </c>
      <c r="B1659" t="s">
        <v>5648</v>
      </c>
      <c r="C1659" t="s">
        <v>29</v>
      </c>
      <c r="D1659">
        <v>2010</v>
      </c>
      <c r="E1659" t="s">
        <v>104</v>
      </c>
      <c r="F1659" t="s">
        <v>224</v>
      </c>
      <c r="G1659" t="s">
        <v>136</v>
      </c>
      <c r="H1659">
        <v>60.787879655750146</v>
      </c>
    </row>
    <row r="1660" spans="1:8">
      <c r="A1660" t="s">
        <v>32</v>
      </c>
      <c r="B1660" t="s">
        <v>5649</v>
      </c>
      <c r="C1660" t="s">
        <v>31</v>
      </c>
      <c r="D1660">
        <v>2010</v>
      </c>
      <c r="E1660" t="s">
        <v>104</v>
      </c>
      <c r="F1660" t="s">
        <v>224</v>
      </c>
      <c r="G1660" t="s">
        <v>136</v>
      </c>
      <c r="H1660">
        <v>62.241756427716567</v>
      </c>
    </row>
    <row r="1661" spans="1:8">
      <c r="A1661" t="s">
        <v>34</v>
      </c>
      <c r="B1661" t="s">
        <v>5650</v>
      </c>
      <c r="C1661" t="s">
        <v>33</v>
      </c>
      <c r="D1661">
        <v>2010</v>
      </c>
      <c r="E1661" t="s">
        <v>104</v>
      </c>
      <c r="F1661" t="s">
        <v>224</v>
      </c>
      <c r="G1661" t="s">
        <v>136</v>
      </c>
      <c r="H1661">
        <v>58.963917615667668</v>
      </c>
    </row>
    <row r="1662" spans="1:8">
      <c r="A1662" t="s">
        <v>36</v>
      </c>
      <c r="B1662" t="s">
        <v>5651</v>
      </c>
      <c r="C1662" t="s">
        <v>35</v>
      </c>
      <c r="D1662">
        <v>2010</v>
      </c>
      <c r="E1662" t="s">
        <v>104</v>
      </c>
      <c r="F1662" t="s">
        <v>224</v>
      </c>
      <c r="G1662" t="s">
        <v>136</v>
      </c>
      <c r="H1662">
        <v>61.004545840768124</v>
      </c>
    </row>
    <row r="1663" spans="1:8">
      <c r="A1663" t="s">
        <v>38</v>
      </c>
      <c r="B1663" t="s">
        <v>5652</v>
      </c>
      <c r="C1663" t="s">
        <v>37</v>
      </c>
      <c r="D1663">
        <v>2010</v>
      </c>
      <c r="E1663" t="s">
        <v>104</v>
      </c>
      <c r="F1663" t="s">
        <v>224</v>
      </c>
      <c r="G1663" t="s">
        <v>136</v>
      </c>
      <c r="H1663">
        <v>63.784850078905841</v>
      </c>
    </row>
    <row r="1664" spans="1:8">
      <c r="A1664" t="s">
        <v>40</v>
      </c>
      <c r="B1664" t="s">
        <v>5653</v>
      </c>
      <c r="C1664" t="s">
        <v>39</v>
      </c>
      <c r="D1664">
        <v>2010</v>
      </c>
      <c r="E1664" t="s">
        <v>104</v>
      </c>
      <c r="F1664" t="s">
        <v>224</v>
      </c>
      <c r="G1664" t="s">
        <v>136</v>
      </c>
      <c r="H1664">
        <v>64.209866501503626</v>
      </c>
    </row>
    <row r="1665" spans="1:8">
      <c r="A1665" t="s">
        <v>41</v>
      </c>
      <c r="B1665" t="s">
        <v>5654</v>
      </c>
      <c r="C1665" t="s">
        <v>24</v>
      </c>
      <c r="D1665">
        <v>2010</v>
      </c>
      <c r="E1665" t="s">
        <v>104</v>
      </c>
      <c r="F1665" t="s">
        <v>224</v>
      </c>
      <c r="G1665" t="s">
        <v>136</v>
      </c>
      <c r="H1665">
        <v>60.214632971598</v>
      </c>
    </row>
    <row r="1666" spans="1:8">
      <c r="A1666" t="s">
        <v>43</v>
      </c>
      <c r="B1666" t="s">
        <v>5655</v>
      </c>
      <c r="C1666" t="s">
        <v>42</v>
      </c>
      <c r="D1666">
        <v>2010</v>
      </c>
      <c r="E1666" t="s">
        <v>104</v>
      </c>
      <c r="F1666" t="s">
        <v>224</v>
      </c>
      <c r="G1666" t="s">
        <v>136</v>
      </c>
      <c r="H1666">
        <v>64.270045335495965</v>
      </c>
    </row>
    <row r="1667" spans="1:8">
      <c r="A1667" t="s">
        <v>45</v>
      </c>
      <c r="B1667" t="s">
        <v>5656</v>
      </c>
      <c r="C1667" t="s">
        <v>44</v>
      </c>
      <c r="D1667">
        <v>2010</v>
      </c>
      <c r="E1667" t="s">
        <v>104</v>
      </c>
      <c r="F1667" t="s">
        <v>224</v>
      </c>
      <c r="G1667" t="s">
        <v>136</v>
      </c>
      <c r="H1667">
        <v>60.472723695213737</v>
      </c>
    </row>
    <row r="1668" spans="1:8">
      <c r="A1668" t="s">
        <v>47</v>
      </c>
      <c r="B1668" t="s">
        <v>5657</v>
      </c>
      <c r="C1668" t="s">
        <v>46</v>
      </c>
      <c r="D1668">
        <v>2010</v>
      </c>
      <c r="E1668" t="s">
        <v>104</v>
      </c>
      <c r="F1668" t="s">
        <v>224</v>
      </c>
      <c r="G1668" t="s">
        <v>136</v>
      </c>
      <c r="H1668">
        <v>61.50794518152609</v>
      </c>
    </row>
    <row r="1669" spans="1:8">
      <c r="A1669" t="s">
        <v>49</v>
      </c>
      <c r="B1669" t="s">
        <v>5658</v>
      </c>
      <c r="C1669" t="s">
        <v>48</v>
      </c>
      <c r="D1669">
        <v>2010</v>
      </c>
      <c r="E1669" t="s">
        <v>104</v>
      </c>
      <c r="F1669" t="s">
        <v>224</v>
      </c>
      <c r="G1669" t="s">
        <v>136</v>
      </c>
      <c r="H1669">
        <v>64.720977957195416</v>
      </c>
    </row>
    <row r="1670" spans="1:8">
      <c r="A1670" t="s">
        <v>51</v>
      </c>
      <c r="B1670" t="s">
        <v>5659</v>
      </c>
      <c r="C1670" t="s">
        <v>50</v>
      </c>
      <c r="D1670">
        <v>2010</v>
      </c>
      <c r="E1670" t="s">
        <v>104</v>
      </c>
      <c r="F1670" t="s">
        <v>224</v>
      </c>
      <c r="G1670" t="s">
        <v>136</v>
      </c>
      <c r="H1670">
        <v>63.636689153382321</v>
      </c>
    </row>
    <row r="1671" spans="1:8">
      <c r="A1671" t="s">
        <v>53</v>
      </c>
      <c r="B1671" t="s">
        <v>5660</v>
      </c>
      <c r="C1671" t="s">
        <v>52</v>
      </c>
      <c r="D1671">
        <v>2010</v>
      </c>
      <c r="E1671" t="s">
        <v>104</v>
      </c>
      <c r="F1671" t="s">
        <v>224</v>
      </c>
      <c r="G1671" t="s">
        <v>136</v>
      </c>
      <c r="H1671">
        <v>63.913743671960198</v>
      </c>
    </row>
    <row r="1672" spans="1:8">
      <c r="A1672" t="s">
        <v>55</v>
      </c>
      <c r="B1672" t="s">
        <v>5661</v>
      </c>
      <c r="C1672" t="s">
        <v>54</v>
      </c>
      <c r="D1672">
        <v>2010</v>
      </c>
      <c r="E1672" t="s">
        <v>104</v>
      </c>
      <c r="F1672" t="s">
        <v>224</v>
      </c>
      <c r="G1672" t="s">
        <v>136</v>
      </c>
      <c r="H1672">
        <v>62.980187448095862</v>
      </c>
    </row>
    <row r="1673" spans="1:8">
      <c r="A1673" t="s">
        <v>57</v>
      </c>
      <c r="B1673" t="s">
        <v>5662</v>
      </c>
      <c r="C1673" t="s">
        <v>56</v>
      </c>
      <c r="D1673">
        <v>2010</v>
      </c>
      <c r="E1673" t="s">
        <v>104</v>
      </c>
      <c r="F1673" t="s">
        <v>224</v>
      </c>
      <c r="G1673" t="s">
        <v>136</v>
      </c>
      <c r="H1673">
        <v>68.546757195329846</v>
      </c>
    </row>
    <row r="1674" spans="1:8">
      <c r="A1674" t="s">
        <v>59</v>
      </c>
      <c r="B1674" t="s">
        <v>5663</v>
      </c>
      <c r="C1674" t="s">
        <v>58</v>
      </c>
      <c r="D1674">
        <v>2010</v>
      </c>
      <c r="E1674" t="s">
        <v>104</v>
      </c>
      <c r="F1674" t="s">
        <v>224</v>
      </c>
      <c r="G1674" t="s">
        <v>136</v>
      </c>
      <c r="H1674">
        <v>64.207814585919081</v>
      </c>
    </row>
    <row r="1675" spans="1:8">
      <c r="A1675" t="s">
        <v>61</v>
      </c>
      <c r="B1675" t="s">
        <v>5664</v>
      </c>
      <c r="C1675" t="s">
        <v>60</v>
      </c>
      <c r="D1675">
        <v>2010</v>
      </c>
      <c r="E1675" t="s">
        <v>104</v>
      </c>
      <c r="F1675" t="s">
        <v>224</v>
      </c>
      <c r="G1675" t="s">
        <v>136</v>
      </c>
      <c r="H1675">
        <v>64.583796351700201</v>
      </c>
    </row>
    <row r="1676" spans="1:8">
      <c r="A1676" t="s">
        <v>63</v>
      </c>
      <c r="B1676" t="s">
        <v>5665</v>
      </c>
      <c r="C1676" t="s">
        <v>62</v>
      </c>
      <c r="D1676">
        <v>2010</v>
      </c>
      <c r="E1676" t="s">
        <v>104</v>
      </c>
      <c r="F1676" t="s">
        <v>224</v>
      </c>
      <c r="G1676" t="s">
        <v>136</v>
      </c>
      <c r="H1676">
        <v>64.006939882426266</v>
      </c>
    </row>
    <row r="1677" spans="1:8">
      <c r="A1677" t="s">
        <v>65</v>
      </c>
      <c r="B1677" t="s">
        <v>5666</v>
      </c>
      <c r="C1677" t="s">
        <v>64</v>
      </c>
      <c r="D1677">
        <v>2010</v>
      </c>
      <c r="E1677" t="s">
        <v>104</v>
      </c>
      <c r="F1677" t="s">
        <v>224</v>
      </c>
      <c r="G1677" t="s">
        <v>136</v>
      </c>
      <c r="H1677">
        <v>64.173758560417198</v>
      </c>
    </row>
    <row r="1678" spans="1:8">
      <c r="A1678" t="s">
        <v>67</v>
      </c>
      <c r="B1678" t="s">
        <v>5667</v>
      </c>
      <c r="C1678" t="s">
        <v>66</v>
      </c>
      <c r="D1678">
        <v>2010</v>
      </c>
      <c r="E1678" t="s">
        <v>104</v>
      </c>
      <c r="F1678" t="s">
        <v>224</v>
      </c>
      <c r="G1678" t="s">
        <v>136</v>
      </c>
      <c r="H1678">
        <v>63.062815725895014</v>
      </c>
    </row>
    <row r="1679" spans="1:8">
      <c r="A1679" t="s">
        <v>69</v>
      </c>
      <c r="B1679" t="s">
        <v>5668</v>
      </c>
      <c r="C1679" t="s">
        <v>68</v>
      </c>
      <c r="D1679">
        <v>2010</v>
      </c>
      <c r="E1679" t="s">
        <v>104</v>
      </c>
      <c r="F1679" t="s">
        <v>224</v>
      </c>
      <c r="G1679" t="s">
        <v>136</v>
      </c>
      <c r="H1679">
        <v>61.505669332864557</v>
      </c>
    </row>
    <row r="1680" spans="1:8">
      <c r="A1680" t="s">
        <v>71</v>
      </c>
      <c r="B1680" t="s">
        <v>5669</v>
      </c>
      <c r="C1680" t="s">
        <v>70</v>
      </c>
      <c r="D1680">
        <v>2010</v>
      </c>
      <c r="E1680" t="s">
        <v>104</v>
      </c>
      <c r="F1680" t="s">
        <v>224</v>
      </c>
      <c r="G1680" t="s">
        <v>136</v>
      </c>
      <c r="H1680">
        <v>63.511115101206464</v>
      </c>
    </row>
    <row r="1681" spans="1:8">
      <c r="A1681" t="s">
        <v>20</v>
      </c>
      <c r="B1681" t="s">
        <v>5670</v>
      </c>
      <c r="C1681" t="s">
        <v>182</v>
      </c>
      <c r="D1681">
        <v>2010</v>
      </c>
      <c r="E1681" t="s">
        <v>104</v>
      </c>
      <c r="F1681" t="s">
        <v>224</v>
      </c>
      <c r="G1681" t="s">
        <v>136</v>
      </c>
      <c r="H1681">
        <v>63.532571293300819</v>
      </c>
    </row>
    <row r="1682" spans="1:8">
      <c r="A1682" t="s">
        <v>23</v>
      </c>
      <c r="B1682" t="s">
        <v>5671</v>
      </c>
      <c r="C1682" t="s">
        <v>175</v>
      </c>
      <c r="D1682">
        <v>2011</v>
      </c>
      <c r="E1682" t="s">
        <v>104</v>
      </c>
      <c r="F1682" t="s">
        <v>224</v>
      </c>
      <c r="G1682" t="s">
        <v>136</v>
      </c>
      <c r="H1682">
        <v>61.838972599456433</v>
      </c>
    </row>
    <row r="1683" spans="1:8">
      <c r="A1683" t="s">
        <v>25</v>
      </c>
      <c r="B1683" t="s">
        <v>5672</v>
      </c>
      <c r="C1683" t="s">
        <v>176</v>
      </c>
      <c r="D1683">
        <v>2011</v>
      </c>
      <c r="E1683" t="s">
        <v>104</v>
      </c>
      <c r="F1683" t="s">
        <v>224</v>
      </c>
      <c r="G1683" t="s">
        <v>136</v>
      </c>
      <c r="H1683">
        <v>59.955211879372662</v>
      </c>
    </row>
    <row r="1684" spans="1:8">
      <c r="A1684" t="s">
        <v>26</v>
      </c>
      <c r="B1684" t="s">
        <v>5673</v>
      </c>
      <c r="C1684" t="s">
        <v>177</v>
      </c>
      <c r="D1684">
        <v>2011</v>
      </c>
      <c r="E1684" t="s">
        <v>104</v>
      </c>
      <c r="F1684" t="s">
        <v>224</v>
      </c>
      <c r="G1684" t="s">
        <v>136</v>
      </c>
      <c r="H1684">
        <v>61.41876621965239</v>
      </c>
    </row>
    <row r="1685" spans="1:8">
      <c r="A1685" s="16" t="s">
        <v>221</v>
      </c>
      <c r="B1685" t="s">
        <v>5674</v>
      </c>
      <c r="C1685" t="s">
        <v>178</v>
      </c>
      <c r="D1685">
        <v>2011</v>
      </c>
      <c r="E1685" t="s">
        <v>104</v>
      </c>
      <c r="F1685" t="s">
        <v>224</v>
      </c>
      <c r="G1685" t="s">
        <v>136</v>
      </c>
      <c r="H1685">
        <v>64.164901801417429</v>
      </c>
    </row>
    <row r="1686" spans="1:8">
      <c r="A1686" t="s">
        <v>107</v>
      </c>
      <c r="B1686" t="s">
        <v>5675</v>
      </c>
      <c r="C1686" t="s">
        <v>179</v>
      </c>
      <c r="D1686">
        <v>2011</v>
      </c>
      <c r="E1686" t="s">
        <v>104</v>
      </c>
      <c r="F1686" t="s">
        <v>224</v>
      </c>
      <c r="G1686" t="s">
        <v>136</v>
      </c>
      <c r="H1686">
        <v>66.99638440145641</v>
      </c>
    </row>
    <row r="1687" spans="1:8">
      <c r="A1687" t="s">
        <v>27</v>
      </c>
      <c r="B1687" t="s">
        <v>5676</v>
      </c>
      <c r="C1687" t="s">
        <v>180</v>
      </c>
      <c r="D1687">
        <v>2011</v>
      </c>
      <c r="E1687" t="s">
        <v>104</v>
      </c>
      <c r="F1687" t="s">
        <v>224</v>
      </c>
      <c r="G1687" t="s">
        <v>136</v>
      </c>
      <c r="H1687">
        <v>64.032957738793556</v>
      </c>
    </row>
    <row r="1688" spans="1:8">
      <c r="A1688" t="s">
        <v>28</v>
      </c>
      <c r="B1688" t="s">
        <v>5677</v>
      </c>
      <c r="C1688" t="s">
        <v>181</v>
      </c>
      <c r="D1688">
        <v>2011</v>
      </c>
      <c r="E1688" t="s">
        <v>104</v>
      </c>
      <c r="F1688" t="s">
        <v>224</v>
      </c>
      <c r="G1688" t="s">
        <v>136</v>
      </c>
      <c r="H1688">
        <v>63.261401857984289</v>
      </c>
    </row>
    <row r="1689" spans="1:8">
      <c r="A1689" t="s">
        <v>30</v>
      </c>
      <c r="B1689" t="s">
        <v>5678</v>
      </c>
      <c r="C1689" t="s">
        <v>29</v>
      </c>
      <c r="D1689">
        <v>2011</v>
      </c>
      <c r="E1689" t="s">
        <v>104</v>
      </c>
      <c r="F1689" t="s">
        <v>224</v>
      </c>
      <c r="G1689" t="s">
        <v>136</v>
      </c>
      <c r="H1689">
        <v>60.495186875116211</v>
      </c>
    </row>
    <row r="1690" spans="1:8">
      <c r="A1690" t="s">
        <v>32</v>
      </c>
      <c r="B1690" t="s">
        <v>5679</v>
      </c>
      <c r="C1690" t="s">
        <v>31</v>
      </c>
      <c r="D1690">
        <v>2011</v>
      </c>
      <c r="E1690" t="s">
        <v>104</v>
      </c>
      <c r="F1690" t="s">
        <v>224</v>
      </c>
      <c r="G1690" t="s">
        <v>136</v>
      </c>
      <c r="H1690">
        <v>61.993202932778161</v>
      </c>
    </row>
    <row r="1691" spans="1:8">
      <c r="A1691" t="s">
        <v>34</v>
      </c>
      <c r="B1691" t="s">
        <v>5680</v>
      </c>
      <c r="C1691" t="s">
        <v>33</v>
      </c>
      <c r="D1691">
        <v>2011</v>
      </c>
      <c r="E1691" t="s">
        <v>104</v>
      </c>
      <c r="F1691" t="s">
        <v>224</v>
      </c>
      <c r="G1691" t="s">
        <v>136</v>
      </c>
      <c r="H1691">
        <v>58.860100931273088</v>
      </c>
    </row>
    <row r="1692" spans="1:8">
      <c r="A1692" t="s">
        <v>36</v>
      </c>
      <c r="B1692" t="s">
        <v>5681</v>
      </c>
      <c r="C1692" t="s">
        <v>35</v>
      </c>
      <c r="D1692">
        <v>2011</v>
      </c>
      <c r="E1692" t="s">
        <v>104</v>
      </c>
      <c r="F1692" t="s">
        <v>224</v>
      </c>
      <c r="G1692" t="s">
        <v>136</v>
      </c>
      <c r="H1692">
        <v>60.737443967674274</v>
      </c>
    </row>
    <row r="1693" spans="1:8">
      <c r="A1693" t="s">
        <v>38</v>
      </c>
      <c r="B1693" t="s">
        <v>5682</v>
      </c>
      <c r="C1693" t="s">
        <v>37</v>
      </c>
      <c r="D1693">
        <v>2011</v>
      </c>
      <c r="E1693" t="s">
        <v>104</v>
      </c>
      <c r="F1693" t="s">
        <v>224</v>
      </c>
      <c r="G1693" t="s">
        <v>136</v>
      </c>
      <c r="H1693">
        <v>63.519709693055425</v>
      </c>
    </row>
    <row r="1694" spans="1:8">
      <c r="A1694" t="s">
        <v>40</v>
      </c>
      <c r="B1694" t="s">
        <v>5683</v>
      </c>
      <c r="C1694" t="s">
        <v>39</v>
      </c>
      <c r="D1694">
        <v>2011</v>
      </c>
      <c r="E1694" t="s">
        <v>104</v>
      </c>
      <c r="F1694" t="s">
        <v>224</v>
      </c>
      <c r="G1694" t="s">
        <v>136</v>
      </c>
      <c r="H1694">
        <v>63.805434219293701</v>
      </c>
    </row>
    <row r="1695" spans="1:8">
      <c r="A1695" t="s">
        <v>41</v>
      </c>
      <c r="B1695" t="s">
        <v>5684</v>
      </c>
      <c r="C1695" t="s">
        <v>24</v>
      </c>
      <c r="D1695">
        <v>2011</v>
      </c>
      <c r="E1695" t="s">
        <v>104</v>
      </c>
      <c r="F1695" t="s">
        <v>224</v>
      </c>
      <c r="G1695" t="s">
        <v>136</v>
      </c>
      <c r="H1695">
        <v>59.955211879372662</v>
      </c>
    </row>
    <row r="1696" spans="1:8">
      <c r="A1696" t="s">
        <v>43</v>
      </c>
      <c r="B1696" t="s">
        <v>5685</v>
      </c>
      <c r="C1696" t="s">
        <v>42</v>
      </c>
      <c r="D1696">
        <v>2011</v>
      </c>
      <c r="E1696" t="s">
        <v>104</v>
      </c>
      <c r="F1696" t="s">
        <v>224</v>
      </c>
      <c r="G1696" t="s">
        <v>136</v>
      </c>
      <c r="H1696">
        <v>64.219781387379967</v>
      </c>
    </row>
    <row r="1697" spans="1:8">
      <c r="A1697" t="s">
        <v>45</v>
      </c>
      <c r="B1697" t="s">
        <v>5686</v>
      </c>
      <c r="C1697" t="s">
        <v>44</v>
      </c>
      <c r="D1697">
        <v>2011</v>
      </c>
      <c r="E1697" t="s">
        <v>104</v>
      </c>
      <c r="F1697" t="s">
        <v>224</v>
      </c>
      <c r="G1697" t="s">
        <v>136</v>
      </c>
      <c r="H1697">
        <v>60.105372187288467</v>
      </c>
    </row>
    <row r="1698" spans="1:8">
      <c r="A1698" t="s">
        <v>47</v>
      </c>
      <c r="B1698" t="s">
        <v>5687</v>
      </c>
      <c r="C1698" t="s">
        <v>46</v>
      </c>
      <c r="D1698">
        <v>2011</v>
      </c>
      <c r="E1698" t="s">
        <v>104</v>
      </c>
      <c r="F1698" t="s">
        <v>224</v>
      </c>
      <c r="G1698" t="s">
        <v>136</v>
      </c>
      <c r="H1698">
        <v>61.147743271671715</v>
      </c>
    </row>
    <row r="1699" spans="1:8">
      <c r="A1699" t="s">
        <v>49</v>
      </c>
      <c r="B1699" t="s">
        <v>5688</v>
      </c>
      <c r="C1699" t="s">
        <v>48</v>
      </c>
      <c r="D1699">
        <v>2011</v>
      </c>
      <c r="E1699" t="s">
        <v>104</v>
      </c>
      <c r="F1699" t="s">
        <v>224</v>
      </c>
      <c r="G1699" t="s">
        <v>136</v>
      </c>
      <c r="H1699">
        <v>64.659329425910485</v>
      </c>
    </row>
    <row r="1700" spans="1:8">
      <c r="A1700" t="s">
        <v>51</v>
      </c>
      <c r="B1700" t="s">
        <v>5689</v>
      </c>
      <c r="C1700" t="s">
        <v>50</v>
      </c>
      <c r="D1700">
        <v>2011</v>
      </c>
      <c r="E1700" t="s">
        <v>104</v>
      </c>
      <c r="F1700" t="s">
        <v>224</v>
      </c>
      <c r="G1700" t="s">
        <v>136</v>
      </c>
      <c r="H1700">
        <v>63.627394909922799</v>
      </c>
    </row>
    <row r="1701" spans="1:8">
      <c r="A1701" t="s">
        <v>53</v>
      </c>
      <c r="B1701" t="s">
        <v>5690</v>
      </c>
      <c r="C1701" t="s">
        <v>52</v>
      </c>
      <c r="D1701">
        <v>2011</v>
      </c>
      <c r="E1701" t="s">
        <v>104</v>
      </c>
      <c r="F1701" t="s">
        <v>224</v>
      </c>
      <c r="G1701" t="s">
        <v>136</v>
      </c>
      <c r="H1701">
        <v>63.857685962269564</v>
      </c>
    </row>
    <row r="1702" spans="1:8">
      <c r="A1702" t="s">
        <v>55</v>
      </c>
      <c r="B1702" t="s">
        <v>5691</v>
      </c>
      <c r="C1702" t="s">
        <v>54</v>
      </c>
      <c r="D1702">
        <v>2011</v>
      </c>
      <c r="E1702" t="s">
        <v>104</v>
      </c>
      <c r="F1702" t="s">
        <v>224</v>
      </c>
      <c r="G1702" t="s">
        <v>136</v>
      </c>
      <c r="H1702">
        <v>62.896770577601657</v>
      </c>
    </row>
    <row r="1703" spans="1:8">
      <c r="A1703" t="s">
        <v>57</v>
      </c>
      <c r="B1703" t="s">
        <v>5692</v>
      </c>
      <c r="C1703" t="s">
        <v>56</v>
      </c>
      <c r="D1703">
        <v>2011</v>
      </c>
      <c r="E1703" t="s">
        <v>104</v>
      </c>
      <c r="F1703" t="s">
        <v>224</v>
      </c>
      <c r="G1703" t="s">
        <v>136</v>
      </c>
      <c r="H1703">
        <v>68.499777097168263</v>
      </c>
    </row>
    <row r="1704" spans="1:8">
      <c r="A1704" t="s">
        <v>59</v>
      </c>
      <c r="B1704" t="s">
        <v>5693</v>
      </c>
      <c r="C1704" t="s">
        <v>58</v>
      </c>
      <c r="D1704">
        <v>2011</v>
      </c>
      <c r="E1704" t="s">
        <v>104</v>
      </c>
      <c r="F1704" t="s">
        <v>224</v>
      </c>
      <c r="G1704" t="s">
        <v>136</v>
      </c>
      <c r="H1704">
        <v>63.887051836175665</v>
      </c>
    </row>
    <row r="1705" spans="1:8">
      <c r="A1705" t="s">
        <v>61</v>
      </c>
      <c r="B1705" t="s">
        <v>5694</v>
      </c>
      <c r="C1705" t="s">
        <v>60</v>
      </c>
      <c r="D1705">
        <v>2011</v>
      </c>
      <c r="E1705" t="s">
        <v>104</v>
      </c>
      <c r="F1705" t="s">
        <v>224</v>
      </c>
      <c r="G1705" t="s">
        <v>136</v>
      </c>
      <c r="H1705">
        <v>64.614025250208158</v>
      </c>
    </row>
    <row r="1706" spans="1:8">
      <c r="A1706" t="s">
        <v>63</v>
      </c>
      <c r="B1706" t="s">
        <v>5695</v>
      </c>
      <c r="C1706" t="s">
        <v>62</v>
      </c>
      <c r="D1706">
        <v>2011</v>
      </c>
      <c r="E1706" t="s">
        <v>104</v>
      </c>
      <c r="F1706" t="s">
        <v>224</v>
      </c>
      <c r="G1706" t="s">
        <v>136</v>
      </c>
      <c r="H1706">
        <v>63.834166750567732</v>
      </c>
    </row>
    <row r="1707" spans="1:8">
      <c r="A1707" t="s">
        <v>65</v>
      </c>
      <c r="B1707" t="s">
        <v>5696</v>
      </c>
      <c r="C1707" t="s">
        <v>64</v>
      </c>
      <c r="D1707">
        <v>2011</v>
      </c>
      <c r="E1707" t="s">
        <v>104</v>
      </c>
      <c r="F1707" t="s">
        <v>224</v>
      </c>
      <c r="G1707" t="s">
        <v>136</v>
      </c>
      <c r="H1707">
        <v>64.202429381768184</v>
      </c>
    </row>
    <row r="1708" spans="1:8">
      <c r="A1708" t="s">
        <v>67</v>
      </c>
      <c r="B1708" t="s">
        <v>5697</v>
      </c>
      <c r="C1708" t="s">
        <v>66</v>
      </c>
      <c r="D1708">
        <v>2011</v>
      </c>
      <c r="E1708" t="s">
        <v>104</v>
      </c>
      <c r="F1708" t="s">
        <v>224</v>
      </c>
      <c r="G1708" t="s">
        <v>136</v>
      </c>
      <c r="H1708">
        <v>63.065029060203969</v>
      </c>
    </row>
    <row r="1709" spans="1:8">
      <c r="A1709" t="s">
        <v>69</v>
      </c>
      <c r="B1709" t="s">
        <v>5698</v>
      </c>
      <c r="C1709" t="s">
        <v>68</v>
      </c>
      <c r="D1709">
        <v>2011</v>
      </c>
      <c r="E1709" t="s">
        <v>104</v>
      </c>
      <c r="F1709" t="s">
        <v>224</v>
      </c>
      <c r="G1709" t="s">
        <v>136</v>
      </c>
      <c r="H1709">
        <v>61.270052891550463</v>
      </c>
    </row>
    <row r="1710" spans="1:8">
      <c r="A1710" t="s">
        <v>71</v>
      </c>
      <c r="B1710" t="s">
        <v>5699</v>
      </c>
      <c r="C1710" t="s">
        <v>70</v>
      </c>
      <c r="D1710">
        <v>2011</v>
      </c>
      <c r="E1710" t="s">
        <v>104</v>
      </c>
      <c r="F1710" t="s">
        <v>224</v>
      </c>
      <c r="G1710" t="s">
        <v>136</v>
      </c>
      <c r="H1710">
        <v>63.481153753815555</v>
      </c>
    </row>
    <row r="1711" spans="1:8">
      <c r="A1711" t="s">
        <v>20</v>
      </c>
      <c r="B1711" t="s">
        <v>5700</v>
      </c>
      <c r="C1711" t="s">
        <v>182</v>
      </c>
      <c r="D1711">
        <v>2011</v>
      </c>
      <c r="E1711" t="s">
        <v>104</v>
      </c>
      <c r="F1711" t="s">
        <v>224</v>
      </c>
      <c r="G1711" t="s">
        <v>136</v>
      </c>
      <c r="H1711">
        <v>63.370670921136721</v>
      </c>
    </row>
    <row r="1712" spans="1:8">
      <c r="A1712" t="s">
        <v>23</v>
      </c>
      <c r="B1712" t="s">
        <v>5701</v>
      </c>
      <c r="C1712" t="s">
        <v>175</v>
      </c>
      <c r="D1712">
        <v>2012</v>
      </c>
      <c r="E1712" t="s">
        <v>104</v>
      </c>
      <c r="F1712" t="s">
        <v>224</v>
      </c>
      <c r="G1712" t="s">
        <v>136</v>
      </c>
      <c r="H1712">
        <v>61.146612130920552</v>
      </c>
    </row>
    <row r="1713" spans="1:8">
      <c r="A1713" t="s">
        <v>25</v>
      </c>
      <c r="B1713" t="s">
        <v>5702</v>
      </c>
      <c r="C1713" t="s">
        <v>176</v>
      </c>
      <c r="D1713">
        <v>2012</v>
      </c>
      <c r="E1713" t="s">
        <v>104</v>
      </c>
      <c r="F1713" t="s">
        <v>224</v>
      </c>
      <c r="G1713" t="s">
        <v>136</v>
      </c>
      <c r="H1713">
        <v>59.274023707804325</v>
      </c>
    </row>
    <row r="1714" spans="1:8">
      <c r="A1714" t="s">
        <v>26</v>
      </c>
      <c r="B1714" t="s">
        <v>5703</v>
      </c>
      <c r="C1714" t="s">
        <v>177</v>
      </c>
      <c r="D1714">
        <v>2012</v>
      </c>
      <c r="E1714" t="s">
        <v>104</v>
      </c>
      <c r="F1714" t="s">
        <v>224</v>
      </c>
      <c r="G1714" t="s">
        <v>136</v>
      </c>
      <c r="H1714">
        <v>60.899378713503985</v>
      </c>
    </row>
    <row r="1715" spans="1:8">
      <c r="A1715" s="16" t="s">
        <v>221</v>
      </c>
      <c r="B1715" t="s">
        <v>5704</v>
      </c>
      <c r="C1715" t="s">
        <v>178</v>
      </c>
      <c r="D1715">
        <v>2012</v>
      </c>
      <c r="E1715" t="s">
        <v>104</v>
      </c>
      <c r="F1715" t="s">
        <v>224</v>
      </c>
      <c r="G1715" t="s">
        <v>136</v>
      </c>
      <c r="H1715">
        <v>63.645831127606215</v>
      </c>
    </row>
    <row r="1716" spans="1:8">
      <c r="A1716" t="s">
        <v>107</v>
      </c>
      <c r="B1716" t="s">
        <v>5705</v>
      </c>
      <c r="C1716" t="s">
        <v>179</v>
      </c>
      <c r="D1716">
        <v>2012</v>
      </c>
      <c r="E1716" t="s">
        <v>104</v>
      </c>
      <c r="F1716" t="s">
        <v>224</v>
      </c>
      <c r="G1716" t="s">
        <v>136</v>
      </c>
      <c r="H1716">
        <v>66.567436106739819</v>
      </c>
    </row>
    <row r="1717" spans="1:8">
      <c r="A1717" t="s">
        <v>27</v>
      </c>
      <c r="B1717" t="s">
        <v>5706</v>
      </c>
      <c r="C1717" t="s">
        <v>180</v>
      </c>
      <c r="D1717">
        <v>2012</v>
      </c>
      <c r="E1717" t="s">
        <v>104</v>
      </c>
      <c r="F1717" t="s">
        <v>224</v>
      </c>
      <c r="G1717" t="s">
        <v>136</v>
      </c>
      <c r="H1717">
        <v>63.588423651174722</v>
      </c>
    </row>
    <row r="1718" spans="1:8">
      <c r="A1718" t="s">
        <v>28</v>
      </c>
      <c r="B1718" t="s">
        <v>5707</v>
      </c>
      <c r="C1718" t="s">
        <v>181</v>
      </c>
      <c r="D1718">
        <v>2012</v>
      </c>
      <c r="E1718" t="s">
        <v>104</v>
      </c>
      <c r="F1718" t="s">
        <v>224</v>
      </c>
      <c r="G1718" t="s">
        <v>136</v>
      </c>
      <c r="H1718">
        <v>62.780956467427131</v>
      </c>
    </row>
    <row r="1719" spans="1:8">
      <c r="A1719" t="s">
        <v>30</v>
      </c>
      <c r="B1719" t="s">
        <v>5708</v>
      </c>
      <c r="C1719" t="s">
        <v>29</v>
      </c>
      <c r="D1719">
        <v>2012</v>
      </c>
      <c r="E1719" t="s">
        <v>104</v>
      </c>
      <c r="F1719" t="s">
        <v>224</v>
      </c>
      <c r="G1719" t="s">
        <v>136</v>
      </c>
      <c r="H1719">
        <v>59.65681166040914</v>
      </c>
    </row>
    <row r="1720" spans="1:8">
      <c r="A1720" t="s">
        <v>32</v>
      </c>
      <c r="B1720" t="s">
        <v>5709</v>
      </c>
      <c r="C1720" t="s">
        <v>31</v>
      </c>
      <c r="D1720">
        <v>2012</v>
      </c>
      <c r="E1720" t="s">
        <v>104</v>
      </c>
      <c r="F1720" t="s">
        <v>224</v>
      </c>
      <c r="G1720" t="s">
        <v>136</v>
      </c>
      <c r="H1720">
        <v>61.339260860310127</v>
      </c>
    </row>
    <row r="1721" spans="1:8">
      <c r="A1721" t="s">
        <v>34</v>
      </c>
      <c r="B1721" t="s">
        <v>5710</v>
      </c>
      <c r="C1721" t="s">
        <v>33</v>
      </c>
      <c r="D1721">
        <v>2012</v>
      </c>
      <c r="E1721" t="s">
        <v>104</v>
      </c>
      <c r="F1721" t="s">
        <v>224</v>
      </c>
      <c r="G1721" t="s">
        <v>136</v>
      </c>
      <c r="H1721">
        <v>58.247846600008657</v>
      </c>
    </row>
    <row r="1722" spans="1:8">
      <c r="A1722" t="s">
        <v>36</v>
      </c>
      <c r="B1722" t="s">
        <v>5711</v>
      </c>
      <c r="C1722" t="s">
        <v>35</v>
      </c>
      <c r="D1722">
        <v>2012</v>
      </c>
      <c r="E1722" t="s">
        <v>104</v>
      </c>
      <c r="F1722" t="s">
        <v>224</v>
      </c>
      <c r="G1722" t="s">
        <v>136</v>
      </c>
      <c r="H1722">
        <v>60.125869070652513</v>
      </c>
    </row>
    <row r="1723" spans="1:8">
      <c r="A1723" t="s">
        <v>38</v>
      </c>
      <c r="B1723" t="s">
        <v>5712</v>
      </c>
      <c r="C1723" t="s">
        <v>37</v>
      </c>
      <c r="D1723">
        <v>2012</v>
      </c>
      <c r="E1723" t="s">
        <v>104</v>
      </c>
      <c r="F1723" t="s">
        <v>224</v>
      </c>
      <c r="G1723" t="s">
        <v>136</v>
      </c>
      <c r="H1723">
        <v>62.760977589807723</v>
      </c>
    </row>
    <row r="1724" spans="1:8">
      <c r="A1724" t="s">
        <v>40</v>
      </c>
      <c r="B1724" t="s">
        <v>5713</v>
      </c>
      <c r="C1724" t="s">
        <v>39</v>
      </c>
      <c r="D1724">
        <v>2012</v>
      </c>
      <c r="E1724" t="s">
        <v>104</v>
      </c>
      <c r="F1724" t="s">
        <v>224</v>
      </c>
      <c r="G1724" t="s">
        <v>136</v>
      </c>
      <c r="H1724">
        <v>63.097138737041917</v>
      </c>
    </row>
    <row r="1725" spans="1:8">
      <c r="A1725" t="s">
        <v>41</v>
      </c>
      <c r="B1725" t="s">
        <v>5714</v>
      </c>
      <c r="C1725" t="s">
        <v>24</v>
      </c>
      <c r="D1725">
        <v>2012</v>
      </c>
      <c r="E1725" t="s">
        <v>104</v>
      </c>
      <c r="F1725" t="s">
        <v>224</v>
      </c>
      <c r="G1725" t="s">
        <v>136</v>
      </c>
      <c r="H1725">
        <v>59.274023707804325</v>
      </c>
    </row>
    <row r="1726" spans="1:8">
      <c r="A1726" t="s">
        <v>43</v>
      </c>
      <c r="B1726" t="s">
        <v>5715</v>
      </c>
      <c r="C1726" t="s">
        <v>42</v>
      </c>
      <c r="D1726">
        <v>2012</v>
      </c>
      <c r="E1726" t="s">
        <v>104</v>
      </c>
      <c r="F1726" t="s">
        <v>224</v>
      </c>
      <c r="G1726" t="s">
        <v>136</v>
      </c>
      <c r="H1726">
        <v>63.85345711806012</v>
      </c>
    </row>
    <row r="1727" spans="1:8">
      <c r="A1727" t="s">
        <v>45</v>
      </c>
      <c r="B1727" t="s">
        <v>5716</v>
      </c>
      <c r="C1727" t="s">
        <v>44</v>
      </c>
      <c r="D1727">
        <v>2012</v>
      </c>
      <c r="E1727" t="s">
        <v>104</v>
      </c>
      <c r="F1727" t="s">
        <v>224</v>
      </c>
      <c r="G1727" t="s">
        <v>136</v>
      </c>
      <c r="H1727">
        <v>59.451375624822198</v>
      </c>
    </row>
    <row r="1728" spans="1:8">
      <c r="A1728" t="s">
        <v>47</v>
      </c>
      <c r="B1728" t="s">
        <v>5717</v>
      </c>
      <c r="C1728" t="s">
        <v>46</v>
      </c>
      <c r="D1728">
        <v>2012</v>
      </c>
      <c r="E1728" t="s">
        <v>104</v>
      </c>
      <c r="F1728" t="s">
        <v>224</v>
      </c>
      <c r="G1728" t="s">
        <v>136</v>
      </c>
      <c r="H1728">
        <v>60.647145949641114</v>
      </c>
    </row>
    <row r="1729" spans="1:8">
      <c r="A1729" t="s">
        <v>49</v>
      </c>
      <c r="B1729" t="s">
        <v>5718</v>
      </c>
      <c r="C1729" t="s">
        <v>48</v>
      </c>
      <c r="D1729">
        <v>2012</v>
      </c>
      <c r="E1729" t="s">
        <v>104</v>
      </c>
      <c r="F1729" t="s">
        <v>224</v>
      </c>
      <c r="G1729" t="s">
        <v>136</v>
      </c>
      <c r="H1729">
        <v>64.17480063263406</v>
      </c>
    </row>
    <row r="1730" spans="1:8">
      <c r="A1730" t="s">
        <v>51</v>
      </c>
      <c r="B1730" t="s">
        <v>5719</v>
      </c>
      <c r="C1730" t="s">
        <v>50</v>
      </c>
      <c r="D1730">
        <v>2012</v>
      </c>
      <c r="E1730" t="s">
        <v>104</v>
      </c>
      <c r="F1730" t="s">
        <v>224</v>
      </c>
      <c r="G1730" t="s">
        <v>136</v>
      </c>
      <c r="H1730">
        <v>63.158420646929514</v>
      </c>
    </row>
    <row r="1731" spans="1:8">
      <c r="A1731" t="s">
        <v>53</v>
      </c>
      <c r="B1731" t="s">
        <v>5720</v>
      </c>
      <c r="C1731" t="s">
        <v>52</v>
      </c>
      <c r="D1731">
        <v>2012</v>
      </c>
      <c r="E1731" t="s">
        <v>104</v>
      </c>
      <c r="F1731" t="s">
        <v>224</v>
      </c>
      <c r="G1731" t="s">
        <v>136</v>
      </c>
      <c r="H1731">
        <v>63.227422355803633</v>
      </c>
    </row>
    <row r="1732" spans="1:8">
      <c r="A1732" t="s">
        <v>55</v>
      </c>
      <c r="B1732" t="s">
        <v>5721</v>
      </c>
      <c r="C1732" t="s">
        <v>54</v>
      </c>
      <c r="D1732">
        <v>2012</v>
      </c>
      <c r="E1732" t="s">
        <v>104</v>
      </c>
      <c r="F1732" t="s">
        <v>224</v>
      </c>
      <c r="G1732" t="s">
        <v>136</v>
      </c>
      <c r="H1732">
        <v>62.129920918387462</v>
      </c>
    </row>
    <row r="1733" spans="1:8">
      <c r="A1733" t="s">
        <v>57</v>
      </c>
      <c r="B1733" t="s">
        <v>5722</v>
      </c>
      <c r="C1733" t="s">
        <v>56</v>
      </c>
      <c r="D1733">
        <v>2012</v>
      </c>
      <c r="E1733" t="s">
        <v>104</v>
      </c>
      <c r="F1733" t="s">
        <v>224</v>
      </c>
      <c r="G1733" t="s">
        <v>136</v>
      </c>
      <c r="H1733">
        <v>68.182431210956892</v>
      </c>
    </row>
    <row r="1734" spans="1:8">
      <c r="A1734" t="s">
        <v>59</v>
      </c>
      <c r="B1734" t="s">
        <v>5723</v>
      </c>
      <c r="C1734" t="s">
        <v>58</v>
      </c>
      <c r="D1734">
        <v>2012</v>
      </c>
      <c r="E1734" t="s">
        <v>104</v>
      </c>
      <c r="F1734" t="s">
        <v>224</v>
      </c>
      <c r="G1734" t="s">
        <v>136</v>
      </c>
      <c r="H1734">
        <v>63.462493474080958</v>
      </c>
    </row>
    <row r="1735" spans="1:8">
      <c r="A1735" t="s">
        <v>61</v>
      </c>
      <c r="B1735" t="s">
        <v>5724</v>
      </c>
      <c r="C1735" t="s">
        <v>60</v>
      </c>
      <c r="D1735">
        <v>2012</v>
      </c>
      <c r="E1735" t="s">
        <v>104</v>
      </c>
      <c r="F1735" t="s">
        <v>224</v>
      </c>
      <c r="G1735" t="s">
        <v>136</v>
      </c>
      <c r="H1735">
        <v>64.092159326292915</v>
      </c>
    </row>
    <row r="1736" spans="1:8">
      <c r="A1736" t="s">
        <v>63</v>
      </c>
      <c r="B1736" t="s">
        <v>5725</v>
      </c>
      <c r="C1736" t="s">
        <v>62</v>
      </c>
      <c r="D1736">
        <v>2012</v>
      </c>
      <c r="E1736" t="s">
        <v>104</v>
      </c>
      <c r="F1736" t="s">
        <v>224</v>
      </c>
      <c r="G1736" t="s">
        <v>136</v>
      </c>
      <c r="H1736">
        <v>63.370982337366357</v>
      </c>
    </row>
    <row r="1737" spans="1:8">
      <c r="A1737" t="s">
        <v>65</v>
      </c>
      <c r="B1737" t="s">
        <v>5726</v>
      </c>
      <c r="C1737" t="s">
        <v>64</v>
      </c>
      <c r="D1737">
        <v>2012</v>
      </c>
      <c r="E1737" t="s">
        <v>104</v>
      </c>
      <c r="F1737" t="s">
        <v>224</v>
      </c>
      <c r="G1737" t="s">
        <v>136</v>
      </c>
      <c r="H1737">
        <v>63.749248087995191</v>
      </c>
    </row>
    <row r="1738" spans="1:8">
      <c r="A1738" t="s">
        <v>67</v>
      </c>
      <c r="B1738" t="s">
        <v>5727</v>
      </c>
      <c r="C1738" t="s">
        <v>66</v>
      </c>
      <c r="D1738">
        <v>2012</v>
      </c>
      <c r="E1738" t="s">
        <v>104</v>
      </c>
      <c r="F1738" t="s">
        <v>224</v>
      </c>
      <c r="G1738" t="s">
        <v>136</v>
      </c>
      <c r="H1738">
        <v>62.637350610690369</v>
      </c>
    </row>
    <row r="1739" spans="1:8">
      <c r="A1739" t="s">
        <v>69</v>
      </c>
      <c r="B1739" t="s">
        <v>5728</v>
      </c>
      <c r="C1739" t="s">
        <v>68</v>
      </c>
      <c r="D1739">
        <v>2012</v>
      </c>
      <c r="E1739" t="s">
        <v>104</v>
      </c>
      <c r="F1739" t="s">
        <v>224</v>
      </c>
      <c r="G1739" t="s">
        <v>136</v>
      </c>
      <c r="H1739">
        <v>60.622524792982688</v>
      </c>
    </row>
    <row r="1740" spans="1:8">
      <c r="A1740" t="s">
        <v>71</v>
      </c>
      <c r="B1740" t="s">
        <v>5729</v>
      </c>
      <c r="C1740" t="s">
        <v>70</v>
      </c>
      <c r="D1740">
        <v>2012</v>
      </c>
      <c r="E1740" t="s">
        <v>104</v>
      </c>
      <c r="F1740" t="s">
        <v>224</v>
      </c>
      <c r="G1740" t="s">
        <v>136</v>
      </c>
      <c r="H1740">
        <v>63.039163347158912</v>
      </c>
    </row>
    <row r="1741" spans="1:8">
      <c r="A1741" t="s">
        <v>20</v>
      </c>
      <c r="B1741" t="s">
        <v>5730</v>
      </c>
      <c r="C1741" t="s">
        <v>182</v>
      </c>
      <c r="D1741">
        <v>2012</v>
      </c>
      <c r="E1741" t="s">
        <v>104</v>
      </c>
      <c r="F1741" t="s">
        <v>224</v>
      </c>
      <c r="G1741" t="s">
        <v>136</v>
      </c>
      <c r="H1741">
        <v>62.836528937072615</v>
      </c>
    </row>
    <row r="1742" spans="1:8">
      <c r="A1742" t="s">
        <v>23</v>
      </c>
      <c r="B1742" t="s">
        <v>5731</v>
      </c>
      <c r="C1742" t="s">
        <v>175</v>
      </c>
      <c r="D1742">
        <v>2013</v>
      </c>
      <c r="E1742" t="s">
        <v>104</v>
      </c>
      <c r="F1742" t="s">
        <v>224</v>
      </c>
      <c r="G1742" t="s">
        <v>136</v>
      </c>
      <c r="H1742">
        <v>60.699638431991396</v>
      </c>
    </row>
    <row r="1743" spans="1:8">
      <c r="A1743" t="s">
        <v>25</v>
      </c>
      <c r="B1743" t="s">
        <v>5732</v>
      </c>
      <c r="C1743" t="s">
        <v>176</v>
      </c>
      <c r="D1743">
        <v>2013</v>
      </c>
      <c r="E1743" t="s">
        <v>104</v>
      </c>
      <c r="F1743" t="s">
        <v>224</v>
      </c>
      <c r="G1743" t="s">
        <v>136</v>
      </c>
      <c r="H1743">
        <v>58.690328171508234</v>
      </c>
    </row>
    <row r="1744" spans="1:8">
      <c r="A1744" t="s">
        <v>26</v>
      </c>
      <c r="B1744" t="s">
        <v>5733</v>
      </c>
      <c r="C1744" t="s">
        <v>177</v>
      </c>
      <c r="D1744">
        <v>2013</v>
      </c>
      <c r="E1744" t="s">
        <v>104</v>
      </c>
      <c r="F1744" t="s">
        <v>224</v>
      </c>
      <c r="G1744" t="s">
        <v>136</v>
      </c>
      <c r="H1744">
        <v>60.499184696253771</v>
      </c>
    </row>
    <row r="1745" spans="1:8">
      <c r="A1745" s="16" t="s">
        <v>221</v>
      </c>
      <c r="B1745" t="s">
        <v>5734</v>
      </c>
      <c r="C1745" t="s">
        <v>178</v>
      </c>
      <c r="D1745">
        <v>2013</v>
      </c>
      <c r="E1745" t="s">
        <v>104</v>
      </c>
      <c r="F1745" t="s">
        <v>224</v>
      </c>
      <c r="G1745" t="s">
        <v>136</v>
      </c>
      <c r="H1745">
        <v>63.326611741660422</v>
      </c>
    </row>
    <row r="1746" spans="1:8">
      <c r="A1746" t="s">
        <v>107</v>
      </c>
      <c r="B1746" t="s">
        <v>5735</v>
      </c>
      <c r="C1746" t="s">
        <v>179</v>
      </c>
      <c r="D1746">
        <v>2013</v>
      </c>
      <c r="E1746" t="s">
        <v>104</v>
      </c>
      <c r="F1746" t="s">
        <v>224</v>
      </c>
      <c r="G1746" t="s">
        <v>136</v>
      </c>
      <c r="H1746">
        <v>66.339854949892356</v>
      </c>
    </row>
    <row r="1747" spans="1:8">
      <c r="A1747" t="s">
        <v>27</v>
      </c>
      <c r="B1747" t="s">
        <v>5736</v>
      </c>
      <c r="C1747" t="s">
        <v>180</v>
      </c>
      <c r="D1747">
        <v>2013</v>
      </c>
      <c r="E1747" t="s">
        <v>104</v>
      </c>
      <c r="F1747" t="s">
        <v>224</v>
      </c>
      <c r="G1747" t="s">
        <v>136</v>
      </c>
      <c r="H1747">
        <v>63.278499669642706</v>
      </c>
    </row>
    <row r="1748" spans="1:8">
      <c r="A1748" t="s">
        <v>28</v>
      </c>
      <c r="B1748" t="s">
        <v>5737</v>
      </c>
      <c r="C1748" t="s">
        <v>181</v>
      </c>
      <c r="D1748">
        <v>2013</v>
      </c>
      <c r="E1748" t="s">
        <v>104</v>
      </c>
      <c r="F1748" t="s">
        <v>224</v>
      </c>
      <c r="G1748" t="s">
        <v>136</v>
      </c>
      <c r="H1748">
        <v>62.554373071364068</v>
      </c>
    </row>
    <row r="1749" spans="1:8">
      <c r="A1749" t="s">
        <v>30</v>
      </c>
      <c r="B1749" t="s">
        <v>5738</v>
      </c>
      <c r="C1749" t="s">
        <v>29</v>
      </c>
      <c r="D1749">
        <v>2013</v>
      </c>
      <c r="E1749" t="s">
        <v>104</v>
      </c>
      <c r="F1749" t="s">
        <v>224</v>
      </c>
      <c r="G1749" t="s">
        <v>136</v>
      </c>
      <c r="H1749">
        <v>59.150247535346914</v>
      </c>
    </row>
    <row r="1750" spans="1:8">
      <c r="A1750" t="s">
        <v>32</v>
      </c>
      <c r="B1750" t="s">
        <v>5739</v>
      </c>
      <c r="C1750" t="s">
        <v>31</v>
      </c>
      <c r="D1750">
        <v>2013</v>
      </c>
      <c r="E1750" t="s">
        <v>104</v>
      </c>
      <c r="F1750" t="s">
        <v>224</v>
      </c>
      <c r="G1750" t="s">
        <v>136</v>
      </c>
      <c r="H1750">
        <v>60.945279753262625</v>
      </c>
    </row>
    <row r="1751" spans="1:8">
      <c r="A1751" t="s">
        <v>34</v>
      </c>
      <c r="B1751" t="s">
        <v>5740</v>
      </c>
      <c r="C1751" t="s">
        <v>33</v>
      </c>
      <c r="D1751">
        <v>2013</v>
      </c>
      <c r="E1751" t="s">
        <v>104</v>
      </c>
      <c r="F1751" t="s">
        <v>224</v>
      </c>
      <c r="G1751" t="s">
        <v>136</v>
      </c>
      <c r="H1751">
        <v>57.946216601199986</v>
      </c>
    </row>
    <row r="1752" spans="1:8">
      <c r="A1752" t="s">
        <v>36</v>
      </c>
      <c r="B1752" t="s">
        <v>5741</v>
      </c>
      <c r="C1752" t="s">
        <v>35</v>
      </c>
      <c r="D1752">
        <v>2013</v>
      </c>
      <c r="E1752" t="s">
        <v>104</v>
      </c>
      <c r="F1752" t="s">
        <v>224</v>
      </c>
      <c r="G1752" t="s">
        <v>136</v>
      </c>
      <c r="H1752">
        <v>59.593693789017031</v>
      </c>
    </row>
    <row r="1753" spans="1:8">
      <c r="A1753" t="s">
        <v>38</v>
      </c>
      <c r="B1753" t="s">
        <v>5742</v>
      </c>
      <c r="C1753" t="s">
        <v>37</v>
      </c>
      <c r="D1753">
        <v>2013</v>
      </c>
      <c r="E1753" t="s">
        <v>104</v>
      </c>
      <c r="F1753" t="s">
        <v>224</v>
      </c>
      <c r="G1753" t="s">
        <v>136</v>
      </c>
      <c r="H1753">
        <v>62.313364656747581</v>
      </c>
    </row>
    <row r="1754" spans="1:8">
      <c r="A1754" t="s">
        <v>40</v>
      </c>
      <c r="B1754" t="s">
        <v>5743</v>
      </c>
      <c r="C1754" t="s">
        <v>39</v>
      </c>
      <c r="D1754">
        <v>2013</v>
      </c>
      <c r="E1754" t="s">
        <v>104</v>
      </c>
      <c r="F1754" t="s">
        <v>224</v>
      </c>
      <c r="G1754" t="s">
        <v>136</v>
      </c>
      <c r="H1754">
        <v>62.567907389350367</v>
      </c>
    </row>
    <row r="1755" spans="1:8">
      <c r="A1755" t="s">
        <v>41</v>
      </c>
      <c r="B1755" t="s">
        <v>5744</v>
      </c>
      <c r="C1755" t="s">
        <v>24</v>
      </c>
      <c r="D1755">
        <v>2013</v>
      </c>
      <c r="E1755" t="s">
        <v>104</v>
      </c>
      <c r="F1755" t="s">
        <v>224</v>
      </c>
      <c r="G1755" t="s">
        <v>136</v>
      </c>
      <c r="H1755">
        <v>58.690328171508234</v>
      </c>
    </row>
    <row r="1756" spans="1:8">
      <c r="A1756" t="s">
        <v>43</v>
      </c>
      <c r="B1756" t="s">
        <v>5745</v>
      </c>
      <c r="C1756" t="s">
        <v>42</v>
      </c>
      <c r="D1756">
        <v>2013</v>
      </c>
      <c r="E1756" t="s">
        <v>104</v>
      </c>
      <c r="F1756" t="s">
        <v>224</v>
      </c>
      <c r="G1756" t="s">
        <v>136</v>
      </c>
      <c r="H1756">
        <v>63.41556526775841</v>
      </c>
    </row>
    <row r="1757" spans="1:8">
      <c r="A1757" t="s">
        <v>45</v>
      </c>
      <c r="B1757" t="s">
        <v>5746</v>
      </c>
      <c r="C1757" t="s">
        <v>44</v>
      </c>
      <c r="D1757">
        <v>2013</v>
      </c>
      <c r="E1757" t="s">
        <v>104</v>
      </c>
      <c r="F1757" t="s">
        <v>224</v>
      </c>
      <c r="G1757" t="s">
        <v>136</v>
      </c>
      <c r="H1757">
        <v>59.003253259343992</v>
      </c>
    </row>
    <row r="1758" spans="1:8">
      <c r="A1758" t="s">
        <v>47</v>
      </c>
      <c r="B1758" t="s">
        <v>5747</v>
      </c>
      <c r="C1758" t="s">
        <v>46</v>
      </c>
      <c r="D1758">
        <v>2013</v>
      </c>
      <c r="E1758" t="s">
        <v>104</v>
      </c>
      <c r="F1758" t="s">
        <v>224</v>
      </c>
      <c r="G1758" t="s">
        <v>136</v>
      </c>
      <c r="H1758">
        <v>60.298027409424904</v>
      </c>
    </row>
    <row r="1759" spans="1:8">
      <c r="A1759" t="s">
        <v>49</v>
      </c>
      <c r="B1759" t="s">
        <v>5748</v>
      </c>
      <c r="C1759" t="s">
        <v>48</v>
      </c>
      <c r="D1759">
        <v>2013</v>
      </c>
      <c r="E1759" t="s">
        <v>104</v>
      </c>
      <c r="F1759" t="s">
        <v>224</v>
      </c>
      <c r="G1759" t="s">
        <v>136</v>
      </c>
      <c r="H1759">
        <v>63.845014396751168</v>
      </c>
    </row>
    <row r="1760" spans="1:8">
      <c r="A1760" t="s">
        <v>51</v>
      </c>
      <c r="B1760" t="s">
        <v>5749</v>
      </c>
      <c r="C1760" t="s">
        <v>50</v>
      </c>
      <c r="D1760">
        <v>2013</v>
      </c>
      <c r="E1760" t="s">
        <v>104</v>
      </c>
      <c r="F1760" t="s">
        <v>224</v>
      </c>
      <c r="G1760" t="s">
        <v>136</v>
      </c>
      <c r="H1760">
        <v>62.870805872850219</v>
      </c>
    </row>
    <row r="1761" spans="1:8">
      <c r="A1761" t="s">
        <v>53</v>
      </c>
      <c r="B1761" t="s">
        <v>5750</v>
      </c>
      <c r="C1761" t="s">
        <v>52</v>
      </c>
      <c r="D1761">
        <v>2013</v>
      </c>
      <c r="E1761" t="s">
        <v>104</v>
      </c>
      <c r="F1761" t="s">
        <v>224</v>
      </c>
      <c r="G1761" t="s">
        <v>136</v>
      </c>
      <c r="H1761">
        <v>62.89365034168565</v>
      </c>
    </row>
    <row r="1762" spans="1:8">
      <c r="A1762" t="s">
        <v>55</v>
      </c>
      <c r="B1762" t="s">
        <v>5751</v>
      </c>
      <c r="C1762" t="s">
        <v>54</v>
      </c>
      <c r="D1762">
        <v>2013</v>
      </c>
      <c r="E1762" t="s">
        <v>104</v>
      </c>
      <c r="F1762" t="s">
        <v>224</v>
      </c>
      <c r="G1762" t="s">
        <v>136</v>
      </c>
      <c r="H1762">
        <v>61.688122743966211</v>
      </c>
    </row>
    <row r="1763" spans="1:8">
      <c r="A1763" t="s">
        <v>57</v>
      </c>
      <c r="B1763" t="s">
        <v>5752</v>
      </c>
      <c r="C1763" t="s">
        <v>56</v>
      </c>
      <c r="D1763">
        <v>2013</v>
      </c>
      <c r="E1763" t="s">
        <v>104</v>
      </c>
      <c r="F1763" t="s">
        <v>224</v>
      </c>
      <c r="G1763" t="s">
        <v>136</v>
      </c>
      <c r="H1763">
        <v>68.021665576753577</v>
      </c>
    </row>
    <row r="1764" spans="1:8">
      <c r="A1764" t="s">
        <v>59</v>
      </c>
      <c r="B1764" t="s">
        <v>5753</v>
      </c>
      <c r="C1764" t="s">
        <v>58</v>
      </c>
      <c r="D1764">
        <v>2013</v>
      </c>
      <c r="E1764" t="s">
        <v>104</v>
      </c>
      <c r="F1764" t="s">
        <v>224</v>
      </c>
      <c r="G1764" t="s">
        <v>136</v>
      </c>
      <c r="H1764">
        <v>63.1347569394445</v>
      </c>
    </row>
    <row r="1765" spans="1:8">
      <c r="A1765" t="s">
        <v>61</v>
      </c>
      <c r="B1765" t="s">
        <v>5754</v>
      </c>
      <c r="C1765" t="s">
        <v>60</v>
      </c>
      <c r="D1765">
        <v>2013</v>
      </c>
      <c r="E1765" t="s">
        <v>104</v>
      </c>
      <c r="F1765" t="s">
        <v>224</v>
      </c>
      <c r="G1765" t="s">
        <v>136</v>
      </c>
      <c r="H1765">
        <v>63.853543653953679</v>
      </c>
    </row>
    <row r="1766" spans="1:8">
      <c r="A1766" t="s">
        <v>63</v>
      </c>
      <c r="B1766" t="s">
        <v>5755</v>
      </c>
      <c r="C1766" t="s">
        <v>62</v>
      </c>
      <c r="D1766">
        <v>2013</v>
      </c>
      <c r="E1766" t="s">
        <v>104</v>
      </c>
      <c r="F1766" t="s">
        <v>224</v>
      </c>
      <c r="G1766" t="s">
        <v>136</v>
      </c>
      <c r="H1766">
        <v>63.121837464504281</v>
      </c>
    </row>
    <row r="1767" spans="1:8">
      <c r="A1767" t="s">
        <v>65</v>
      </c>
      <c r="B1767" t="s">
        <v>5756</v>
      </c>
      <c r="C1767" t="s">
        <v>64</v>
      </c>
      <c r="D1767">
        <v>2013</v>
      </c>
      <c r="E1767" t="s">
        <v>104</v>
      </c>
      <c r="F1767" t="s">
        <v>224</v>
      </c>
      <c r="G1767" t="s">
        <v>136</v>
      </c>
      <c r="H1767">
        <v>63.522904755763797</v>
      </c>
    </row>
    <row r="1768" spans="1:8">
      <c r="A1768" t="s">
        <v>67</v>
      </c>
      <c r="B1768" t="s">
        <v>5757</v>
      </c>
      <c r="C1768" t="s">
        <v>66</v>
      </c>
      <c r="D1768">
        <v>2013</v>
      </c>
      <c r="E1768" t="s">
        <v>104</v>
      </c>
      <c r="F1768" t="s">
        <v>224</v>
      </c>
      <c r="G1768" t="s">
        <v>136</v>
      </c>
      <c r="H1768">
        <v>62.450359381666608</v>
      </c>
    </row>
    <row r="1769" spans="1:8">
      <c r="A1769" t="s">
        <v>69</v>
      </c>
      <c r="B1769" t="s">
        <v>5758</v>
      </c>
      <c r="C1769" t="s">
        <v>68</v>
      </c>
      <c r="D1769">
        <v>2013</v>
      </c>
      <c r="E1769" t="s">
        <v>104</v>
      </c>
      <c r="F1769" t="s">
        <v>224</v>
      </c>
      <c r="G1769" t="s">
        <v>136</v>
      </c>
      <c r="H1769">
        <v>60.363735070575466</v>
      </c>
    </row>
    <row r="1770" spans="1:8">
      <c r="A1770" t="s">
        <v>71</v>
      </c>
      <c r="B1770" t="s">
        <v>5759</v>
      </c>
      <c r="C1770" t="s">
        <v>70</v>
      </c>
      <c r="D1770">
        <v>2013</v>
      </c>
      <c r="E1770" t="s">
        <v>104</v>
      </c>
      <c r="F1770" t="s">
        <v>224</v>
      </c>
      <c r="G1770" t="s">
        <v>136</v>
      </c>
      <c r="H1770">
        <v>62.840650118042007</v>
      </c>
    </row>
    <row r="1771" spans="1:8">
      <c r="A1771" t="s">
        <v>20</v>
      </c>
      <c r="B1771" t="s">
        <v>5760</v>
      </c>
      <c r="C1771" t="s">
        <v>182</v>
      </c>
      <c r="D1771">
        <v>2013</v>
      </c>
      <c r="E1771" t="s">
        <v>104</v>
      </c>
      <c r="F1771" t="s">
        <v>224</v>
      </c>
      <c r="G1771" t="s">
        <v>136</v>
      </c>
      <c r="H1771">
        <v>62.503552412850716</v>
      </c>
    </row>
    <row r="1772" spans="1:8">
      <c r="A1772" t="s">
        <v>23</v>
      </c>
      <c r="B1772" t="s">
        <v>5761</v>
      </c>
      <c r="C1772" t="s">
        <v>175</v>
      </c>
      <c r="D1772">
        <v>2014</v>
      </c>
      <c r="E1772" t="s">
        <v>104</v>
      </c>
      <c r="F1772" t="s">
        <v>224</v>
      </c>
      <c r="G1772" t="s">
        <v>136</v>
      </c>
      <c r="H1772">
        <v>60.245836683293994</v>
      </c>
    </row>
    <row r="1773" spans="1:8">
      <c r="A1773" t="s">
        <v>25</v>
      </c>
      <c r="B1773" t="s">
        <v>5762</v>
      </c>
      <c r="C1773" t="s">
        <v>176</v>
      </c>
      <c r="D1773">
        <v>2014</v>
      </c>
      <c r="E1773" t="s">
        <v>104</v>
      </c>
      <c r="F1773" t="s">
        <v>224</v>
      </c>
      <c r="G1773" t="s">
        <v>136</v>
      </c>
      <c r="H1773">
        <v>58.163934426229517</v>
      </c>
    </row>
    <row r="1774" spans="1:8">
      <c r="A1774" t="s">
        <v>26</v>
      </c>
      <c r="B1774" t="s">
        <v>5763</v>
      </c>
      <c r="C1774" t="s">
        <v>177</v>
      </c>
      <c r="D1774">
        <v>2014</v>
      </c>
      <c r="E1774" t="s">
        <v>104</v>
      </c>
      <c r="F1774" t="s">
        <v>224</v>
      </c>
      <c r="G1774" t="s">
        <v>136</v>
      </c>
      <c r="H1774">
        <v>60.050678535062204</v>
      </c>
    </row>
    <row r="1775" spans="1:8">
      <c r="A1775" s="16" t="s">
        <v>221</v>
      </c>
      <c r="B1775" t="s">
        <v>5764</v>
      </c>
      <c r="C1775" t="s">
        <v>178</v>
      </c>
      <c r="D1775">
        <v>2014</v>
      </c>
      <c r="E1775" t="s">
        <v>104</v>
      </c>
      <c r="F1775" t="s">
        <v>224</v>
      </c>
      <c r="G1775" t="s">
        <v>136</v>
      </c>
      <c r="H1775">
        <v>63.051695885858727</v>
      </c>
    </row>
    <row r="1776" spans="1:8">
      <c r="A1776" t="s">
        <v>107</v>
      </c>
      <c r="B1776" t="s">
        <v>5765</v>
      </c>
      <c r="C1776" t="s">
        <v>179</v>
      </c>
      <c r="D1776">
        <v>2014</v>
      </c>
      <c r="E1776" t="s">
        <v>104</v>
      </c>
      <c r="F1776" t="s">
        <v>224</v>
      </c>
      <c r="G1776" t="s">
        <v>136</v>
      </c>
      <c r="H1776">
        <v>66.127154917537894</v>
      </c>
    </row>
    <row r="1777" spans="1:8">
      <c r="A1777" t="s">
        <v>27</v>
      </c>
      <c r="B1777" t="s">
        <v>5766</v>
      </c>
      <c r="C1777" t="s">
        <v>180</v>
      </c>
      <c r="D1777">
        <v>2014</v>
      </c>
      <c r="E1777" t="s">
        <v>104</v>
      </c>
      <c r="F1777" t="s">
        <v>224</v>
      </c>
      <c r="G1777" t="s">
        <v>136</v>
      </c>
      <c r="H1777">
        <v>63.027237432970772</v>
      </c>
    </row>
    <row r="1778" spans="1:8">
      <c r="A1778" t="s">
        <v>28</v>
      </c>
      <c r="B1778" t="s">
        <v>5767</v>
      </c>
      <c r="C1778" t="s">
        <v>181</v>
      </c>
      <c r="D1778">
        <v>2014</v>
      </c>
      <c r="E1778" t="s">
        <v>104</v>
      </c>
      <c r="F1778" t="s">
        <v>224</v>
      </c>
      <c r="G1778" t="s">
        <v>136</v>
      </c>
      <c r="H1778">
        <v>62.293311003943828</v>
      </c>
    </row>
    <row r="1779" spans="1:8">
      <c r="A1779" t="s">
        <v>30</v>
      </c>
      <c r="B1779" t="s">
        <v>5768</v>
      </c>
      <c r="C1779" t="s">
        <v>29</v>
      </c>
      <c r="D1779">
        <v>2014</v>
      </c>
      <c r="E1779" t="s">
        <v>104</v>
      </c>
      <c r="F1779" t="s">
        <v>224</v>
      </c>
      <c r="G1779" t="s">
        <v>136</v>
      </c>
      <c r="H1779">
        <v>58.631304422180733</v>
      </c>
    </row>
    <row r="1780" spans="1:8">
      <c r="A1780" t="s">
        <v>32</v>
      </c>
      <c r="B1780" t="s">
        <v>5769</v>
      </c>
      <c r="C1780" t="s">
        <v>31</v>
      </c>
      <c r="D1780">
        <v>2014</v>
      </c>
      <c r="E1780" t="s">
        <v>104</v>
      </c>
      <c r="F1780" t="s">
        <v>224</v>
      </c>
      <c r="G1780" t="s">
        <v>136</v>
      </c>
      <c r="H1780">
        <v>60.582467102303859</v>
      </c>
    </row>
    <row r="1781" spans="1:8">
      <c r="A1781" t="s">
        <v>34</v>
      </c>
      <c r="B1781" t="s">
        <v>5770</v>
      </c>
      <c r="C1781" t="s">
        <v>33</v>
      </c>
      <c r="D1781">
        <v>2014</v>
      </c>
      <c r="E1781" t="s">
        <v>104</v>
      </c>
      <c r="F1781" t="s">
        <v>224</v>
      </c>
      <c r="G1781" t="s">
        <v>136</v>
      </c>
      <c r="H1781">
        <v>57.538675862306185</v>
      </c>
    </row>
    <row r="1782" spans="1:8">
      <c r="A1782" t="s">
        <v>36</v>
      </c>
      <c r="B1782" t="s">
        <v>5771</v>
      </c>
      <c r="C1782" t="s">
        <v>35</v>
      </c>
      <c r="D1782">
        <v>2014</v>
      </c>
      <c r="E1782" t="s">
        <v>104</v>
      </c>
      <c r="F1782" t="s">
        <v>224</v>
      </c>
      <c r="G1782" t="s">
        <v>136</v>
      </c>
      <c r="H1782">
        <v>59.010876560010971</v>
      </c>
    </row>
    <row r="1783" spans="1:8">
      <c r="A1783" t="s">
        <v>38</v>
      </c>
      <c r="B1783" t="s">
        <v>5772</v>
      </c>
      <c r="C1783" t="s">
        <v>37</v>
      </c>
      <c r="D1783">
        <v>2014</v>
      </c>
      <c r="E1783" t="s">
        <v>104</v>
      </c>
      <c r="F1783" t="s">
        <v>224</v>
      </c>
      <c r="G1783" t="s">
        <v>136</v>
      </c>
      <c r="H1783">
        <v>61.818288210969804</v>
      </c>
    </row>
    <row r="1784" spans="1:8">
      <c r="A1784" t="s">
        <v>40</v>
      </c>
      <c r="B1784" t="s">
        <v>5773</v>
      </c>
      <c r="C1784" t="s">
        <v>39</v>
      </c>
      <c r="D1784">
        <v>2014</v>
      </c>
      <c r="E1784" t="s">
        <v>104</v>
      </c>
      <c r="F1784" t="s">
        <v>224</v>
      </c>
      <c r="G1784" t="s">
        <v>136</v>
      </c>
      <c r="H1784">
        <v>62.163348303758212</v>
      </c>
    </row>
    <row r="1785" spans="1:8">
      <c r="A1785" t="s">
        <v>41</v>
      </c>
      <c r="B1785" t="s">
        <v>5774</v>
      </c>
      <c r="C1785" t="s">
        <v>24</v>
      </c>
      <c r="D1785">
        <v>2014</v>
      </c>
      <c r="E1785" t="s">
        <v>104</v>
      </c>
      <c r="F1785" t="s">
        <v>224</v>
      </c>
      <c r="G1785" t="s">
        <v>136</v>
      </c>
      <c r="H1785">
        <v>58.163934426229517</v>
      </c>
    </row>
    <row r="1786" spans="1:8">
      <c r="A1786" t="s">
        <v>43</v>
      </c>
      <c r="B1786" t="s">
        <v>5775</v>
      </c>
      <c r="C1786" t="s">
        <v>42</v>
      </c>
      <c r="D1786">
        <v>2014</v>
      </c>
      <c r="E1786" t="s">
        <v>104</v>
      </c>
      <c r="F1786" t="s">
        <v>224</v>
      </c>
      <c r="G1786" t="s">
        <v>136</v>
      </c>
      <c r="H1786">
        <v>62.684786211468349</v>
      </c>
    </row>
    <row r="1787" spans="1:8">
      <c r="A1787" t="s">
        <v>45</v>
      </c>
      <c r="B1787" t="s">
        <v>5776</v>
      </c>
      <c r="C1787" t="s">
        <v>44</v>
      </c>
      <c r="D1787">
        <v>2014</v>
      </c>
      <c r="E1787" t="s">
        <v>104</v>
      </c>
      <c r="F1787" t="s">
        <v>224</v>
      </c>
      <c r="G1787" t="s">
        <v>136</v>
      </c>
      <c r="H1787">
        <v>58.681448417511682</v>
      </c>
    </row>
    <row r="1788" spans="1:8">
      <c r="A1788" t="s">
        <v>47</v>
      </c>
      <c r="B1788" t="s">
        <v>5777</v>
      </c>
      <c r="C1788" t="s">
        <v>46</v>
      </c>
      <c r="D1788">
        <v>2014</v>
      </c>
      <c r="E1788" t="s">
        <v>104</v>
      </c>
      <c r="F1788" t="s">
        <v>224</v>
      </c>
      <c r="G1788" t="s">
        <v>136</v>
      </c>
      <c r="H1788">
        <v>59.891940421205206</v>
      </c>
    </row>
    <row r="1789" spans="1:8">
      <c r="A1789" t="s">
        <v>49</v>
      </c>
      <c r="B1789" t="s">
        <v>5778</v>
      </c>
      <c r="C1789" t="s">
        <v>48</v>
      </c>
      <c r="D1789">
        <v>2014</v>
      </c>
      <c r="E1789" t="s">
        <v>104</v>
      </c>
      <c r="F1789" t="s">
        <v>224</v>
      </c>
      <c r="G1789" t="s">
        <v>136</v>
      </c>
      <c r="H1789">
        <v>63.631126785662481</v>
      </c>
    </row>
    <row r="1790" spans="1:8">
      <c r="A1790" t="s">
        <v>51</v>
      </c>
      <c r="B1790" t="s">
        <v>5779</v>
      </c>
      <c r="C1790" t="s">
        <v>50</v>
      </c>
      <c r="D1790">
        <v>2014</v>
      </c>
      <c r="E1790" t="s">
        <v>104</v>
      </c>
      <c r="F1790" t="s">
        <v>224</v>
      </c>
      <c r="G1790" t="s">
        <v>136</v>
      </c>
      <c r="H1790">
        <v>62.553918428357889</v>
      </c>
    </row>
    <row r="1791" spans="1:8">
      <c r="A1791" t="s">
        <v>53</v>
      </c>
      <c r="B1791" t="s">
        <v>5780</v>
      </c>
      <c r="C1791" t="s">
        <v>52</v>
      </c>
      <c r="D1791">
        <v>2014</v>
      </c>
      <c r="E1791" t="s">
        <v>104</v>
      </c>
      <c r="F1791" t="s">
        <v>224</v>
      </c>
      <c r="G1791" t="s">
        <v>136</v>
      </c>
      <c r="H1791">
        <v>62.556828643052384</v>
      </c>
    </row>
    <row r="1792" spans="1:8">
      <c r="A1792" t="s">
        <v>55</v>
      </c>
      <c r="B1792" t="s">
        <v>5781</v>
      </c>
      <c r="C1792" t="s">
        <v>54</v>
      </c>
      <c r="D1792">
        <v>2014</v>
      </c>
      <c r="E1792" t="s">
        <v>104</v>
      </c>
      <c r="F1792" t="s">
        <v>224</v>
      </c>
      <c r="G1792" t="s">
        <v>136</v>
      </c>
      <c r="H1792">
        <v>61.462192113404079</v>
      </c>
    </row>
    <row r="1793" spans="1:8">
      <c r="A1793" t="s">
        <v>57</v>
      </c>
      <c r="B1793" t="s">
        <v>5782</v>
      </c>
      <c r="C1793" t="s">
        <v>56</v>
      </c>
      <c r="D1793">
        <v>2014</v>
      </c>
      <c r="E1793" t="s">
        <v>104</v>
      </c>
      <c r="F1793" t="s">
        <v>224</v>
      </c>
      <c r="G1793" t="s">
        <v>136</v>
      </c>
      <c r="H1793">
        <v>67.80837383641834</v>
      </c>
    </row>
    <row r="1794" spans="1:8">
      <c r="A1794" t="s">
        <v>59</v>
      </c>
      <c r="B1794" t="s">
        <v>5783</v>
      </c>
      <c r="C1794" t="s">
        <v>58</v>
      </c>
      <c r="D1794">
        <v>2014</v>
      </c>
      <c r="E1794" t="s">
        <v>104</v>
      </c>
      <c r="F1794" t="s">
        <v>224</v>
      </c>
      <c r="G1794" t="s">
        <v>136</v>
      </c>
      <c r="H1794">
        <v>62.923406842051946</v>
      </c>
    </row>
    <row r="1795" spans="1:8">
      <c r="A1795" t="s">
        <v>61</v>
      </c>
      <c r="B1795" t="s">
        <v>5784</v>
      </c>
      <c r="C1795" t="s">
        <v>60</v>
      </c>
      <c r="D1795">
        <v>2014</v>
      </c>
      <c r="E1795" t="s">
        <v>104</v>
      </c>
      <c r="F1795" t="s">
        <v>224</v>
      </c>
      <c r="G1795" t="s">
        <v>136</v>
      </c>
      <c r="H1795">
        <v>63.443663760264116</v>
      </c>
    </row>
    <row r="1796" spans="1:8">
      <c r="A1796" t="s">
        <v>63</v>
      </c>
      <c r="B1796" t="s">
        <v>5785</v>
      </c>
      <c r="C1796" t="s">
        <v>62</v>
      </c>
      <c r="D1796">
        <v>2014</v>
      </c>
      <c r="E1796" t="s">
        <v>104</v>
      </c>
      <c r="F1796" t="s">
        <v>224</v>
      </c>
      <c r="G1796" t="s">
        <v>136</v>
      </c>
      <c r="H1796">
        <v>62.84226496462729</v>
      </c>
    </row>
    <row r="1797" spans="1:8">
      <c r="A1797" t="s">
        <v>65</v>
      </c>
      <c r="B1797" t="s">
        <v>5786</v>
      </c>
      <c r="C1797" t="s">
        <v>64</v>
      </c>
      <c r="D1797">
        <v>2014</v>
      </c>
      <c r="E1797" t="s">
        <v>104</v>
      </c>
      <c r="F1797" t="s">
        <v>224</v>
      </c>
      <c r="G1797" t="s">
        <v>136</v>
      </c>
      <c r="H1797">
        <v>63.210092717512993</v>
      </c>
    </row>
    <row r="1798" spans="1:8">
      <c r="A1798" t="s">
        <v>67</v>
      </c>
      <c r="B1798" t="s">
        <v>5787</v>
      </c>
      <c r="C1798" t="s">
        <v>66</v>
      </c>
      <c r="D1798">
        <v>2014</v>
      </c>
      <c r="E1798" t="s">
        <v>104</v>
      </c>
      <c r="F1798" t="s">
        <v>224</v>
      </c>
      <c r="G1798" t="s">
        <v>136</v>
      </c>
      <c r="H1798">
        <v>62.131449966706334</v>
      </c>
    </row>
    <row r="1799" spans="1:8">
      <c r="A1799" t="s">
        <v>69</v>
      </c>
      <c r="B1799" t="s">
        <v>5788</v>
      </c>
      <c r="C1799" t="s">
        <v>68</v>
      </c>
      <c r="D1799">
        <v>2014</v>
      </c>
      <c r="E1799" t="s">
        <v>104</v>
      </c>
      <c r="F1799" t="s">
        <v>224</v>
      </c>
      <c r="G1799" t="s">
        <v>136</v>
      </c>
      <c r="H1799">
        <v>60.054583261133253</v>
      </c>
    </row>
    <row r="1800" spans="1:8">
      <c r="A1800" t="s">
        <v>71</v>
      </c>
      <c r="B1800" t="s">
        <v>5789</v>
      </c>
      <c r="C1800" t="s">
        <v>70</v>
      </c>
      <c r="D1800">
        <v>2014</v>
      </c>
      <c r="E1800" t="s">
        <v>104</v>
      </c>
      <c r="F1800" t="s">
        <v>224</v>
      </c>
      <c r="G1800" t="s">
        <v>136</v>
      </c>
      <c r="H1800">
        <v>62.694342860645193</v>
      </c>
    </row>
    <row r="1801" spans="1:8">
      <c r="A1801" t="s">
        <v>20</v>
      </c>
      <c r="B1801" t="s">
        <v>5790</v>
      </c>
      <c r="C1801" t="s">
        <v>182</v>
      </c>
      <c r="D1801">
        <v>2014</v>
      </c>
      <c r="E1801" t="s">
        <v>104</v>
      </c>
      <c r="F1801" t="s">
        <v>224</v>
      </c>
      <c r="G1801" t="s">
        <v>136</v>
      </c>
      <c r="H1801">
        <v>62.174179084590222</v>
      </c>
    </row>
    <row r="1802" spans="1:8">
      <c r="A1802" t="s">
        <v>23</v>
      </c>
      <c r="B1802" t="s">
        <v>5791</v>
      </c>
      <c r="C1802" t="s">
        <v>175</v>
      </c>
      <c r="D1802">
        <v>2005</v>
      </c>
      <c r="E1802" t="s">
        <v>105</v>
      </c>
      <c r="F1802" t="s">
        <v>224</v>
      </c>
      <c r="G1802" t="s">
        <v>144</v>
      </c>
      <c r="H1802">
        <v>15.162019041696009</v>
      </c>
    </row>
    <row r="1803" spans="1:8">
      <c r="A1803" t="s">
        <v>25</v>
      </c>
      <c r="B1803" t="s">
        <v>5792</v>
      </c>
      <c r="C1803" t="s">
        <v>176</v>
      </c>
      <c r="D1803">
        <v>2005</v>
      </c>
      <c r="E1803" t="s">
        <v>105</v>
      </c>
      <c r="F1803" t="s">
        <v>224</v>
      </c>
      <c r="G1803" t="s">
        <v>144</v>
      </c>
      <c r="H1803">
        <v>17.083436878727635</v>
      </c>
    </row>
    <row r="1804" spans="1:8">
      <c r="A1804" t="s">
        <v>26</v>
      </c>
      <c r="B1804" t="s">
        <v>5793</v>
      </c>
      <c r="C1804" t="s">
        <v>177</v>
      </c>
      <c r="D1804">
        <v>2005</v>
      </c>
      <c r="E1804" t="s">
        <v>105</v>
      </c>
      <c r="F1804" t="s">
        <v>224</v>
      </c>
      <c r="G1804" t="s">
        <v>144</v>
      </c>
      <c r="H1804">
        <v>16.368970049187872</v>
      </c>
    </row>
    <row r="1805" spans="1:8">
      <c r="A1805" s="16" t="s">
        <v>221</v>
      </c>
      <c r="B1805" t="s">
        <v>5794</v>
      </c>
      <c r="C1805" t="s">
        <v>178</v>
      </c>
      <c r="D1805">
        <v>2005</v>
      </c>
      <c r="E1805" t="s">
        <v>105</v>
      </c>
      <c r="F1805" t="s">
        <v>224</v>
      </c>
      <c r="G1805" t="s">
        <v>144</v>
      </c>
      <c r="H1805">
        <v>14.311696842796731</v>
      </c>
    </row>
    <row r="1806" spans="1:8">
      <c r="A1806" t="s">
        <v>107</v>
      </c>
      <c r="B1806" t="s">
        <v>5795</v>
      </c>
      <c r="C1806" t="s">
        <v>179</v>
      </c>
      <c r="D1806">
        <v>2005</v>
      </c>
      <c r="E1806" t="s">
        <v>105</v>
      </c>
      <c r="F1806" t="s">
        <v>224</v>
      </c>
      <c r="G1806" t="s">
        <v>144</v>
      </c>
      <c r="H1806">
        <v>11.584700968433504</v>
      </c>
    </row>
    <row r="1807" spans="1:8">
      <c r="A1807" t="s">
        <v>27</v>
      </c>
      <c r="B1807" t="s">
        <v>5796</v>
      </c>
      <c r="C1807" t="s">
        <v>180</v>
      </c>
      <c r="D1807">
        <v>2005</v>
      </c>
      <c r="E1807" t="s">
        <v>105</v>
      </c>
      <c r="F1807" t="s">
        <v>224</v>
      </c>
      <c r="G1807" t="s">
        <v>144</v>
      </c>
      <c r="H1807">
        <v>13.171117817087048</v>
      </c>
    </row>
    <row r="1808" spans="1:8">
      <c r="A1808" t="s">
        <v>28</v>
      </c>
      <c r="B1808" t="s">
        <v>5797</v>
      </c>
      <c r="C1808" t="s">
        <v>181</v>
      </c>
      <c r="D1808">
        <v>2005</v>
      </c>
      <c r="E1808" t="s">
        <v>105</v>
      </c>
      <c r="F1808" t="s">
        <v>224</v>
      </c>
      <c r="G1808" t="s">
        <v>144</v>
      </c>
      <c r="H1808">
        <v>13.561881224316696</v>
      </c>
    </row>
    <row r="1809" spans="1:8">
      <c r="A1809" t="s">
        <v>30</v>
      </c>
      <c r="B1809" t="s">
        <v>5798</v>
      </c>
      <c r="C1809" t="s">
        <v>29</v>
      </c>
      <c r="D1809">
        <v>2005</v>
      </c>
      <c r="E1809" t="s">
        <v>105</v>
      </c>
      <c r="F1809" t="s">
        <v>224</v>
      </c>
      <c r="G1809" t="s">
        <v>144</v>
      </c>
      <c r="H1809">
        <v>16.217094572635684</v>
      </c>
    </row>
    <row r="1810" spans="1:8">
      <c r="A1810" t="s">
        <v>32</v>
      </c>
      <c r="B1810" t="s">
        <v>5799</v>
      </c>
      <c r="C1810" t="s">
        <v>31</v>
      </c>
      <c r="D1810">
        <v>2005</v>
      </c>
      <c r="E1810" t="s">
        <v>105</v>
      </c>
      <c r="F1810" t="s">
        <v>224</v>
      </c>
      <c r="G1810" t="s">
        <v>144</v>
      </c>
      <c r="H1810">
        <v>15.677774295762386</v>
      </c>
    </row>
    <row r="1811" spans="1:8">
      <c r="A1811" t="s">
        <v>34</v>
      </c>
      <c r="B1811" t="s">
        <v>5800</v>
      </c>
      <c r="C1811" t="s">
        <v>33</v>
      </c>
      <c r="D1811">
        <v>2005</v>
      </c>
      <c r="E1811" t="s">
        <v>105</v>
      </c>
      <c r="F1811" t="s">
        <v>224</v>
      </c>
      <c r="G1811" t="s">
        <v>144</v>
      </c>
      <c r="H1811">
        <v>18.441293670651469</v>
      </c>
    </row>
    <row r="1812" spans="1:8">
      <c r="A1812" t="s">
        <v>36</v>
      </c>
      <c r="B1812" t="s">
        <v>5801</v>
      </c>
      <c r="C1812" t="s">
        <v>35</v>
      </c>
      <c r="D1812">
        <v>2005</v>
      </c>
      <c r="E1812" t="s">
        <v>105</v>
      </c>
      <c r="F1812" t="s">
        <v>224</v>
      </c>
      <c r="G1812" t="s">
        <v>144</v>
      </c>
      <c r="H1812">
        <v>16.267100690625963</v>
      </c>
    </row>
    <row r="1813" spans="1:8">
      <c r="A1813" t="s">
        <v>38</v>
      </c>
      <c r="B1813" t="s">
        <v>5802</v>
      </c>
      <c r="C1813" t="s">
        <v>37</v>
      </c>
      <c r="D1813">
        <v>2005</v>
      </c>
      <c r="E1813" t="s">
        <v>105</v>
      </c>
      <c r="F1813" t="s">
        <v>224</v>
      </c>
      <c r="G1813" t="s">
        <v>144</v>
      </c>
      <c r="H1813">
        <v>13.194642348247365</v>
      </c>
    </row>
    <row r="1814" spans="1:8">
      <c r="A1814" t="s">
        <v>40</v>
      </c>
      <c r="B1814" t="s">
        <v>5803</v>
      </c>
      <c r="C1814" t="s">
        <v>39</v>
      </c>
      <c r="D1814">
        <v>2005</v>
      </c>
      <c r="E1814" t="s">
        <v>105</v>
      </c>
      <c r="F1814" t="s">
        <v>224</v>
      </c>
      <c r="G1814" t="s">
        <v>144</v>
      </c>
      <c r="H1814">
        <v>12.843041715129985</v>
      </c>
    </row>
    <row r="1815" spans="1:8">
      <c r="A1815" t="s">
        <v>41</v>
      </c>
      <c r="B1815" t="s">
        <v>5804</v>
      </c>
      <c r="C1815" t="s">
        <v>24</v>
      </c>
      <c r="D1815">
        <v>2005</v>
      </c>
      <c r="E1815" t="s">
        <v>105</v>
      </c>
      <c r="F1815" t="s">
        <v>224</v>
      </c>
      <c r="G1815" t="s">
        <v>144</v>
      </c>
      <c r="H1815">
        <v>17.083436878727635</v>
      </c>
    </row>
    <row r="1816" spans="1:8">
      <c r="A1816" t="s">
        <v>43</v>
      </c>
      <c r="B1816" t="s">
        <v>5805</v>
      </c>
      <c r="C1816" t="s">
        <v>42</v>
      </c>
      <c r="D1816">
        <v>2005</v>
      </c>
      <c r="E1816" t="s">
        <v>105</v>
      </c>
      <c r="F1816" t="s">
        <v>224</v>
      </c>
      <c r="G1816" t="s">
        <v>144</v>
      </c>
      <c r="H1816">
        <v>15.91196491511287</v>
      </c>
    </row>
    <row r="1817" spans="1:8">
      <c r="A1817" t="s">
        <v>45</v>
      </c>
      <c r="B1817" t="s">
        <v>5806</v>
      </c>
      <c r="C1817" t="s">
        <v>44</v>
      </c>
      <c r="D1817">
        <v>2005</v>
      </c>
      <c r="E1817" t="s">
        <v>105</v>
      </c>
      <c r="F1817" t="s">
        <v>224</v>
      </c>
      <c r="G1817" t="s">
        <v>144</v>
      </c>
      <c r="H1817">
        <v>16.991035102242105</v>
      </c>
    </row>
    <row r="1818" spans="1:8">
      <c r="A1818" t="s">
        <v>47</v>
      </c>
      <c r="B1818" t="s">
        <v>5807</v>
      </c>
      <c r="C1818" t="s">
        <v>46</v>
      </c>
      <c r="D1818">
        <v>2005</v>
      </c>
      <c r="E1818" t="s">
        <v>105</v>
      </c>
      <c r="F1818" t="s">
        <v>224</v>
      </c>
      <c r="G1818" t="s">
        <v>144</v>
      </c>
      <c r="H1818">
        <v>16.156740174798863</v>
      </c>
    </row>
    <row r="1819" spans="1:8">
      <c r="A1819" t="s">
        <v>49</v>
      </c>
      <c r="B1819" t="s">
        <v>5808</v>
      </c>
      <c r="C1819" t="s">
        <v>48</v>
      </c>
      <c r="D1819">
        <v>2005</v>
      </c>
      <c r="E1819" t="s">
        <v>105</v>
      </c>
      <c r="F1819" t="s">
        <v>224</v>
      </c>
      <c r="G1819" t="s">
        <v>144</v>
      </c>
      <c r="H1819">
        <v>14.514933040300896</v>
      </c>
    </row>
    <row r="1820" spans="1:8">
      <c r="A1820" t="s">
        <v>51</v>
      </c>
      <c r="B1820" t="s">
        <v>5809</v>
      </c>
      <c r="C1820" t="s">
        <v>50</v>
      </c>
      <c r="D1820">
        <v>2005</v>
      </c>
      <c r="E1820" t="s">
        <v>105</v>
      </c>
      <c r="F1820" t="s">
        <v>224</v>
      </c>
      <c r="G1820" t="s">
        <v>144</v>
      </c>
      <c r="H1820">
        <v>14.607835792943291</v>
      </c>
    </row>
    <row r="1821" spans="1:8">
      <c r="A1821" t="s">
        <v>53</v>
      </c>
      <c r="B1821" t="s">
        <v>5810</v>
      </c>
      <c r="C1821" t="s">
        <v>52</v>
      </c>
      <c r="D1821">
        <v>2005</v>
      </c>
      <c r="E1821" t="s">
        <v>105</v>
      </c>
      <c r="F1821" t="s">
        <v>224</v>
      </c>
      <c r="G1821" t="s">
        <v>144</v>
      </c>
      <c r="H1821">
        <v>13.656537015348579</v>
      </c>
    </row>
    <row r="1822" spans="1:8">
      <c r="A1822" t="s">
        <v>55</v>
      </c>
      <c r="B1822" t="s">
        <v>5811</v>
      </c>
      <c r="C1822" t="s">
        <v>54</v>
      </c>
      <c r="D1822">
        <v>2005</v>
      </c>
      <c r="E1822" t="s">
        <v>105</v>
      </c>
      <c r="F1822" t="s">
        <v>224</v>
      </c>
      <c r="G1822" t="s">
        <v>144</v>
      </c>
      <c r="H1822">
        <v>13.890382418173264</v>
      </c>
    </row>
    <row r="1823" spans="1:8">
      <c r="A1823" t="s">
        <v>57</v>
      </c>
      <c r="B1823" t="s">
        <v>5812</v>
      </c>
      <c r="C1823" t="s">
        <v>56</v>
      </c>
      <c r="D1823">
        <v>2005</v>
      </c>
      <c r="E1823" t="s">
        <v>105</v>
      </c>
      <c r="F1823" t="s">
        <v>224</v>
      </c>
      <c r="G1823" t="s">
        <v>144</v>
      </c>
      <c r="H1823">
        <v>10.710188890871549</v>
      </c>
    </row>
    <row r="1824" spans="1:8">
      <c r="A1824" t="s">
        <v>59</v>
      </c>
      <c r="B1824" t="s">
        <v>5813</v>
      </c>
      <c r="C1824" t="s">
        <v>58</v>
      </c>
      <c r="D1824">
        <v>2005</v>
      </c>
      <c r="E1824" t="s">
        <v>105</v>
      </c>
      <c r="F1824" t="s">
        <v>224</v>
      </c>
      <c r="G1824" t="s">
        <v>144</v>
      </c>
      <c r="H1824">
        <v>13.131941281575168</v>
      </c>
    </row>
    <row r="1825" spans="1:8">
      <c r="A1825" t="s">
        <v>61</v>
      </c>
      <c r="B1825" t="s">
        <v>5814</v>
      </c>
      <c r="C1825" t="s">
        <v>60</v>
      </c>
      <c r="D1825">
        <v>2005</v>
      </c>
      <c r="E1825" t="s">
        <v>105</v>
      </c>
      <c r="F1825" t="s">
        <v>224</v>
      </c>
      <c r="G1825" t="s">
        <v>144</v>
      </c>
      <c r="H1825">
        <v>13.334797087129946</v>
      </c>
    </row>
    <row r="1826" spans="1:8">
      <c r="A1826" t="s">
        <v>63</v>
      </c>
      <c r="B1826" t="s">
        <v>5815</v>
      </c>
      <c r="C1826" t="s">
        <v>62</v>
      </c>
      <c r="D1826">
        <v>2005</v>
      </c>
      <c r="E1826" t="s">
        <v>105</v>
      </c>
      <c r="F1826" t="s">
        <v>224</v>
      </c>
      <c r="G1826" t="s">
        <v>144</v>
      </c>
      <c r="H1826">
        <v>12.8009839632906</v>
      </c>
    </row>
    <row r="1827" spans="1:8">
      <c r="A1827" t="s">
        <v>65</v>
      </c>
      <c r="B1827" t="s">
        <v>5816</v>
      </c>
      <c r="C1827" t="s">
        <v>64</v>
      </c>
      <c r="D1827">
        <v>2005</v>
      </c>
      <c r="E1827" t="s">
        <v>105</v>
      </c>
      <c r="F1827" t="s">
        <v>224</v>
      </c>
      <c r="G1827" t="s">
        <v>144</v>
      </c>
      <c r="H1827">
        <v>14.137900276514138</v>
      </c>
    </row>
    <row r="1828" spans="1:8">
      <c r="A1828" t="s">
        <v>67</v>
      </c>
      <c r="B1828" t="s">
        <v>5817</v>
      </c>
      <c r="C1828" t="s">
        <v>66</v>
      </c>
      <c r="D1828">
        <v>2005</v>
      </c>
      <c r="E1828" t="s">
        <v>105</v>
      </c>
      <c r="F1828" t="s">
        <v>224</v>
      </c>
      <c r="G1828" t="s">
        <v>144</v>
      </c>
      <c r="H1828">
        <v>13.752781435902092</v>
      </c>
    </row>
    <row r="1829" spans="1:8">
      <c r="A1829" t="s">
        <v>69</v>
      </c>
      <c r="B1829" t="s">
        <v>5818</v>
      </c>
      <c r="C1829" t="s">
        <v>68</v>
      </c>
      <c r="D1829">
        <v>2005</v>
      </c>
      <c r="E1829" t="s">
        <v>105</v>
      </c>
      <c r="F1829" t="s">
        <v>224</v>
      </c>
      <c r="G1829" t="s">
        <v>144</v>
      </c>
      <c r="H1829">
        <v>15.202617089409543</v>
      </c>
    </row>
    <row r="1830" spans="1:8">
      <c r="A1830" t="s">
        <v>71</v>
      </c>
      <c r="B1830" t="s">
        <v>5819</v>
      </c>
      <c r="C1830" t="s">
        <v>70</v>
      </c>
      <c r="D1830">
        <v>2005</v>
      </c>
      <c r="E1830" t="s">
        <v>105</v>
      </c>
      <c r="F1830" t="s">
        <v>224</v>
      </c>
      <c r="G1830" t="s">
        <v>144</v>
      </c>
      <c r="H1830">
        <v>13.051291871667207</v>
      </c>
    </row>
    <row r="1831" spans="1:8">
      <c r="A1831" t="s">
        <v>20</v>
      </c>
      <c r="B1831" t="s">
        <v>5820</v>
      </c>
      <c r="C1831" t="s">
        <v>182</v>
      </c>
      <c r="D1831">
        <v>2005</v>
      </c>
      <c r="E1831" t="s">
        <v>105</v>
      </c>
      <c r="F1831" t="s">
        <v>224</v>
      </c>
      <c r="G1831" t="s">
        <v>144</v>
      </c>
      <c r="H1831">
        <v>14.223055696578497</v>
      </c>
    </row>
    <row r="1832" spans="1:8">
      <c r="A1832" t="s">
        <v>23</v>
      </c>
      <c r="B1832" t="s">
        <v>5821</v>
      </c>
      <c r="C1832" t="s">
        <v>175</v>
      </c>
      <c r="D1832">
        <v>2006</v>
      </c>
      <c r="E1832" t="s">
        <v>105</v>
      </c>
      <c r="F1832" t="s">
        <v>224</v>
      </c>
      <c r="G1832" t="s">
        <v>144</v>
      </c>
      <c r="H1832">
        <v>15.310509409100018</v>
      </c>
    </row>
    <row r="1833" spans="1:8">
      <c r="A1833" t="s">
        <v>25</v>
      </c>
      <c r="B1833" t="s">
        <v>5822</v>
      </c>
      <c r="C1833" t="s">
        <v>176</v>
      </c>
      <c r="D1833">
        <v>2006</v>
      </c>
      <c r="E1833" t="s">
        <v>105</v>
      </c>
      <c r="F1833" t="s">
        <v>224</v>
      </c>
      <c r="G1833" t="s">
        <v>144</v>
      </c>
      <c r="H1833">
        <v>17.282081389240801</v>
      </c>
    </row>
    <row r="1834" spans="1:8">
      <c r="A1834" t="s">
        <v>26</v>
      </c>
      <c r="B1834" t="s">
        <v>5823</v>
      </c>
      <c r="C1834" t="s">
        <v>177</v>
      </c>
      <c r="D1834">
        <v>2006</v>
      </c>
      <c r="E1834" t="s">
        <v>105</v>
      </c>
      <c r="F1834" t="s">
        <v>224</v>
      </c>
      <c r="G1834" t="s">
        <v>144</v>
      </c>
      <c r="H1834">
        <v>16.504431847603936</v>
      </c>
    </row>
    <row r="1835" spans="1:8">
      <c r="A1835" s="16" t="s">
        <v>221</v>
      </c>
      <c r="B1835" t="s">
        <v>5824</v>
      </c>
      <c r="C1835" t="s">
        <v>178</v>
      </c>
      <c r="D1835">
        <v>2006</v>
      </c>
      <c r="E1835" t="s">
        <v>105</v>
      </c>
      <c r="F1835" t="s">
        <v>224</v>
      </c>
      <c r="G1835" t="s">
        <v>144</v>
      </c>
      <c r="H1835">
        <v>14.211133345016322</v>
      </c>
    </row>
    <row r="1836" spans="1:8">
      <c r="A1836" t="s">
        <v>107</v>
      </c>
      <c r="B1836" t="s">
        <v>5825</v>
      </c>
      <c r="C1836" t="s">
        <v>179</v>
      </c>
      <c r="D1836">
        <v>2006</v>
      </c>
      <c r="E1836" t="s">
        <v>105</v>
      </c>
      <c r="F1836" t="s">
        <v>224</v>
      </c>
      <c r="G1836" t="s">
        <v>144</v>
      </c>
      <c r="H1836">
        <v>11.464038305276157</v>
      </c>
    </row>
    <row r="1837" spans="1:8">
      <c r="A1837" t="s">
        <v>27</v>
      </c>
      <c r="B1837" t="s">
        <v>5826</v>
      </c>
      <c r="C1837" t="s">
        <v>180</v>
      </c>
      <c r="D1837">
        <v>2006</v>
      </c>
      <c r="E1837" t="s">
        <v>105</v>
      </c>
      <c r="F1837" t="s">
        <v>224</v>
      </c>
      <c r="G1837" t="s">
        <v>144</v>
      </c>
      <c r="H1837">
        <v>13.206655855601776</v>
      </c>
    </row>
    <row r="1838" spans="1:8">
      <c r="A1838" t="s">
        <v>28</v>
      </c>
      <c r="B1838" t="s">
        <v>5827</v>
      </c>
      <c r="C1838" t="s">
        <v>181</v>
      </c>
      <c r="D1838">
        <v>2006</v>
      </c>
      <c r="E1838" t="s">
        <v>105</v>
      </c>
      <c r="F1838" t="s">
        <v>224</v>
      </c>
      <c r="G1838" t="s">
        <v>144</v>
      </c>
      <c r="H1838">
        <v>13.618166281839173</v>
      </c>
    </row>
    <row r="1839" spans="1:8">
      <c r="A1839" t="s">
        <v>30</v>
      </c>
      <c r="B1839" t="s">
        <v>5828</v>
      </c>
      <c r="C1839" t="s">
        <v>29</v>
      </c>
      <c r="D1839">
        <v>2006</v>
      </c>
      <c r="E1839" t="s">
        <v>105</v>
      </c>
      <c r="F1839" t="s">
        <v>224</v>
      </c>
      <c r="G1839" t="s">
        <v>144</v>
      </c>
      <c r="H1839">
        <v>16.44521698141001</v>
      </c>
    </row>
    <row r="1840" spans="1:8">
      <c r="A1840" t="s">
        <v>32</v>
      </c>
      <c r="B1840" t="s">
        <v>5829</v>
      </c>
      <c r="C1840" t="s">
        <v>31</v>
      </c>
      <c r="D1840">
        <v>2006</v>
      </c>
      <c r="E1840" t="s">
        <v>105</v>
      </c>
      <c r="F1840" t="s">
        <v>224</v>
      </c>
      <c r="G1840" t="s">
        <v>144</v>
      </c>
      <c r="H1840">
        <v>15.782355389096962</v>
      </c>
    </row>
    <row r="1841" spans="1:8">
      <c r="A1841" t="s">
        <v>34</v>
      </c>
      <c r="B1841" t="s">
        <v>5830</v>
      </c>
      <c r="C1841" t="s">
        <v>33</v>
      </c>
      <c r="D1841">
        <v>2006</v>
      </c>
      <c r="E1841" t="s">
        <v>105</v>
      </c>
      <c r="F1841" t="s">
        <v>224</v>
      </c>
      <c r="G1841" t="s">
        <v>144</v>
      </c>
      <c r="H1841">
        <v>18.540848498257649</v>
      </c>
    </row>
    <row r="1842" spans="1:8">
      <c r="A1842" t="s">
        <v>36</v>
      </c>
      <c r="B1842" t="s">
        <v>5831</v>
      </c>
      <c r="C1842" t="s">
        <v>35</v>
      </c>
      <c r="D1842">
        <v>2006</v>
      </c>
      <c r="E1842" t="s">
        <v>105</v>
      </c>
      <c r="F1842" t="s">
        <v>224</v>
      </c>
      <c r="G1842" t="s">
        <v>144</v>
      </c>
      <c r="H1842">
        <v>16.379234491860977</v>
      </c>
    </row>
    <row r="1843" spans="1:8">
      <c r="A1843" t="s">
        <v>38</v>
      </c>
      <c r="B1843" t="s">
        <v>5832</v>
      </c>
      <c r="C1843" t="s">
        <v>37</v>
      </c>
      <c r="D1843">
        <v>2006</v>
      </c>
      <c r="E1843" t="s">
        <v>105</v>
      </c>
      <c r="F1843" t="s">
        <v>224</v>
      </c>
      <c r="G1843" t="s">
        <v>144</v>
      </c>
      <c r="H1843">
        <v>13.464660677562506</v>
      </c>
    </row>
    <row r="1844" spans="1:8">
      <c r="A1844" t="s">
        <v>40</v>
      </c>
      <c r="B1844" t="s">
        <v>5833</v>
      </c>
      <c r="C1844" t="s">
        <v>39</v>
      </c>
      <c r="D1844">
        <v>2006</v>
      </c>
      <c r="E1844" t="s">
        <v>105</v>
      </c>
      <c r="F1844" t="s">
        <v>224</v>
      </c>
      <c r="G1844" t="s">
        <v>144</v>
      </c>
      <c r="H1844">
        <v>12.923695780972277</v>
      </c>
    </row>
    <row r="1845" spans="1:8">
      <c r="A1845" t="s">
        <v>41</v>
      </c>
      <c r="B1845" t="s">
        <v>5834</v>
      </c>
      <c r="C1845" t="s">
        <v>24</v>
      </c>
      <c r="D1845">
        <v>2006</v>
      </c>
      <c r="E1845" t="s">
        <v>105</v>
      </c>
      <c r="F1845" t="s">
        <v>224</v>
      </c>
      <c r="G1845" t="s">
        <v>144</v>
      </c>
      <c r="H1845">
        <v>17.282081389240801</v>
      </c>
    </row>
    <row r="1846" spans="1:8">
      <c r="A1846" t="s">
        <v>43</v>
      </c>
      <c r="B1846" t="s">
        <v>5835</v>
      </c>
      <c r="C1846" t="s">
        <v>42</v>
      </c>
      <c r="D1846">
        <v>2006</v>
      </c>
      <c r="E1846" t="s">
        <v>105</v>
      </c>
      <c r="F1846" t="s">
        <v>224</v>
      </c>
      <c r="G1846" t="s">
        <v>144</v>
      </c>
      <c r="H1846">
        <v>15.901012494614392</v>
      </c>
    </row>
    <row r="1847" spans="1:8">
      <c r="A1847" t="s">
        <v>45</v>
      </c>
      <c r="B1847" t="s">
        <v>5836</v>
      </c>
      <c r="C1847" t="s">
        <v>44</v>
      </c>
      <c r="D1847">
        <v>2006</v>
      </c>
      <c r="E1847" t="s">
        <v>105</v>
      </c>
      <c r="F1847" t="s">
        <v>224</v>
      </c>
      <c r="G1847" t="s">
        <v>144</v>
      </c>
      <c r="H1847">
        <v>17.209756437749533</v>
      </c>
    </row>
    <row r="1848" spans="1:8">
      <c r="A1848" t="s">
        <v>47</v>
      </c>
      <c r="B1848" t="s">
        <v>5837</v>
      </c>
      <c r="C1848" t="s">
        <v>46</v>
      </c>
      <c r="D1848">
        <v>2006</v>
      </c>
      <c r="E1848" t="s">
        <v>105</v>
      </c>
      <c r="F1848" t="s">
        <v>224</v>
      </c>
      <c r="G1848" t="s">
        <v>144</v>
      </c>
      <c r="H1848">
        <v>16.297079302341615</v>
      </c>
    </row>
    <row r="1849" spans="1:8">
      <c r="A1849" t="s">
        <v>49</v>
      </c>
      <c r="B1849" t="s">
        <v>5838</v>
      </c>
      <c r="C1849" t="s">
        <v>48</v>
      </c>
      <c r="D1849">
        <v>2006</v>
      </c>
      <c r="E1849" t="s">
        <v>105</v>
      </c>
      <c r="F1849" t="s">
        <v>224</v>
      </c>
      <c r="G1849" t="s">
        <v>144</v>
      </c>
      <c r="H1849">
        <v>14.335937500000002</v>
      </c>
    </row>
    <row r="1850" spans="1:8">
      <c r="A1850" t="s">
        <v>51</v>
      </c>
      <c r="B1850" t="s">
        <v>5839</v>
      </c>
      <c r="C1850" t="s">
        <v>50</v>
      </c>
      <c r="D1850">
        <v>2006</v>
      </c>
      <c r="E1850" t="s">
        <v>105</v>
      </c>
      <c r="F1850" t="s">
        <v>224</v>
      </c>
      <c r="G1850" t="s">
        <v>144</v>
      </c>
      <c r="H1850">
        <v>14.542206342117018</v>
      </c>
    </row>
    <row r="1851" spans="1:8">
      <c r="A1851" t="s">
        <v>53</v>
      </c>
      <c r="B1851" t="s">
        <v>5840</v>
      </c>
      <c r="C1851" t="s">
        <v>52</v>
      </c>
      <c r="D1851">
        <v>2006</v>
      </c>
      <c r="E1851" t="s">
        <v>105</v>
      </c>
      <c r="F1851" t="s">
        <v>224</v>
      </c>
      <c r="G1851" t="s">
        <v>144</v>
      </c>
      <c r="H1851">
        <v>13.657509800033557</v>
      </c>
    </row>
    <row r="1852" spans="1:8">
      <c r="A1852" t="s">
        <v>55</v>
      </c>
      <c r="B1852" t="s">
        <v>5841</v>
      </c>
      <c r="C1852" t="s">
        <v>54</v>
      </c>
      <c r="D1852">
        <v>2006</v>
      </c>
      <c r="E1852" t="s">
        <v>105</v>
      </c>
      <c r="F1852" t="s">
        <v>224</v>
      </c>
      <c r="G1852" t="s">
        <v>144</v>
      </c>
      <c r="H1852">
        <v>13.900387234610761</v>
      </c>
    </row>
    <row r="1853" spans="1:8">
      <c r="A1853" t="s">
        <v>57</v>
      </c>
      <c r="B1853" t="s">
        <v>5842</v>
      </c>
      <c r="C1853" t="s">
        <v>56</v>
      </c>
      <c r="D1853">
        <v>2006</v>
      </c>
      <c r="E1853" t="s">
        <v>105</v>
      </c>
      <c r="F1853" t="s">
        <v>224</v>
      </c>
      <c r="G1853" t="s">
        <v>144</v>
      </c>
      <c r="H1853">
        <v>10.539713900340052</v>
      </c>
    </row>
    <row r="1854" spans="1:8">
      <c r="A1854" t="s">
        <v>59</v>
      </c>
      <c r="B1854" t="s">
        <v>5843</v>
      </c>
      <c r="C1854" t="s">
        <v>58</v>
      </c>
      <c r="D1854">
        <v>2006</v>
      </c>
      <c r="E1854" t="s">
        <v>105</v>
      </c>
      <c r="F1854" t="s">
        <v>224</v>
      </c>
      <c r="G1854" t="s">
        <v>144</v>
      </c>
      <c r="H1854">
        <v>13.179325245138774</v>
      </c>
    </row>
    <row r="1855" spans="1:8">
      <c r="A1855" t="s">
        <v>61</v>
      </c>
      <c r="B1855" t="s">
        <v>5844</v>
      </c>
      <c r="C1855" t="s">
        <v>60</v>
      </c>
      <c r="D1855">
        <v>2006</v>
      </c>
      <c r="E1855" t="s">
        <v>105</v>
      </c>
      <c r="F1855" t="s">
        <v>224</v>
      </c>
      <c r="G1855" t="s">
        <v>144</v>
      </c>
      <c r="H1855">
        <v>13.320245755625839</v>
      </c>
    </row>
    <row r="1856" spans="1:8">
      <c r="A1856" t="s">
        <v>63</v>
      </c>
      <c r="B1856" t="s">
        <v>5845</v>
      </c>
      <c r="C1856" t="s">
        <v>62</v>
      </c>
      <c r="D1856">
        <v>2006</v>
      </c>
      <c r="E1856" t="s">
        <v>105</v>
      </c>
      <c r="F1856" t="s">
        <v>224</v>
      </c>
      <c r="G1856" t="s">
        <v>144</v>
      </c>
      <c r="H1856">
        <v>12.835325677710843</v>
      </c>
    </row>
    <row r="1857" spans="1:8">
      <c r="A1857" t="s">
        <v>65</v>
      </c>
      <c r="B1857" t="s">
        <v>5846</v>
      </c>
      <c r="C1857" t="s">
        <v>64</v>
      </c>
      <c r="D1857">
        <v>2006</v>
      </c>
      <c r="E1857" t="s">
        <v>105</v>
      </c>
      <c r="F1857" t="s">
        <v>224</v>
      </c>
      <c r="G1857" t="s">
        <v>144</v>
      </c>
      <c r="H1857">
        <v>14.21570074695167</v>
      </c>
    </row>
    <row r="1858" spans="1:8">
      <c r="A1858" t="s">
        <v>67</v>
      </c>
      <c r="B1858" t="s">
        <v>5847</v>
      </c>
      <c r="C1858" t="s">
        <v>66</v>
      </c>
      <c r="D1858">
        <v>2006</v>
      </c>
      <c r="E1858" t="s">
        <v>105</v>
      </c>
      <c r="F1858" t="s">
        <v>224</v>
      </c>
      <c r="G1858" t="s">
        <v>144</v>
      </c>
      <c r="H1858">
        <v>13.846746071283004</v>
      </c>
    </row>
    <row r="1859" spans="1:8">
      <c r="A1859" t="s">
        <v>69</v>
      </c>
      <c r="B1859" t="s">
        <v>5848</v>
      </c>
      <c r="C1859" t="s">
        <v>68</v>
      </c>
      <c r="D1859">
        <v>2006</v>
      </c>
      <c r="E1859" t="s">
        <v>105</v>
      </c>
      <c r="F1859" t="s">
        <v>224</v>
      </c>
      <c r="G1859" t="s">
        <v>144</v>
      </c>
      <c r="H1859">
        <v>15.411735079325107</v>
      </c>
    </row>
    <row r="1860" spans="1:8">
      <c r="A1860" t="s">
        <v>71</v>
      </c>
      <c r="B1860" t="s">
        <v>5849</v>
      </c>
      <c r="C1860" t="s">
        <v>70</v>
      </c>
      <c r="D1860">
        <v>2006</v>
      </c>
      <c r="E1860" t="s">
        <v>105</v>
      </c>
      <c r="F1860" t="s">
        <v>224</v>
      </c>
      <c r="G1860" t="s">
        <v>144</v>
      </c>
      <c r="H1860">
        <v>13.001215066828674</v>
      </c>
    </row>
    <row r="1861" spans="1:8">
      <c r="A1861" t="s">
        <v>20</v>
      </c>
      <c r="B1861" t="s">
        <v>5850</v>
      </c>
      <c r="C1861" t="s">
        <v>182</v>
      </c>
      <c r="D1861">
        <v>2006</v>
      </c>
      <c r="E1861" t="s">
        <v>105</v>
      </c>
      <c r="F1861" t="s">
        <v>224</v>
      </c>
      <c r="G1861" t="s">
        <v>144</v>
      </c>
      <c r="H1861">
        <v>14.261434675679761</v>
      </c>
    </row>
    <row r="1862" spans="1:8">
      <c r="A1862" t="s">
        <v>23</v>
      </c>
      <c r="B1862" t="s">
        <v>5851</v>
      </c>
      <c r="C1862" t="s">
        <v>175</v>
      </c>
      <c r="D1862">
        <v>2007</v>
      </c>
      <c r="E1862" t="s">
        <v>105</v>
      </c>
      <c r="F1862" t="s">
        <v>224</v>
      </c>
      <c r="G1862" t="s">
        <v>144</v>
      </c>
      <c r="H1862">
        <v>15.483725135623869</v>
      </c>
    </row>
    <row r="1863" spans="1:8">
      <c r="A1863" t="s">
        <v>25</v>
      </c>
      <c r="B1863" t="s">
        <v>5852</v>
      </c>
      <c r="C1863" t="s">
        <v>176</v>
      </c>
      <c r="D1863">
        <v>2007</v>
      </c>
      <c r="E1863" t="s">
        <v>105</v>
      </c>
      <c r="F1863" t="s">
        <v>224</v>
      </c>
      <c r="G1863" t="s">
        <v>144</v>
      </c>
      <c r="H1863">
        <v>17.555061008364671</v>
      </c>
    </row>
    <row r="1864" spans="1:8">
      <c r="A1864" t="s">
        <v>26</v>
      </c>
      <c r="B1864" t="s">
        <v>5853</v>
      </c>
      <c r="C1864" t="s">
        <v>177</v>
      </c>
      <c r="D1864">
        <v>2007</v>
      </c>
      <c r="E1864" t="s">
        <v>105</v>
      </c>
      <c r="F1864" t="s">
        <v>224</v>
      </c>
      <c r="G1864" t="s">
        <v>144</v>
      </c>
      <c r="H1864">
        <v>16.651042120868578</v>
      </c>
    </row>
    <row r="1865" spans="1:8">
      <c r="A1865" s="16" t="s">
        <v>221</v>
      </c>
      <c r="B1865" t="s">
        <v>5854</v>
      </c>
      <c r="C1865" t="s">
        <v>178</v>
      </c>
      <c r="D1865">
        <v>2007</v>
      </c>
      <c r="E1865" t="s">
        <v>105</v>
      </c>
      <c r="F1865" t="s">
        <v>224</v>
      </c>
      <c r="G1865" t="s">
        <v>144</v>
      </c>
      <c r="H1865">
        <v>14.189249115112032</v>
      </c>
    </row>
    <row r="1866" spans="1:8">
      <c r="A1866" t="s">
        <v>107</v>
      </c>
      <c r="B1866" t="s">
        <v>5855</v>
      </c>
      <c r="C1866" t="s">
        <v>179</v>
      </c>
      <c r="D1866">
        <v>2007</v>
      </c>
      <c r="E1866" t="s">
        <v>105</v>
      </c>
      <c r="F1866" t="s">
        <v>224</v>
      </c>
      <c r="G1866" t="s">
        <v>144</v>
      </c>
      <c r="H1866">
        <v>11.358566548268138</v>
      </c>
    </row>
    <row r="1867" spans="1:8">
      <c r="A1867" t="s">
        <v>27</v>
      </c>
      <c r="B1867" t="s">
        <v>5856</v>
      </c>
      <c r="C1867" t="s">
        <v>180</v>
      </c>
      <c r="D1867">
        <v>2007</v>
      </c>
      <c r="E1867" t="s">
        <v>105</v>
      </c>
      <c r="F1867" t="s">
        <v>224</v>
      </c>
      <c r="G1867" t="s">
        <v>144</v>
      </c>
      <c r="H1867">
        <v>13.266424126645221</v>
      </c>
    </row>
    <row r="1868" spans="1:8">
      <c r="A1868" t="s">
        <v>28</v>
      </c>
      <c r="B1868" t="s">
        <v>5857</v>
      </c>
      <c r="C1868" t="s">
        <v>181</v>
      </c>
      <c r="D1868">
        <v>2007</v>
      </c>
      <c r="E1868" t="s">
        <v>105</v>
      </c>
      <c r="F1868" t="s">
        <v>224</v>
      </c>
      <c r="G1868" t="s">
        <v>144</v>
      </c>
      <c r="H1868">
        <v>13.736730437674172</v>
      </c>
    </row>
    <row r="1869" spans="1:8">
      <c r="A1869" t="s">
        <v>30</v>
      </c>
      <c r="B1869" t="s">
        <v>5858</v>
      </c>
      <c r="C1869" t="s">
        <v>29</v>
      </c>
      <c r="D1869">
        <v>2007</v>
      </c>
      <c r="E1869" t="s">
        <v>105</v>
      </c>
      <c r="F1869" t="s">
        <v>224</v>
      </c>
      <c r="G1869" t="s">
        <v>144</v>
      </c>
      <c r="H1869">
        <v>16.769095697980685</v>
      </c>
    </row>
    <row r="1870" spans="1:8">
      <c r="A1870" t="s">
        <v>32</v>
      </c>
      <c r="B1870" t="s">
        <v>5859</v>
      </c>
      <c r="C1870" t="s">
        <v>31</v>
      </c>
      <c r="D1870">
        <v>2007</v>
      </c>
      <c r="E1870" t="s">
        <v>105</v>
      </c>
      <c r="F1870" t="s">
        <v>224</v>
      </c>
      <c r="G1870" t="s">
        <v>144</v>
      </c>
      <c r="H1870">
        <v>15.987855577981335</v>
      </c>
    </row>
    <row r="1871" spans="1:8">
      <c r="A1871" t="s">
        <v>34</v>
      </c>
      <c r="B1871" t="s">
        <v>5860</v>
      </c>
      <c r="C1871" t="s">
        <v>33</v>
      </c>
      <c r="D1871">
        <v>2007</v>
      </c>
      <c r="E1871" t="s">
        <v>105</v>
      </c>
      <c r="F1871" t="s">
        <v>224</v>
      </c>
      <c r="G1871" t="s">
        <v>144</v>
      </c>
      <c r="H1871">
        <v>18.609235261909106</v>
      </c>
    </row>
    <row r="1872" spans="1:8">
      <c r="A1872" t="s">
        <v>36</v>
      </c>
      <c r="B1872" t="s">
        <v>5861</v>
      </c>
      <c r="C1872" t="s">
        <v>35</v>
      </c>
      <c r="D1872">
        <v>2007</v>
      </c>
      <c r="E1872" t="s">
        <v>105</v>
      </c>
      <c r="F1872" t="s">
        <v>224</v>
      </c>
      <c r="G1872" t="s">
        <v>144</v>
      </c>
      <c r="H1872">
        <v>16.561995725936587</v>
      </c>
    </row>
    <row r="1873" spans="1:8">
      <c r="A1873" t="s">
        <v>38</v>
      </c>
      <c r="B1873" t="s">
        <v>5862</v>
      </c>
      <c r="C1873" t="s">
        <v>37</v>
      </c>
      <c r="D1873">
        <v>2007</v>
      </c>
      <c r="E1873" t="s">
        <v>105</v>
      </c>
      <c r="F1873" t="s">
        <v>224</v>
      </c>
      <c r="G1873" t="s">
        <v>144</v>
      </c>
      <c r="H1873">
        <v>13.632325625218725</v>
      </c>
    </row>
    <row r="1874" spans="1:8">
      <c r="A1874" t="s">
        <v>40</v>
      </c>
      <c r="B1874" t="s">
        <v>5863</v>
      </c>
      <c r="C1874" t="s">
        <v>39</v>
      </c>
      <c r="D1874">
        <v>2007</v>
      </c>
      <c r="E1874" t="s">
        <v>105</v>
      </c>
      <c r="F1874" t="s">
        <v>224</v>
      </c>
      <c r="G1874" t="s">
        <v>144</v>
      </c>
      <c r="H1874">
        <v>13.068805142230259</v>
      </c>
    </row>
    <row r="1875" spans="1:8">
      <c r="A1875" t="s">
        <v>41</v>
      </c>
      <c r="B1875" t="s">
        <v>5864</v>
      </c>
      <c r="C1875" t="s">
        <v>24</v>
      </c>
      <c r="D1875">
        <v>2007</v>
      </c>
      <c r="E1875" t="s">
        <v>105</v>
      </c>
      <c r="F1875" t="s">
        <v>224</v>
      </c>
      <c r="G1875" t="s">
        <v>144</v>
      </c>
      <c r="H1875">
        <v>17.555061008364671</v>
      </c>
    </row>
    <row r="1876" spans="1:8">
      <c r="A1876" t="s">
        <v>43</v>
      </c>
      <c r="B1876" t="s">
        <v>5865</v>
      </c>
      <c r="C1876" t="s">
        <v>42</v>
      </c>
      <c r="D1876">
        <v>2007</v>
      </c>
      <c r="E1876" t="s">
        <v>105</v>
      </c>
      <c r="F1876" t="s">
        <v>224</v>
      </c>
      <c r="G1876" t="s">
        <v>144</v>
      </c>
      <c r="H1876">
        <v>16.163868368032237</v>
      </c>
    </row>
    <row r="1877" spans="1:8">
      <c r="A1877" t="s">
        <v>45</v>
      </c>
      <c r="B1877" t="s">
        <v>5866</v>
      </c>
      <c r="C1877" t="s">
        <v>44</v>
      </c>
      <c r="D1877">
        <v>2007</v>
      </c>
      <c r="E1877" t="s">
        <v>105</v>
      </c>
      <c r="F1877" t="s">
        <v>224</v>
      </c>
      <c r="G1877" t="s">
        <v>144</v>
      </c>
      <c r="H1877">
        <v>17.246297123612493</v>
      </c>
    </row>
    <row r="1878" spans="1:8">
      <c r="A1878" t="s">
        <v>47</v>
      </c>
      <c r="B1878" t="s">
        <v>5867</v>
      </c>
      <c r="C1878" t="s">
        <v>46</v>
      </c>
      <c r="D1878">
        <v>2007</v>
      </c>
      <c r="E1878" t="s">
        <v>105</v>
      </c>
      <c r="F1878" t="s">
        <v>224</v>
      </c>
      <c r="G1878" t="s">
        <v>144</v>
      </c>
      <c r="H1878">
        <v>16.463560063146655</v>
      </c>
    </row>
    <row r="1879" spans="1:8">
      <c r="A1879" t="s">
        <v>49</v>
      </c>
      <c r="B1879" t="s">
        <v>5868</v>
      </c>
      <c r="C1879" t="s">
        <v>48</v>
      </c>
      <c r="D1879">
        <v>2007</v>
      </c>
      <c r="E1879" t="s">
        <v>105</v>
      </c>
      <c r="F1879" t="s">
        <v>224</v>
      </c>
      <c r="G1879" t="s">
        <v>144</v>
      </c>
      <c r="H1879">
        <v>14.235363399048984</v>
      </c>
    </row>
    <row r="1880" spans="1:8">
      <c r="A1880" t="s">
        <v>51</v>
      </c>
      <c r="B1880" t="s">
        <v>5869</v>
      </c>
      <c r="C1880" t="s">
        <v>50</v>
      </c>
      <c r="D1880">
        <v>2007</v>
      </c>
      <c r="E1880" t="s">
        <v>105</v>
      </c>
      <c r="F1880" t="s">
        <v>224</v>
      </c>
      <c r="G1880" t="s">
        <v>144</v>
      </c>
      <c r="H1880">
        <v>14.578715607175576</v>
      </c>
    </row>
    <row r="1881" spans="1:8">
      <c r="A1881" t="s">
        <v>53</v>
      </c>
      <c r="B1881" t="s">
        <v>5870</v>
      </c>
      <c r="C1881" t="s">
        <v>52</v>
      </c>
      <c r="D1881">
        <v>2007</v>
      </c>
      <c r="E1881" t="s">
        <v>105</v>
      </c>
      <c r="F1881" t="s">
        <v>224</v>
      </c>
      <c r="G1881" t="s">
        <v>144</v>
      </c>
      <c r="H1881">
        <v>13.714774723377424</v>
      </c>
    </row>
    <row r="1882" spans="1:8">
      <c r="A1882" t="s">
        <v>55</v>
      </c>
      <c r="B1882" t="s">
        <v>5871</v>
      </c>
      <c r="C1882" t="s">
        <v>54</v>
      </c>
      <c r="D1882">
        <v>2007</v>
      </c>
      <c r="E1882" t="s">
        <v>105</v>
      </c>
      <c r="F1882" t="s">
        <v>224</v>
      </c>
      <c r="G1882" t="s">
        <v>144</v>
      </c>
      <c r="H1882">
        <v>13.997059163679019</v>
      </c>
    </row>
    <row r="1883" spans="1:8">
      <c r="A1883" t="s">
        <v>57</v>
      </c>
      <c r="B1883" t="s">
        <v>5872</v>
      </c>
      <c r="C1883" t="s">
        <v>56</v>
      </c>
      <c r="D1883">
        <v>2007</v>
      </c>
      <c r="E1883" t="s">
        <v>105</v>
      </c>
      <c r="F1883" t="s">
        <v>224</v>
      </c>
      <c r="G1883" t="s">
        <v>144</v>
      </c>
      <c r="H1883">
        <v>10.363414299779409</v>
      </c>
    </row>
    <row r="1884" spans="1:8">
      <c r="A1884" t="s">
        <v>59</v>
      </c>
      <c r="B1884" t="s">
        <v>5873</v>
      </c>
      <c r="C1884" t="s">
        <v>58</v>
      </c>
      <c r="D1884">
        <v>2007</v>
      </c>
      <c r="E1884" t="s">
        <v>105</v>
      </c>
      <c r="F1884" t="s">
        <v>224</v>
      </c>
      <c r="G1884" t="s">
        <v>144</v>
      </c>
      <c r="H1884">
        <v>13.235615075034701</v>
      </c>
    </row>
    <row r="1885" spans="1:8">
      <c r="A1885" t="s">
        <v>61</v>
      </c>
      <c r="B1885" t="s">
        <v>5874</v>
      </c>
      <c r="C1885" t="s">
        <v>60</v>
      </c>
      <c r="D1885">
        <v>2007</v>
      </c>
      <c r="E1885" t="s">
        <v>105</v>
      </c>
      <c r="F1885" t="s">
        <v>224</v>
      </c>
      <c r="G1885" t="s">
        <v>144</v>
      </c>
      <c r="H1885">
        <v>13.393209987425902</v>
      </c>
    </row>
    <row r="1886" spans="1:8">
      <c r="A1886" t="s">
        <v>63</v>
      </c>
      <c r="B1886" t="s">
        <v>5875</v>
      </c>
      <c r="C1886" t="s">
        <v>62</v>
      </c>
      <c r="D1886">
        <v>2007</v>
      </c>
      <c r="E1886" t="s">
        <v>105</v>
      </c>
      <c r="F1886" t="s">
        <v>224</v>
      </c>
      <c r="G1886" t="s">
        <v>144</v>
      </c>
      <c r="H1886">
        <v>13.003829807108497</v>
      </c>
    </row>
    <row r="1887" spans="1:8">
      <c r="A1887" t="s">
        <v>65</v>
      </c>
      <c r="B1887" t="s">
        <v>5876</v>
      </c>
      <c r="C1887" t="s">
        <v>64</v>
      </c>
      <c r="D1887">
        <v>2007</v>
      </c>
      <c r="E1887" t="s">
        <v>105</v>
      </c>
      <c r="F1887" t="s">
        <v>224</v>
      </c>
      <c r="G1887" t="s">
        <v>144</v>
      </c>
      <c r="H1887">
        <v>14.347134695800696</v>
      </c>
    </row>
    <row r="1888" spans="1:8">
      <c r="A1888" t="s">
        <v>67</v>
      </c>
      <c r="B1888" t="s">
        <v>5877</v>
      </c>
      <c r="C1888" t="s">
        <v>66</v>
      </c>
      <c r="D1888">
        <v>2007</v>
      </c>
      <c r="E1888" t="s">
        <v>105</v>
      </c>
      <c r="F1888" t="s">
        <v>224</v>
      </c>
      <c r="G1888" t="s">
        <v>144</v>
      </c>
      <c r="H1888">
        <v>13.887007180598834</v>
      </c>
    </row>
    <row r="1889" spans="1:8">
      <c r="A1889" t="s">
        <v>69</v>
      </c>
      <c r="B1889" t="s">
        <v>5878</v>
      </c>
      <c r="C1889" t="s">
        <v>68</v>
      </c>
      <c r="D1889">
        <v>2007</v>
      </c>
      <c r="E1889" t="s">
        <v>105</v>
      </c>
      <c r="F1889" t="s">
        <v>224</v>
      </c>
      <c r="G1889" t="s">
        <v>144</v>
      </c>
      <c r="H1889">
        <v>15.63488991598552</v>
      </c>
    </row>
    <row r="1890" spans="1:8">
      <c r="A1890" t="s">
        <v>71</v>
      </c>
      <c r="B1890" t="s">
        <v>5879</v>
      </c>
      <c r="C1890" t="s">
        <v>70</v>
      </c>
      <c r="D1890">
        <v>2007</v>
      </c>
      <c r="E1890" t="s">
        <v>105</v>
      </c>
      <c r="F1890" t="s">
        <v>224</v>
      </c>
      <c r="G1890" t="s">
        <v>144</v>
      </c>
      <c r="H1890">
        <v>13.039879171628568</v>
      </c>
    </row>
    <row r="1891" spans="1:8">
      <c r="A1891" t="s">
        <v>20</v>
      </c>
      <c r="B1891" t="s">
        <v>5880</v>
      </c>
      <c r="C1891" t="s">
        <v>182</v>
      </c>
      <c r="D1891">
        <v>2007</v>
      </c>
      <c r="E1891" t="s">
        <v>105</v>
      </c>
      <c r="F1891" t="s">
        <v>224</v>
      </c>
      <c r="G1891" t="s">
        <v>144</v>
      </c>
      <c r="H1891">
        <v>14.337894568396395</v>
      </c>
    </row>
    <row r="1892" spans="1:8">
      <c r="A1892" t="s">
        <v>23</v>
      </c>
      <c r="B1892" t="s">
        <v>5881</v>
      </c>
      <c r="C1892" t="s">
        <v>175</v>
      </c>
      <c r="D1892">
        <v>2008</v>
      </c>
      <c r="E1892" t="s">
        <v>105</v>
      </c>
      <c r="F1892" t="s">
        <v>224</v>
      </c>
      <c r="G1892" t="s">
        <v>144</v>
      </c>
      <c r="H1892">
        <v>15.85115532022642</v>
      </c>
    </row>
    <row r="1893" spans="1:8">
      <c r="A1893" t="s">
        <v>25</v>
      </c>
      <c r="B1893" t="s">
        <v>5882</v>
      </c>
      <c r="C1893" t="s">
        <v>176</v>
      </c>
      <c r="D1893">
        <v>2008</v>
      </c>
      <c r="E1893" t="s">
        <v>105</v>
      </c>
      <c r="F1893" t="s">
        <v>224</v>
      </c>
      <c r="G1893" t="s">
        <v>144</v>
      </c>
      <c r="H1893">
        <v>17.938122322013996</v>
      </c>
    </row>
    <row r="1894" spans="1:8">
      <c r="A1894" t="s">
        <v>26</v>
      </c>
      <c r="B1894" t="s">
        <v>5883</v>
      </c>
      <c r="C1894" t="s">
        <v>177</v>
      </c>
      <c r="D1894">
        <v>2008</v>
      </c>
      <c r="E1894" t="s">
        <v>105</v>
      </c>
      <c r="F1894" t="s">
        <v>224</v>
      </c>
      <c r="G1894" t="s">
        <v>144</v>
      </c>
      <c r="H1894">
        <v>16.933145824318476</v>
      </c>
    </row>
    <row r="1895" spans="1:8">
      <c r="A1895" s="16" t="s">
        <v>221</v>
      </c>
      <c r="B1895" t="s">
        <v>5884</v>
      </c>
      <c r="C1895" t="s">
        <v>178</v>
      </c>
      <c r="D1895">
        <v>2008</v>
      </c>
      <c r="E1895" t="s">
        <v>105</v>
      </c>
      <c r="F1895" t="s">
        <v>224</v>
      </c>
      <c r="G1895" t="s">
        <v>144</v>
      </c>
      <c r="H1895">
        <v>14.260180416493395</v>
      </c>
    </row>
    <row r="1896" spans="1:8">
      <c r="A1896" t="s">
        <v>107</v>
      </c>
      <c r="B1896" t="s">
        <v>5885</v>
      </c>
      <c r="C1896" t="s">
        <v>179</v>
      </c>
      <c r="D1896">
        <v>2008</v>
      </c>
      <c r="E1896" t="s">
        <v>105</v>
      </c>
      <c r="F1896" t="s">
        <v>224</v>
      </c>
      <c r="G1896" t="s">
        <v>144</v>
      </c>
      <c r="H1896">
        <v>11.331200457555473</v>
      </c>
    </row>
    <row r="1897" spans="1:8">
      <c r="A1897" t="s">
        <v>27</v>
      </c>
      <c r="B1897" t="s">
        <v>5886</v>
      </c>
      <c r="C1897" t="s">
        <v>180</v>
      </c>
      <c r="D1897">
        <v>2008</v>
      </c>
      <c r="E1897" t="s">
        <v>105</v>
      </c>
      <c r="F1897" t="s">
        <v>224</v>
      </c>
      <c r="G1897" t="s">
        <v>144</v>
      </c>
      <c r="H1897">
        <v>13.437589690101012</v>
      </c>
    </row>
    <row r="1898" spans="1:8">
      <c r="A1898" t="s">
        <v>28</v>
      </c>
      <c r="B1898" t="s">
        <v>5887</v>
      </c>
      <c r="C1898" t="s">
        <v>181</v>
      </c>
      <c r="D1898">
        <v>2008</v>
      </c>
      <c r="E1898" t="s">
        <v>105</v>
      </c>
      <c r="F1898" t="s">
        <v>224</v>
      </c>
      <c r="G1898" t="s">
        <v>144</v>
      </c>
      <c r="H1898">
        <v>13.919591493762523</v>
      </c>
    </row>
    <row r="1899" spans="1:8">
      <c r="A1899" t="s">
        <v>30</v>
      </c>
      <c r="B1899" t="s">
        <v>5888</v>
      </c>
      <c r="C1899" t="s">
        <v>29</v>
      </c>
      <c r="D1899">
        <v>2008</v>
      </c>
      <c r="E1899" t="s">
        <v>105</v>
      </c>
      <c r="F1899" t="s">
        <v>224</v>
      </c>
      <c r="G1899" t="s">
        <v>144</v>
      </c>
      <c r="H1899">
        <v>17.382413087934559</v>
      </c>
    </row>
    <row r="1900" spans="1:8">
      <c r="A1900" t="s">
        <v>32</v>
      </c>
      <c r="B1900" t="s">
        <v>5889</v>
      </c>
      <c r="C1900" t="s">
        <v>31</v>
      </c>
      <c r="D1900">
        <v>2008</v>
      </c>
      <c r="E1900" t="s">
        <v>105</v>
      </c>
      <c r="F1900" t="s">
        <v>224</v>
      </c>
      <c r="G1900" t="s">
        <v>144</v>
      </c>
      <c r="H1900">
        <v>16.345015696567341</v>
      </c>
    </row>
    <row r="1901" spans="1:8">
      <c r="A1901" t="s">
        <v>34</v>
      </c>
      <c r="B1901" t="s">
        <v>5890</v>
      </c>
      <c r="C1901" t="s">
        <v>33</v>
      </c>
      <c r="D1901">
        <v>2008</v>
      </c>
      <c r="E1901" t="s">
        <v>105</v>
      </c>
      <c r="F1901" t="s">
        <v>224</v>
      </c>
      <c r="G1901" t="s">
        <v>144</v>
      </c>
      <c r="H1901">
        <v>18.902638168160539</v>
      </c>
    </row>
    <row r="1902" spans="1:8">
      <c r="A1902" t="s">
        <v>36</v>
      </c>
      <c r="B1902" t="s">
        <v>5891</v>
      </c>
      <c r="C1902" t="s">
        <v>35</v>
      </c>
      <c r="D1902">
        <v>2008</v>
      </c>
      <c r="E1902" t="s">
        <v>105</v>
      </c>
      <c r="F1902" t="s">
        <v>224</v>
      </c>
      <c r="G1902" t="s">
        <v>144</v>
      </c>
      <c r="H1902">
        <v>16.784747047990468</v>
      </c>
    </row>
    <row r="1903" spans="1:8">
      <c r="A1903" t="s">
        <v>38</v>
      </c>
      <c r="B1903" t="s">
        <v>5892</v>
      </c>
      <c r="C1903" t="s">
        <v>37</v>
      </c>
      <c r="D1903">
        <v>2008</v>
      </c>
      <c r="E1903" t="s">
        <v>105</v>
      </c>
      <c r="F1903" t="s">
        <v>224</v>
      </c>
      <c r="G1903" t="s">
        <v>144</v>
      </c>
      <c r="H1903">
        <v>14.002411898700254</v>
      </c>
    </row>
    <row r="1904" spans="1:8">
      <c r="A1904" t="s">
        <v>40</v>
      </c>
      <c r="B1904" t="s">
        <v>5893</v>
      </c>
      <c r="C1904" t="s">
        <v>39</v>
      </c>
      <c r="D1904">
        <v>2008</v>
      </c>
      <c r="E1904" t="s">
        <v>105</v>
      </c>
      <c r="F1904" t="s">
        <v>224</v>
      </c>
      <c r="G1904" t="s">
        <v>144</v>
      </c>
      <c r="H1904">
        <v>13.48495290604181</v>
      </c>
    </row>
    <row r="1905" spans="1:8">
      <c r="A1905" t="s">
        <v>41</v>
      </c>
      <c r="B1905" t="s">
        <v>5894</v>
      </c>
      <c r="C1905" t="s">
        <v>24</v>
      </c>
      <c r="D1905">
        <v>2008</v>
      </c>
      <c r="E1905" t="s">
        <v>105</v>
      </c>
      <c r="F1905" t="s">
        <v>224</v>
      </c>
      <c r="G1905" t="s">
        <v>144</v>
      </c>
      <c r="H1905">
        <v>17.938122322013996</v>
      </c>
    </row>
    <row r="1906" spans="1:8">
      <c r="A1906" t="s">
        <v>43</v>
      </c>
      <c r="B1906" t="s">
        <v>5895</v>
      </c>
      <c r="C1906" t="s">
        <v>42</v>
      </c>
      <c r="D1906">
        <v>2008</v>
      </c>
      <c r="E1906" t="s">
        <v>105</v>
      </c>
      <c r="F1906" t="s">
        <v>224</v>
      </c>
      <c r="G1906" t="s">
        <v>144</v>
      </c>
      <c r="H1906">
        <v>16.554537840101592</v>
      </c>
    </row>
    <row r="1907" spans="1:8">
      <c r="A1907" t="s">
        <v>45</v>
      </c>
      <c r="B1907" t="s">
        <v>5896</v>
      </c>
      <c r="C1907" t="s">
        <v>44</v>
      </c>
      <c r="D1907">
        <v>2008</v>
      </c>
      <c r="E1907" t="s">
        <v>105</v>
      </c>
      <c r="F1907" t="s">
        <v>224</v>
      </c>
      <c r="G1907" t="s">
        <v>144</v>
      </c>
      <c r="H1907">
        <v>17.450266655379668</v>
      </c>
    </row>
    <row r="1908" spans="1:8">
      <c r="A1908" t="s">
        <v>47</v>
      </c>
      <c r="B1908" t="s">
        <v>5897</v>
      </c>
      <c r="C1908" t="s">
        <v>46</v>
      </c>
      <c r="D1908">
        <v>2008</v>
      </c>
      <c r="E1908" t="s">
        <v>105</v>
      </c>
      <c r="F1908" t="s">
        <v>224</v>
      </c>
      <c r="G1908" t="s">
        <v>144</v>
      </c>
      <c r="H1908">
        <v>16.746993378676635</v>
      </c>
    </row>
    <row r="1909" spans="1:8">
      <c r="A1909" t="s">
        <v>49</v>
      </c>
      <c r="B1909" t="s">
        <v>5898</v>
      </c>
      <c r="C1909" t="s">
        <v>48</v>
      </c>
      <c r="D1909">
        <v>2008</v>
      </c>
      <c r="E1909" t="s">
        <v>105</v>
      </c>
      <c r="F1909" t="s">
        <v>224</v>
      </c>
      <c r="G1909" t="s">
        <v>144</v>
      </c>
      <c r="H1909">
        <v>14.228184409403518</v>
      </c>
    </row>
    <row r="1910" spans="1:8">
      <c r="A1910" t="s">
        <v>51</v>
      </c>
      <c r="B1910" t="s">
        <v>5899</v>
      </c>
      <c r="C1910" t="s">
        <v>50</v>
      </c>
      <c r="D1910">
        <v>2008</v>
      </c>
      <c r="E1910" t="s">
        <v>105</v>
      </c>
      <c r="F1910" t="s">
        <v>224</v>
      </c>
      <c r="G1910" t="s">
        <v>144</v>
      </c>
      <c r="H1910">
        <v>14.712974944124221</v>
      </c>
    </row>
    <row r="1911" spans="1:8">
      <c r="A1911" t="s">
        <v>53</v>
      </c>
      <c r="B1911" t="s">
        <v>5900</v>
      </c>
      <c r="C1911" t="s">
        <v>52</v>
      </c>
      <c r="D1911">
        <v>2008</v>
      </c>
      <c r="E1911" t="s">
        <v>105</v>
      </c>
      <c r="F1911" t="s">
        <v>224</v>
      </c>
      <c r="G1911" t="s">
        <v>144</v>
      </c>
      <c r="H1911">
        <v>13.857505530234423</v>
      </c>
    </row>
    <row r="1912" spans="1:8">
      <c r="A1912" t="s">
        <v>55</v>
      </c>
      <c r="B1912" t="s">
        <v>5901</v>
      </c>
      <c r="C1912" t="s">
        <v>54</v>
      </c>
      <c r="D1912">
        <v>2008</v>
      </c>
      <c r="E1912" t="s">
        <v>105</v>
      </c>
      <c r="F1912" t="s">
        <v>224</v>
      </c>
      <c r="G1912" t="s">
        <v>144</v>
      </c>
      <c r="H1912">
        <v>14.182164059168882</v>
      </c>
    </row>
    <row r="1913" spans="1:8">
      <c r="A1913" t="s">
        <v>57</v>
      </c>
      <c r="B1913" t="s">
        <v>5902</v>
      </c>
      <c r="C1913" t="s">
        <v>56</v>
      </c>
      <c r="D1913">
        <v>2008</v>
      </c>
      <c r="E1913" t="s">
        <v>105</v>
      </c>
      <c r="F1913" t="s">
        <v>224</v>
      </c>
      <c r="G1913" t="s">
        <v>144</v>
      </c>
      <c r="H1913">
        <v>10.263481144822503</v>
      </c>
    </row>
    <row r="1914" spans="1:8">
      <c r="A1914" t="s">
        <v>59</v>
      </c>
      <c r="B1914" t="s">
        <v>5903</v>
      </c>
      <c r="C1914" t="s">
        <v>58</v>
      </c>
      <c r="D1914">
        <v>2008</v>
      </c>
      <c r="E1914" t="s">
        <v>105</v>
      </c>
      <c r="F1914" t="s">
        <v>224</v>
      </c>
      <c r="G1914" t="s">
        <v>144</v>
      </c>
      <c r="H1914">
        <v>13.420215316218453</v>
      </c>
    </row>
    <row r="1915" spans="1:8">
      <c r="A1915" t="s">
        <v>61</v>
      </c>
      <c r="B1915" t="s">
        <v>5904</v>
      </c>
      <c r="C1915" t="s">
        <v>60</v>
      </c>
      <c r="D1915">
        <v>2008</v>
      </c>
      <c r="E1915" t="s">
        <v>105</v>
      </c>
      <c r="F1915" t="s">
        <v>224</v>
      </c>
      <c r="G1915" t="s">
        <v>144</v>
      </c>
      <c r="H1915">
        <v>13.508422773473594</v>
      </c>
    </row>
    <row r="1916" spans="1:8">
      <c r="A1916" t="s">
        <v>63</v>
      </c>
      <c r="B1916" t="s">
        <v>5905</v>
      </c>
      <c r="C1916" t="s">
        <v>62</v>
      </c>
      <c r="D1916">
        <v>2008</v>
      </c>
      <c r="E1916" t="s">
        <v>105</v>
      </c>
      <c r="F1916" t="s">
        <v>224</v>
      </c>
      <c r="G1916" t="s">
        <v>144</v>
      </c>
      <c r="H1916">
        <v>13.186978683966636</v>
      </c>
    </row>
    <row r="1917" spans="1:8">
      <c r="A1917" t="s">
        <v>65</v>
      </c>
      <c r="B1917" t="s">
        <v>5906</v>
      </c>
      <c r="C1917" t="s">
        <v>64</v>
      </c>
      <c r="D1917">
        <v>2008</v>
      </c>
      <c r="E1917" t="s">
        <v>105</v>
      </c>
      <c r="F1917" t="s">
        <v>224</v>
      </c>
      <c r="G1917" t="s">
        <v>144</v>
      </c>
      <c r="H1917">
        <v>14.542464466110655</v>
      </c>
    </row>
    <row r="1918" spans="1:8">
      <c r="A1918" t="s">
        <v>67</v>
      </c>
      <c r="B1918" t="s">
        <v>5907</v>
      </c>
      <c r="C1918" t="s">
        <v>66</v>
      </c>
      <c r="D1918">
        <v>2008</v>
      </c>
      <c r="E1918" t="s">
        <v>105</v>
      </c>
      <c r="F1918" t="s">
        <v>224</v>
      </c>
      <c r="G1918" t="s">
        <v>144</v>
      </c>
      <c r="H1918">
        <v>13.926878808395395</v>
      </c>
    </row>
    <row r="1919" spans="1:8">
      <c r="A1919" t="s">
        <v>69</v>
      </c>
      <c r="B1919" t="s">
        <v>5908</v>
      </c>
      <c r="C1919" t="s">
        <v>68</v>
      </c>
      <c r="D1919">
        <v>2008</v>
      </c>
      <c r="E1919" t="s">
        <v>105</v>
      </c>
      <c r="F1919" t="s">
        <v>224</v>
      </c>
      <c r="G1919" t="s">
        <v>144</v>
      </c>
      <c r="H1919">
        <v>16.123848539030849</v>
      </c>
    </row>
    <row r="1920" spans="1:8">
      <c r="A1920" t="s">
        <v>71</v>
      </c>
      <c r="B1920" t="s">
        <v>5909</v>
      </c>
      <c r="C1920" t="s">
        <v>70</v>
      </c>
      <c r="D1920">
        <v>2008</v>
      </c>
      <c r="E1920" t="s">
        <v>105</v>
      </c>
      <c r="F1920" t="s">
        <v>224</v>
      </c>
      <c r="G1920" t="s">
        <v>144</v>
      </c>
      <c r="H1920">
        <v>13.119675922600663</v>
      </c>
    </row>
    <row r="1921" spans="1:8">
      <c r="A1921" t="s">
        <v>20</v>
      </c>
      <c r="B1921" t="s">
        <v>5910</v>
      </c>
      <c r="C1921" t="s">
        <v>182</v>
      </c>
      <c r="D1921">
        <v>2008</v>
      </c>
      <c r="E1921" t="s">
        <v>105</v>
      </c>
      <c r="F1921" t="s">
        <v>224</v>
      </c>
      <c r="G1921" t="s">
        <v>144</v>
      </c>
      <c r="H1921">
        <v>14.529520513453134</v>
      </c>
    </row>
    <row r="1922" spans="1:8">
      <c r="A1922" t="s">
        <v>23</v>
      </c>
      <c r="B1922" t="s">
        <v>5911</v>
      </c>
      <c r="C1922" t="s">
        <v>175</v>
      </c>
      <c r="D1922">
        <v>2009</v>
      </c>
      <c r="E1922" t="s">
        <v>105</v>
      </c>
      <c r="F1922" t="s">
        <v>224</v>
      </c>
      <c r="G1922" t="s">
        <v>144</v>
      </c>
      <c r="H1922">
        <v>16.188384563279751</v>
      </c>
    </row>
    <row r="1923" spans="1:8">
      <c r="A1923" t="s">
        <v>25</v>
      </c>
      <c r="B1923" t="s">
        <v>5912</v>
      </c>
      <c r="C1923" t="s">
        <v>176</v>
      </c>
      <c r="D1923">
        <v>2009</v>
      </c>
      <c r="E1923" t="s">
        <v>105</v>
      </c>
      <c r="F1923" t="s">
        <v>224</v>
      </c>
      <c r="G1923" t="s">
        <v>144</v>
      </c>
      <c r="H1923">
        <v>18.483484396861122</v>
      </c>
    </row>
    <row r="1924" spans="1:8">
      <c r="A1924" t="s">
        <v>26</v>
      </c>
      <c r="B1924" t="s">
        <v>5913</v>
      </c>
      <c r="C1924" t="s">
        <v>177</v>
      </c>
      <c r="D1924">
        <v>2009</v>
      </c>
      <c r="E1924" t="s">
        <v>105</v>
      </c>
      <c r="F1924" t="s">
        <v>224</v>
      </c>
      <c r="G1924" t="s">
        <v>144</v>
      </c>
      <c r="H1924">
        <v>17.283271295247342</v>
      </c>
    </row>
    <row r="1925" spans="1:8">
      <c r="A1925" s="16" t="s">
        <v>221</v>
      </c>
      <c r="B1925" t="s">
        <v>5914</v>
      </c>
      <c r="C1925" t="s">
        <v>178</v>
      </c>
      <c r="D1925">
        <v>2009</v>
      </c>
      <c r="E1925" t="s">
        <v>105</v>
      </c>
      <c r="F1925" t="s">
        <v>224</v>
      </c>
      <c r="G1925" t="s">
        <v>144</v>
      </c>
      <c r="H1925">
        <v>14.394836617412111</v>
      </c>
    </row>
    <row r="1926" spans="1:8">
      <c r="A1926" t="s">
        <v>107</v>
      </c>
      <c r="B1926" t="s">
        <v>5915</v>
      </c>
      <c r="C1926" t="s">
        <v>179</v>
      </c>
      <c r="D1926">
        <v>2009</v>
      </c>
      <c r="E1926" t="s">
        <v>105</v>
      </c>
      <c r="F1926" t="s">
        <v>224</v>
      </c>
      <c r="G1926" t="s">
        <v>144</v>
      </c>
      <c r="H1926">
        <v>11.341711402142892</v>
      </c>
    </row>
    <row r="1927" spans="1:8">
      <c r="A1927" t="s">
        <v>27</v>
      </c>
      <c r="B1927" t="s">
        <v>5916</v>
      </c>
      <c r="C1927" t="s">
        <v>180</v>
      </c>
      <c r="D1927">
        <v>2009</v>
      </c>
      <c r="E1927" t="s">
        <v>105</v>
      </c>
      <c r="F1927" t="s">
        <v>224</v>
      </c>
      <c r="G1927" t="s">
        <v>144</v>
      </c>
      <c r="H1927">
        <v>13.706083676747921</v>
      </c>
    </row>
    <row r="1928" spans="1:8">
      <c r="A1928" t="s">
        <v>28</v>
      </c>
      <c r="B1928" t="s">
        <v>5917</v>
      </c>
      <c r="C1928" t="s">
        <v>181</v>
      </c>
      <c r="D1928">
        <v>2009</v>
      </c>
      <c r="E1928" t="s">
        <v>105</v>
      </c>
      <c r="F1928" t="s">
        <v>224</v>
      </c>
      <c r="G1928" t="s">
        <v>144</v>
      </c>
      <c r="H1928">
        <v>14.180601767889527</v>
      </c>
    </row>
    <row r="1929" spans="1:8">
      <c r="A1929" t="s">
        <v>30</v>
      </c>
      <c r="B1929" t="s">
        <v>5918</v>
      </c>
      <c r="C1929" t="s">
        <v>29</v>
      </c>
      <c r="D1929">
        <v>2009</v>
      </c>
      <c r="E1929" t="s">
        <v>105</v>
      </c>
      <c r="F1929" t="s">
        <v>224</v>
      </c>
      <c r="G1929" t="s">
        <v>144</v>
      </c>
      <c r="H1929">
        <v>17.903828197945845</v>
      </c>
    </row>
    <row r="1930" spans="1:8">
      <c r="A1930" t="s">
        <v>32</v>
      </c>
      <c r="B1930" t="s">
        <v>5919</v>
      </c>
      <c r="C1930" t="s">
        <v>31</v>
      </c>
      <c r="D1930">
        <v>2009</v>
      </c>
      <c r="E1930" t="s">
        <v>105</v>
      </c>
      <c r="F1930" t="s">
        <v>224</v>
      </c>
      <c r="G1930" t="s">
        <v>144</v>
      </c>
      <c r="H1930">
        <v>16.633129838682173</v>
      </c>
    </row>
    <row r="1931" spans="1:8">
      <c r="A1931" t="s">
        <v>34</v>
      </c>
      <c r="B1931" t="s">
        <v>5920</v>
      </c>
      <c r="C1931" t="s">
        <v>33</v>
      </c>
      <c r="D1931">
        <v>2009</v>
      </c>
      <c r="E1931" t="s">
        <v>105</v>
      </c>
      <c r="F1931" t="s">
        <v>224</v>
      </c>
      <c r="G1931" t="s">
        <v>144</v>
      </c>
      <c r="H1931">
        <v>19.114269697462881</v>
      </c>
    </row>
    <row r="1932" spans="1:8">
      <c r="A1932" t="s">
        <v>36</v>
      </c>
      <c r="B1932" t="s">
        <v>5921</v>
      </c>
      <c r="C1932" t="s">
        <v>35</v>
      </c>
      <c r="D1932">
        <v>2009</v>
      </c>
      <c r="E1932" t="s">
        <v>105</v>
      </c>
      <c r="F1932" t="s">
        <v>224</v>
      </c>
      <c r="G1932" t="s">
        <v>144</v>
      </c>
      <c r="H1932">
        <v>17.112959833614973</v>
      </c>
    </row>
    <row r="1933" spans="1:8">
      <c r="A1933" t="s">
        <v>38</v>
      </c>
      <c r="B1933" t="s">
        <v>5922</v>
      </c>
      <c r="C1933" t="s">
        <v>37</v>
      </c>
      <c r="D1933">
        <v>2009</v>
      </c>
      <c r="E1933" t="s">
        <v>105</v>
      </c>
      <c r="F1933" t="s">
        <v>224</v>
      </c>
      <c r="G1933" t="s">
        <v>144</v>
      </c>
      <c r="H1933">
        <v>14.449019974864294</v>
      </c>
    </row>
    <row r="1934" spans="1:8">
      <c r="A1934" t="s">
        <v>40</v>
      </c>
      <c r="B1934" t="s">
        <v>5923</v>
      </c>
      <c r="C1934" t="s">
        <v>39</v>
      </c>
      <c r="D1934">
        <v>2009</v>
      </c>
      <c r="E1934" t="s">
        <v>105</v>
      </c>
      <c r="F1934" t="s">
        <v>224</v>
      </c>
      <c r="G1934" t="s">
        <v>144</v>
      </c>
      <c r="H1934">
        <v>13.7739167348919</v>
      </c>
    </row>
    <row r="1935" spans="1:8">
      <c r="A1935" t="s">
        <v>41</v>
      </c>
      <c r="B1935" t="s">
        <v>5924</v>
      </c>
      <c r="C1935" t="s">
        <v>24</v>
      </c>
      <c r="D1935">
        <v>2009</v>
      </c>
      <c r="E1935" t="s">
        <v>105</v>
      </c>
      <c r="F1935" t="s">
        <v>224</v>
      </c>
      <c r="G1935" t="s">
        <v>144</v>
      </c>
      <c r="H1935">
        <v>18.483484396861122</v>
      </c>
    </row>
    <row r="1936" spans="1:8">
      <c r="A1936" t="s">
        <v>43</v>
      </c>
      <c r="B1936" t="s">
        <v>5925</v>
      </c>
      <c r="C1936" t="s">
        <v>42</v>
      </c>
      <c r="D1936">
        <v>2009</v>
      </c>
      <c r="E1936" t="s">
        <v>105</v>
      </c>
      <c r="F1936" t="s">
        <v>224</v>
      </c>
      <c r="G1936" t="s">
        <v>144</v>
      </c>
      <c r="H1936">
        <v>16.979702300405954</v>
      </c>
    </row>
    <row r="1937" spans="1:8">
      <c r="A1937" t="s">
        <v>45</v>
      </c>
      <c r="B1937" t="s">
        <v>5926</v>
      </c>
      <c r="C1937" t="s">
        <v>44</v>
      </c>
      <c r="D1937">
        <v>2009</v>
      </c>
      <c r="E1937" t="s">
        <v>105</v>
      </c>
      <c r="F1937" t="s">
        <v>224</v>
      </c>
      <c r="G1937" t="s">
        <v>144</v>
      </c>
      <c r="H1937">
        <v>17.841743582833658</v>
      </c>
    </row>
    <row r="1938" spans="1:8">
      <c r="A1938" t="s">
        <v>47</v>
      </c>
      <c r="B1938" t="s">
        <v>5927</v>
      </c>
      <c r="C1938" t="s">
        <v>46</v>
      </c>
      <c r="D1938">
        <v>2009</v>
      </c>
      <c r="E1938" t="s">
        <v>105</v>
      </c>
      <c r="F1938" t="s">
        <v>224</v>
      </c>
      <c r="G1938" t="s">
        <v>144</v>
      </c>
      <c r="H1938">
        <v>17.03687898661396</v>
      </c>
    </row>
    <row r="1939" spans="1:8">
      <c r="A1939" t="s">
        <v>49</v>
      </c>
      <c r="B1939" t="s">
        <v>5928</v>
      </c>
      <c r="C1939" t="s">
        <v>48</v>
      </c>
      <c r="D1939">
        <v>2009</v>
      </c>
      <c r="E1939" t="s">
        <v>105</v>
      </c>
      <c r="F1939" t="s">
        <v>224</v>
      </c>
      <c r="G1939" t="s">
        <v>144</v>
      </c>
      <c r="H1939">
        <v>14.286207998894081</v>
      </c>
    </row>
    <row r="1940" spans="1:8">
      <c r="A1940" t="s">
        <v>51</v>
      </c>
      <c r="B1940" t="s">
        <v>5929</v>
      </c>
      <c r="C1940" t="s">
        <v>50</v>
      </c>
      <c r="D1940">
        <v>2009</v>
      </c>
      <c r="E1940" t="s">
        <v>105</v>
      </c>
      <c r="F1940" t="s">
        <v>224</v>
      </c>
      <c r="G1940" t="s">
        <v>144</v>
      </c>
      <c r="H1940">
        <v>14.88693559511057</v>
      </c>
    </row>
    <row r="1941" spans="1:8">
      <c r="A1941" t="s">
        <v>53</v>
      </c>
      <c r="B1941" t="s">
        <v>5930</v>
      </c>
      <c r="C1941" t="s">
        <v>52</v>
      </c>
      <c r="D1941">
        <v>2009</v>
      </c>
      <c r="E1941" t="s">
        <v>105</v>
      </c>
      <c r="F1941" t="s">
        <v>224</v>
      </c>
      <c r="G1941" t="s">
        <v>144</v>
      </c>
      <c r="H1941">
        <v>14.08533884541562</v>
      </c>
    </row>
    <row r="1942" spans="1:8">
      <c r="A1942" t="s">
        <v>55</v>
      </c>
      <c r="B1942" t="s">
        <v>5931</v>
      </c>
      <c r="C1942" t="s">
        <v>54</v>
      </c>
      <c r="D1942">
        <v>2009</v>
      </c>
      <c r="E1942" t="s">
        <v>105</v>
      </c>
      <c r="F1942" t="s">
        <v>224</v>
      </c>
      <c r="G1942" t="s">
        <v>144</v>
      </c>
      <c r="H1942">
        <v>14.465675635983876</v>
      </c>
    </row>
    <row r="1943" spans="1:8">
      <c r="A1943" t="s">
        <v>57</v>
      </c>
      <c r="B1943" t="s">
        <v>5932</v>
      </c>
      <c r="C1943" t="s">
        <v>56</v>
      </c>
      <c r="D1943">
        <v>2009</v>
      </c>
      <c r="E1943" t="s">
        <v>105</v>
      </c>
      <c r="F1943" t="s">
        <v>224</v>
      </c>
      <c r="G1943" t="s">
        <v>144</v>
      </c>
      <c r="H1943">
        <v>10.184379156087536</v>
      </c>
    </row>
    <row r="1944" spans="1:8">
      <c r="A1944" t="s">
        <v>59</v>
      </c>
      <c r="B1944" t="s">
        <v>5933</v>
      </c>
      <c r="C1944" t="s">
        <v>58</v>
      </c>
      <c r="D1944">
        <v>2009</v>
      </c>
      <c r="E1944" t="s">
        <v>105</v>
      </c>
      <c r="F1944" t="s">
        <v>224</v>
      </c>
      <c r="G1944" t="s">
        <v>144</v>
      </c>
      <c r="H1944">
        <v>13.70964230035622</v>
      </c>
    </row>
    <row r="1945" spans="1:8">
      <c r="A1945" t="s">
        <v>61</v>
      </c>
      <c r="B1945" t="s">
        <v>5934</v>
      </c>
      <c r="C1945" t="s">
        <v>60</v>
      </c>
      <c r="D1945">
        <v>2009</v>
      </c>
      <c r="E1945" t="s">
        <v>105</v>
      </c>
      <c r="F1945" t="s">
        <v>224</v>
      </c>
      <c r="G1945" t="s">
        <v>144</v>
      </c>
      <c r="H1945">
        <v>13.69167283885303</v>
      </c>
    </row>
    <row r="1946" spans="1:8">
      <c r="A1946" t="s">
        <v>63</v>
      </c>
      <c r="B1946" t="s">
        <v>5935</v>
      </c>
      <c r="C1946" t="s">
        <v>62</v>
      </c>
      <c r="D1946">
        <v>2009</v>
      </c>
      <c r="E1946" t="s">
        <v>105</v>
      </c>
      <c r="F1946" t="s">
        <v>224</v>
      </c>
      <c r="G1946" t="s">
        <v>144</v>
      </c>
      <c r="H1946">
        <v>13.474474751197935</v>
      </c>
    </row>
    <row r="1947" spans="1:8">
      <c r="A1947" t="s">
        <v>65</v>
      </c>
      <c r="B1947" t="s">
        <v>5936</v>
      </c>
      <c r="C1947" t="s">
        <v>64</v>
      </c>
      <c r="D1947">
        <v>2009</v>
      </c>
      <c r="E1947" t="s">
        <v>105</v>
      </c>
      <c r="F1947" t="s">
        <v>224</v>
      </c>
      <c r="G1947" t="s">
        <v>144</v>
      </c>
      <c r="H1947">
        <v>14.781133951285124</v>
      </c>
    </row>
    <row r="1948" spans="1:8">
      <c r="A1948" t="s">
        <v>67</v>
      </c>
      <c r="B1948" t="s">
        <v>5937</v>
      </c>
      <c r="C1948" t="s">
        <v>66</v>
      </c>
      <c r="D1948">
        <v>2009</v>
      </c>
      <c r="E1948" t="s">
        <v>105</v>
      </c>
      <c r="F1948" t="s">
        <v>224</v>
      </c>
      <c r="G1948" t="s">
        <v>144</v>
      </c>
      <c r="H1948">
        <v>14.113484766540472</v>
      </c>
    </row>
    <row r="1949" spans="1:8">
      <c r="A1949" t="s">
        <v>69</v>
      </c>
      <c r="B1949" t="s">
        <v>5938</v>
      </c>
      <c r="C1949" t="s">
        <v>68</v>
      </c>
      <c r="D1949">
        <v>2009</v>
      </c>
      <c r="E1949" t="s">
        <v>105</v>
      </c>
      <c r="F1949" t="s">
        <v>224</v>
      </c>
      <c r="G1949" t="s">
        <v>144</v>
      </c>
      <c r="H1949">
        <v>16.630280659899618</v>
      </c>
    </row>
    <row r="1950" spans="1:8">
      <c r="A1950" t="s">
        <v>71</v>
      </c>
      <c r="B1950" t="s">
        <v>5939</v>
      </c>
      <c r="C1950" t="s">
        <v>70</v>
      </c>
      <c r="D1950">
        <v>2009</v>
      </c>
      <c r="E1950" t="s">
        <v>105</v>
      </c>
      <c r="F1950" t="s">
        <v>224</v>
      </c>
      <c r="G1950" t="s">
        <v>144</v>
      </c>
      <c r="H1950">
        <v>13.254417664968843</v>
      </c>
    </row>
    <row r="1951" spans="1:8">
      <c r="A1951" t="s">
        <v>20</v>
      </c>
      <c r="B1951" t="s">
        <v>5940</v>
      </c>
      <c r="C1951" t="s">
        <v>182</v>
      </c>
      <c r="D1951">
        <v>2009</v>
      </c>
      <c r="E1951" t="s">
        <v>105</v>
      </c>
      <c r="F1951" t="s">
        <v>224</v>
      </c>
      <c r="G1951" t="s">
        <v>144</v>
      </c>
      <c r="H1951">
        <v>14.767570343207101</v>
      </c>
    </row>
    <row r="1952" spans="1:8">
      <c r="A1952" t="s">
        <v>23</v>
      </c>
      <c r="B1952" t="s">
        <v>5941</v>
      </c>
      <c r="C1952" t="s">
        <v>175</v>
      </c>
      <c r="D1952">
        <v>2010</v>
      </c>
      <c r="E1952" t="s">
        <v>105</v>
      </c>
      <c r="F1952" t="s">
        <v>224</v>
      </c>
      <c r="G1952" t="s">
        <v>144</v>
      </c>
      <c r="H1952">
        <v>16.512208162537874</v>
      </c>
    </row>
    <row r="1953" spans="1:8">
      <c r="A1953" t="s">
        <v>25</v>
      </c>
      <c r="B1953" t="s">
        <v>5942</v>
      </c>
      <c r="C1953" t="s">
        <v>176</v>
      </c>
      <c r="D1953">
        <v>2010</v>
      </c>
      <c r="E1953" t="s">
        <v>105</v>
      </c>
      <c r="F1953" t="s">
        <v>224</v>
      </c>
      <c r="G1953" t="s">
        <v>144</v>
      </c>
      <c r="H1953">
        <v>19.013290251783211</v>
      </c>
    </row>
    <row r="1954" spans="1:8">
      <c r="A1954" t="s">
        <v>26</v>
      </c>
      <c r="B1954" t="s">
        <v>5943</v>
      </c>
      <c r="C1954" t="s">
        <v>177</v>
      </c>
      <c r="D1954">
        <v>2010</v>
      </c>
      <c r="E1954" t="s">
        <v>105</v>
      </c>
      <c r="F1954" t="s">
        <v>224</v>
      </c>
      <c r="G1954" t="s">
        <v>144</v>
      </c>
      <c r="H1954">
        <v>17.648985992953513</v>
      </c>
    </row>
    <row r="1955" spans="1:8">
      <c r="A1955" s="16" t="s">
        <v>221</v>
      </c>
      <c r="B1955" t="s">
        <v>5944</v>
      </c>
      <c r="C1955" t="s">
        <v>178</v>
      </c>
      <c r="D1955">
        <v>2010</v>
      </c>
      <c r="E1955" t="s">
        <v>105</v>
      </c>
      <c r="F1955" t="s">
        <v>224</v>
      </c>
      <c r="G1955" t="s">
        <v>144</v>
      </c>
      <c r="H1955">
        <v>14.578852020981422</v>
      </c>
    </row>
    <row r="1956" spans="1:8">
      <c r="A1956" t="s">
        <v>107</v>
      </c>
      <c r="B1956" t="s">
        <v>5945</v>
      </c>
      <c r="C1956" t="s">
        <v>179</v>
      </c>
      <c r="D1956">
        <v>2010</v>
      </c>
      <c r="E1956" t="s">
        <v>105</v>
      </c>
      <c r="F1956" t="s">
        <v>224</v>
      </c>
      <c r="G1956" t="s">
        <v>144</v>
      </c>
      <c r="H1956">
        <v>11.375394569673473</v>
      </c>
    </row>
    <row r="1957" spans="1:8">
      <c r="A1957" t="s">
        <v>27</v>
      </c>
      <c r="B1957" t="s">
        <v>5946</v>
      </c>
      <c r="C1957" t="s">
        <v>180</v>
      </c>
      <c r="D1957">
        <v>2010</v>
      </c>
      <c r="E1957" t="s">
        <v>105</v>
      </c>
      <c r="F1957" t="s">
        <v>224</v>
      </c>
      <c r="G1957" t="s">
        <v>144</v>
      </c>
      <c r="H1957">
        <v>14.029083492812941</v>
      </c>
    </row>
    <row r="1958" spans="1:8">
      <c r="A1958" t="s">
        <v>28</v>
      </c>
      <c r="B1958" t="s">
        <v>5947</v>
      </c>
      <c r="C1958" t="s">
        <v>181</v>
      </c>
      <c r="D1958">
        <v>2010</v>
      </c>
      <c r="E1958" t="s">
        <v>105</v>
      </c>
      <c r="F1958" t="s">
        <v>224</v>
      </c>
      <c r="G1958" t="s">
        <v>144</v>
      </c>
      <c r="H1958">
        <v>14.487938857522536</v>
      </c>
    </row>
    <row r="1959" spans="1:8">
      <c r="A1959" t="s">
        <v>30</v>
      </c>
      <c r="B1959" t="s">
        <v>5948</v>
      </c>
      <c r="C1959" t="s">
        <v>29</v>
      </c>
      <c r="D1959">
        <v>2010</v>
      </c>
      <c r="E1959" t="s">
        <v>105</v>
      </c>
      <c r="F1959" t="s">
        <v>224</v>
      </c>
      <c r="G1959" t="s">
        <v>144</v>
      </c>
      <c r="H1959">
        <v>18.446743406673466</v>
      </c>
    </row>
    <row r="1960" spans="1:8">
      <c r="A1960" t="s">
        <v>32</v>
      </c>
      <c r="B1960" t="s">
        <v>5949</v>
      </c>
      <c r="C1960" t="s">
        <v>31</v>
      </c>
      <c r="D1960">
        <v>2010</v>
      </c>
      <c r="E1960" t="s">
        <v>105</v>
      </c>
      <c r="F1960" t="s">
        <v>224</v>
      </c>
      <c r="G1960" t="s">
        <v>144</v>
      </c>
      <c r="H1960">
        <v>16.744468224944807</v>
      </c>
    </row>
    <row r="1961" spans="1:8">
      <c r="A1961" t="s">
        <v>34</v>
      </c>
      <c r="B1961" t="s">
        <v>5950</v>
      </c>
      <c r="C1961" t="s">
        <v>33</v>
      </c>
      <c r="D1961">
        <v>2010</v>
      </c>
      <c r="E1961" t="s">
        <v>105</v>
      </c>
      <c r="F1961" t="s">
        <v>224</v>
      </c>
      <c r="G1961" t="s">
        <v>144</v>
      </c>
      <c r="H1961">
        <v>19.556662695404167</v>
      </c>
    </row>
    <row r="1962" spans="1:8">
      <c r="A1962" t="s">
        <v>36</v>
      </c>
      <c r="B1962" t="s">
        <v>5951</v>
      </c>
      <c r="C1962" t="s">
        <v>35</v>
      </c>
      <c r="D1962">
        <v>2010</v>
      </c>
      <c r="E1962" t="s">
        <v>105</v>
      </c>
      <c r="F1962" t="s">
        <v>224</v>
      </c>
      <c r="G1962" t="s">
        <v>144</v>
      </c>
      <c r="H1962">
        <v>17.483412116744006</v>
      </c>
    </row>
    <row r="1963" spans="1:8">
      <c r="A1963" t="s">
        <v>38</v>
      </c>
      <c r="B1963" t="s">
        <v>5952</v>
      </c>
      <c r="C1963" t="s">
        <v>37</v>
      </c>
      <c r="D1963">
        <v>2010</v>
      </c>
      <c r="E1963" t="s">
        <v>105</v>
      </c>
      <c r="F1963" t="s">
        <v>224</v>
      </c>
      <c r="G1963" t="s">
        <v>144</v>
      </c>
      <c r="H1963">
        <v>14.781391628898961</v>
      </c>
    </row>
    <row r="1964" spans="1:8">
      <c r="A1964" t="s">
        <v>40</v>
      </c>
      <c r="B1964" t="s">
        <v>5953</v>
      </c>
      <c r="C1964" t="s">
        <v>39</v>
      </c>
      <c r="D1964">
        <v>2010</v>
      </c>
      <c r="E1964" t="s">
        <v>105</v>
      </c>
      <c r="F1964" t="s">
        <v>224</v>
      </c>
      <c r="G1964" t="s">
        <v>144</v>
      </c>
      <c r="H1964">
        <v>14.048442906574394</v>
      </c>
    </row>
    <row r="1965" spans="1:8">
      <c r="A1965" t="s">
        <v>41</v>
      </c>
      <c r="B1965" t="s">
        <v>5954</v>
      </c>
      <c r="C1965" t="s">
        <v>24</v>
      </c>
      <c r="D1965">
        <v>2010</v>
      </c>
      <c r="E1965" t="s">
        <v>105</v>
      </c>
      <c r="F1965" t="s">
        <v>224</v>
      </c>
      <c r="G1965" t="s">
        <v>144</v>
      </c>
      <c r="H1965">
        <v>19.013290251783211</v>
      </c>
    </row>
    <row r="1966" spans="1:8">
      <c r="A1966" t="s">
        <v>43</v>
      </c>
      <c r="B1966" t="s">
        <v>5955</v>
      </c>
      <c r="C1966" t="s">
        <v>42</v>
      </c>
      <c r="D1966">
        <v>2010</v>
      </c>
      <c r="E1966" t="s">
        <v>105</v>
      </c>
      <c r="F1966" t="s">
        <v>224</v>
      </c>
      <c r="G1966" t="s">
        <v>144</v>
      </c>
      <c r="H1966">
        <v>17.264087806183912</v>
      </c>
    </row>
    <row r="1967" spans="1:8">
      <c r="A1967" t="s">
        <v>45</v>
      </c>
      <c r="B1967" t="s">
        <v>5956</v>
      </c>
      <c r="C1967" t="s">
        <v>44</v>
      </c>
      <c r="D1967">
        <v>2010</v>
      </c>
      <c r="E1967" t="s">
        <v>105</v>
      </c>
      <c r="F1967" t="s">
        <v>224</v>
      </c>
      <c r="G1967" t="s">
        <v>144</v>
      </c>
      <c r="H1967">
        <v>18.283055630206935</v>
      </c>
    </row>
    <row r="1968" spans="1:8">
      <c r="A1968" t="s">
        <v>47</v>
      </c>
      <c r="B1968" t="s">
        <v>5957</v>
      </c>
      <c r="C1968" t="s">
        <v>46</v>
      </c>
      <c r="D1968">
        <v>2010</v>
      </c>
      <c r="E1968" t="s">
        <v>105</v>
      </c>
      <c r="F1968" t="s">
        <v>224</v>
      </c>
      <c r="G1968" t="s">
        <v>144</v>
      </c>
      <c r="H1968">
        <v>17.38726330052295</v>
      </c>
    </row>
    <row r="1969" spans="1:8">
      <c r="A1969" t="s">
        <v>49</v>
      </c>
      <c r="B1969" t="s">
        <v>5958</v>
      </c>
      <c r="C1969" t="s">
        <v>48</v>
      </c>
      <c r="D1969">
        <v>2010</v>
      </c>
      <c r="E1969" t="s">
        <v>105</v>
      </c>
      <c r="F1969" t="s">
        <v>224</v>
      </c>
      <c r="G1969" t="s">
        <v>144</v>
      </c>
      <c r="H1969">
        <v>14.313195738786957</v>
      </c>
    </row>
    <row r="1970" spans="1:8">
      <c r="A1970" t="s">
        <v>51</v>
      </c>
      <c r="B1970" t="s">
        <v>5959</v>
      </c>
      <c r="C1970" t="s">
        <v>50</v>
      </c>
      <c r="D1970">
        <v>2010</v>
      </c>
      <c r="E1970" t="s">
        <v>105</v>
      </c>
      <c r="F1970" t="s">
        <v>224</v>
      </c>
      <c r="G1970" t="s">
        <v>144</v>
      </c>
      <c r="H1970">
        <v>15.179264772677323</v>
      </c>
    </row>
    <row r="1971" spans="1:8">
      <c r="A1971" t="s">
        <v>53</v>
      </c>
      <c r="B1971" t="s">
        <v>5960</v>
      </c>
      <c r="C1971" t="s">
        <v>52</v>
      </c>
      <c r="D1971">
        <v>2010</v>
      </c>
      <c r="E1971" t="s">
        <v>105</v>
      </c>
      <c r="F1971" t="s">
        <v>224</v>
      </c>
      <c r="G1971" t="s">
        <v>144</v>
      </c>
      <c r="H1971">
        <v>14.43348886345629</v>
      </c>
    </row>
    <row r="1972" spans="1:8">
      <c r="A1972" t="s">
        <v>55</v>
      </c>
      <c r="B1972" t="s">
        <v>5961</v>
      </c>
      <c r="C1972" t="s">
        <v>54</v>
      </c>
      <c r="D1972">
        <v>2010</v>
      </c>
      <c r="E1972" t="s">
        <v>105</v>
      </c>
      <c r="F1972" t="s">
        <v>224</v>
      </c>
      <c r="G1972" t="s">
        <v>144</v>
      </c>
      <c r="H1972">
        <v>14.62733574687079</v>
      </c>
    </row>
    <row r="1973" spans="1:8">
      <c r="A1973" t="s">
        <v>57</v>
      </c>
      <c r="B1973" t="s">
        <v>5962</v>
      </c>
      <c r="C1973" t="s">
        <v>56</v>
      </c>
      <c r="D1973">
        <v>2010</v>
      </c>
      <c r="E1973" t="s">
        <v>105</v>
      </c>
      <c r="F1973" t="s">
        <v>224</v>
      </c>
      <c r="G1973" t="s">
        <v>144</v>
      </c>
      <c r="H1973">
        <v>10.179157957599283</v>
      </c>
    </row>
    <row r="1974" spans="1:8">
      <c r="A1974" t="s">
        <v>59</v>
      </c>
      <c r="B1974" t="s">
        <v>5963</v>
      </c>
      <c r="C1974" t="s">
        <v>58</v>
      </c>
      <c r="D1974">
        <v>2010</v>
      </c>
      <c r="E1974" t="s">
        <v>105</v>
      </c>
      <c r="F1974" t="s">
        <v>224</v>
      </c>
      <c r="G1974" t="s">
        <v>144</v>
      </c>
      <c r="H1974">
        <v>14.03938952346879</v>
      </c>
    </row>
    <row r="1975" spans="1:8">
      <c r="A1975" t="s">
        <v>61</v>
      </c>
      <c r="B1975" t="s">
        <v>5964</v>
      </c>
      <c r="C1975" t="s">
        <v>60</v>
      </c>
      <c r="D1975">
        <v>2010</v>
      </c>
      <c r="E1975" t="s">
        <v>105</v>
      </c>
      <c r="F1975" t="s">
        <v>224</v>
      </c>
      <c r="G1975" t="s">
        <v>144</v>
      </c>
      <c r="H1975">
        <v>13.987751531058617</v>
      </c>
    </row>
    <row r="1976" spans="1:8">
      <c r="A1976" t="s">
        <v>63</v>
      </c>
      <c r="B1976" t="s">
        <v>5965</v>
      </c>
      <c r="C1976" t="s">
        <v>62</v>
      </c>
      <c r="D1976">
        <v>2010</v>
      </c>
      <c r="E1976" t="s">
        <v>105</v>
      </c>
      <c r="F1976" t="s">
        <v>224</v>
      </c>
      <c r="G1976" t="s">
        <v>144</v>
      </c>
      <c r="H1976">
        <v>13.762739035841062</v>
      </c>
    </row>
    <row r="1977" spans="1:8">
      <c r="A1977" t="s">
        <v>65</v>
      </c>
      <c r="B1977" t="s">
        <v>5966</v>
      </c>
      <c r="C1977" t="s">
        <v>64</v>
      </c>
      <c r="D1977">
        <v>2010</v>
      </c>
      <c r="E1977" t="s">
        <v>105</v>
      </c>
      <c r="F1977" t="s">
        <v>224</v>
      </c>
      <c r="G1977" t="s">
        <v>144</v>
      </c>
      <c r="H1977">
        <v>15.128827537800134</v>
      </c>
    </row>
    <row r="1978" spans="1:8">
      <c r="A1978" t="s">
        <v>67</v>
      </c>
      <c r="B1978" t="s">
        <v>5967</v>
      </c>
      <c r="C1978" t="s">
        <v>66</v>
      </c>
      <c r="D1978">
        <v>2010</v>
      </c>
      <c r="E1978" t="s">
        <v>105</v>
      </c>
      <c r="F1978" t="s">
        <v>224</v>
      </c>
      <c r="G1978" t="s">
        <v>144</v>
      </c>
      <c r="H1978">
        <v>14.570700809232919</v>
      </c>
    </row>
    <row r="1979" spans="1:8">
      <c r="A1979" t="s">
        <v>69</v>
      </c>
      <c r="B1979" t="s">
        <v>5968</v>
      </c>
      <c r="C1979" t="s">
        <v>68</v>
      </c>
      <c r="D1979">
        <v>2010</v>
      </c>
      <c r="E1979" t="s">
        <v>105</v>
      </c>
      <c r="F1979" t="s">
        <v>224</v>
      </c>
      <c r="G1979" t="s">
        <v>144</v>
      </c>
      <c r="H1979">
        <v>17.141003266657716</v>
      </c>
    </row>
    <row r="1980" spans="1:8">
      <c r="A1980" t="s">
        <v>71</v>
      </c>
      <c r="B1980" t="s">
        <v>5969</v>
      </c>
      <c r="C1980" t="s">
        <v>70</v>
      </c>
      <c r="D1980">
        <v>2010</v>
      </c>
      <c r="E1980" t="s">
        <v>105</v>
      </c>
      <c r="F1980" t="s">
        <v>224</v>
      </c>
      <c r="G1980" t="s">
        <v>144</v>
      </c>
      <c r="H1980">
        <v>13.347257306557909</v>
      </c>
    </row>
    <row r="1981" spans="1:8">
      <c r="A1981" t="s">
        <v>20</v>
      </c>
      <c r="B1981" t="s">
        <v>5970</v>
      </c>
      <c r="C1981" t="s">
        <v>182</v>
      </c>
      <c r="D1981">
        <v>2010</v>
      </c>
      <c r="E1981" t="s">
        <v>105</v>
      </c>
      <c r="F1981" t="s">
        <v>224</v>
      </c>
      <c r="G1981" t="s">
        <v>144</v>
      </c>
      <c r="H1981">
        <v>15.030494960524724</v>
      </c>
    </row>
    <row r="1982" spans="1:8">
      <c r="A1982" t="s">
        <v>23</v>
      </c>
      <c r="B1982" t="s">
        <v>5971</v>
      </c>
      <c r="C1982" t="s">
        <v>175</v>
      </c>
      <c r="D1982">
        <v>2011</v>
      </c>
      <c r="E1982" t="s">
        <v>105</v>
      </c>
      <c r="F1982" t="s">
        <v>224</v>
      </c>
      <c r="G1982" t="s">
        <v>144</v>
      </c>
      <c r="H1982">
        <v>16.805314624970819</v>
      </c>
    </row>
    <row r="1983" spans="1:8">
      <c r="A1983" t="s">
        <v>25</v>
      </c>
      <c r="B1983" t="s">
        <v>5972</v>
      </c>
      <c r="C1983" t="s">
        <v>176</v>
      </c>
      <c r="D1983">
        <v>2011</v>
      </c>
      <c r="E1983" t="s">
        <v>105</v>
      </c>
      <c r="F1983" t="s">
        <v>224</v>
      </c>
      <c r="G1983" t="s">
        <v>144</v>
      </c>
      <c r="H1983">
        <v>19.33202536843546</v>
      </c>
    </row>
    <row r="1984" spans="1:8">
      <c r="A1984" t="s">
        <v>26</v>
      </c>
      <c r="B1984" t="s">
        <v>5973</v>
      </c>
      <c r="C1984" t="s">
        <v>177</v>
      </c>
      <c r="D1984">
        <v>2011</v>
      </c>
      <c r="E1984" t="s">
        <v>105</v>
      </c>
      <c r="F1984" t="s">
        <v>224</v>
      </c>
      <c r="G1984" t="s">
        <v>144</v>
      </c>
      <c r="H1984">
        <v>17.931251701624483</v>
      </c>
    </row>
    <row r="1985" spans="1:8">
      <c r="A1985" s="16" t="s">
        <v>221</v>
      </c>
      <c r="B1985" t="s">
        <v>5974</v>
      </c>
      <c r="C1985" t="s">
        <v>178</v>
      </c>
      <c r="D1985">
        <v>2011</v>
      </c>
      <c r="E1985" t="s">
        <v>105</v>
      </c>
      <c r="F1985" t="s">
        <v>224</v>
      </c>
      <c r="G1985" t="s">
        <v>144</v>
      </c>
      <c r="H1985">
        <v>14.652528330858994</v>
      </c>
    </row>
    <row r="1986" spans="1:8">
      <c r="A1986" t="s">
        <v>107</v>
      </c>
      <c r="B1986" t="s">
        <v>5975</v>
      </c>
      <c r="C1986" t="s">
        <v>179</v>
      </c>
      <c r="D1986">
        <v>2011</v>
      </c>
      <c r="E1986" t="s">
        <v>105</v>
      </c>
      <c r="F1986" t="s">
        <v>224</v>
      </c>
      <c r="G1986" t="s">
        <v>144</v>
      </c>
      <c r="H1986">
        <v>11.411288233363845</v>
      </c>
    </row>
    <row r="1987" spans="1:8">
      <c r="A1987" t="s">
        <v>27</v>
      </c>
      <c r="B1987" t="s">
        <v>5976</v>
      </c>
      <c r="C1987" t="s">
        <v>180</v>
      </c>
      <c r="D1987">
        <v>2011</v>
      </c>
      <c r="E1987" t="s">
        <v>105</v>
      </c>
      <c r="F1987" t="s">
        <v>224</v>
      </c>
      <c r="G1987" t="s">
        <v>144</v>
      </c>
      <c r="H1987">
        <v>14.301156254794483</v>
      </c>
    </row>
    <row r="1988" spans="1:8">
      <c r="A1988" t="s">
        <v>28</v>
      </c>
      <c r="B1988" t="s">
        <v>5977</v>
      </c>
      <c r="C1988" t="s">
        <v>181</v>
      </c>
      <c r="D1988">
        <v>2011</v>
      </c>
      <c r="E1988" t="s">
        <v>105</v>
      </c>
      <c r="F1988" t="s">
        <v>224</v>
      </c>
      <c r="G1988" t="s">
        <v>144</v>
      </c>
      <c r="H1988">
        <v>14.724950571391183</v>
      </c>
    </row>
    <row r="1989" spans="1:8">
      <c r="A1989" t="s">
        <v>30</v>
      </c>
      <c r="B1989" t="s">
        <v>5978</v>
      </c>
      <c r="C1989" t="s">
        <v>29</v>
      </c>
      <c r="D1989">
        <v>2011</v>
      </c>
      <c r="E1989" t="s">
        <v>105</v>
      </c>
      <c r="F1989" t="s">
        <v>224</v>
      </c>
      <c r="G1989" t="s">
        <v>144</v>
      </c>
      <c r="H1989">
        <v>18.713263108886689</v>
      </c>
    </row>
    <row r="1990" spans="1:8">
      <c r="A1990" t="s">
        <v>32</v>
      </c>
      <c r="B1990" t="s">
        <v>5979</v>
      </c>
      <c r="C1990" t="s">
        <v>31</v>
      </c>
      <c r="D1990">
        <v>2011</v>
      </c>
      <c r="E1990" t="s">
        <v>105</v>
      </c>
      <c r="F1990" t="s">
        <v>224</v>
      </c>
      <c r="G1990" t="s">
        <v>144</v>
      </c>
      <c r="H1990">
        <v>17.038834951456312</v>
      </c>
    </row>
    <row r="1991" spans="1:8">
      <c r="A1991" t="s">
        <v>34</v>
      </c>
      <c r="B1991" t="s">
        <v>5980</v>
      </c>
      <c r="C1991" t="s">
        <v>33</v>
      </c>
      <c r="D1991">
        <v>2011</v>
      </c>
      <c r="E1991" t="s">
        <v>105</v>
      </c>
      <c r="F1991" t="s">
        <v>224</v>
      </c>
      <c r="G1991" t="s">
        <v>144</v>
      </c>
      <c r="H1991">
        <v>19.888868972934219</v>
      </c>
    </row>
    <row r="1992" spans="1:8">
      <c r="A1992" t="s">
        <v>36</v>
      </c>
      <c r="B1992" t="s">
        <v>5981</v>
      </c>
      <c r="C1992" t="s">
        <v>35</v>
      </c>
      <c r="D1992">
        <v>2011</v>
      </c>
      <c r="E1992" t="s">
        <v>105</v>
      </c>
      <c r="F1992" t="s">
        <v>224</v>
      </c>
      <c r="G1992" t="s">
        <v>144</v>
      </c>
      <c r="H1992">
        <v>17.726986607627357</v>
      </c>
    </row>
    <row r="1993" spans="1:8">
      <c r="A1993" t="s">
        <v>38</v>
      </c>
      <c r="B1993" t="s">
        <v>5982</v>
      </c>
      <c r="C1993" t="s">
        <v>37</v>
      </c>
      <c r="D1993">
        <v>2011</v>
      </c>
      <c r="E1993" t="s">
        <v>105</v>
      </c>
      <c r="F1993" t="s">
        <v>224</v>
      </c>
      <c r="G1993" t="s">
        <v>144</v>
      </c>
      <c r="H1993">
        <v>15.119553666312433</v>
      </c>
    </row>
    <row r="1994" spans="1:8">
      <c r="A1994" t="s">
        <v>40</v>
      </c>
      <c r="B1994" t="s">
        <v>5983</v>
      </c>
      <c r="C1994" t="s">
        <v>39</v>
      </c>
      <c r="D1994">
        <v>2011</v>
      </c>
      <c r="E1994" t="s">
        <v>105</v>
      </c>
      <c r="F1994" t="s">
        <v>224</v>
      </c>
      <c r="G1994" t="s">
        <v>144</v>
      </c>
      <c r="H1994">
        <v>14.316353887399464</v>
      </c>
    </row>
    <row r="1995" spans="1:8">
      <c r="A1995" t="s">
        <v>41</v>
      </c>
      <c r="B1995" t="s">
        <v>5984</v>
      </c>
      <c r="C1995" t="s">
        <v>24</v>
      </c>
      <c r="D1995">
        <v>2011</v>
      </c>
      <c r="E1995" t="s">
        <v>105</v>
      </c>
      <c r="F1995" t="s">
        <v>224</v>
      </c>
      <c r="G1995" t="s">
        <v>144</v>
      </c>
      <c r="H1995">
        <v>19.33202536843546</v>
      </c>
    </row>
    <row r="1996" spans="1:8">
      <c r="A1996" t="s">
        <v>43</v>
      </c>
      <c r="B1996" t="s">
        <v>5985</v>
      </c>
      <c r="C1996" t="s">
        <v>42</v>
      </c>
      <c r="D1996">
        <v>2011</v>
      </c>
      <c r="E1996" t="s">
        <v>105</v>
      </c>
      <c r="F1996" t="s">
        <v>224</v>
      </c>
      <c r="G1996" t="s">
        <v>144</v>
      </c>
      <c r="H1996">
        <v>17.418683459188301</v>
      </c>
    </row>
    <row r="1997" spans="1:8">
      <c r="A1997" t="s">
        <v>45</v>
      </c>
      <c r="B1997" t="s">
        <v>5986</v>
      </c>
      <c r="C1997" t="s">
        <v>44</v>
      </c>
      <c r="D1997">
        <v>2011</v>
      </c>
      <c r="E1997" t="s">
        <v>105</v>
      </c>
      <c r="F1997" t="s">
        <v>224</v>
      </c>
      <c r="G1997" t="s">
        <v>144</v>
      </c>
      <c r="H1997">
        <v>18.558489433036982</v>
      </c>
    </row>
    <row r="1998" spans="1:8">
      <c r="A1998" t="s">
        <v>47</v>
      </c>
      <c r="B1998" t="s">
        <v>5987</v>
      </c>
      <c r="C1998" t="s">
        <v>46</v>
      </c>
      <c r="D1998">
        <v>2011</v>
      </c>
      <c r="E1998" t="s">
        <v>105</v>
      </c>
      <c r="F1998" t="s">
        <v>224</v>
      </c>
      <c r="G1998" t="s">
        <v>144</v>
      </c>
      <c r="H1998">
        <v>17.726630549653478</v>
      </c>
    </row>
    <row r="1999" spans="1:8">
      <c r="A1999" t="s">
        <v>49</v>
      </c>
      <c r="B1999" t="s">
        <v>5988</v>
      </c>
      <c r="C1999" t="s">
        <v>48</v>
      </c>
      <c r="D1999">
        <v>2011</v>
      </c>
      <c r="E1999" t="s">
        <v>105</v>
      </c>
      <c r="F1999" t="s">
        <v>224</v>
      </c>
      <c r="G1999" t="s">
        <v>144</v>
      </c>
      <c r="H1999">
        <v>14.284624318619182</v>
      </c>
    </row>
    <row r="2000" spans="1:8">
      <c r="A2000" t="s">
        <v>51</v>
      </c>
      <c r="B2000" t="s">
        <v>5989</v>
      </c>
      <c r="C2000" t="s">
        <v>50</v>
      </c>
      <c r="D2000">
        <v>2011</v>
      </c>
      <c r="E2000" t="s">
        <v>105</v>
      </c>
      <c r="F2000" t="s">
        <v>224</v>
      </c>
      <c r="G2000" t="s">
        <v>144</v>
      </c>
      <c r="H2000">
        <v>15.312326444710767</v>
      </c>
    </row>
    <row r="2001" spans="1:8">
      <c r="A2001" t="s">
        <v>53</v>
      </c>
      <c r="B2001" t="s">
        <v>5990</v>
      </c>
      <c r="C2001" t="s">
        <v>52</v>
      </c>
      <c r="D2001">
        <v>2011</v>
      </c>
      <c r="E2001" t="s">
        <v>105</v>
      </c>
      <c r="F2001" t="s">
        <v>224</v>
      </c>
      <c r="G2001" t="s">
        <v>144</v>
      </c>
      <c r="H2001">
        <v>14.627173250515193</v>
      </c>
    </row>
    <row r="2002" spans="1:8">
      <c r="A2002" t="s">
        <v>55</v>
      </c>
      <c r="B2002" t="s">
        <v>5991</v>
      </c>
      <c r="C2002" t="s">
        <v>54</v>
      </c>
      <c r="D2002">
        <v>2011</v>
      </c>
      <c r="E2002" t="s">
        <v>105</v>
      </c>
      <c r="F2002" t="s">
        <v>224</v>
      </c>
      <c r="G2002" t="s">
        <v>144</v>
      </c>
      <c r="H2002">
        <v>14.858605163421981</v>
      </c>
    </row>
    <row r="2003" spans="1:8">
      <c r="A2003" t="s">
        <v>57</v>
      </c>
      <c r="B2003" t="s">
        <v>5992</v>
      </c>
      <c r="C2003" t="s">
        <v>56</v>
      </c>
      <c r="D2003">
        <v>2011</v>
      </c>
      <c r="E2003" t="s">
        <v>105</v>
      </c>
      <c r="F2003" t="s">
        <v>224</v>
      </c>
      <c r="G2003" t="s">
        <v>144</v>
      </c>
      <c r="H2003">
        <v>10.158246105662244</v>
      </c>
    </row>
    <row r="2004" spans="1:8">
      <c r="A2004" t="s">
        <v>59</v>
      </c>
      <c r="B2004" t="s">
        <v>5993</v>
      </c>
      <c r="C2004" t="s">
        <v>58</v>
      </c>
      <c r="D2004">
        <v>2011</v>
      </c>
      <c r="E2004" t="s">
        <v>105</v>
      </c>
      <c r="F2004" t="s">
        <v>224</v>
      </c>
      <c r="G2004" t="s">
        <v>144</v>
      </c>
      <c r="H2004">
        <v>14.337324164892317</v>
      </c>
    </row>
    <row r="2005" spans="1:8">
      <c r="A2005" t="s">
        <v>61</v>
      </c>
      <c r="B2005" t="s">
        <v>5994</v>
      </c>
      <c r="C2005" t="s">
        <v>60</v>
      </c>
      <c r="D2005">
        <v>2011</v>
      </c>
      <c r="E2005" t="s">
        <v>105</v>
      </c>
      <c r="F2005" t="s">
        <v>224</v>
      </c>
      <c r="G2005" t="s">
        <v>144</v>
      </c>
      <c r="H2005">
        <v>14.157233141190362</v>
      </c>
    </row>
    <row r="2006" spans="1:8">
      <c r="A2006" t="s">
        <v>63</v>
      </c>
      <c r="B2006" t="s">
        <v>5995</v>
      </c>
      <c r="C2006" t="s">
        <v>62</v>
      </c>
      <c r="D2006">
        <v>2011</v>
      </c>
      <c r="E2006" t="s">
        <v>105</v>
      </c>
      <c r="F2006" t="s">
        <v>224</v>
      </c>
      <c r="G2006" t="s">
        <v>144</v>
      </c>
      <c r="H2006">
        <v>14.074944658709693</v>
      </c>
    </row>
    <row r="2007" spans="1:8">
      <c r="A2007" t="s">
        <v>65</v>
      </c>
      <c r="B2007" t="s">
        <v>5996</v>
      </c>
      <c r="C2007" t="s">
        <v>64</v>
      </c>
      <c r="D2007">
        <v>2011</v>
      </c>
      <c r="E2007" t="s">
        <v>105</v>
      </c>
      <c r="F2007" t="s">
        <v>224</v>
      </c>
      <c r="G2007" t="s">
        <v>144</v>
      </c>
      <c r="H2007">
        <v>15.27542990381813</v>
      </c>
    </row>
    <row r="2008" spans="1:8">
      <c r="A2008" t="s">
        <v>67</v>
      </c>
      <c r="B2008" t="s">
        <v>5997</v>
      </c>
      <c r="C2008" t="s">
        <v>66</v>
      </c>
      <c r="D2008">
        <v>2011</v>
      </c>
      <c r="E2008" t="s">
        <v>105</v>
      </c>
      <c r="F2008" t="s">
        <v>224</v>
      </c>
      <c r="G2008" t="s">
        <v>144</v>
      </c>
      <c r="H2008">
        <v>14.832740533969654</v>
      </c>
    </row>
    <row r="2009" spans="1:8">
      <c r="A2009" t="s">
        <v>69</v>
      </c>
      <c r="B2009" t="s">
        <v>5998</v>
      </c>
      <c r="C2009" t="s">
        <v>68</v>
      </c>
      <c r="D2009">
        <v>2011</v>
      </c>
      <c r="E2009" t="s">
        <v>105</v>
      </c>
      <c r="F2009" t="s">
        <v>224</v>
      </c>
      <c r="G2009" t="s">
        <v>144</v>
      </c>
      <c r="H2009">
        <v>17.542533081285445</v>
      </c>
    </row>
    <row r="2010" spans="1:8">
      <c r="A2010" t="s">
        <v>71</v>
      </c>
      <c r="B2010" t="s">
        <v>5999</v>
      </c>
      <c r="C2010" t="s">
        <v>70</v>
      </c>
      <c r="D2010">
        <v>2011</v>
      </c>
      <c r="E2010" t="s">
        <v>105</v>
      </c>
      <c r="F2010" t="s">
        <v>224</v>
      </c>
      <c r="G2010" t="s">
        <v>144</v>
      </c>
      <c r="H2010">
        <v>13.416718023418678</v>
      </c>
    </row>
    <row r="2011" spans="1:8">
      <c r="A2011" t="s">
        <v>20</v>
      </c>
      <c r="B2011" t="s">
        <v>6000</v>
      </c>
      <c r="C2011" t="s">
        <v>182</v>
      </c>
      <c r="D2011">
        <v>2011</v>
      </c>
      <c r="E2011" t="s">
        <v>105</v>
      </c>
      <c r="F2011" t="s">
        <v>224</v>
      </c>
      <c r="G2011" t="s">
        <v>144</v>
      </c>
      <c r="H2011">
        <v>15.230628624603268</v>
      </c>
    </row>
    <row r="2012" spans="1:8">
      <c r="A2012" t="s">
        <v>23</v>
      </c>
      <c r="B2012" t="s">
        <v>6001</v>
      </c>
      <c r="C2012" t="s">
        <v>175</v>
      </c>
      <c r="D2012">
        <v>2012</v>
      </c>
      <c r="E2012" t="s">
        <v>105</v>
      </c>
      <c r="F2012" t="s">
        <v>224</v>
      </c>
      <c r="G2012" t="s">
        <v>144</v>
      </c>
      <c r="H2012">
        <v>17.478680407758361</v>
      </c>
    </row>
    <row r="2013" spans="1:8">
      <c r="A2013" t="s">
        <v>25</v>
      </c>
      <c r="B2013" t="s">
        <v>6002</v>
      </c>
      <c r="C2013" t="s">
        <v>176</v>
      </c>
      <c r="D2013">
        <v>2012</v>
      </c>
      <c r="E2013" t="s">
        <v>105</v>
      </c>
      <c r="F2013" t="s">
        <v>224</v>
      </c>
      <c r="G2013" t="s">
        <v>144</v>
      </c>
      <c r="H2013">
        <v>20.269220812839762</v>
      </c>
    </row>
    <row r="2014" spans="1:8">
      <c r="A2014" t="s">
        <v>26</v>
      </c>
      <c r="B2014" t="s">
        <v>6003</v>
      </c>
      <c r="C2014" t="s">
        <v>177</v>
      </c>
      <c r="D2014">
        <v>2012</v>
      </c>
      <c r="E2014" t="s">
        <v>105</v>
      </c>
      <c r="F2014" t="s">
        <v>224</v>
      </c>
      <c r="G2014" t="s">
        <v>144</v>
      </c>
      <c r="H2014">
        <v>18.527624954861185</v>
      </c>
    </row>
    <row r="2015" spans="1:8">
      <c r="A2015" s="16" t="s">
        <v>221</v>
      </c>
      <c r="B2015" t="s">
        <v>6004</v>
      </c>
      <c r="C2015" t="s">
        <v>178</v>
      </c>
      <c r="D2015">
        <v>2012</v>
      </c>
      <c r="E2015" t="s">
        <v>105</v>
      </c>
      <c r="F2015" t="s">
        <v>224</v>
      </c>
      <c r="G2015" t="s">
        <v>144</v>
      </c>
      <c r="H2015">
        <v>15.157088302134339</v>
      </c>
    </row>
    <row r="2016" spans="1:8">
      <c r="A2016" t="s">
        <v>107</v>
      </c>
      <c r="B2016" t="s">
        <v>6005</v>
      </c>
      <c r="C2016" t="s">
        <v>179</v>
      </c>
      <c r="D2016">
        <v>2012</v>
      </c>
      <c r="E2016" t="s">
        <v>105</v>
      </c>
      <c r="F2016" t="s">
        <v>224</v>
      </c>
      <c r="G2016" t="s">
        <v>144</v>
      </c>
      <c r="H2016">
        <v>11.810803847475094</v>
      </c>
    </row>
    <row r="2017" spans="1:8">
      <c r="A2017" t="s">
        <v>27</v>
      </c>
      <c r="B2017" t="s">
        <v>6006</v>
      </c>
      <c r="C2017" t="s">
        <v>180</v>
      </c>
      <c r="D2017">
        <v>2012</v>
      </c>
      <c r="E2017" t="s">
        <v>105</v>
      </c>
      <c r="F2017" t="s">
        <v>224</v>
      </c>
      <c r="G2017" t="s">
        <v>144</v>
      </c>
      <c r="H2017">
        <v>14.812630936359728</v>
      </c>
    </row>
    <row r="2018" spans="1:8">
      <c r="A2018" t="s">
        <v>28</v>
      </c>
      <c r="B2018" t="s">
        <v>6007</v>
      </c>
      <c r="C2018" t="s">
        <v>181</v>
      </c>
      <c r="D2018">
        <v>2012</v>
      </c>
      <c r="E2018" t="s">
        <v>105</v>
      </c>
      <c r="F2018" t="s">
        <v>224</v>
      </c>
      <c r="G2018" t="s">
        <v>144</v>
      </c>
      <c r="H2018">
        <v>15.30090352296248</v>
      </c>
    </row>
    <row r="2019" spans="1:8">
      <c r="A2019" t="s">
        <v>30</v>
      </c>
      <c r="B2019" t="s">
        <v>6008</v>
      </c>
      <c r="C2019" t="s">
        <v>29</v>
      </c>
      <c r="D2019">
        <v>2012</v>
      </c>
      <c r="E2019" t="s">
        <v>105</v>
      </c>
      <c r="F2019" t="s">
        <v>224</v>
      </c>
      <c r="G2019" t="s">
        <v>144</v>
      </c>
      <c r="H2019">
        <v>19.260485651214129</v>
      </c>
    </row>
    <row r="2020" spans="1:8">
      <c r="A2020" t="s">
        <v>32</v>
      </c>
      <c r="B2020" t="s">
        <v>6009</v>
      </c>
      <c r="C2020" t="s">
        <v>31</v>
      </c>
      <c r="D2020">
        <v>2012</v>
      </c>
      <c r="E2020" t="s">
        <v>105</v>
      </c>
      <c r="F2020" t="s">
        <v>224</v>
      </c>
      <c r="G2020" t="s">
        <v>144</v>
      </c>
      <c r="H2020">
        <v>17.617354905152652</v>
      </c>
    </row>
    <row r="2021" spans="1:8">
      <c r="A2021" t="s">
        <v>34</v>
      </c>
      <c r="B2021" t="s">
        <v>6010</v>
      </c>
      <c r="C2021" t="s">
        <v>33</v>
      </c>
      <c r="D2021">
        <v>2012</v>
      </c>
      <c r="E2021" t="s">
        <v>105</v>
      </c>
      <c r="F2021" t="s">
        <v>224</v>
      </c>
      <c r="G2021" t="s">
        <v>144</v>
      </c>
      <c r="H2021">
        <v>20.557903029434936</v>
      </c>
    </row>
    <row r="2022" spans="1:8">
      <c r="A2022" t="s">
        <v>36</v>
      </c>
      <c r="B2022" t="s">
        <v>6011</v>
      </c>
      <c r="C2022" t="s">
        <v>35</v>
      </c>
      <c r="D2022">
        <v>2012</v>
      </c>
      <c r="E2022" t="s">
        <v>105</v>
      </c>
      <c r="F2022" t="s">
        <v>224</v>
      </c>
      <c r="G2022" t="s">
        <v>144</v>
      </c>
      <c r="H2022">
        <v>18.519719070772556</v>
      </c>
    </row>
    <row r="2023" spans="1:8">
      <c r="A2023" t="s">
        <v>38</v>
      </c>
      <c r="B2023" t="s">
        <v>6012</v>
      </c>
      <c r="C2023" t="s">
        <v>37</v>
      </c>
      <c r="D2023">
        <v>2012</v>
      </c>
      <c r="E2023" t="s">
        <v>105</v>
      </c>
      <c r="F2023" t="s">
        <v>224</v>
      </c>
      <c r="G2023" t="s">
        <v>144</v>
      </c>
      <c r="H2023">
        <v>15.960271935415339</v>
      </c>
    </row>
    <row r="2024" spans="1:8">
      <c r="A2024" t="s">
        <v>40</v>
      </c>
      <c r="B2024" t="s">
        <v>6013</v>
      </c>
      <c r="C2024" t="s">
        <v>39</v>
      </c>
      <c r="D2024">
        <v>2012</v>
      </c>
      <c r="E2024" t="s">
        <v>105</v>
      </c>
      <c r="F2024" t="s">
        <v>224</v>
      </c>
      <c r="G2024" t="s">
        <v>144</v>
      </c>
      <c r="H2024">
        <v>14.884243517341297</v>
      </c>
    </row>
    <row r="2025" spans="1:8">
      <c r="A2025" t="s">
        <v>41</v>
      </c>
      <c r="B2025" t="s">
        <v>6014</v>
      </c>
      <c r="C2025" t="s">
        <v>24</v>
      </c>
      <c r="D2025">
        <v>2012</v>
      </c>
      <c r="E2025" t="s">
        <v>105</v>
      </c>
      <c r="F2025" t="s">
        <v>224</v>
      </c>
      <c r="G2025" t="s">
        <v>144</v>
      </c>
      <c r="H2025">
        <v>20.269220812839762</v>
      </c>
    </row>
    <row r="2026" spans="1:8">
      <c r="A2026" t="s">
        <v>43</v>
      </c>
      <c r="B2026" t="s">
        <v>6015</v>
      </c>
      <c r="C2026" t="s">
        <v>42</v>
      </c>
      <c r="D2026">
        <v>2012</v>
      </c>
      <c r="E2026" t="s">
        <v>105</v>
      </c>
      <c r="F2026" t="s">
        <v>224</v>
      </c>
      <c r="G2026" t="s">
        <v>144</v>
      </c>
      <c r="H2026">
        <v>17.909662483887089</v>
      </c>
    </row>
    <row r="2027" spans="1:8">
      <c r="A2027" t="s">
        <v>45</v>
      </c>
      <c r="B2027" t="s">
        <v>6016</v>
      </c>
      <c r="C2027" t="s">
        <v>44</v>
      </c>
      <c r="D2027">
        <v>2012</v>
      </c>
      <c r="E2027" t="s">
        <v>105</v>
      </c>
      <c r="F2027" t="s">
        <v>224</v>
      </c>
      <c r="G2027" t="s">
        <v>144</v>
      </c>
      <c r="H2027">
        <v>19.241638406808963</v>
      </c>
    </row>
    <row r="2028" spans="1:8">
      <c r="A2028" t="s">
        <v>47</v>
      </c>
      <c r="B2028" t="s">
        <v>6017</v>
      </c>
      <c r="C2028" t="s">
        <v>46</v>
      </c>
      <c r="D2028">
        <v>2012</v>
      </c>
      <c r="E2028" t="s">
        <v>105</v>
      </c>
      <c r="F2028" t="s">
        <v>224</v>
      </c>
      <c r="G2028" t="s">
        <v>144</v>
      </c>
      <c r="H2028">
        <v>18.311718567989438</v>
      </c>
    </row>
    <row r="2029" spans="1:8">
      <c r="A2029" t="s">
        <v>49</v>
      </c>
      <c r="B2029" t="s">
        <v>6018</v>
      </c>
      <c r="C2029" t="s">
        <v>48</v>
      </c>
      <c r="D2029">
        <v>2012</v>
      </c>
      <c r="E2029" t="s">
        <v>105</v>
      </c>
      <c r="F2029" t="s">
        <v>224</v>
      </c>
      <c r="G2029" t="s">
        <v>144</v>
      </c>
      <c r="H2029">
        <v>14.715851602023609</v>
      </c>
    </row>
    <row r="2030" spans="1:8">
      <c r="A2030" t="s">
        <v>51</v>
      </c>
      <c r="B2030" t="s">
        <v>6019</v>
      </c>
      <c r="C2030" t="s">
        <v>50</v>
      </c>
      <c r="D2030">
        <v>2012</v>
      </c>
      <c r="E2030" t="s">
        <v>105</v>
      </c>
      <c r="F2030" t="s">
        <v>224</v>
      </c>
      <c r="G2030" t="s">
        <v>144</v>
      </c>
      <c r="H2030">
        <v>15.836787111085169</v>
      </c>
    </row>
    <row r="2031" spans="1:8">
      <c r="A2031" t="s">
        <v>53</v>
      </c>
      <c r="B2031" t="s">
        <v>6020</v>
      </c>
      <c r="C2031" t="s">
        <v>52</v>
      </c>
      <c r="D2031">
        <v>2012</v>
      </c>
      <c r="E2031" t="s">
        <v>105</v>
      </c>
      <c r="F2031" t="s">
        <v>224</v>
      </c>
      <c r="G2031" t="s">
        <v>144</v>
      </c>
      <c r="H2031">
        <v>15.240525415373909</v>
      </c>
    </row>
    <row r="2032" spans="1:8">
      <c r="A2032" t="s">
        <v>55</v>
      </c>
      <c r="B2032" t="s">
        <v>6021</v>
      </c>
      <c r="C2032" t="s">
        <v>54</v>
      </c>
      <c r="D2032">
        <v>2012</v>
      </c>
      <c r="E2032" t="s">
        <v>105</v>
      </c>
      <c r="F2032" t="s">
        <v>224</v>
      </c>
      <c r="G2032" t="s">
        <v>144</v>
      </c>
      <c r="H2032">
        <v>15.597563741212298</v>
      </c>
    </row>
    <row r="2033" spans="1:8">
      <c r="A2033" t="s">
        <v>57</v>
      </c>
      <c r="B2033" t="s">
        <v>6022</v>
      </c>
      <c r="C2033" t="s">
        <v>56</v>
      </c>
      <c r="D2033">
        <v>2012</v>
      </c>
      <c r="E2033" t="s">
        <v>105</v>
      </c>
      <c r="F2033" t="s">
        <v>224</v>
      </c>
      <c r="G2033" t="s">
        <v>144</v>
      </c>
      <c r="H2033">
        <v>10.444883315999204</v>
      </c>
    </row>
    <row r="2034" spans="1:8">
      <c r="A2034" t="s">
        <v>59</v>
      </c>
      <c r="B2034" t="s">
        <v>6023</v>
      </c>
      <c r="C2034" t="s">
        <v>58</v>
      </c>
      <c r="D2034">
        <v>2012</v>
      </c>
      <c r="E2034" t="s">
        <v>105</v>
      </c>
      <c r="F2034" t="s">
        <v>224</v>
      </c>
      <c r="G2034" t="s">
        <v>144</v>
      </c>
      <c r="H2034">
        <v>14.85587967578345</v>
      </c>
    </row>
    <row r="2035" spans="1:8">
      <c r="A2035" t="s">
        <v>61</v>
      </c>
      <c r="B2035" t="s">
        <v>6024</v>
      </c>
      <c r="C2035" t="s">
        <v>60</v>
      </c>
      <c r="D2035">
        <v>2012</v>
      </c>
      <c r="E2035" t="s">
        <v>105</v>
      </c>
      <c r="F2035" t="s">
        <v>224</v>
      </c>
      <c r="G2035" t="s">
        <v>144</v>
      </c>
      <c r="H2035">
        <v>14.639397201291713</v>
      </c>
    </row>
    <row r="2036" spans="1:8">
      <c r="A2036" t="s">
        <v>63</v>
      </c>
      <c r="B2036" t="s">
        <v>6025</v>
      </c>
      <c r="C2036" t="s">
        <v>62</v>
      </c>
      <c r="D2036">
        <v>2012</v>
      </c>
      <c r="E2036" t="s">
        <v>105</v>
      </c>
      <c r="F2036" t="s">
        <v>224</v>
      </c>
      <c r="G2036" t="s">
        <v>144</v>
      </c>
      <c r="H2036">
        <v>14.661971188913203</v>
      </c>
    </row>
    <row r="2037" spans="1:8">
      <c r="A2037" t="s">
        <v>65</v>
      </c>
      <c r="B2037" t="s">
        <v>6026</v>
      </c>
      <c r="C2037" t="s">
        <v>64</v>
      </c>
      <c r="D2037">
        <v>2012</v>
      </c>
      <c r="E2037" t="s">
        <v>105</v>
      </c>
      <c r="F2037" t="s">
        <v>224</v>
      </c>
      <c r="G2037" t="s">
        <v>144</v>
      </c>
      <c r="H2037">
        <v>15.917570246006763</v>
      </c>
    </row>
    <row r="2038" spans="1:8">
      <c r="A2038" t="s">
        <v>67</v>
      </c>
      <c r="B2038" t="s">
        <v>6027</v>
      </c>
      <c r="C2038" t="s">
        <v>66</v>
      </c>
      <c r="D2038">
        <v>2012</v>
      </c>
      <c r="E2038" t="s">
        <v>105</v>
      </c>
      <c r="F2038" t="s">
        <v>224</v>
      </c>
      <c r="G2038" t="s">
        <v>144</v>
      </c>
      <c r="H2038">
        <v>15.369225581656737</v>
      </c>
    </row>
    <row r="2039" spans="1:8">
      <c r="A2039" t="s">
        <v>69</v>
      </c>
      <c r="B2039" t="s">
        <v>6028</v>
      </c>
      <c r="C2039" t="s">
        <v>68</v>
      </c>
      <c r="D2039">
        <v>2012</v>
      </c>
      <c r="E2039" t="s">
        <v>105</v>
      </c>
      <c r="F2039" t="s">
        <v>224</v>
      </c>
      <c r="G2039" t="s">
        <v>144</v>
      </c>
      <c r="H2039">
        <v>18.345219844919907</v>
      </c>
    </row>
    <row r="2040" spans="1:8">
      <c r="A2040" t="s">
        <v>71</v>
      </c>
      <c r="B2040" t="s">
        <v>6029</v>
      </c>
      <c r="C2040" t="s">
        <v>70</v>
      </c>
      <c r="D2040">
        <v>2012</v>
      </c>
      <c r="E2040" t="s">
        <v>105</v>
      </c>
      <c r="F2040" t="s">
        <v>224</v>
      </c>
      <c r="G2040" t="s">
        <v>144</v>
      </c>
      <c r="H2040">
        <v>13.831600715403534</v>
      </c>
    </row>
    <row r="2041" spans="1:8">
      <c r="A2041" t="s">
        <v>20</v>
      </c>
      <c r="B2041" t="s">
        <v>6030</v>
      </c>
      <c r="C2041" t="s">
        <v>182</v>
      </c>
      <c r="D2041">
        <v>2012</v>
      </c>
      <c r="E2041" t="s">
        <v>105</v>
      </c>
      <c r="F2041" t="s">
        <v>224</v>
      </c>
      <c r="G2041" t="s">
        <v>144</v>
      </c>
      <c r="H2041">
        <v>15.800073645505504</v>
      </c>
    </row>
    <row r="2042" spans="1:8">
      <c r="A2042" t="s">
        <v>23</v>
      </c>
      <c r="B2042" t="s">
        <v>6031</v>
      </c>
      <c r="C2042" t="s">
        <v>175</v>
      </c>
      <c r="D2042">
        <v>2013</v>
      </c>
      <c r="E2042" t="s">
        <v>105</v>
      </c>
      <c r="F2042" t="s">
        <v>224</v>
      </c>
      <c r="G2042" t="s">
        <v>144</v>
      </c>
      <c r="H2042">
        <v>17.987156431611957</v>
      </c>
    </row>
    <row r="2043" spans="1:8">
      <c r="A2043" t="s">
        <v>25</v>
      </c>
      <c r="B2043" t="s">
        <v>6032</v>
      </c>
      <c r="C2043" t="s">
        <v>176</v>
      </c>
      <c r="D2043">
        <v>2013</v>
      </c>
      <c r="E2043" t="s">
        <v>105</v>
      </c>
      <c r="F2043" t="s">
        <v>224</v>
      </c>
      <c r="G2043" t="s">
        <v>144</v>
      </c>
      <c r="H2043">
        <v>21.106101684588904</v>
      </c>
    </row>
    <row r="2044" spans="1:8">
      <c r="A2044" t="s">
        <v>26</v>
      </c>
      <c r="B2044" t="s">
        <v>6033</v>
      </c>
      <c r="C2044" t="s">
        <v>177</v>
      </c>
      <c r="D2044">
        <v>2013</v>
      </c>
      <c r="E2044" t="s">
        <v>105</v>
      </c>
      <c r="F2044" t="s">
        <v>224</v>
      </c>
      <c r="G2044" t="s">
        <v>144</v>
      </c>
      <c r="H2044">
        <v>19.070161503839024</v>
      </c>
    </row>
    <row r="2045" spans="1:8">
      <c r="A2045" s="16" t="s">
        <v>221</v>
      </c>
      <c r="B2045" t="s">
        <v>6034</v>
      </c>
      <c r="C2045" t="s">
        <v>178</v>
      </c>
      <c r="D2045">
        <v>2013</v>
      </c>
      <c r="E2045" t="s">
        <v>105</v>
      </c>
      <c r="F2045" t="s">
        <v>224</v>
      </c>
      <c r="G2045" t="s">
        <v>144</v>
      </c>
      <c r="H2045">
        <v>15.527899567005257</v>
      </c>
    </row>
    <row r="2046" spans="1:8">
      <c r="A2046" t="s">
        <v>107</v>
      </c>
      <c r="B2046" t="s">
        <v>6035</v>
      </c>
      <c r="C2046" t="s">
        <v>179</v>
      </c>
      <c r="D2046">
        <v>2013</v>
      </c>
      <c r="E2046" t="s">
        <v>105</v>
      </c>
      <c r="F2046" t="s">
        <v>224</v>
      </c>
      <c r="G2046" t="s">
        <v>144</v>
      </c>
      <c r="H2046">
        <v>12.058388434860829</v>
      </c>
    </row>
    <row r="2047" spans="1:8">
      <c r="A2047" t="s">
        <v>27</v>
      </c>
      <c r="B2047" t="s">
        <v>6036</v>
      </c>
      <c r="C2047" t="s">
        <v>180</v>
      </c>
      <c r="D2047">
        <v>2013</v>
      </c>
      <c r="E2047" t="s">
        <v>105</v>
      </c>
      <c r="F2047" t="s">
        <v>224</v>
      </c>
      <c r="G2047" t="s">
        <v>144</v>
      </c>
      <c r="H2047">
        <v>15.271566822190533</v>
      </c>
    </row>
    <row r="2048" spans="1:8">
      <c r="A2048" t="s">
        <v>28</v>
      </c>
      <c r="B2048" t="s">
        <v>6037</v>
      </c>
      <c r="C2048" t="s">
        <v>181</v>
      </c>
      <c r="D2048">
        <v>2013</v>
      </c>
      <c r="E2048" t="s">
        <v>105</v>
      </c>
      <c r="F2048" t="s">
        <v>224</v>
      </c>
      <c r="G2048" t="s">
        <v>144</v>
      </c>
      <c r="H2048">
        <v>15.746352808513636</v>
      </c>
    </row>
    <row r="2049" spans="1:8">
      <c r="A2049" t="s">
        <v>30</v>
      </c>
      <c r="B2049" t="s">
        <v>6038</v>
      </c>
      <c r="C2049" t="s">
        <v>29</v>
      </c>
      <c r="D2049">
        <v>2013</v>
      </c>
      <c r="E2049" t="s">
        <v>105</v>
      </c>
      <c r="F2049" t="s">
        <v>224</v>
      </c>
      <c r="G2049" t="s">
        <v>144</v>
      </c>
      <c r="H2049">
        <v>19.8546934030805</v>
      </c>
    </row>
    <row r="2050" spans="1:8">
      <c r="A2050" t="s">
        <v>32</v>
      </c>
      <c r="B2050" t="s">
        <v>6039</v>
      </c>
      <c r="C2050" t="s">
        <v>31</v>
      </c>
      <c r="D2050">
        <v>2013</v>
      </c>
      <c r="E2050" t="s">
        <v>105</v>
      </c>
      <c r="F2050" t="s">
        <v>224</v>
      </c>
      <c r="G2050" t="s">
        <v>144</v>
      </c>
      <c r="H2050">
        <v>18.092454835281615</v>
      </c>
    </row>
    <row r="2051" spans="1:8">
      <c r="A2051" t="s">
        <v>34</v>
      </c>
      <c r="B2051" t="s">
        <v>6040</v>
      </c>
      <c r="C2051" t="s">
        <v>33</v>
      </c>
      <c r="D2051">
        <v>2013</v>
      </c>
      <c r="E2051" t="s">
        <v>105</v>
      </c>
      <c r="F2051" t="s">
        <v>224</v>
      </c>
      <c r="G2051" t="s">
        <v>144</v>
      </c>
      <c r="H2051">
        <v>21.045793510954493</v>
      </c>
    </row>
    <row r="2052" spans="1:8">
      <c r="A2052" t="s">
        <v>36</v>
      </c>
      <c r="B2052" t="s">
        <v>6041</v>
      </c>
      <c r="C2052" t="s">
        <v>35</v>
      </c>
      <c r="D2052">
        <v>2013</v>
      </c>
      <c r="E2052" t="s">
        <v>105</v>
      </c>
      <c r="F2052" t="s">
        <v>224</v>
      </c>
      <c r="G2052" t="s">
        <v>144</v>
      </c>
      <c r="H2052">
        <v>19.027157098659334</v>
      </c>
    </row>
    <row r="2053" spans="1:8">
      <c r="A2053" t="s">
        <v>38</v>
      </c>
      <c r="B2053" t="s">
        <v>6042</v>
      </c>
      <c r="C2053" t="s">
        <v>37</v>
      </c>
      <c r="D2053">
        <v>2013</v>
      </c>
      <c r="E2053" t="s">
        <v>105</v>
      </c>
      <c r="F2053" t="s">
        <v>224</v>
      </c>
      <c r="G2053" t="s">
        <v>144</v>
      </c>
      <c r="H2053">
        <v>16.53308604358482</v>
      </c>
    </row>
    <row r="2054" spans="1:8">
      <c r="A2054" t="s">
        <v>40</v>
      </c>
      <c r="B2054" t="s">
        <v>6043</v>
      </c>
      <c r="C2054" t="s">
        <v>39</v>
      </c>
      <c r="D2054">
        <v>2013</v>
      </c>
      <c r="E2054" t="s">
        <v>105</v>
      </c>
      <c r="F2054" t="s">
        <v>224</v>
      </c>
      <c r="G2054" t="s">
        <v>144</v>
      </c>
      <c r="H2054">
        <v>15.324679143205774</v>
      </c>
    </row>
    <row r="2055" spans="1:8">
      <c r="A2055" t="s">
        <v>41</v>
      </c>
      <c r="B2055" t="s">
        <v>6044</v>
      </c>
      <c r="C2055" t="s">
        <v>24</v>
      </c>
      <c r="D2055">
        <v>2013</v>
      </c>
      <c r="E2055" t="s">
        <v>105</v>
      </c>
      <c r="F2055" t="s">
        <v>224</v>
      </c>
      <c r="G2055" t="s">
        <v>144</v>
      </c>
      <c r="H2055">
        <v>21.106101684588904</v>
      </c>
    </row>
    <row r="2056" spans="1:8">
      <c r="A2056" t="s">
        <v>43</v>
      </c>
      <c r="B2056" t="s">
        <v>6045</v>
      </c>
      <c r="C2056" t="s">
        <v>42</v>
      </c>
      <c r="D2056">
        <v>2013</v>
      </c>
      <c r="E2056" t="s">
        <v>105</v>
      </c>
      <c r="F2056" t="s">
        <v>224</v>
      </c>
      <c r="G2056" t="s">
        <v>144</v>
      </c>
      <c r="H2056">
        <v>18.443849425106315</v>
      </c>
    </row>
    <row r="2057" spans="1:8">
      <c r="A2057" t="s">
        <v>45</v>
      </c>
      <c r="B2057" t="s">
        <v>6046</v>
      </c>
      <c r="C2057" t="s">
        <v>44</v>
      </c>
      <c r="D2057">
        <v>2013</v>
      </c>
      <c r="E2057" t="s">
        <v>105</v>
      </c>
      <c r="F2057" t="s">
        <v>224</v>
      </c>
      <c r="G2057" t="s">
        <v>144</v>
      </c>
      <c r="H2057">
        <v>19.820237366129806</v>
      </c>
    </row>
    <row r="2058" spans="1:8">
      <c r="A2058" t="s">
        <v>47</v>
      </c>
      <c r="B2058" t="s">
        <v>6047</v>
      </c>
      <c r="C2058" t="s">
        <v>46</v>
      </c>
      <c r="D2058">
        <v>2013</v>
      </c>
      <c r="E2058" t="s">
        <v>105</v>
      </c>
      <c r="F2058" t="s">
        <v>224</v>
      </c>
      <c r="G2058" t="s">
        <v>144</v>
      </c>
      <c r="H2058">
        <v>18.83267104258216</v>
      </c>
    </row>
    <row r="2059" spans="1:8">
      <c r="A2059" t="s">
        <v>49</v>
      </c>
      <c r="B2059" t="s">
        <v>6048</v>
      </c>
      <c r="C2059" t="s">
        <v>48</v>
      </c>
      <c r="D2059">
        <v>2013</v>
      </c>
      <c r="E2059" t="s">
        <v>105</v>
      </c>
      <c r="F2059" t="s">
        <v>224</v>
      </c>
      <c r="G2059" t="s">
        <v>144</v>
      </c>
      <c r="H2059">
        <v>14.978904723161188</v>
      </c>
    </row>
    <row r="2060" spans="1:8">
      <c r="A2060" t="s">
        <v>51</v>
      </c>
      <c r="B2060" t="s">
        <v>6049</v>
      </c>
      <c r="C2060" t="s">
        <v>50</v>
      </c>
      <c r="D2060">
        <v>2013</v>
      </c>
      <c r="E2060" t="s">
        <v>105</v>
      </c>
      <c r="F2060" t="s">
        <v>224</v>
      </c>
      <c r="G2060" t="s">
        <v>144</v>
      </c>
      <c r="H2060">
        <v>16.359282136651043</v>
      </c>
    </row>
    <row r="2061" spans="1:8">
      <c r="A2061" t="s">
        <v>53</v>
      </c>
      <c r="B2061" t="s">
        <v>6050</v>
      </c>
      <c r="C2061" t="s">
        <v>52</v>
      </c>
      <c r="D2061">
        <v>2013</v>
      </c>
      <c r="E2061" t="s">
        <v>105</v>
      </c>
      <c r="F2061" t="s">
        <v>224</v>
      </c>
      <c r="G2061" t="s">
        <v>144</v>
      </c>
      <c r="H2061">
        <v>15.650731848006345</v>
      </c>
    </row>
    <row r="2062" spans="1:8">
      <c r="A2062" t="s">
        <v>55</v>
      </c>
      <c r="B2062" t="s">
        <v>6051</v>
      </c>
      <c r="C2062" t="s">
        <v>54</v>
      </c>
      <c r="D2062">
        <v>2013</v>
      </c>
      <c r="E2062" t="s">
        <v>105</v>
      </c>
      <c r="F2062" t="s">
        <v>224</v>
      </c>
      <c r="G2062" t="s">
        <v>144</v>
      </c>
      <c r="H2062">
        <v>16.112970237806554</v>
      </c>
    </row>
    <row r="2063" spans="1:8">
      <c r="A2063" t="s">
        <v>57</v>
      </c>
      <c r="B2063" t="s">
        <v>6052</v>
      </c>
      <c r="C2063" t="s">
        <v>56</v>
      </c>
      <c r="D2063">
        <v>2013</v>
      </c>
      <c r="E2063" t="s">
        <v>105</v>
      </c>
      <c r="F2063" t="s">
        <v>224</v>
      </c>
      <c r="G2063" t="s">
        <v>144</v>
      </c>
      <c r="H2063">
        <v>10.6062185165885</v>
      </c>
    </row>
    <row r="2064" spans="1:8">
      <c r="A2064" t="s">
        <v>59</v>
      </c>
      <c r="B2064" t="s">
        <v>6053</v>
      </c>
      <c r="C2064" t="s">
        <v>58</v>
      </c>
      <c r="D2064">
        <v>2013</v>
      </c>
      <c r="E2064" t="s">
        <v>105</v>
      </c>
      <c r="F2064" t="s">
        <v>224</v>
      </c>
      <c r="G2064" t="s">
        <v>144</v>
      </c>
      <c r="H2064">
        <v>15.356731925495929</v>
      </c>
    </row>
    <row r="2065" spans="1:8">
      <c r="A2065" t="s">
        <v>61</v>
      </c>
      <c r="B2065" t="s">
        <v>6054</v>
      </c>
      <c r="C2065" t="s">
        <v>60</v>
      </c>
      <c r="D2065">
        <v>2013</v>
      </c>
      <c r="E2065" t="s">
        <v>105</v>
      </c>
      <c r="F2065" t="s">
        <v>224</v>
      </c>
      <c r="G2065" t="s">
        <v>144</v>
      </c>
      <c r="H2065">
        <v>14.930543527211002</v>
      </c>
    </row>
    <row r="2066" spans="1:8">
      <c r="A2066" t="s">
        <v>63</v>
      </c>
      <c r="B2066" t="s">
        <v>6055</v>
      </c>
      <c r="C2066" t="s">
        <v>62</v>
      </c>
      <c r="D2066">
        <v>2013</v>
      </c>
      <c r="E2066" t="s">
        <v>105</v>
      </c>
      <c r="F2066" t="s">
        <v>224</v>
      </c>
      <c r="G2066" t="s">
        <v>144</v>
      </c>
      <c r="H2066">
        <v>15.222391764786265</v>
      </c>
    </row>
    <row r="2067" spans="1:8">
      <c r="A2067" t="s">
        <v>65</v>
      </c>
      <c r="B2067" t="s">
        <v>6056</v>
      </c>
      <c r="C2067" t="s">
        <v>64</v>
      </c>
      <c r="D2067">
        <v>2013</v>
      </c>
      <c r="E2067" t="s">
        <v>105</v>
      </c>
      <c r="F2067" t="s">
        <v>224</v>
      </c>
      <c r="G2067" t="s">
        <v>144</v>
      </c>
      <c r="H2067">
        <v>16.26260271577598</v>
      </c>
    </row>
    <row r="2068" spans="1:8">
      <c r="A2068" t="s">
        <v>67</v>
      </c>
      <c r="B2068" t="s">
        <v>6057</v>
      </c>
      <c r="C2068" t="s">
        <v>66</v>
      </c>
      <c r="D2068">
        <v>2013</v>
      </c>
      <c r="E2068" t="s">
        <v>105</v>
      </c>
      <c r="F2068" t="s">
        <v>224</v>
      </c>
      <c r="G2068" t="s">
        <v>144</v>
      </c>
      <c r="H2068">
        <v>15.794675951926319</v>
      </c>
    </row>
    <row r="2069" spans="1:8">
      <c r="A2069" t="s">
        <v>69</v>
      </c>
      <c r="B2069" t="s">
        <v>6058</v>
      </c>
      <c r="C2069" t="s">
        <v>68</v>
      </c>
      <c r="D2069">
        <v>2013</v>
      </c>
      <c r="E2069" t="s">
        <v>105</v>
      </c>
      <c r="F2069" t="s">
        <v>224</v>
      </c>
      <c r="G2069" t="s">
        <v>144</v>
      </c>
      <c r="H2069">
        <v>18.879558011049724</v>
      </c>
    </row>
    <row r="2070" spans="1:8">
      <c r="A2070" t="s">
        <v>71</v>
      </c>
      <c r="B2070" t="s">
        <v>6059</v>
      </c>
      <c r="C2070" t="s">
        <v>70</v>
      </c>
      <c r="D2070">
        <v>2013</v>
      </c>
      <c r="E2070" t="s">
        <v>105</v>
      </c>
      <c r="F2070" t="s">
        <v>224</v>
      </c>
      <c r="G2070" t="s">
        <v>144</v>
      </c>
      <c r="H2070">
        <v>14.137647991763934</v>
      </c>
    </row>
    <row r="2071" spans="1:8">
      <c r="A2071" t="s">
        <v>20</v>
      </c>
      <c r="B2071" t="s">
        <v>6060</v>
      </c>
      <c r="C2071" t="s">
        <v>182</v>
      </c>
      <c r="D2071">
        <v>2013</v>
      </c>
      <c r="E2071" t="s">
        <v>105</v>
      </c>
      <c r="F2071" t="s">
        <v>224</v>
      </c>
      <c r="G2071" t="s">
        <v>144</v>
      </c>
      <c r="H2071">
        <v>16.243704738629923</v>
      </c>
    </row>
    <row r="2072" spans="1:8">
      <c r="A2072" t="s">
        <v>23</v>
      </c>
      <c r="B2072" t="s">
        <v>6061</v>
      </c>
      <c r="C2072" t="s">
        <v>175</v>
      </c>
      <c r="D2072">
        <v>2014</v>
      </c>
      <c r="E2072" t="s">
        <v>105</v>
      </c>
      <c r="F2072" t="s">
        <v>224</v>
      </c>
      <c r="G2072" t="s">
        <v>144</v>
      </c>
      <c r="H2072">
        <v>18.468643584759512</v>
      </c>
    </row>
    <row r="2073" spans="1:8">
      <c r="A2073" t="s">
        <v>25</v>
      </c>
      <c r="B2073" t="s">
        <v>6062</v>
      </c>
      <c r="C2073" t="s">
        <v>176</v>
      </c>
      <c r="D2073">
        <v>2014</v>
      </c>
      <c r="E2073" t="s">
        <v>105</v>
      </c>
      <c r="F2073" t="s">
        <v>224</v>
      </c>
      <c r="G2073" t="s">
        <v>144</v>
      </c>
      <c r="H2073">
        <v>21.649578769366705</v>
      </c>
    </row>
    <row r="2074" spans="1:8">
      <c r="A2074" t="s">
        <v>26</v>
      </c>
      <c r="B2074" t="s">
        <v>6063</v>
      </c>
      <c r="C2074" t="s">
        <v>177</v>
      </c>
      <c r="D2074">
        <v>2014</v>
      </c>
      <c r="E2074" t="s">
        <v>105</v>
      </c>
      <c r="F2074" t="s">
        <v>224</v>
      </c>
      <c r="G2074" t="s">
        <v>144</v>
      </c>
      <c r="H2074">
        <v>19.54600039147018</v>
      </c>
    </row>
    <row r="2075" spans="1:8">
      <c r="A2075" s="16" t="s">
        <v>221</v>
      </c>
      <c r="B2075" t="s">
        <v>6064</v>
      </c>
      <c r="C2075" t="s">
        <v>178</v>
      </c>
      <c r="D2075">
        <v>2014</v>
      </c>
      <c r="E2075" t="s">
        <v>105</v>
      </c>
      <c r="F2075" t="s">
        <v>224</v>
      </c>
      <c r="G2075" t="s">
        <v>144</v>
      </c>
      <c r="H2075">
        <v>15.834464200795667</v>
      </c>
    </row>
    <row r="2076" spans="1:8">
      <c r="A2076" t="s">
        <v>107</v>
      </c>
      <c r="B2076" t="s">
        <v>6065</v>
      </c>
      <c r="C2076" t="s">
        <v>179</v>
      </c>
      <c r="D2076">
        <v>2014</v>
      </c>
      <c r="E2076" t="s">
        <v>105</v>
      </c>
      <c r="F2076" t="s">
        <v>224</v>
      </c>
      <c r="G2076" t="s">
        <v>144</v>
      </c>
      <c r="H2076">
        <v>12.299236718736777</v>
      </c>
    </row>
    <row r="2077" spans="1:8">
      <c r="A2077" t="s">
        <v>27</v>
      </c>
      <c r="B2077" t="s">
        <v>6066</v>
      </c>
      <c r="C2077" t="s">
        <v>180</v>
      </c>
      <c r="D2077">
        <v>2014</v>
      </c>
      <c r="E2077" t="s">
        <v>105</v>
      </c>
      <c r="F2077" t="s">
        <v>224</v>
      </c>
      <c r="G2077" t="s">
        <v>144</v>
      </c>
      <c r="H2077">
        <v>15.571442359397189</v>
      </c>
    </row>
    <row r="2078" spans="1:8">
      <c r="A2078" t="s">
        <v>28</v>
      </c>
      <c r="B2078" t="s">
        <v>6067</v>
      </c>
      <c r="C2078" t="s">
        <v>181</v>
      </c>
      <c r="D2078">
        <v>2014</v>
      </c>
      <c r="E2078" t="s">
        <v>105</v>
      </c>
      <c r="F2078" t="s">
        <v>224</v>
      </c>
      <c r="G2078" t="s">
        <v>144</v>
      </c>
      <c r="H2078">
        <v>16.128306529572018</v>
      </c>
    </row>
    <row r="2079" spans="1:8">
      <c r="A2079" t="s">
        <v>30</v>
      </c>
      <c r="B2079" t="s">
        <v>6068</v>
      </c>
      <c r="C2079" t="s">
        <v>29</v>
      </c>
      <c r="D2079">
        <v>2014</v>
      </c>
      <c r="E2079" t="s">
        <v>105</v>
      </c>
      <c r="F2079" t="s">
        <v>224</v>
      </c>
      <c r="G2079" t="s">
        <v>144</v>
      </c>
      <c r="H2079">
        <v>20.340309583164242</v>
      </c>
    </row>
    <row r="2080" spans="1:8">
      <c r="A2080" t="s">
        <v>32</v>
      </c>
      <c r="B2080" t="s">
        <v>6069</v>
      </c>
      <c r="C2080" t="s">
        <v>31</v>
      </c>
      <c r="D2080">
        <v>2014</v>
      </c>
      <c r="E2080" t="s">
        <v>105</v>
      </c>
      <c r="F2080" t="s">
        <v>224</v>
      </c>
      <c r="G2080" t="s">
        <v>144</v>
      </c>
      <c r="H2080">
        <v>18.539502155563998</v>
      </c>
    </row>
    <row r="2081" spans="1:8">
      <c r="A2081" t="s">
        <v>34</v>
      </c>
      <c r="B2081" t="s">
        <v>6070</v>
      </c>
      <c r="C2081" t="s">
        <v>33</v>
      </c>
      <c r="D2081">
        <v>2014</v>
      </c>
      <c r="E2081" t="s">
        <v>105</v>
      </c>
      <c r="F2081" t="s">
        <v>224</v>
      </c>
      <c r="G2081" t="s">
        <v>144</v>
      </c>
      <c r="H2081">
        <v>21.608164856388541</v>
      </c>
    </row>
    <row r="2082" spans="1:8">
      <c r="A2082" t="s">
        <v>36</v>
      </c>
      <c r="B2082" t="s">
        <v>6071</v>
      </c>
      <c r="C2082" t="s">
        <v>35</v>
      </c>
      <c r="D2082">
        <v>2014</v>
      </c>
      <c r="E2082" t="s">
        <v>105</v>
      </c>
      <c r="F2082" t="s">
        <v>224</v>
      </c>
      <c r="G2082" t="s">
        <v>144</v>
      </c>
      <c r="H2082">
        <v>19.594753621327857</v>
      </c>
    </row>
    <row r="2083" spans="1:8">
      <c r="A2083" t="s">
        <v>38</v>
      </c>
      <c r="B2083" t="s">
        <v>6072</v>
      </c>
      <c r="C2083" t="s">
        <v>37</v>
      </c>
      <c r="D2083">
        <v>2014</v>
      </c>
      <c r="E2083" t="s">
        <v>105</v>
      </c>
      <c r="F2083" t="s">
        <v>224</v>
      </c>
      <c r="G2083" t="s">
        <v>144</v>
      </c>
      <c r="H2083">
        <v>17.018467915462093</v>
      </c>
    </row>
    <row r="2084" spans="1:8">
      <c r="A2084" t="s">
        <v>40</v>
      </c>
      <c r="B2084" t="s">
        <v>6073</v>
      </c>
      <c r="C2084" t="s">
        <v>39</v>
      </c>
      <c r="D2084">
        <v>2014</v>
      </c>
      <c r="E2084" t="s">
        <v>105</v>
      </c>
      <c r="F2084" t="s">
        <v>224</v>
      </c>
      <c r="G2084" t="s">
        <v>144</v>
      </c>
      <c r="H2084">
        <v>15.697955949463674</v>
      </c>
    </row>
    <row r="2085" spans="1:8">
      <c r="A2085" t="s">
        <v>41</v>
      </c>
      <c r="B2085" t="s">
        <v>6074</v>
      </c>
      <c r="C2085" t="s">
        <v>24</v>
      </c>
      <c r="D2085">
        <v>2014</v>
      </c>
      <c r="E2085" t="s">
        <v>105</v>
      </c>
      <c r="F2085" t="s">
        <v>224</v>
      </c>
      <c r="G2085" t="s">
        <v>144</v>
      </c>
      <c r="H2085">
        <v>21.649578769366705</v>
      </c>
    </row>
    <row r="2086" spans="1:8">
      <c r="A2086" t="s">
        <v>43</v>
      </c>
      <c r="B2086" t="s">
        <v>6075</v>
      </c>
      <c r="C2086" t="s">
        <v>42</v>
      </c>
      <c r="D2086">
        <v>2014</v>
      </c>
      <c r="E2086" t="s">
        <v>105</v>
      </c>
      <c r="F2086" t="s">
        <v>224</v>
      </c>
      <c r="G2086" t="s">
        <v>144</v>
      </c>
      <c r="H2086">
        <v>19.076793070666525</v>
      </c>
    </row>
    <row r="2087" spans="1:8">
      <c r="A2087" t="s">
        <v>45</v>
      </c>
      <c r="B2087" t="s">
        <v>6076</v>
      </c>
      <c r="C2087" t="s">
        <v>44</v>
      </c>
      <c r="D2087">
        <v>2014</v>
      </c>
      <c r="E2087" t="s">
        <v>105</v>
      </c>
      <c r="F2087" t="s">
        <v>224</v>
      </c>
      <c r="G2087" t="s">
        <v>144</v>
      </c>
      <c r="H2087">
        <v>20.255772178183555</v>
      </c>
    </row>
    <row r="2088" spans="1:8">
      <c r="A2088" t="s">
        <v>47</v>
      </c>
      <c r="B2088" t="s">
        <v>6077</v>
      </c>
      <c r="C2088" t="s">
        <v>46</v>
      </c>
      <c r="D2088">
        <v>2014</v>
      </c>
      <c r="E2088" t="s">
        <v>105</v>
      </c>
      <c r="F2088" t="s">
        <v>224</v>
      </c>
      <c r="G2088" t="s">
        <v>144</v>
      </c>
      <c r="H2088">
        <v>19.266389637947039</v>
      </c>
    </row>
    <row r="2089" spans="1:8">
      <c r="A2089" t="s">
        <v>49</v>
      </c>
      <c r="B2089" t="s">
        <v>6078</v>
      </c>
      <c r="C2089" t="s">
        <v>48</v>
      </c>
      <c r="D2089">
        <v>2014</v>
      </c>
      <c r="E2089" t="s">
        <v>105</v>
      </c>
      <c r="F2089" t="s">
        <v>224</v>
      </c>
      <c r="G2089" t="s">
        <v>144</v>
      </c>
      <c r="H2089">
        <v>15.225487173932967</v>
      </c>
    </row>
    <row r="2090" spans="1:8">
      <c r="A2090" t="s">
        <v>51</v>
      </c>
      <c r="B2090" t="s">
        <v>6079</v>
      </c>
      <c r="C2090" t="s">
        <v>50</v>
      </c>
      <c r="D2090">
        <v>2014</v>
      </c>
      <c r="E2090" t="s">
        <v>105</v>
      </c>
      <c r="F2090" t="s">
        <v>224</v>
      </c>
      <c r="G2090" t="s">
        <v>144</v>
      </c>
      <c r="H2090">
        <v>16.608855927898642</v>
      </c>
    </row>
    <row r="2091" spans="1:8">
      <c r="A2091" t="s">
        <v>53</v>
      </c>
      <c r="B2091" t="s">
        <v>6080</v>
      </c>
      <c r="C2091" t="s">
        <v>52</v>
      </c>
      <c r="D2091">
        <v>2014</v>
      </c>
      <c r="E2091" t="s">
        <v>105</v>
      </c>
      <c r="F2091" t="s">
        <v>224</v>
      </c>
      <c r="G2091" t="s">
        <v>144</v>
      </c>
      <c r="H2091">
        <v>16.117557624177053</v>
      </c>
    </row>
    <row r="2092" spans="1:8">
      <c r="A2092" t="s">
        <v>55</v>
      </c>
      <c r="B2092" t="s">
        <v>6081</v>
      </c>
      <c r="C2092" t="s">
        <v>54</v>
      </c>
      <c r="D2092">
        <v>2014</v>
      </c>
      <c r="E2092" t="s">
        <v>105</v>
      </c>
      <c r="F2092" t="s">
        <v>224</v>
      </c>
      <c r="G2092" t="s">
        <v>144</v>
      </c>
      <c r="H2092">
        <v>16.503947156436283</v>
      </c>
    </row>
    <row r="2093" spans="1:8">
      <c r="A2093" t="s">
        <v>57</v>
      </c>
      <c r="B2093" t="s">
        <v>6082</v>
      </c>
      <c r="C2093" t="s">
        <v>56</v>
      </c>
      <c r="D2093">
        <v>2014</v>
      </c>
      <c r="E2093" t="s">
        <v>105</v>
      </c>
      <c r="F2093" t="s">
        <v>224</v>
      </c>
      <c r="G2093" t="s">
        <v>144</v>
      </c>
      <c r="H2093">
        <v>10.801707616566635</v>
      </c>
    </row>
    <row r="2094" spans="1:8">
      <c r="A2094" t="s">
        <v>59</v>
      </c>
      <c r="B2094" t="s">
        <v>6083</v>
      </c>
      <c r="C2094" t="s">
        <v>58</v>
      </c>
      <c r="D2094">
        <v>2014</v>
      </c>
      <c r="E2094" t="s">
        <v>105</v>
      </c>
      <c r="F2094" t="s">
        <v>224</v>
      </c>
      <c r="G2094" t="s">
        <v>144</v>
      </c>
      <c r="H2094">
        <v>15.641476274165203</v>
      </c>
    </row>
    <row r="2095" spans="1:8">
      <c r="A2095" t="s">
        <v>61</v>
      </c>
      <c r="B2095" t="s">
        <v>6084</v>
      </c>
      <c r="C2095" t="s">
        <v>60</v>
      </c>
      <c r="D2095">
        <v>2014</v>
      </c>
      <c r="E2095" t="s">
        <v>105</v>
      </c>
      <c r="F2095" t="s">
        <v>224</v>
      </c>
      <c r="G2095" t="s">
        <v>144</v>
      </c>
      <c r="H2095">
        <v>15.290910345779556</v>
      </c>
    </row>
    <row r="2096" spans="1:8">
      <c r="A2096" t="s">
        <v>63</v>
      </c>
      <c r="B2096" t="s">
        <v>6085</v>
      </c>
      <c r="C2096" t="s">
        <v>62</v>
      </c>
      <c r="D2096">
        <v>2014</v>
      </c>
      <c r="E2096" t="s">
        <v>105</v>
      </c>
      <c r="F2096" t="s">
        <v>224</v>
      </c>
      <c r="G2096" t="s">
        <v>144</v>
      </c>
      <c r="H2096">
        <v>15.627092863548134</v>
      </c>
    </row>
    <row r="2097" spans="1:8">
      <c r="A2097" t="s">
        <v>65</v>
      </c>
      <c r="B2097" t="s">
        <v>6086</v>
      </c>
      <c r="C2097" t="s">
        <v>64</v>
      </c>
      <c r="D2097">
        <v>2014</v>
      </c>
      <c r="E2097" t="s">
        <v>105</v>
      </c>
      <c r="F2097" t="s">
        <v>224</v>
      </c>
      <c r="G2097" t="s">
        <v>144</v>
      </c>
      <c r="H2097">
        <v>16.735718036995973</v>
      </c>
    </row>
    <row r="2098" spans="1:8">
      <c r="A2098" t="s">
        <v>67</v>
      </c>
      <c r="B2098" t="s">
        <v>6087</v>
      </c>
      <c r="C2098" t="s">
        <v>66</v>
      </c>
      <c r="D2098">
        <v>2014</v>
      </c>
      <c r="E2098" t="s">
        <v>105</v>
      </c>
      <c r="F2098" t="s">
        <v>224</v>
      </c>
      <c r="G2098" t="s">
        <v>144</v>
      </c>
      <c r="H2098">
        <v>16.233519127884851</v>
      </c>
    </row>
    <row r="2099" spans="1:8">
      <c r="A2099" t="s">
        <v>69</v>
      </c>
      <c r="B2099" t="s">
        <v>6088</v>
      </c>
      <c r="C2099" t="s">
        <v>68</v>
      </c>
      <c r="D2099">
        <v>2014</v>
      </c>
      <c r="E2099" t="s">
        <v>105</v>
      </c>
      <c r="F2099" t="s">
        <v>224</v>
      </c>
      <c r="G2099" t="s">
        <v>144</v>
      </c>
      <c r="H2099">
        <v>19.483609446598518</v>
      </c>
    </row>
    <row r="2100" spans="1:8">
      <c r="A2100" t="s">
        <v>71</v>
      </c>
      <c r="B2100" t="s">
        <v>6089</v>
      </c>
      <c r="C2100" t="s">
        <v>70</v>
      </c>
      <c r="D2100">
        <v>2014</v>
      </c>
      <c r="E2100" t="s">
        <v>105</v>
      </c>
      <c r="F2100" t="s">
        <v>224</v>
      </c>
      <c r="G2100" t="s">
        <v>144</v>
      </c>
      <c r="H2100">
        <v>14.272824442315969</v>
      </c>
    </row>
    <row r="2101" spans="1:8">
      <c r="A2101" t="s">
        <v>20</v>
      </c>
      <c r="B2101" t="s">
        <v>6090</v>
      </c>
      <c r="C2101" t="s">
        <v>182</v>
      </c>
      <c r="D2101">
        <v>2014</v>
      </c>
      <c r="E2101" t="s">
        <v>105</v>
      </c>
      <c r="F2101" t="s">
        <v>224</v>
      </c>
      <c r="G2101" t="s">
        <v>144</v>
      </c>
      <c r="H2101">
        <v>16.619569254230715</v>
      </c>
    </row>
    <row r="2102" spans="1:8">
      <c r="A2102" t="s">
        <v>23</v>
      </c>
      <c r="B2102" t="s">
        <v>6091</v>
      </c>
      <c r="C2102" t="s">
        <v>175</v>
      </c>
      <c r="D2102">
        <v>2005</v>
      </c>
      <c r="E2102" t="s">
        <v>106</v>
      </c>
      <c r="F2102" t="s">
        <v>224</v>
      </c>
      <c r="G2102" t="s">
        <v>144</v>
      </c>
      <c r="H2102">
        <v>17.658526693896466</v>
      </c>
    </row>
    <row r="2103" spans="1:8">
      <c r="A2103" t="s">
        <v>25</v>
      </c>
      <c r="B2103" t="s">
        <v>6092</v>
      </c>
      <c r="C2103" t="s">
        <v>176</v>
      </c>
      <c r="D2103">
        <v>2005</v>
      </c>
      <c r="E2103" t="s">
        <v>106</v>
      </c>
      <c r="F2103" t="s">
        <v>224</v>
      </c>
      <c r="G2103" t="s">
        <v>144</v>
      </c>
      <c r="H2103">
        <v>18.700817306231578</v>
      </c>
    </row>
    <row r="2104" spans="1:8">
      <c r="A2104" t="s">
        <v>26</v>
      </c>
      <c r="B2104" t="s">
        <v>6093</v>
      </c>
      <c r="C2104" t="s">
        <v>177</v>
      </c>
      <c r="D2104">
        <v>2005</v>
      </c>
      <c r="E2104" t="s">
        <v>106</v>
      </c>
      <c r="F2104" t="s">
        <v>224</v>
      </c>
      <c r="G2104" t="s">
        <v>144</v>
      </c>
      <c r="H2104">
        <v>18.196223286758418</v>
      </c>
    </row>
    <row r="2105" spans="1:8">
      <c r="A2105" s="16" t="s">
        <v>221</v>
      </c>
      <c r="B2105" t="s">
        <v>6094</v>
      </c>
      <c r="C2105" t="s">
        <v>178</v>
      </c>
      <c r="D2105">
        <v>2005</v>
      </c>
      <c r="E2105" t="s">
        <v>106</v>
      </c>
      <c r="F2105" t="s">
        <v>224</v>
      </c>
      <c r="G2105" t="s">
        <v>144</v>
      </c>
      <c r="H2105">
        <v>16.716080205976439</v>
      </c>
    </row>
    <row r="2106" spans="1:8">
      <c r="A2106" t="s">
        <v>107</v>
      </c>
      <c r="B2106" t="s">
        <v>6095</v>
      </c>
      <c r="C2106" t="s">
        <v>179</v>
      </c>
      <c r="D2106">
        <v>2005</v>
      </c>
      <c r="E2106" t="s">
        <v>106</v>
      </c>
      <c r="F2106" t="s">
        <v>224</v>
      </c>
      <c r="G2106" t="s">
        <v>144</v>
      </c>
      <c r="H2106">
        <v>14.156766880929981</v>
      </c>
    </row>
    <row r="2107" spans="1:8">
      <c r="A2107" t="s">
        <v>27</v>
      </c>
      <c r="B2107" t="s">
        <v>6096</v>
      </c>
      <c r="C2107" t="s">
        <v>180</v>
      </c>
      <c r="D2107">
        <v>2005</v>
      </c>
      <c r="E2107" t="s">
        <v>106</v>
      </c>
      <c r="F2107" t="s">
        <v>224</v>
      </c>
      <c r="G2107" t="s">
        <v>144</v>
      </c>
      <c r="H2107">
        <v>15.576160720284889</v>
      </c>
    </row>
    <row r="2108" spans="1:8">
      <c r="A2108" t="s">
        <v>28</v>
      </c>
      <c r="B2108" t="s">
        <v>6097</v>
      </c>
      <c r="C2108" t="s">
        <v>181</v>
      </c>
      <c r="D2108">
        <v>2005</v>
      </c>
      <c r="E2108" t="s">
        <v>106</v>
      </c>
      <c r="F2108" t="s">
        <v>224</v>
      </c>
      <c r="G2108" t="s">
        <v>144</v>
      </c>
      <c r="H2108">
        <v>15.778262730889308</v>
      </c>
    </row>
    <row r="2109" spans="1:8">
      <c r="A2109" t="s">
        <v>30</v>
      </c>
      <c r="B2109" t="s">
        <v>6098</v>
      </c>
      <c r="C2109" t="s">
        <v>29</v>
      </c>
      <c r="D2109">
        <v>2005</v>
      </c>
      <c r="E2109" t="s">
        <v>106</v>
      </c>
      <c r="F2109" t="s">
        <v>224</v>
      </c>
      <c r="G2109" t="s">
        <v>144</v>
      </c>
      <c r="H2109">
        <v>18.732977757603265</v>
      </c>
    </row>
    <row r="2110" spans="1:8">
      <c r="A2110" t="s">
        <v>32</v>
      </c>
      <c r="B2110" t="s">
        <v>6099</v>
      </c>
      <c r="C2110" t="s">
        <v>31</v>
      </c>
      <c r="D2110">
        <v>2005</v>
      </c>
      <c r="E2110" t="s">
        <v>106</v>
      </c>
      <c r="F2110" t="s">
        <v>224</v>
      </c>
      <c r="G2110" t="s">
        <v>144</v>
      </c>
      <c r="H2110">
        <v>18.350407659755241</v>
      </c>
    </row>
    <row r="2111" spans="1:8">
      <c r="A2111" t="s">
        <v>34</v>
      </c>
      <c r="B2111" t="s">
        <v>6100</v>
      </c>
      <c r="C2111" t="s">
        <v>33</v>
      </c>
      <c r="D2111">
        <v>2005</v>
      </c>
      <c r="E2111" t="s">
        <v>106</v>
      </c>
      <c r="F2111" t="s">
        <v>224</v>
      </c>
      <c r="G2111" t="s">
        <v>144</v>
      </c>
      <c r="H2111">
        <v>21.640219791506187</v>
      </c>
    </row>
    <row r="2112" spans="1:8">
      <c r="A2112" t="s">
        <v>36</v>
      </c>
      <c r="B2112" t="s">
        <v>6101</v>
      </c>
      <c r="C2112" t="s">
        <v>35</v>
      </c>
      <c r="D2112">
        <v>2005</v>
      </c>
      <c r="E2112" t="s">
        <v>106</v>
      </c>
      <c r="F2112" t="s">
        <v>224</v>
      </c>
      <c r="G2112" t="s">
        <v>144</v>
      </c>
      <c r="H2112">
        <v>18.640748680738785</v>
      </c>
    </row>
    <row r="2113" spans="1:8">
      <c r="A2113" t="s">
        <v>38</v>
      </c>
      <c r="B2113" t="s">
        <v>6102</v>
      </c>
      <c r="C2113" t="s">
        <v>37</v>
      </c>
      <c r="D2113">
        <v>2005</v>
      </c>
      <c r="E2113" t="s">
        <v>106</v>
      </c>
      <c r="F2113" t="s">
        <v>224</v>
      </c>
      <c r="G2113" t="s">
        <v>144</v>
      </c>
      <c r="H2113">
        <v>14.914502434351254</v>
      </c>
    </row>
    <row r="2114" spans="1:8">
      <c r="A2114" t="s">
        <v>40</v>
      </c>
      <c r="B2114" t="s">
        <v>6103</v>
      </c>
      <c r="C2114" t="s">
        <v>39</v>
      </c>
      <c r="D2114">
        <v>2005</v>
      </c>
      <c r="E2114" t="s">
        <v>106</v>
      </c>
      <c r="F2114" t="s">
        <v>224</v>
      </c>
      <c r="G2114" t="s">
        <v>144</v>
      </c>
      <c r="H2114">
        <v>15.351913084553615</v>
      </c>
    </row>
    <row r="2115" spans="1:8">
      <c r="A2115" t="s">
        <v>41</v>
      </c>
      <c r="B2115" t="s">
        <v>6104</v>
      </c>
      <c r="C2115" t="s">
        <v>24</v>
      </c>
      <c r="D2115">
        <v>2005</v>
      </c>
      <c r="E2115" t="s">
        <v>106</v>
      </c>
      <c r="F2115" t="s">
        <v>224</v>
      </c>
      <c r="G2115" t="s">
        <v>144</v>
      </c>
      <c r="H2115">
        <v>18.700817306231578</v>
      </c>
    </row>
    <row r="2116" spans="1:8">
      <c r="A2116" t="s">
        <v>43</v>
      </c>
      <c r="B2116" t="s">
        <v>6105</v>
      </c>
      <c r="C2116" t="s">
        <v>42</v>
      </c>
      <c r="D2116">
        <v>2005</v>
      </c>
      <c r="E2116" t="s">
        <v>106</v>
      </c>
      <c r="F2116" t="s">
        <v>224</v>
      </c>
      <c r="G2116" t="s">
        <v>144</v>
      </c>
      <c r="H2116">
        <v>17.894984080588756</v>
      </c>
    </row>
    <row r="2117" spans="1:8">
      <c r="A2117" t="s">
        <v>45</v>
      </c>
      <c r="B2117" t="s">
        <v>6106</v>
      </c>
      <c r="C2117" t="s">
        <v>44</v>
      </c>
      <c r="D2117">
        <v>2005</v>
      </c>
      <c r="E2117" t="s">
        <v>106</v>
      </c>
      <c r="F2117" t="s">
        <v>224</v>
      </c>
      <c r="G2117" t="s">
        <v>144</v>
      </c>
      <c r="H2117">
        <v>18.352723120459398</v>
      </c>
    </row>
    <row r="2118" spans="1:8">
      <c r="A2118" t="s">
        <v>47</v>
      </c>
      <c r="B2118" t="s">
        <v>6107</v>
      </c>
      <c r="C2118" t="s">
        <v>46</v>
      </c>
      <c r="D2118">
        <v>2005</v>
      </c>
      <c r="E2118" t="s">
        <v>106</v>
      </c>
      <c r="F2118" t="s">
        <v>224</v>
      </c>
      <c r="G2118" t="s">
        <v>144</v>
      </c>
      <c r="H2118">
        <v>18.218936457471365</v>
      </c>
    </row>
    <row r="2119" spans="1:8">
      <c r="A2119" t="s">
        <v>49</v>
      </c>
      <c r="B2119" t="s">
        <v>6108</v>
      </c>
      <c r="C2119" t="s">
        <v>48</v>
      </c>
      <c r="D2119">
        <v>2005</v>
      </c>
      <c r="E2119" t="s">
        <v>106</v>
      </c>
      <c r="F2119" t="s">
        <v>224</v>
      </c>
      <c r="G2119" t="s">
        <v>144</v>
      </c>
      <c r="H2119">
        <v>16.786754560784914</v>
      </c>
    </row>
    <row r="2120" spans="1:8">
      <c r="A2120" t="s">
        <v>51</v>
      </c>
      <c r="B2120" t="s">
        <v>6109</v>
      </c>
      <c r="C2120" t="s">
        <v>50</v>
      </c>
      <c r="D2120">
        <v>2005</v>
      </c>
      <c r="E2120" t="s">
        <v>106</v>
      </c>
      <c r="F2120" t="s">
        <v>224</v>
      </c>
      <c r="G2120" t="s">
        <v>144</v>
      </c>
      <c r="H2120">
        <v>17.149101163200562</v>
      </c>
    </row>
    <row r="2121" spans="1:8">
      <c r="A2121" t="s">
        <v>53</v>
      </c>
      <c r="B2121" t="s">
        <v>6110</v>
      </c>
      <c r="C2121" t="s">
        <v>52</v>
      </c>
      <c r="D2121">
        <v>2005</v>
      </c>
      <c r="E2121" t="s">
        <v>106</v>
      </c>
      <c r="F2121" t="s">
        <v>224</v>
      </c>
      <c r="G2121" t="s">
        <v>144</v>
      </c>
      <c r="H2121">
        <v>16.142409670446021</v>
      </c>
    </row>
    <row r="2122" spans="1:8">
      <c r="A2122" t="s">
        <v>55</v>
      </c>
      <c r="B2122" t="s">
        <v>6111</v>
      </c>
      <c r="C2122" t="s">
        <v>54</v>
      </c>
      <c r="D2122">
        <v>2005</v>
      </c>
      <c r="E2122" t="s">
        <v>106</v>
      </c>
      <c r="F2122" t="s">
        <v>224</v>
      </c>
      <c r="G2122" t="s">
        <v>144</v>
      </c>
      <c r="H2122">
        <v>16.129795931251085</v>
      </c>
    </row>
    <row r="2123" spans="1:8">
      <c r="A2123" t="s">
        <v>57</v>
      </c>
      <c r="B2123" t="s">
        <v>6112</v>
      </c>
      <c r="C2123" t="s">
        <v>56</v>
      </c>
      <c r="D2123">
        <v>2005</v>
      </c>
      <c r="E2123" t="s">
        <v>106</v>
      </c>
      <c r="F2123" t="s">
        <v>224</v>
      </c>
      <c r="G2123" t="s">
        <v>144</v>
      </c>
      <c r="H2123">
        <v>13.394886796477435</v>
      </c>
    </row>
    <row r="2124" spans="1:8">
      <c r="A2124" t="s">
        <v>59</v>
      </c>
      <c r="B2124" t="s">
        <v>6113</v>
      </c>
      <c r="C2124" t="s">
        <v>58</v>
      </c>
      <c r="D2124">
        <v>2005</v>
      </c>
      <c r="E2124" t="s">
        <v>106</v>
      </c>
      <c r="F2124" t="s">
        <v>224</v>
      </c>
      <c r="G2124" t="s">
        <v>144</v>
      </c>
      <c r="H2124">
        <v>15.549884068124573</v>
      </c>
    </row>
    <row r="2125" spans="1:8">
      <c r="A2125" t="s">
        <v>61</v>
      </c>
      <c r="B2125" t="s">
        <v>6114</v>
      </c>
      <c r="C2125" t="s">
        <v>60</v>
      </c>
      <c r="D2125">
        <v>2005</v>
      </c>
      <c r="E2125" t="s">
        <v>106</v>
      </c>
      <c r="F2125" t="s">
        <v>224</v>
      </c>
      <c r="G2125" t="s">
        <v>144</v>
      </c>
      <c r="H2125">
        <v>15.685054610811559</v>
      </c>
    </row>
    <row r="2126" spans="1:8">
      <c r="A2126" t="s">
        <v>63</v>
      </c>
      <c r="B2126" t="s">
        <v>6115</v>
      </c>
      <c r="C2126" t="s">
        <v>62</v>
      </c>
      <c r="D2126">
        <v>2005</v>
      </c>
      <c r="E2126" t="s">
        <v>106</v>
      </c>
      <c r="F2126" t="s">
        <v>224</v>
      </c>
      <c r="G2126" t="s">
        <v>144</v>
      </c>
      <c r="H2126">
        <v>14.922750818966005</v>
      </c>
    </row>
    <row r="2127" spans="1:8">
      <c r="A2127" t="s">
        <v>65</v>
      </c>
      <c r="B2127" t="s">
        <v>6116</v>
      </c>
      <c r="C2127" t="s">
        <v>64</v>
      </c>
      <c r="D2127">
        <v>2005</v>
      </c>
      <c r="E2127" t="s">
        <v>106</v>
      </c>
      <c r="F2127" t="s">
        <v>224</v>
      </c>
      <c r="G2127" t="s">
        <v>144</v>
      </c>
      <c r="H2127">
        <v>16.006187596681198</v>
      </c>
    </row>
    <row r="2128" spans="1:8">
      <c r="A2128" t="s">
        <v>67</v>
      </c>
      <c r="B2128" t="s">
        <v>6117</v>
      </c>
      <c r="C2128" t="s">
        <v>66</v>
      </c>
      <c r="D2128">
        <v>2005</v>
      </c>
      <c r="E2128" t="s">
        <v>106</v>
      </c>
      <c r="F2128" t="s">
        <v>224</v>
      </c>
      <c r="G2128" t="s">
        <v>144</v>
      </c>
      <c r="H2128">
        <v>16.505729367838288</v>
      </c>
    </row>
    <row r="2129" spans="1:8">
      <c r="A2129" t="s">
        <v>69</v>
      </c>
      <c r="B2129" t="s">
        <v>6118</v>
      </c>
      <c r="C2129" t="s">
        <v>68</v>
      </c>
      <c r="D2129">
        <v>2005</v>
      </c>
      <c r="E2129" t="s">
        <v>106</v>
      </c>
      <c r="F2129" t="s">
        <v>224</v>
      </c>
      <c r="G2129" t="s">
        <v>144</v>
      </c>
      <c r="H2129">
        <v>17.394478364746483</v>
      </c>
    </row>
    <row r="2130" spans="1:8">
      <c r="A2130" t="s">
        <v>71</v>
      </c>
      <c r="B2130" t="s">
        <v>6119</v>
      </c>
      <c r="C2130" t="s">
        <v>70</v>
      </c>
      <c r="D2130">
        <v>2005</v>
      </c>
      <c r="E2130" t="s">
        <v>106</v>
      </c>
      <c r="F2130" t="s">
        <v>224</v>
      </c>
      <c r="G2130" t="s">
        <v>144</v>
      </c>
      <c r="H2130">
        <v>15.226331711533367</v>
      </c>
    </row>
    <row r="2131" spans="1:8">
      <c r="A2131" t="s">
        <v>20</v>
      </c>
      <c r="B2131" t="s">
        <v>6120</v>
      </c>
      <c r="C2131" t="s">
        <v>182</v>
      </c>
      <c r="D2131">
        <v>2005</v>
      </c>
      <c r="E2131" t="s">
        <v>106</v>
      </c>
      <c r="F2131" t="s">
        <v>224</v>
      </c>
      <c r="G2131" t="s">
        <v>144</v>
      </c>
      <c r="H2131">
        <v>16.530008136418424</v>
      </c>
    </row>
    <row r="2132" spans="1:8">
      <c r="A2132" t="s">
        <v>23</v>
      </c>
      <c r="B2132" t="s">
        <v>6121</v>
      </c>
      <c r="C2132" t="s">
        <v>175</v>
      </c>
      <c r="D2132">
        <v>2006</v>
      </c>
      <c r="E2132" t="s">
        <v>106</v>
      </c>
      <c r="F2132" t="s">
        <v>224</v>
      </c>
      <c r="G2132" t="s">
        <v>144</v>
      </c>
      <c r="H2132">
        <v>17.535546391395567</v>
      </c>
    </row>
    <row r="2133" spans="1:8">
      <c r="A2133" t="s">
        <v>25</v>
      </c>
      <c r="B2133" t="s">
        <v>6122</v>
      </c>
      <c r="C2133" t="s">
        <v>176</v>
      </c>
      <c r="D2133">
        <v>2006</v>
      </c>
      <c r="E2133" t="s">
        <v>106</v>
      </c>
      <c r="F2133" t="s">
        <v>224</v>
      </c>
      <c r="G2133" t="s">
        <v>144</v>
      </c>
      <c r="H2133">
        <v>18.731432190737586</v>
      </c>
    </row>
    <row r="2134" spans="1:8">
      <c r="A2134" t="s">
        <v>26</v>
      </c>
      <c r="B2134" t="s">
        <v>6123</v>
      </c>
      <c r="C2134" t="s">
        <v>177</v>
      </c>
      <c r="D2134">
        <v>2006</v>
      </c>
      <c r="E2134" t="s">
        <v>106</v>
      </c>
      <c r="F2134" t="s">
        <v>224</v>
      </c>
      <c r="G2134" t="s">
        <v>144</v>
      </c>
      <c r="H2134">
        <v>18.035773002708812</v>
      </c>
    </row>
    <row r="2135" spans="1:8">
      <c r="A2135" s="16" t="s">
        <v>221</v>
      </c>
      <c r="B2135" t="s">
        <v>6124</v>
      </c>
      <c r="C2135" t="s">
        <v>178</v>
      </c>
      <c r="D2135">
        <v>2006</v>
      </c>
      <c r="E2135" t="s">
        <v>106</v>
      </c>
      <c r="F2135" t="s">
        <v>224</v>
      </c>
      <c r="G2135" t="s">
        <v>144</v>
      </c>
      <c r="H2135">
        <v>16.524045302800598</v>
      </c>
    </row>
    <row r="2136" spans="1:8">
      <c r="A2136" t="s">
        <v>107</v>
      </c>
      <c r="B2136" t="s">
        <v>6125</v>
      </c>
      <c r="C2136" t="s">
        <v>179</v>
      </c>
      <c r="D2136">
        <v>2006</v>
      </c>
      <c r="E2136" t="s">
        <v>106</v>
      </c>
      <c r="F2136" t="s">
        <v>224</v>
      </c>
      <c r="G2136" t="s">
        <v>144</v>
      </c>
      <c r="H2136">
        <v>13.872348951776948</v>
      </c>
    </row>
    <row r="2137" spans="1:8">
      <c r="A2137" t="s">
        <v>27</v>
      </c>
      <c r="B2137" t="s">
        <v>6126</v>
      </c>
      <c r="C2137" t="s">
        <v>180</v>
      </c>
      <c r="D2137">
        <v>2006</v>
      </c>
      <c r="E2137" t="s">
        <v>106</v>
      </c>
      <c r="F2137" t="s">
        <v>224</v>
      </c>
      <c r="G2137" t="s">
        <v>144</v>
      </c>
      <c r="H2137">
        <v>15.397548395739836</v>
      </c>
    </row>
    <row r="2138" spans="1:8">
      <c r="A2138" t="s">
        <v>28</v>
      </c>
      <c r="B2138" t="s">
        <v>6127</v>
      </c>
      <c r="C2138" t="s">
        <v>181</v>
      </c>
      <c r="D2138">
        <v>2006</v>
      </c>
      <c r="E2138" t="s">
        <v>106</v>
      </c>
      <c r="F2138" t="s">
        <v>224</v>
      </c>
      <c r="G2138" t="s">
        <v>144</v>
      </c>
      <c r="H2138">
        <v>15.677468724355355</v>
      </c>
    </row>
    <row r="2139" spans="1:8">
      <c r="A2139" t="s">
        <v>30</v>
      </c>
      <c r="B2139" t="s">
        <v>6128</v>
      </c>
      <c r="C2139" t="s">
        <v>29</v>
      </c>
      <c r="D2139">
        <v>2006</v>
      </c>
      <c r="E2139" t="s">
        <v>106</v>
      </c>
      <c r="F2139" t="s">
        <v>224</v>
      </c>
      <c r="G2139" t="s">
        <v>144</v>
      </c>
      <c r="H2139">
        <v>18.657074340527576</v>
      </c>
    </row>
    <row r="2140" spans="1:8">
      <c r="A2140" t="s">
        <v>32</v>
      </c>
      <c r="B2140" t="s">
        <v>6129</v>
      </c>
      <c r="C2140" t="s">
        <v>31</v>
      </c>
      <c r="D2140">
        <v>2006</v>
      </c>
      <c r="E2140" t="s">
        <v>106</v>
      </c>
      <c r="F2140" t="s">
        <v>224</v>
      </c>
      <c r="G2140" t="s">
        <v>144</v>
      </c>
      <c r="H2140">
        <v>18.187888856314537</v>
      </c>
    </row>
    <row r="2141" spans="1:8">
      <c r="A2141" t="s">
        <v>34</v>
      </c>
      <c r="B2141" t="s">
        <v>6130</v>
      </c>
      <c r="C2141" t="s">
        <v>33</v>
      </c>
      <c r="D2141">
        <v>2006</v>
      </c>
      <c r="E2141" t="s">
        <v>106</v>
      </c>
      <c r="F2141" t="s">
        <v>224</v>
      </c>
      <c r="G2141" t="s">
        <v>144</v>
      </c>
      <c r="H2141">
        <v>21.416781527047494</v>
      </c>
    </row>
    <row r="2142" spans="1:8">
      <c r="A2142" t="s">
        <v>36</v>
      </c>
      <c r="B2142" t="s">
        <v>6131</v>
      </c>
      <c r="C2142" t="s">
        <v>35</v>
      </c>
      <c r="D2142">
        <v>2006</v>
      </c>
      <c r="E2142" t="s">
        <v>106</v>
      </c>
      <c r="F2142" t="s">
        <v>224</v>
      </c>
      <c r="G2142" t="s">
        <v>144</v>
      </c>
      <c r="H2142">
        <v>18.529357212043774</v>
      </c>
    </row>
    <row r="2143" spans="1:8">
      <c r="A2143" t="s">
        <v>38</v>
      </c>
      <c r="B2143" t="s">
        <v>6132</v>
      </c>
      <c r="C2143" t="s">
        <v>37</v>
      </c>
      <c r="D2143">
        <v>2006</v>
      </c>
      <c r="E2143" t="s">
        <v>106</v>
      </c>
      <c r="F2143" t="s">
        <v>224</v>
      </c>
      <c r="G2143" t="s">
        <v>144</v>
      </c>
      <c r="H2143">
        <v>14.941020560796714</v>
      </c>
    </row>
    <row r="2144" spans="1:8">
      <c r="A2144" t="s">
        <v>40</v>
      </c>
      <c r="B2144" t="s">
        <v>6133</v>
      </c>
      <c r="C2144" t="s">
        <v>39</v>
      </c>
      <c r="D2144">
        <v>2006</v>
      </c>
      <c r="E2144" t="s">
        <v>106</v>
      </c>
      <c r="F2144" t="s">
        <v>224</v>
      </c>
      <c r="G2144" t="s">
        <v>144</v>
      </c>
      <c r="H2144">
        <v>15.142127453795354</v>
      </c>
    </row>
    <row r="2145" spans="1:8">
      <c r="A2145" t="s">
        <v>41</v>
      </c>
      <c r="B2145" t="s">
        <v>6134</v>
      </c>
      <c r="C2145" t="s">
        <v>24</v>
      </c>
      <c r="D2145">
        <v>2006</v>
      </c>
      <c r="E2145" t="s">
        <v>106</v>
      </c>
      <c r="F2145" t="s">
        <v>224</v>
      </c>
      <c r="G2145" t="s">
        <v>144</v>
      </c>
      <c r="H2145">
        <v>18.731432190737586</v>
      </c>
    </row>
    <row r="2146" spans="1:8">
      <c r="A2146" t="s">
        <v>43</v>
      </c>
      <c r="B2146" t="s">
        <v>6135</v>
      </c>
      <c r="C2146" t="s">
        <v>42</v>
      </c>
      <c r="D2146">
        <v>2006</v>
      </c>
      <c r="E2146" t="s">
        <v>106</v>
      </c>
      <c r="F2146" t="s">
        <v>224</v>
      </c>
      <c r="G2146" t="s">
        <v>144</v>
      </c>
      <c r="H2146">
        <v>17.868921111867245</v>
      </c>
    </row>
    <row r="2147" spans="1:8">
      <c r="A2147" t="s">
        <v>45</v>
      </c>
      <c r="B2147" t="s">
        <v>6136</v>
      </c>
      <c r="C2147" t="s">
        <v>44</v>
      </c>
      <c r="D2147">
        <v>2006</v>
      </c>
      <c r="E2147" t="s">
        <v>106</v>
      </c>
      <c r="F2147" t="s">
        <v>224</v>
      </c>
      <c r="G2147" t="s">
        <v>144</v>
      </c>
      <c r="H2147">
        <v>18.243298698314213</v>
      </c>
    </row>
    <row r="2148" spans="1:8">
      <c r="A2148" t="s">
        <v>47</v>
      </c>
      <c r="B2148" t="s">
        <v>6137</v>
      </c>
      <c r="C2148" t="s">
        <v>46</v>
      </c>
      <c r="D2148">
        <v>2006</v>
      </c>
      <c r="E2148" t="s">
        <v>106</v>
      </c>
      <c r="F2148" t="s">
        <v>224</v>
      </c>
      <c r="G2148" t="s">
        <v>144</v>
      </c>
      <c r="H2148">
        <v>17.967989618254567</v>
      </c>
    </row>
    <row r="2149" spans="1:8">
      <c r="A2149" t="s">
        <v>49</v>
      </c>
      <c r="B2149" t="s">
        <v>6138</v>
      </c>
      <c r="C2149" t="s">
        <v>48</v>
      </c>
      <c r="D2149">
        <v>2006</v>
      </c>
      <c r="E2149" t="s">
        <v>106</v>
      </c>
      <c r="F2149" t="s">
        <v>224</v>
      </c>
      <c r="G2149" t="s">
        <v>144</v>
      </c>
      <c r="H2149">
        <v>16.564962379287874</v>
      </c>
    </row>
    <row r="2150" spans="1:8">
      <c r="A2150" t="s">
        <v>51</v>
      </c>
      <c r="B2150" t="s">
        <v>6139</v>
      </c>
      <c r="C2150" t="s">
        <v>50</v>
      </c>
      <c r="D2150">
        <v>2006</v>
      </c>
      <c r="E2150" t="s">
        <v>106</v>
      </c>
      <c r="F2150" t="s">
        <v>224</v>
      </c>
      <c r="G2150" t="s">
        <v>144</v>
      </c>
      <c r="H2150">
        <v>16.955012437985751</v>
      </c>
    </row>
    <row r="2151" spans="1:8">
      <c r="A2151" t="s">
        <v>53</v>
      </c>
      <c r="B2151" t="s">
        <v>6140</v>
      </c>
      <c r="C2151" t="s">
        <v>52</v>
      </c>
      <c r="D2151">
        <v>2006</v>
      </c>
      <c r="E2151" t="s">
        <v>106</v>
      </c>
      <c r="F2151" t="s">
        <v>224</v>
      </c>
      <c r="G2151" t="s">
        <v>144</v>
      </c>
      <c r="H2151">
        <v>16.006588633150155</v>
      </c>
    </row>
    <row r="2152" spans="1:8">
      <c r="A2152" t="s">
        <v>55</v>
      </c>
      <c r="B2152" t="s">
        <v>6141</v>
      </c>
      <c r="C2152" t="s">
        <v>54</v>
      </c>
      <c r="D2152">
        <v>2006</v>
      </c>
      <c r="E2152" t="s">
        <v>106</v>
      </c>
      <c r="F2152" t="s">
        <v>224</v>
      </c>
      <c r="G2152" t="s">
        <v>144</v>
      </c>
      <c r="H2152">
        <v>16.016005021183116</v>
      </c>
    </row>
    <row r="2153" spans="1:8">
      <c r="A2153" t="s">
        <v>57</v>
      </c>
      <c r="B2153" t="s">
        <v>6142</v>
      </c>
      <c r="C2153" t="s">
        <v>56</v>
      </c>
      <c r="D2153">
        <v>2006</v>
      </c>
      <c r="E2153" t="s">
        <v>106</v>
      </c>
      <c r="F2153" t="s">
        <v>224</v>
      </c>
      <c r="G2153" t="s">
        <v>144</v>
      </c>
      <c r="H2153">
        <v>13.04861651261087</v>
      </c>
    </row>
    <row r="2154" spans="1:8">
      <c r="A2154" t="s">
        <v>59</v>
      </c>
      <c r="B2154" t="s">
        <v>6143</v>
      </c>
      <c r="C2154" t="s">
        <v>58</v>
      </c>
      <c r="D2154">
        <v>2006</v>
      </c>
      <c r="E2154" t="s">
        <v>106</v>
      </c>
      <c r="F2154" t="s">
        <v>224</v>
      </c>
      <c r="G2154" t="s">
        <v>144</v>
      </c>
      <c r="H2154">
        <v>15.390696513272864</v>
      </c>
    </row>
    <row r="2155" spans="1:8">
      <c r="A2155" t="s">
        <v>61</v>
      </c>
      <c r="B2155" t="s">
        <v>6144</v>
      </c>
      <c r="C2155" t="s">
        <v>60</v>
      </c>
      <c r="D2155">
        <v>2006</v>
      </c>
      <c r="E2155" t="s">
        <v>106</v>
      </c>
      <c r="F2155" t="s">
        <v>224</v>
      </c>
      <c r="G2155" t="s">
        <v>144</v>
      </c>
      <c r="H2155">
        <v>15.425824175824177</v>
      </c>
    </row>
    <row r="2156" spans="1:8">
      <c r="A2156" t="s">
        <v>63</v>
      </c>
      <c r="B2156" t="s">
        <v>6145</v>
      </c>
      <c r="C2156" t="s">
        <v>62</v>
      </c>
      <c r="D2156">
        <v>2006</v>
      </c>
      <c r="E2156" t="s">
        <v>106</v>
      </c>
      <c r="F2156" t="s">
        <v>224</v>
      </c>
      <c r="G2156" t="s">
        <v>144</v>
      </c>
      <c r="H2156">
        <v>14.871153477785665</v>
      </c>
    </row>
    <row r="2157" spans="1:8">
      <c r="A2157" t="s">
        <v>65</v>
      </c>
      <c r="B2157" t="s">
        <v>6146</v>
      </c>
      <c r="C2157" t="s">
        <v>64</v>
      </c>
      <c r="D2157">
        <v>2006</v>
      </c>
      <c r="E2157" t="s">
        <v>106</v>
      </c>
      <c r="F2157" t="s">
        <v>224</v>
      </c>
      <c r="G2157" t="s">
        <v>144</v>
      </c>
      <c r="H2157">
        <v>15.792271747950418</v>
      </c>
    </row>
    <row r="2158" spans="1:8">
      <c r="A2158" t="s">
        <v>67</v>
      </c>
      <c r="B2158" t="s">
        <v>6147</v>
      </c>
      <c r="C2158" t="s">
        <v>66</v>
      </c>
      <c r="D2158">
        <v>2006</v>
      </c>
      <c r="E2158" t="s">
        <v>106</v>
      </c>
      <c r="F2158" t="s">
        <v>224</v>
      </c>
      <c r="G2158" t="s">
        <v>144</v>
      </c>
      <c r="H2158">
        <v>16.402331861631446</v>
      </c>
    </row>
    <row r="2159" spans="1:8">
      <c r="A2159" t="s">
        <v>69</v>
      </c>
      <c r="B2159" t="s">
        <v>6148</v>
      </c>
      <c r="C2159" t="s">
        <v>68</v>
      </c>
      <c r="D2159">
        <v>2006</v>
      </c>
      <c r="E2159" t="s">
        <v>106</v>
      </c>
      <c r="F2159" t="s">
        <v>224</v>
      </c>
      <c r="G2159" t="s">
        <v>144</v>
      </c>
      <c r="H2159">
        <v>17.467902838644321</v>
      </c>
    </row>
    <row r="2160" spans="1:8">
      <c r="A2160" t="s">
        <v>71</v>
      </c>
      <c r="B2160" t="s">
        <v>6149</v>
      </c>
      <c r="C2160" t="s">
        <v>70</v>
      </c>
      <c r="D2160">
        <v>2006</v>
      </c>
      <c r="E2160" t="s">
        <v>106</v>
      </c>
      <c r="F2160" t="s">
        <v>224</v>
      </c>
      <c r="G2160" t="s">
        <v>144</v>
      </c>
      <c r="H2160">
        <v>15.017716753404939</v>
      </c>
    </row>
    <row r="2161" spans="1:8">
      <c r="A2161" t="s">
        <v>20</v>
      </c>
      <c r="B2161" t="s">
        <v>6150</v>
      </c>
      <c r="C2161" t="s">
        <v>182</v>
      </c>
      <c r="D2161">
        <v>2006</v>
      </c>
      <c r="E2161" t="s">
        <v>106</v>
      </c>
      <c r="F2161" t="s">
        <v>224</v>
      </c>
      <c r="G2161" t="s">
        <v>144</v>
      </c>
      <c r="H2161">
        <v>16.370502637894706</v>
      </c>
    </row>
    <row r="2162" spans="1:8">
      <c r="A2162" t="s">
        <v>23</v>
      </c>
      <c r="B2162" t="s">
        <v>6151</v>
      </c>
      <c r="C2162" t="s">
        <v>175</v>
      </c>
      <c r="D2162">
        <v>2007</v>
      </c>
      <c r="E2162" t="s">
        <v>106</v>
      </c>
      <c r="F2162" t="s">
        <v>224</v>
      </c>
      <c r="G2162" t="s">
        <v>144</v>
      </c>
      <c r="H2162">
        <v>17.488531285502681</v>
      </c>
    </row>
    <row r="2163" spans="1:8">
      <c r="A2163" t="s">
        <v>25</v>
      </c>
      <c r="B2163" t="s">
        <v>6152</v>
      </c>
      <c r="C2163" t="s">
        <v>176</v>
      </c>
      <c r="D2163">
        <v>2007</v>
      </c>
      <c r="E2163" t="s">
        <v>106</v>
      </c>
      <c r="F2163" t="s">
        <v>224</v>
      </c>
      <c r="G2163" t="s">
        <v>144</v>
      </c>
      <c r="H2163">
        <v>18.910021398536518</v>
      </c>
    </row>
    <row r="2164" spans="1:8">
      <c r="A2164" t="s">
        <v>26</v>
      </c>
      <c r="B2164" t="s">
        <v>6153</v>
      </c>
      <c r="C2164" t="s">
        <v>177</v>
      </c>
      <c r="D2164">
        <v>2007</v>
      </c>
      <c r="E2164" t="s">
        <v>106</v>
      </c>
      <c r="F2164" t="s">
        <v>224</v>
      </c>
      <c r="G2164" t="s">
        <v>144</v>
      </c>
      <c r="H2164">
        <v>17.987842828098419</v>
      </c>
    </row>
    <row r="2165" spans="1:8">
      <c r="A2165" s="16" t="s">
        <v>221</v>
      </c>
      <c r="B2165" t="s">
        <v>6154</v>
      </c>
      <c r="C2165" t="s">
        <v>178</v>
      </c>
      <c r="D2165">
        <v>2007</v>
      </c>
      <c r="E2165" t="s">
        <v>106</v>
      </c>
      <c r="F2165" t="s">
        <v>224</v>
      </c>
      <c r="G2165" t="s">
        <v>144</v>
      </c>
      <c r="H2165">
        <v>16.388751773924849</v>
      </c>
    </row>
    <row r="2166" spans="1:8">
      <c r="A2166" t="s">
        <v>107</v>
      </c>
      <c r="B2166" t="s">
        <v>6155</v>
      </c>
      <c r="C2166" t="s">
        <v>179</v>
      </c>
      <c r="D2166">
        <v>2007</v>
      </c>
      <c r="E2166" t="s">
        <v>106</v>
      </c>
      <c r="F2166" t="s">
        <v>224</v>
      </c>
      <c r="G2166" t="s">
        <v>144</v>
      </c>
      <c r="H2166">
        <v>13.653238359283037</v>
      </c>
    </row>
    <row r="2167" spans="1:8">
      <c r="A2167" t="s">
        <v>27</v>
      </c>
      <c r="B2167" t="s">
        <v>6156</v>
      </c>
      <c r="C2167" t="s">
        <v>180</v>
      </c>
      <c r="D2167">
        <v>2007</v>
      </c>
      <c r="E2167" t="s">
        <v>106</v>
      </c>
      <c r="F2167" t="s">
        <v>224</v>
      </c>
      <c r="G2167" t="s">
        <v>144</v>
      </c>
      <c r="H2167">
        <v>15.282523348206508</v>
      </c>
    </row>
    <row r="2168" spans="1:8">
      <c r="A2168" t="s">
        <v>28</v>
      </c>
      <c r="B2168" t="s">
        <v>6157</v>
      </c>
      <c r="C2168" t="s">
        <v>181</v>
      </c>
      <c r="D2168">
        <v>2007</v>
      </c>
      <c r="E2168" t="s">
        <v>106</v>
      </c>
      <c r="F2168" t="s">
        <v>224</v>
      </c>
      <c r="G2168" t="s">
        <v>144</v>
      </c>
      <c r="H2168">
        <v>15.643893539164056</v>
      </c>
    </row>
    <row r="2169" spans="1:8">
      <c r="A2169" t="s">
        <v>30</v>
      </c>
      <c r="B2169" t="s">
        <v>6158</v>
      </c>
      <c r="C2169" t="s">
        <v>29</v>
      </c>
      <c r="D2169">
        <v>2007</v>
      </c>
      <c r="E2169" t="s">
        <v>106</v>
      </c>
      <c r="F2169" t="s">
        <v>224</v>
      </c>
      <c r="G2169" t="s">
        <v>144</v>
      </c>
      <c r="H2169">
        <v>18.865747255840134</v>
      </c>
    </row>
    <row r="2170" spans="1:8">
      <c r="A2170" t="s">
        <v>32</v>
      </c>
      <c r="B2170" t="s">
        <v>6159</v>
      </c>
      <c r="C2170" t="s">
        <v>31</v>
      </c>
      <c r="D2170">
        <v>2007</v>
      </c>
      <c r="E2170" t="s">
        <v>106</v>
      </c>
      <c r="F2170" t="s">
        <v>224</v>
      </c>
      <c r="G2170" t="s">
        <v>144</v>
      </c>
      <c r="H2170">
        <v>18.18847775480636</v>
      </c>
    </row>
    <row r="2171" spans="1:8">
      <c r="A2171" t="s">
        <v>34</v>
      </c>
      <c r="B2171" t="s">
        <v>6160</v>
      </c>
      <c r="C2171" t="s">
        <v>33</v>
      </c>
      <c r="D2171">
        <v>2007</v>
      </c>
      <c r="E2171" t="s">
        <v>106</v>
      </c>
      <c r="F2171" t="s">
        <v>224</v>
      </c>
      <c r="G2171" t="s">
        <v>144</v>
      </c>
      <c r="H2171">
        <v>21.241608462738185</v>
      </c>
    </row>
    <row r="2172" spans="1:8">
      <c r="A2172" t="s">
        <v>36</v>
      </c>
      <c r="B2172" t="s">
        <v>6161</v>
      </c>
      <c r="C2172" t="s">
        <v>35</v>
      </c>
      <c r="D2172">
        <v>2007</v>
      </c>
      <c r="E2172" t="s">
        <v>106</v>
      </c>
      <c r="F2172" t="s">
        <v>224</v>
      </c>
      <c r="G2172" t="s">
        <v>144</v>
      </c>
      <c r="H2172">
        <v>18.248685075608154</v>
      </c>
    </row>
    <row r="2173" spans="1:8">
      <c r="A2173" t="s">
        <v>38</v>
      </c>
      <c r="B2173" t="s">
        <v>6162</v>
      </c>
      <c r="C2173" t="s">
        <v>37</v>
      </c>
      <c r="D2173">
        <v>2007</v>
      </c>
      <c r="E2173" t="s">
        <v>106</v>
      </c>
      <c r="F2173" t="s">
        <v>224</v>
      </c>
      <c r="G2173" t="s">
        <v>144</v>
      </c>
      <c r="H2173">
        <v>14.994380700974883</v>
      </c>
    </row>
    <row r="2174" spans="1:8">
      <c r="A2174" t="s">
        <v>40</v>
      </c>
      <c r="B2174" t="s">
        <v>6163</v>
      </c>
      <c r="C2174" t="s">
        <v>39</v>
      </c>
      <c r="D2174">
        <v>2007</v>
      </c>
      <c r="E2174" t="s">
        <v>106</v>
      </c>
      <c r="F2174" t="s">
        <v>224</v>
      </c>
      <c r="G2174" t="s">
        <v>144</v>
      </c>
      <c r="H2174">
        <v>15.092269776388555</v>
      </c>
    </row>
    <row r="2175" spans="1:8">
      <c r="A2175" t="s">
        <v>41</v>
      </c>
      <c r="B2175" t="s">
        <v>6164</v>
      </c>
      <c r="C2175" t="s">
        <v>24</v>
      </c>
      <c r="D2175">
        <v>2007</v>
      </c>
      <c r="E2175" t="s">
        <v>106</v>
      </c>
      <c r="F2175" t="s">
        <v>224</v>
      </c>
      <c r="G2175" t="s">
        <v>144</v>
      </c>
      <c r="H2175">
        <v>18.910021398536518</v>
      </c>
    </row>
    <row r="2176" spans="1:8">
      <c r="A2176" t="s">
        <v>43</v>
      </c>
      <c r="B2176" t="s">
        <v>6165</v>
      </c>
      <c r="C2176" t="s">
        <v>42</v>
      </c>
      <c r="D2176">
        <v>2007</v>
      </c>
      <c r="E2176" t="s">
        <v>106</v>
      </c>
      <c r="F2176" t="s">
        <v>224</v>
      </c>
      <c r="G2176" t="s">
        <v>144</v>
      </c>
      <c r="H2176">
        <v>17.849925198813679</v>
      </c>
    </row>
    <row r="2177" spans="1:8">
      <c r="A2177" t="s">
        <v>45</v>
      </c>
      <c r="B2177" t="s">
        <v>6166</v>
      </c>
      <c r="C2177" t="s">
        <v>44</v>
      </c>
      <c r="D2177">
        <v>2007</v>
      </c>
      <c r="E2177" t="s">
        <v>106</v>
      </c>
      <c r="F2177" t="s">
        <v>224</v>
      </c>
      <c r="G2177" t="s">
        <v>144</v>
      </c>
      <c r="H2177">
        <v>18.326226359819017</v>
      </c>
    </row>
    <row r="2178" spans="1:8">
      <c r="A2178" t="s">
        <v>47</v>
      </c>
      <c r="B2178" t="s">
        <v>6167</v>
      </c>
      <c r="C2178" t="s">
        <v>46</v>
      </c>
      <c r="D2178">
        <v>2007</v>
      </c>
      <c r="E2178" t="s">
        <v>106</v>
      </c>
      <c r="F2178" t="s">
        <v>224</v>
      </c>
      <c r="G2178" t="s">
        <v>144</v>
      </c>
      <c r="H2178">
        <v>17.821261995389481</v>
      </c>
    </row>
    <row r="2179" spans="1:8">
      <c r="A2179" t="s">
        <v>49</v>
      </c>
      <c r="B2179" t="s">
        <v>6168</v>
      </c>
      <c r="C2179" t="s">
        <v>48</v>
      </c>
      <c r="D2179">
        <v>2007</v>
      </c>
      <c r="E2179" t="s">
        <v>106</v>
      </c>
      <c r="F2179" t="s">
        <v>224</v>
      </c>
      <c r="G2179" t="s">
        <v>144</v>
      </c>
      <c r="H2179">
        <v>16.396909518312874</v>
      </c>
    </row>
    <row r="2180" spans="1:8">
      <c r="A2180" t="s">
        <v>51</v>
      </c>
      <c r="B2180" t="s">
        <v>6169</v>
      </c>
      <c r="C2180" t="s">
        <v>50</v>
      </c>
      <c r="D2180">
        <v>2007</v>
      </c>
      <c r="E2180" t="s">
        <v>106</v>
      </c>
      <c r="F2180" t="s">
        <v>224</v>
      </c>
      <c r="G2180" t="s">
        <v>144</v>
      </c>
      <c r="H2180">
        <v>16.792222549555998</v>
      </c>
    </row>
    <row r="2181" spans="1:8">
      <c r="A2181" t="s">
        <v>53</v>
      </c>
      <c r="B2181" t="s">
        <v>6170</v>
      </c>
      <c r="C2181" t="s">
        <v>52</v>
      </c>
      <c r="D2181">
        <v>2007</v>
      </c>
      <c r="E2181" t="s">
        <v>106</v>
      </c>
      <c r="F2181" t="s">
        <v>224</v>
      </c>
      <c r="G2181" t="s">
        <v>144</v>
      </c>
      <c r="H2181">
        <v>15.960024227740762</v>
      </c>
    </row>
    <row r="2182" spans="1:8">
      <c r="A2182" t="s">
        <v>55</v>
      </c>
      <c r="B2182" t="s">
        <v>6171</v>
      </c>
      <c r="C2182" t="s">
        <v>54</v>
      </c>
      <c r="D2182">
        <v>2007</v>
      </c>
      <c r="E2182" t="s">
        <v>106</v>
      </c>
      <c r="F2182" t="s">
        <v>224</v>
      </c>
      <c r="G2182" t="s">
        <v>144</v>
      </c>
      <c r="H2182">
        <v>16.008099057705785</v>
      </c>
    </row>
    <row r="2183" spans="1:8">
      <c r="A2183" t="s">
        <v>57</v>
      </c>
      <c r="B2183" t="s">
        <v>6172</v>
      </c>
      <c r="C2183" t="s">
        <v>56</v>
      </c>
      <c r="D2183">
        <v>2007</v>
      </c>
      <c r="E2183" t="s">
        <v>106</v>
      </c>
      <c r="F2183" t="s">
        <v>224</v>
      </c>
      <c r="G2183" t="s">
        <v>144</v>
      </c>
      <c r="H2183">
        <v>12.751761886022967</v>
      </c>
    </row>
    <row r="2184" spans="1:8">
      <c r="A2184" t="s">
        <v>59</v>
      </c>
      <c r="B2184" t="s">
        <v>6173</v>
      </c>
      <c r="C2184" t="s">
        <v>58</v>
      </c>
      <c r="D2184">
        <v>2007</v>
      </c>
      <c r="E2184" t="s">
        <v>106</v>
      </c>
      <c r="F2184" t="s">
        <v>224</v>
      </c>
      <c r="G2184" t="s">
        <v>144</v>
      </c>
      <c r="H2184">
        <v>15.296354357759915</v>
      </c>
    </row>
    <row r="2185" spans="1:8">
      <c r="A2185" t="s">
        <v>61</v>
      </c>
      <c r="B2185" t="s">
        <v>6174</v>
      </c>
      <c r="C2185" t="s">
        <v>60</v>
      </c>
      <c r="D2185">
        <v>2007</v>
      </c>
      <c r="E2185" t="s">
        <v>106</v>
      </c>
      <c r="F2185" t="s">
        <v>224</v>
      </c>
      <c r="G2185" t="s">
        <v>144</v>
      </c>
      <c r="H2185">
        <v>15.225986774831277</v>
      </c>
    </row>
    <row r="2186" spans="1:8">
      <c r="A2186" t="s">
        <v>63</v>
      </c>
      <c r="B2186" t="s">
        <v>6175</v>
      </c>
      <c r="C2186" t="s">
        <v>62</v>
      </c>
      <c r="D2186">
        <v>2007</v>
      </c>
      <c r="E2186" t="s">
        <v>106</v>
      </c>
      <c r="F2186" t="s">
        <v>224</v>
      </c>
      <c r="G2186" t="s">
        <v>144</v>
      </c>
      <c r="H2186">
        <v>14.830484760977358</v>
      </c>
    </row>
    <row r="2187" spans="1:8">
      <c r="A2187" t="s">
        <v>65</v>
      </c>
      <c r="B2187" t="s">
        <v>6176</v>
      </c>
      <c r="C2187" t="s">
        <v>64</v>
      </c>
      <c r="D2187">
        <v>2007</v>
      </c>
      <c r="E2187" t="s">
        <v>106</v>
      </c>
      <c r="F2187" t="s">
        <v>224</v>
      </c>
      <c r="G2187" t="s">
        <v>144</v>
      </c>
      <c r="H2187">
        <v>15.76678702381952</v>
      </c>
    </row>
    <row r="2188" spans="1:8">
      <c r="A2188" t="s">
        <v>67</v>
      </c>
      <c r="B2188" t="s">
        <v>6177</v>
      </c>
      <c r="C2188" t="s">
        <v>66</v>
      </c>
      <c r="D2188">
        <v>2007</v>
      </c>
      <c r="E2188" t="s">
        <v>106</v>
      </c>
      <c r="F2188" t="s">
        <v>224</v>
      </c>
      <c r="G2188" t="s">
        <v>144</v>
      </c>
      <c r="H2188">
        <v>16.269705277587388</v>
      </c>
    </row>
    <row r="2189" spans="1:8">
      <c r="A2189" t="s">
        <v>69</v>
      </c>
      <c r="B2189" t="s">
        <v>6178</v>
      </c>
      <c r="C2189" t="s">
        <v>68</v>
      </c>
      <c r="D2189">
        <v>2007</v>
      </c>
      <c r="E2189" t="s">
        <v>106</v>
      </c>
      <c r="F2189" t="s">
        <v>224</v>
      </c>
      <c r="G2189" t="s">
        <v>144</v>
      </c>
      <c r="H2189">
        <v>17.62606467999387</v>
      </c>
    </row>
    <row r="2190" spans="1:8">
      <c r="A2190" t="s">
        <v>71</v>
      </c>
      <c r="B2190" t="s">
        <v>6179</v>
      </c>
      <c r="C2190" t="s">
        <v>70</v>
      </c>
      <c r="D2190">
        <v>2007</v>
      </c>
      <c r="E2190" t="s">
        <v>106</v>
      </c>
      <c r="F2190" t="s">
        <v>224</v>
      </c>
      <c r="G2190" t="s">
        <v>144</v>
      </c>
      <c r="H2190">
        <v>14.934223227336659</v>
      </c>
    </row>
    <row r="2191" spans="1:8">
      <c r="A2191" t="s">
        <v>20</v>
      </c>
      <c r="B2191" t="s">
        <v>6180</v>
      </c>
      <c r="C2191" t="s">
        <v>182</v>
      </c>
      <c r="D2191">
        <v>2007</v>
      </c>
      <c r="E2191" t="s">
        <v>106</v>
      </c>
      <c r="F2191" t="s">
        <v>224</v>
      </c>
      <c r="G2191" t="s">
        <v>144</v>
      </c>
      <c r="H2191">
        <v>16.28708956640941</v>
      </c>
    </row>
    <row r="2192" spans="1:8">
      <c r="A2192" t="s">
        <v>23</v>
      </c>
      <c r="B2192" t="s">
        <v>6181</v>
      </c>
      <c r="C2192" t="s">
        <v>175</v>
      </c>
      <c r="D2192">
        <v>2008</v>
      </c>
      <c r="E2192" t="s">
        <v>106</v>
      </c>
      <c r="F2192" t="s">
        <v>224</v>
      </c>
      <c r="G2192" t="s">
        <v>144</v>
      </c>
      <c r="H2192">
        <v>17.62288386969194</v>
      </c>
    </row>
    <row r="2193" spans="1:8">
      <c r="A2193" t="s">
        <v>25</v>
      </c>
      <c r="B2193" t="s">
        <v>6182</v>
      </c>
      <c r="C2193" t="s">
        <v>176</v>
      </c>
      <c r="D2193">
        <v>2008</v>
      </c>
      <c r="E2193" t="s">
        <v>106</v>
      </c>
      <c r="F2193" t="s">
        <v>224</v>
      </c>
      <c r="G2193" t="s">
        <v>144</v>
      </c>
      <c r="H2193">
        <v>19.194756554307116</v>
      </c>
    </row>
    <row r="2194" spans="1:8">
      <c r="A2194" t="s">
        <v>26</v>
      </c>
      <c r="B2194" t="s">
        <v>6183</v>
      </c>
      <c r="C2194" t="s">
        <v>177</v>
      </c>
      <c r="D2194">
        <v>2008</v>
      </c>
      <c r="E2194" t="s">
        <v>106</v>
      </c>
      <c r="F2194" t="s">
        <v>224</v>
      </c>
      <c r="G2194" t="s">
        <v>144</v>
      </c>
      <c r="H2194">
        <v>18.1153286329242</v>
      </c>
    </row>
    <row r="2195" spans="1:8">
      <c r="A2195" s="16" t="s">
        <v>221</v>
      </c>
      <c r="B2195" t="s">
        <v>6184</v>
      </c>
      <c r="C2195" t="s">
        <v>178</v>
      </c>
      <c r="D2195">
        <v>2008</v>
      </c>
      <c r="E2195" t="s">
        <v>106</v>
      </c>
      <c r="F2195" t="s">
        <v>224</v>
      </c>
      <c r="G2195" t="s">
        <v>144</v>
      </c>
      <c r="H2195">
        <v>16.441062188587189</v>
      </c>
    </row>
    <row r="2196" spans="1:8">
      <c r="A2196" t="s">
        <v>107</v>
      </c>
      <c r="B2196" t="s">
        <v>6185</v>
      </c>
      <c r="C2196" t="s">
        <v>179</v>
      </c>
      <c r="D2196">
        <v>2008</v>
      </c>
      <c r="E2196" t="s">
        <v>106</v>
      </c>
      <c r="F2196" t="s">
        <v>224</v>
      </c>
      <c r="G2196" t="s">
        <v>144</v>
      </c>
      <c r="H2196">
        <v>13.552757717134275</v>
      </c>
    </row>
    <row r="2197" spans="1:8">
      <c r="A2197" t="s">
        <v>27</v>
      </c>
      <c r="B2197" t="s">
        <v>6186</v>
      </c>
      <c r="C2197" t="s">
        <v>180</v>
      </c>
      <c r="D2197">
        <v>2008</v>
      </c>
      <c r="E2197" t="s">
        <v>106</v>
      </c>
      <c r="F2197" t="s">
        <v>224</v>
      </c>
      <c r="G2197" t="s">
        <v>144</v>
      </c>
      <c r="H2197">
        <v>15.304328057823332</v>
      </c>
    </row>
    <row r="2198" spans="1:8">
      <c r="A2198" t="s">
        <v>28</v>
      </c>
      <c r="B2198" t="s">
        <v>6187</v>
      </c>
      <c r="C2198" t="s">
        <v>181</v>
      </c>
      <c r="D2198">
        <v>2008</v>
      </c>
      <c r="E2198" t="s">
        <v>106</v>
      </c>
      <c r="F2198" t="s">
        <v>224</v>
      </c>
      <c r="G2198" t="s">
        <v>144</v>
      </c>
      <c r="H2198">
        <v>15.704789605828202</v>
      </c>
    </row>
    <row r="2199" spans="1:8">
      <c r="A2199" t="s">
        <v>30</v>
      </c>
      <c r="B2199" t="s">
        <v>6188</v>
      </c>
      <c r="C2199" t="s">
        <v>29</v>
      </c>
      <c r="D2199">
        <v>2008</v>
      </c>
      <c r="E2199" t="s">
        <v>106</v>
      </c>
      <c r="F2199" t="s">
        <v>224</v>
      </c>
      <c r="G2199" t="s">
        <v>144</v>
      </c>
      <c r="H2199">
        <v>19.136355993947205</v>
      </c>
    </row>
    <row r="2200" spans="1:8">
      <c r="A2200" t="s">
        <v>32</v>
      </c>
      <c r="B2200" t="s">
        <v>6189</v>
      </c>
      <c r="C2200" t="s">
        <v>31</v>
      </c>
      <c r="D2200">
        <v>2008</v>
      </c>
      <c r="E2200" t="s">
        <v>106</v>
      </c>
      <c r="F2200" t="s">
        <v>224</v>
      </c>
      <c r="G2200" t="s">
        <v>144</v>
      </c>
      <c r="H2200">
        <v>18.378272826387647</v>
      </c>
    </row>
    <row r="2201" spans="1:8">
      <c r="A2201" t="s">
        <v>34</v>
      </c>
      <c r="B2201" t="s">
        <v>6190</v>
      </c>
      <c r="C2201" t="s">
        <v>33</v>
      </c>
      <c r="D2201">
        <v>2008</v>
      </c>
      <c r="E2201" t="s">
        <v>106</v>
      </c>
      <c r="F2201" t="s">
        <v>224</v>
      </c>
      <c r="G2201" t="s">
        <v>144</v>
      </c>
      <c r="H2201">
        <v>21.393253117775117</v>
      </c>
    </row>
    <row r="2202" spans="1:8">
      <c r="A2202" t="s">
        <v>36</v>
      </c>
      <c r="B2202" t="s">
        <v>6191</v>
      </c>
      <c r="C2202" t="s">
        <v>35</v>
      </c>
      <c r="D2202">
        <v>2008</v>
      </c>
      <c r="E2202" t="s">
        <v>106</v>
      </c>
      <c r="F2202" t="s">
        <v>224</v>
      </c>
      <c r="G2202" t="s">
        <v>144</v>
      </c>
      <c r="H2202">
        <v>18.302321752017125</v>
      </c>
    </row>
    <row r="2203" spans="1:8">
      <c r="A2203" t="s">
        <v>38</v>
      </c>
      <c r="B2203" t="s">
        <v>6192</v>
      </c>
      <c r="C2203" t="s">
        <v>37</v>
      </c>
      <c r="D2203">
        <v>2008</v>
      </c>
      <c r="E2203" t="s">
        <v>106</v>
      </c>
      <c r="F2203" t="s">
        <v>224</v>
      </c>
      <c r="G2203" t="s">
        <v>144</v>
      </c>
      <c r="H2203">
        <v>15.20079093546331</v>
      </c>
    </row>
    <row r="2204" spans="1:8">
      <c r="A2204" t="s">
        <v>40</v>
      </c>
      <c r="B2204" t="s">
        <v>6193</v>
      </c>
      <c r="C2204" t="s">
        <v>39</v>
      </c>
      <c r="D2204">
        <v>2008</v>
      </c>
      <c r="E2204" t="s">
        <v>106</v>
      </c>
      <c r="F2204" t="s">
        <v>224</v>
      </c>
      <c r="G2204" t="s">
        <v>144</v>
      </c>
      <c r="H2204">
        <v>15.078418510346472</v>
      </c>
    </row>
    <row r="2205" spans="1:8">
      <c r="A2205" t="s">
        <v>41</v>
      </c>
      <c r="B2205" t="s">
        <v>6194</v>
      </c>
      <c r="C2205" t="s">
        <v>24</v>
      </c>
      <c r="D2205">
        <v>2008</v>
      </c>
      <c r="E2205" t="s">
        <v>106</v>
      </c>
      <c r="F2205" t="s">
        <v>224</v>
      </c>
      <c r="G2205" t="s">
        <v>144</v>
      </c>
      <c r="H2205">
        <v>19.194756554307116</v>
      </c>
    </row>
    <row r="2206" spans="1:8">
      <c r="A2206" t="s">
        <v>43</v>
      </c>
      <c r="B2206" t="s">
        <v>6195</v>
      </c>
      <c r="C2206" t="s">
        <v>42</v>
      </c>
      <c r="D2206">
        <v>2008</v>
      </c>
      <c r="E2206" t="s">
        <v>106</v>
      </c>
      <c r="F2206" t="s">
        <v>224</v>
      </c>
      <c r="G2206" t="s">
        <v>144</v>
      </c>
      <c r="H2206">
        <v>17.995258166491045</v>
      </c>
    </row>
    <row r="2207" spans="1:8">
      <c r="A2207" t="s">
        <v>45</v>
      </c>
      <c r="B2207" t="s">
        <v>6196</v>
      </c>
      <c r="C2207" t="s">
        <v>44</v>
      </c>
      <c r="D2207">
        <v>2008</v>
      </c>
      <c r="E2207" t="s">
        <v>106</v>
      </c>
      <c r="F2207" t="s">
        <v>224</v>
      </c>
      <c r="G2207" t="s">
        <v>144</v>
      </c>
      <c r="H2207">
        <v>18.53260081522177</v>
      </c>
    </row>
    <row r="2208" spans="1:8">
      <c r="A2208" t="s">
        <v>47</v>
      </c>
      <c r="B2208" t="s">
        <v>6197</v>
      </c>
      <c r="C2208" t="s">
        <v>46</v>
      </c>
      <c r="D2208">
        <v>2008</v>
      </c>
      <c r="E2208" t="s">
        <v>106</v>
      </c>
      <c r="F2208" t="s">
        <v>224</v>
      </c>
      <c r="G2208" t="s">
        <v>144</v>
      </c>
      <c r="H2208">
        <v>17.887592970025505</v>
      </c>
    </row>
    <row r="2209" spans="1:8">
      <c r="A2209" t="s">
        <v>49</v>
      </c>
      <c r="B2209" t="s">
        <v>6198</v>
      </c>
      <c r="C2209" t="s">
        <v>48</v>
      </c>
      <c r="D2209">
        <v>2008</v>
      </c>
      <c r="E2209" t="s">
        <v>106</v>
      </c>
      <c r="F2209" t="s">
        <v>224</v>
      </c>
      <c r="G2209" t="s">
        <v>144</v>
      </c>
      <c r="H2209">
        <v>16.468479935687011</v>
      </c>
    </row>
    <row r="2210" spans="1:8">
      <c r="A2210" t="s">
        <v>51</v>
      </c>
      <c r="B2210" t="s">
        <v>6199</v>
      </c>
      <c r="C2210" t="s">
        <v>50</v>
      </c>
      <c r="D2210">
        <v>2008</v>
      </c>
      <c r="E2210" t="s">
        <v>106</v>
      </c>
      <c r="F2210" t="s">
        <v>224</v>
      </c>
      <c r="G2210" t="s">
        <v>144</v>
      </c>
      <c r="H2210">
        <v>16.736389965441496</v>
      </c>
    </row>
    <row r="2211" spans="1:8">
      <c r="A2211" t="s">
        <v>53</v>
      </c>
      <c r="B2211" t="s">
        <v>6200</v>
      </c>
      <c r="C2211" t="s">
        <v>52</v>
      </c>
      <c r="D2211">
        <v>2008</v>
      </c>
      <c r="E2211" t="s">
        <v>106</v>
      </c>
      <c r="F2211" t="s">
        <v>224</v>
      </c>
      <c r="G2211" t="s">
        <v>144</v>
      </c>
      <c r="H2211">
        <v>16.091838780830159</v>
      </c>
    </row>
    <row r="2212" spans="1:8">
      <c r="A2212" t="s">
        <v>55</v>
      </c>
      <c r="B2212" t="s">
        <v>6201</v>
      </c>
      <c r="C2212" t="s">
        <v>54</v>
      </c>
      <c r="D2212">
        <v>2008</v>
      </c>
      <c r="E2212" t="s">
        <v>106</v>
      </c>
      <c r="F2212" t="s">
        <v>224</v>
      </c>
      <c r="G2212" t="s">
        <v>144</v>
      </c>
      <c r="H2212">
        <v>16.101027265003477</v>
      </c>
    </row>
    <row r="2213" spans="1:8">
      <c r="A2213" t="s">
        <v>57</v>
      </c>
      <c r="B2213" t="s">
        <v>6202</v>
      </c>
      <c r="C2213" t="s">
        <v>56</v>
      </c>
      <c r="D2213">
        <v>2008</v>
      </c>
      <c r="E2213" t="s">
        <v>106</v>
      </c>
      <c r="F2213" t="s">
        <v>224</v>
      </c>
      <c r="G2213" t="s">
        <v>144</v>
      </c>
      <c r="H2213">
        <v>12.582220391833854</v>
      </c>
    </row>
    <row r="2214" spans="1:8">
      <c r="A2214" t="s">
        <v>59</v>
      </c>
      <c r="B2214" t="s">
        <v>6203</v>
      </c>
      <c r="C2214" t="s">
        <v>58</v>
      </c>
      <c r="D2214">
        <v>2008</v>
      </c>
      <c r="E2214" t="s">
        <v>106</v>
      </c>
      <c r="F2214" t="s">
        <v>224</v>
      </c>
      <c r="G2214" t="s">
        <v>144</v>
      </c>
      <c r="H2214">
        <v>15.368014065611746</v>
      </c>
    </row>
    <row r="2215" spans="1:8">
      <c r="A2215" t="s">
        <v>61</v>
      </c>
      <c r="B2215" t="s">
        <v>6204</v>
      </c>
      <c r="C2215" t="s">
        <v>60</v>
      </c>
      <c r="D2215">
        <v>2008</v>
      </c>
      <c r="E2215" t="s">
        <v>106</v>
      </c>
      <c r="F2215" t="s">
        <v>224</v>
      </c>
      <c r="G2215" t="s">
        <v>144</v>
      </c>
      <c r="H2215">
        <v>15.045685279187818</v>
      </c>
    </row>
    <row r="2216" spans="1:8">
      <c r="A2216" t="s">
        <v>63</v>
      </c>
      <c r="B2216" t="s">
        <v>6205</v>
      </c>
      <c r="C2216" t="s">
        <v>62</v>
      </c>
      <c r="D2216">
        <v>2008</v>
      </c>
      <c r="E2216" t="s">
        <v>106</v>
      </c>
      <c r="F2216" t="s">
        <v>224</v>
      </c>
      <c r="G2216" t="s">
        <v>144</v>
      </c>
      <c r="H2216">
        <v>14.90009895595904</v>
      </c>
    </row>
    <row r="2217" spans="1:8">
      <c r="A2217" t="s">
        <v>65</v>
      </c>
      <c r="B2217" t="s">
        <v>6206</v>
      </c>
      <c r="C2217" t="s">
        <v>64</v>
      </c>
      <c r="D2217">
        <v>2008</v>
      </c>
      <c r="E2217" t="s">
        <v>106</v>
      </c>
      <c r="F2217" t="s">
        <v>224</v>
      </c>
      <c r="G2217" t="s">
        <v>144</v>
      </c>
      <c r="H2217">
        <v>15.813017222097963</v>
      </c>
    </row>
    <row r="2218" spans="1:8">
      <c r="A2218" t="s">
        <v>67</v>
      </c>
      <c r="B2218" t="s">
        <v>6207</v>
      </c>
      <c r="C2218" t="s">
        <v>66</v>
      </c>
      <c r="D2218">
        <v>2008</v>
      </c>
      <c r="E2218" t="s">
        <v>106</v>
      </c>
      <c r="F2218" t="s">
        <v>224</v>
      </c>
      <c r="G2218" t="s">
        <v>144</v>
      </c>
      <c r="H2218">
        <v>16.343194254445965</v>
      </c>
    </row>
    <row r="2219" spans="1:8">
      <c r="A2219" t="s">
        <v>69</v>
      </c>
      <c r="B2219" t="s">
        <v>6208</v>
      </c>
      <c r="C2219" t="s">
        <v>68</v>
      </c>
      <c r="D2219">
        <v>2008</v>
      </c>
      <c r="E2219" t="s">
        <v>106</v>
      </c>
      <c r="F2219" t="s">
        <v>224</v>
      </c>
      <c r="G2219" t="s">
        <v>144</v>
      </c>
      <c r="H2219">
        <v>17.909245307668858</v>
      </c>
    </row>
    <row r="2220" spans="1:8">
      <c r="A2220" t="s">
        <v>71</v>
      </c>
      <c r="B2220" t="s">
        <v>6209</v>
      </c>
      <c r="C2220" t="s">
        <v>70</v>
      </c>
      <c r="D2220">
        <v>2008</v>
      </c>
      <c r="E2220" t="s">
        <v>106</v>
      </c>
      <c r="F2220" t="s">
        <v>224</v>
      </c>
      <c r="G2220" t="s">
        <v>144</v>
      </c>
      <c r="H2220">
        <v>14.848696175356551</v>
      </c>
    </row>
    <row r="2221" spans="1:8">
      <c r="A2221" t="s">
        <v>20</v>
      </c>
      <c r="B2221" t="s">
        <v>6210</v>
      </c>
      <c r="C2221" t="s">
        <v>182</v>
      </c>
      <c r="D2221">
        <v>2008</v>
      </c>
      <c r="E2221" t="s">
        <v>106</v>
      </c>
      <c r="F2221" t="s">
        <v>224</v>
      </c>
      <c r="G2221" t="s">
        <v>144</v>
      </c>
      <c r="H2221">
        <v>16.35018286784371</v>
      </c>
    </row>
    <row r="2222" spans="1:8">
      <c r="A2222" t="s">
        <v>23</v>
      </c>
      <c r="B2222" t="s">
        <v>6211</v>
      </c>
      <c r="C2222" t="s">
        <v>175</v>
      </c>
      <c r="D2222">
        <v>2009</v>
      </c>
      <c r="E2222" t="s">
        <v>106</v>
      </c>
      <c r="F2222" t="s">
        <v>224</v>
      </c>
      <c r="G2222" t="s">
        <v>144</v>
      </c>
      <c r="H2222">
        <v>17.845655483442645</v>
      </c>
    </row>
    <row r="2223" spans="1:8">
      <c r="A2223" t="s">
        <v>25</v>
      </c>
      <c r="B2223" t="s">
        <v>6212</v>
      </c>
      <c r="C2223" t="s">
        <v>176</v>
      </c>
      <c r="D2223">
        <v>2009</v>
      </c>
      <c r="E2223" t="s">
        <v>106</v>
      </c>
      <c r="F2223" t="s">
        <v>224</v>
      </c>
      <c r="G2223" t="s">
        <v>144</v>
      </c>
      <c r="H2223">
        <v>19.61713250363858</v>
      </c>
    </row>
    <row r="2224" spans="1:8">
      <c r="A2224" t="s">
        <v>26</v>
      </c>
      <c r="B2224" t="s">
        <v>6213</v>
      </c>
      <c r="C2224" t="s">
        <v>177</v>
      </c>
      <c r="D2224">
        <v>2009</v>
      </c>
      <c r="E2224" t="s">
        <v>106</v>
      </c>
      <c r="F2224" t="s">
        <v>224</v>
      </c>
      <c r="G2224" t="s">
        <v>144</v>
      </c>
      <c r="H2224">
        <v>18.405006169939231</v>
      </c>
    </row>
    <row r="2225" spans="1:8">
      <c r="A2225" s="16" t="s">
        <v>221</v>
      </c>
      <c r="B2225" t="s">
        <v>6214</v>
      </c>
      <c r="C2225" t="s">
        <v>178</v>
      </c>
      <c r="D2225">
        <v>2009</v>
      </c>
      <c r="E2225" t="s">
        <v>106</v>
      </c>
      <c r="F2225" t="s">
        <v>224</v>
      </c>
      <c r="G2225" t="s">
        <v>144</v>
      </c>
      <c r="H2225">
        <v>16.614428460446302</v>
      </c>
    </row>
    <row r="2226" spans="1:8">
      <c r="A2226" t="s">
        <v>107</v>
      </c>
      <c r="B2226" t="s">
        <v>6215</v>
      </c>
      <c r="C2226" t="s">
        <v>179</v>
      </c>
      <c r="D2226">
        <v>2009</v>
      </c>
      <c r="E2226" t="s">
        <v>106</v>
      </c>
      <c r="F2226" t="s">
        <v>224</v>
      </c>
      <c r="G2226" t="s">
        <v>144</v>
      </c>
      <c r="H2226">
        <v>13.479956982898594</v>
      </c>
    </row>
    <row r="2227" spans="1:8">
      <c r="A2227" t="s">
        <v>27</v>
      </c>
      <c r="B2227" t="s">
        <v>6216</v>
      </c>
      <c r="C2227" t="s">
        <v>180</v>
      </c>
      <c r="D2227">
        <v>2009</v>
      </c>
      <c r="E2227" t="s">
        <v>106</v>
      </c>
      <c r="F2227" t="s">
        <v>224</v>
      </c>
      <c r="G2227" t="s">
        <v>144</v>
      </c>
      <c r="H2227">
        <v>15.365092934568453</v>
      </c>
    </row>
    <row r="2228" spans="1:8">
      <c r="A2228" t="s">
        <v>28</v>
      </c>
      <c r="B2228" t="s">
        <v>6217</v>
      </c>
      <c r="C2228" t="s">
        <v>181</v>
      </c>
      <c r="D2228">
        <v>2009</v>
      </c>
      <c r="E2228" t="s">
        <v>106</v>
      </c>
      <c r="F2228" t="s">
        <v>224</v>
      </c>
      <c r="G2228" t="s">
        <v>144</v>
      </c>
      <c r="H2228">
        <v>15.779898088300673</v>
      </c>
    </row>
    <row r="2229" spans="1:8">
      <c r="A2229" t="s">
        <v>30</v>
      </c>
      <c r="B2229" t="s">
        <v>6218</v>
      </c>
      <c r="C2229" t="s">
        <v>29</v>
      </c>
      <c r="D2229">
        <v>2009</v>
      </c>
      <c r="E2229" t="s">
        <v>106</v>
      </c>
      <c r="F2229" t="s">
        <v>224</v>
      </c>
      <c r="G2229" t="s">
        <v>144</v>
      </c>
      <c r="H2229">
        <v>19.600134786027184</v>
      </c>
    </row>
    <row r="2230" spans="1:8">
      <c r="A2230" t="s">
        <v>32</v>
      </c>
      <c r="B2230" t="s">
        <v>6219</v>
      </c>
      <c r="C2230" t="s">
        <v>31</v>
      </c>
      <c r="D2230">
        <v>2009</v>
      </c>
      <c r="E2230" t="s">
        <v>106</v>
      </c>
      <c r="F2230" t="s">
        <v>224</v>
      </c>
      <c r="G2230" t="s">
        <v>144</v>
      </c>
      <c r="H2230">
        <v>18.637969595799163</v>
      </c>
    </row>
    <row r="2231" spans="1:8">
      <c r="A2231" t="s">
        <v>34</v>
      </c>
      <c r="B2231" t="s">
        <v>6220</v>
      </c>
      <c r="C2231" t="s">
        <v>33</v>
      </c>
      <c r="D2231">
        <v>2009</v>
      </c>
      <c r="E2231" t="s">
        <v>106</v>
      </c>
      <c r="F2231" t="s">
        <v>224</v>
      </c>
      <c r="G2231" t="s">
        <v>144</v>
      </c>
      <c r="H2231">
        <v>21.490459173353113</v>
      </c>
    </row>
    <row r="2232" spans="1:8">
      <c r="A2232" t="s">
        <v>36</v>
      </c>
      <c r="B2232" t="s">
        <v>6221</v>
      </c>
      <c r="C2232" t="s">
        <v>35</v>
      </c>
      <c r="D2232">
        <v>2009</v>
      </c>
      <c r="E2232" t="s">
        <v>106</v>
      </c>
      <c r="F2232" t="s">
        <v>224</v>
      </c>
      <c r="G2232" t="s">
        <v>144</v>
      </c>
      <c r="H2232">
        <v>18.450482541523421</v>
      </c>
    </row>
    <row r="2233" spans="1:8">
      <c r="A2233" t="s">
        <v>38</v>
      </c>
      <c r="B2233" t="s">
        <v>6222</v>
      </c>
      <c r="C2233" t="s">
        <v>37</v>
      </c>
      <c r="D2233">
        <v>2009</v>
      </c>
      <c r="E2233" t="s">
        <v>106</v>
      </c>
      <c r="F2233" t="s">
        <v>224</v>
      </c>
      <c r="G2233" t="s">
        <v>144</v>
      </c>
      <c r="H2233">
        <v>15.519944034926352</v>
      </c>
    </row>
    <row r="2234" spans="1:8">
      <c r="A2234" t="s">
        <v>40</v>
      </c>
      <c r="B2234" t="s">
        <v>6223</v>
      </c>
      <c r="C2234" t="s">
        <v>39</v>
      </c>
      <c r="D2234">
        <v>2009</v>
      </c>
      <c r="E2234" t="s">
        <v>106</v>
      </c>
      <c r="F2234" t="s">
        <v>224</v>
      </c>
      <c r="G2234" t="s">
        <v>144</v>
      </c>
      <c r="H2234">
        <v>15.213032953651041</v>
      </c>
    </row>
    <row r="2235" spans="1:8">
      <c r="A2235" t="s">
        <v>41</v>
      </c>
      <c r="B2235" t="s">
        <v>6224</v>
      </c>
      <c r="C2235" t="s">
        <v>24</v>
      </c>
      <c r="D2235">
        <v>2009</v>
      </c>
      <c r="E2235" t="s">
        <v>106</v>
      </c>
      <c r="F2235" t="s">
        <v>224</v>
      </c>
      <c r="G2235" t="s">
        <v>144</v>
      </c>
      <c r="H2235">
        <v>19.61713250363858</v>
      </c>
    </row>
    <row r="2236" spans="1:8">
      <c r="A2236" t="s">
        <v>43</v>
      </c>
      <c r="B2236" t="s">
        <v>6225</v>
      </c>
      <c r="C2236" t="s">
        <v>42</v>
      </c>
      <c r="D2236">
        <v>2009</v>
      </c>
      <c r="E2236" t="s">
        <v>106</v>
      </c>
      <c r="F2236" t="s">
        <v>224</v>
      </c>
      <c r="G2236" t="s">
        <v>144</v>
      </c>
      <c r="H2236">
        <v>18.3407619654038</v>
      </c>
    </row>
    <row r="2237" spans="1:8">
      <c r="A2237" t="s">
        <v>45</v>
      </c>
      <c r="B2237" t="s">
        <v>6226</v>
      </c>
      <c r="C2237" t="s">
        <v>44</v>
      </c>
      <c r="D2237">
        <v>2009</v>
      </c>
      <c r="E2237" t="s">
        <v>106</v>
      </c>
      <c r="F2237" t="s">
        <v>224</v>
      </c>
      <c r="G2237" t="s">
        <v>144</v>
      </c>
      <c r="H2237">
        <v>18.824267176922707</v>
      </c>
    </row>
    <row r="2238" spans="1:8">
      <c r="A2238" t="s">
        <v>47</v>
      </c>
      <c r="B2238" t="s">
        <v>6227</v>
      </c>
      <c r="C2238" t="s">
        <v>46</v>
      </c>
      <c r="D2238">
        <v>2009</v>
      </c>
      <c r="E2238" t="s">
        <v>106</v>
      </c>
      <c r="F2238" t="s">
        <v>224</v>
      </c>
      <c r="G2238" t="s">
        <v>144</v>
      </c>
      <c r="H2238">
        <v>18.152839079724515</v>
      </c>
    </row>
    <row r="2239" spans="1:8">
      <c r="A2239" t="s">
        <v>49</v>
      </c>
      <c r="B2239" t="s">
        <v>6228</v>
      </c>
      <c r="C2239" t="s">
        <v>48</v>
      </c>
      <c r="D2239">
        <v>2009</v>
      </c>
      <c r="E2239" t="s">
        <v>106</v>
      </c>
      <c r="F2239" t="s">
        <v>224</v>
      </c>
      <c r="G2239" t="s">
        <v>144</v>
      </c>
      <c r="H2239">
        <v>16.573502419489405</v>
      </c>
    </row>
    <row r="2240" spans="1:8">
      <c r="A2240" t="s">
        <v>51</v>
      </c>
      <c r="B2240" t="s">
        <v>6229</v>
      </c>
      <c r="C2240" t="s">
        <v>50</v>
      </c>
      <c r="D2240">
        <v>2009</v>
      </c>
      <c r="E2240" t="s">
        <v>106</v>
      </c>
      <c r="F2240" t="s">
        <v>224</v>
      </c>
      <c r="G2240" t="s">
        <v>144</v>
      </c>
      <c r="H2240">
        <v>16.877713965541393</v>
      </c>
    </row>
    <row r="2241" spans="1:8">
      <c r="A2241" t="s">
        <v>53</v>
      </c>
      <c r="B2241" t="s">
        <v>6230</v>
      </c>
      <c r="C2241" t="s">
        <v>52</v>
      </c>
      <c r="D2241">
        <v>2009</v>
      </c>
      <c r="E2241" t="s">
        <v>106</v>
      </c>
      <c r="F2241" t="s">
        <v>224</v>
      </c>
      <c r="G2241" t="s">
        <v>144</v>
      </c>
      <c r="H2241">
        <v>16.41614206386593</v>
      </c>
    </row>
    <row r="2242" spans="1:8">
      <c r="A2242" t="s">
        <v>55</v>
      </c>
      <c r="B2242" t="s">
        <v>6231</v>
      </c>
      <c r="C2242" t="s">
        <v>54</v>
      </c>
      <c r="D2242">
        <v>2009</v>
      </c>
      <c r="E2242" t="s">
        <v>106</v>
      </c>
      <c r="F2242" t="s">
        <v>224</v>
      </c>
      <c r="G2242" t="s">
        <v>144</v>
      </c>
      <c r="H2242">
        <v>16.279535751167558</v>
      </c>
    </row>
    <row r="2243" spans="1:8">
      <c r="A2243" t="s">
        <v>57</v>
      </c>
      <c r="B2243" t="s">
        <v>6232</v>
      </c>
      <c r="C2243" t="s">
        <v>56</v>
      </c>
      <c r="D2243">
        <v>2009</v>
      </c>
      <c r="E2243" t="s">
        <v>106</v>
      </c>
      <c r="F2243" t="s">
        <v>224</v>
      </c>
      <c r="G2243" t="s">
        <v>144</v>
      </c>
      <c r="H2243">
        <v>12.425393065328967</v>
      </c>
    </row>
    <row r="2244" spans="1:8">
      <c r="A2244" t="s">
        <v>59</v>
      </c>
      <c r="B2244" t="s">
        <v>6233</v>
      </c>
      <c r="C2244" t="s">
        <v>58</v>
      </c>
      <c r="D2244">
        <v>2009</v>
      </c>
      <c r="E2244" t="s">
        <v>106</v>
      </c>
      <c r="F2244" t="s">
        <v>224</v>
      </c>
      <c r="G2244" t="s">
        <v>144</v>
      </c>
      <c r="H2244">
        <v>15.431182562580259</v>
      </c>
    </row>
    <row r="2245" spans="1:8">
      <c r="A2245" t="s">
        <v>61</v>
      </c>
      <c r="B2245" t="s">
        <v>6234</v>
      </c>
      <c r="C2245" t="s">
        <v>60</v>
      </c>
      <c r="D2245">
        <v>2009</v>
      </c>
      <c r="E2245" t="s">
        <v>106</v>
      </c>
      <c r="F2245" t="s">
        <v>224</v>
      </c>
      <c r="G2245" t="s">
        <v>144</v>
      </c>
      <c r="H2245">
        <v>15.099151092171928</v>
      </c>
    </row>
    <row r="2246" spans="1:8">
      <c r="A2246" t="s">
        <v>63</v>
      </c>
      <c r="B2246" t="s">
        <v>6235</v>
      </c>
      <c r="C2246" t="s">
        <v>62</v>
      </c>
      <c r="D2246">
        <v>2009</v>
      </c>
      <c r="E2246" t="s">
        <v>106</v>
      </c>
      <c r="F2246" t="s">
        <v>224</v>
      </c>
      <c r="G2246" t="s">
        <v>144</v>
      </c>
      <c r="H2246">
        <v>15.013891502385354</v>
      </c>
    </row>
    <row r="2247" spans="1:8">
      <c r="A2247" t="s">
        <v>65</v>
      </c>
      <c r="B2247" t="s">
        <v>6236</v>
      </c>
      <c r="C2247" t="s">
        <v>64</v>
      </c>
      <c r="D2247">
        <v>2009</v>
      </c>
      <c r="E2247" t="s">
        <v>106</v>
      </c>
      <c r="F2247" t="s">
        <v>224</v>
      </c>
      <c r="G2247" t="s">
        <v>144</v>
      </c>
      <c r="H2247">
        <v>15.957476648621357</v>
      </c>
    </row>
    <row r="2248" spans="1:8">
      <c r="A2248" t="s">
        <v>67</v>
      </c>
      <c r="B2248" t="s">
        <v>6237</v>
      </c>
      <c r="C2248" t="s">
        <v>66</v>
      </c>
      <c r="D2248">
        <v>2009</v>
      </c>
      <c r="E2248" t="s">
        <v>106</v>
      </c>
      <c r="F2248" t="s">
        <v>224</v>
      </c>
      <c r="G2248" t="s">
        <v>144</v>
      </c>
      <c r="H2248">
        <v>16.306088887939687</v>
      </c>
    </row>
    <row r="2249" spans="1:8">
      <c r="A2249" t="s">
        <v>69</v>
      </c>
      <c r="B2249" t="s">
        <v>6238</v>
      </c>
      <c r="C2249" t="s">
        <v>68</v>
      </c>
      <c r="D2249">
        <v>2009</v>
      </c>
      <c r="E2249" t="s">
        <v>106</v>
      </c>
      <c r="F2249" t="s">
        <v>224</v>
      </c>
      <c r="G2249" t="s">
        <v>144</v>
      </c>
      <c r="H2249">
        <v>18.148116030004768</v>
      </c>
    </row>
    <row r="2250" spans="1:8">
      <c r="A2250" t="s">
        <v>71</v>
      </c>
      <c r="B2250" t="s">
        <v>6239</v>
      </c>
      <c r="C2250" t="s">
        <v>70</v>
      </c>
      <c r="D2250">
        <v>2009</v>
      </c>
      <c r="E2250" t="s">
        <v>106</v>
      </c>
      <c r="F2250" t="s">
        <v>224</v>
      </c>
      <c r="G2250" t="s">
        <v>144</v>
      </c>
      <c r="H2250">
        <v>14.813453659466155</v>
      </c>
    </row>
    <row r="2251" spans="1:8">
      <c r="A2251" t="s">
        <v>20</v>
      </c>
      <c r="B2251" t="s">
        <v>6240</v>
      </c>
      <c r="C2251" t="s">
        <v>182</v>
      </c>
      <c r="D2251">
        <v>2009</v>
      </c>
      <c r="E2251" t="s">
        <v>106</v>
      </c>
      <c r="F2251" t="s">
        <v>224</v>
      </c>
      <c r="G2251" t="s">
        <v>144</v>
      </c>
      <c r="H2251">
        <v>16.488655236798401</v>
      </c>
    </row>
    <row r="2252" spans="1:8">
      <c r="A2252" t="s">
        <v>23</v>
      </c>
      <c r="B2252" t="s">
        <v>6241</v>
      </c>
      <c r="C2252" t="s">
        <v>175</v>
      </c>
      <c r="D2252">
        <v>2010</v>
      </c>
      <c r="E2252" t="s">
        <v>106</v>
      </c>
      <c r="F2252" t="s">
        <v>224</v>
      </c>
      <c r="G2252" t="s">
        <v>144</v>
      </c>
      <c r="H2252">
        <v>18.064658368909466</v>
      </c>
    </row>
    <row r="2253" spans="1:8">
      <c r="A2253" t="s">
        <v>25</v>
      </c>
      <c r="B2253" t="s">
        <v>6242</v>
      </c>
      <c r="C2253" t="s">
        <v>176</v>
      </c>
      <c r="D2253">
        <v>2010</v>
      </c>
      <c r="E2253" t="s">
        <v>106</v>
      </c>
      <c r="F2253" t="s">
        <v>224</v>
      </c>
      <c r="G2253" t="s">
        <v>144</v>
      </c>
      <c r="H2253">
        <v>19.98929622691999</v>
      </c>
    </row>
    <row r="2254" spans="1:8">
      <c r="A2254" t="s">
        <v>26</v>
      </c>
      <c r="B2254" t="s">
        <v>6243</v>
      </c>
      <c r="C2254" t="s">
        <v>177</v>
      </c>
      <c r="D2254">
        <v>2010</v>
      </c>
      <c r="E2254" t="s">
        <v>106</v>
      </c>
      <c r="F2254" t="s">
        <v>224</v>
      </c>
      <c r="G2254" t="s">
        <v>144</v>
      </c>
      <c r="H2254">
        <v>18.627031540749371</v>
      </c>
    </row>
    <row r="2255" spans="1:8">
      <c r="A2255" s="16" t="s">
        <v>221</v>
      </c>
      <c r="B2255" t="s">
        <v>6244</v>
      </c>
      <c r="C2255" t="s">
        <v>178</v>
      </c>
      <c r="D2255">
        <v>2010</v>
      </c>
      <c r="E2255" t="s">
        <v>106</v>
      </c>
      <c r="F2255" t="s">
        <v>224</v>
      </c>
      <c r="G2255" t="s">
        <v>144</v>
      </c>
      <c r="H2255">
        <v>16.766074038457869</v>
      </c>
    </row>
    <row r="2256" spans="1:8">
      <c r="A2256" t="s">
        <v>107</v>
      </c>
      <c r="B2256" t="s">
        <v>6245</v>
      </c>
      <c r="C2256" t="s">
        <v>179</v>
      </c>
      <c r="D2256">
        <v>2010</v>
      </c>
      <c r="E2256" t="s">
        <v>106</v>
      </c>
      <c r="F2256" t="s">
        <v>224</v>
      </c>
      <c r="G2256" t="s">
        <v>144</v>
      </c>
      <c r="H2256">
        <v>13.469994555885926</v>
      </c>
    </row>
    <row r="2257" spans="1:8">
      <c r="A2257" t="s">
        <v>27</v>
      </c>
      <c r="B2257" t="s">
        <v>6246</v>
      </c>
      <c r="C2257" t="s">
        <v>180</v>
      </c>
      <c r="D2257">
        <v>2010</v>
      </c>
      <c r="E2257" t="s">
        <v>106</v>
      </c>
      <c r="F2257" t="s">
        <v>224</v>
      </c>
      <c r="G2257" t="s">
        <v>144</v>
      </c>
      <c r="H2257">
        <v>15.478908785001803</v>
      </c>
    </row>
    <row r="2258" spans="1:8">
      <c r="A2258" t="s">
        <v>28</v>
      </c>
      <c r="B2258" t="s">
        <v>6247</v>
      </c>
      <c r="C2258" t="s">
        <v>181</v>
      </c>
      <c r="D2258">
        <v>2010</v>
      </c>
      <c r="E2258" t="s">
        <v>106</v>
      </c>
      <c r="F2258" t="s">
        <v>224</v>
      </c>
      <c r="G2258" t="s">
        <v>144</v>
      </c>
      <c r="H2258">
        <v>15.94820973828736</v>
      </c>
    </row>
    <row r="2259" spans="1:8">
      <c r="A2259" t="s">
        <v>30</v>
      </c>
      <c r="B2259" t="s">
        <v>6248</v>
      </c>
      <c r="C2259" t="s">
        <v>29</v>
      </c>
      <c r="D2259">
        <v>2010</v>
      </c>
      <c r="E2259" t="s">
        <v>106</v>
      </c>
      <c r="F2259" t="s">
        <v>224</v>
      </c>
      <c r="G2259" t="s">
        <v>144</v>
      </c>
      <c r="H2259">
        <v>19.953263134185484</v>
      </c>
    </row>
    <row r="2260" spans="1:8">
      <c r="A2260" t="s">
        <v>32</v>
      </c>
      <c r="B2260" t="s">
        <v>6249</v>
      </c>
      <c r="C2260" t="s">
        <v>31</v>
      </c>
      <c r="D2260">
        <v>2010</v>
      </c>
      <c r="E2260" t="s">
        <v>106</v>
      </c>
      <c r="F2260" t="s">
        <v>224</v>
      </c>
      <c r="G2260" t="s">
        <v>144</v>
      </c>
      <c r="H2260">
        <v>18.648893490358486</v>
      </c>
    </row>
    <row r="2261" spans="1:8">
      <c r="A2261" t="s">
        <v>34</v>
      </c>
      <c r="B2261" t="s">
        <v>6250</v>
      </c>
      <c r="C2261" t="s">
        <v>33</v>
      </c>
      <c r="D2261">
        <v>2010</v>
      </c>
      <c r="E2261" t="s">
        <v>106</v>
      </c>
      <c r="F2261" t="s">
        <v>224</v>
      </c>
      <c r="G2261" t="s">
        <v>144</v>
      </c>
      <c r="H2261">
        <v>21.722555832939747</v>
      </c>
    </row>
    <row r="2262" spans="1:8">
      <c r="A2262" t="s">
        <v>36</v>
      </c>
      <c r="B2262" t="s">
        <v>6251</v>
      </c>
      <c r="C2262" t="s">
        <v>35</v>
      </c>
      <c r="D2262">
        <v>2010</v>
      </c>
      <c r="E2262" t="s">
        <v>106</v>
      </c>
      <c r="F2262" t="s">
        <v>224</v>
      </c>
      <c r="G2262" t="s">
        <v>144</v>
      </c>
      <c r="H2262">
        <v>18.678436107757005</v>
      </c>
    </row>
    <row r="2263" spans="1:8">
      <c r="A2263" t="s">
        <v>38</v>
      </c>
      <c r="B2263" t="s">
        <v>6252</v>
      </c>
      <c r="C2263" t="s">
        <v>37</v>
      </c>
      <c r="D2263">
        <v>2010</v>
      </c>
      <c r="E2263" t="s">
        <v>106</v>
      </c>
      <c r="F2263" t="s">
        <v>224</v>
      </c>
      <c r="G2263" t="s">
        <v>144</v>
      </c>
      <c r="H2263">
        <v>15.892810796781728</v>
      </c>
    </row>
    <row r="2264" spans="1:8">
      <c r="A2264" t="s">
        <v>40</v>
      </c>
      <c r="B2264" t="s">
        <v>6253</v>
      </c>
      <c r="C2264" t="s">
        <v>39</v>
      </c>
      <c r="D2264">
        <v>2010</v>
      </c>
      <c r="E2264" t="s">
        <v>106</v>
      </c>
      <c r="F2264" t="s">
        <v>224</v>
      </c>
      <c r="G2264" t="s">
        <v>144</v>
      </c>
      <c r="H2264">
        <v>15.367417344053067</v>
      </c>
    </row>
    <row r="2265" spans="1:8">
      <c r="A2265" t="s">
        <v>41</v>
      </c>
      <c r="B2265" t="s">
        <v>6254</v>
      </c>
      <c r="C2265" t="s">
        <v>24</v>
      </c>
      <c r="D2265">
        <v>2010</v>
      </c>
      <c r="E2265" t="s">
        <v>106</v>
      </c>
      <c r="F2265" t="s">
        <v>224</v>
      </c>
      <c r="G2265" t="s">
        <v>144</v>
      </c>
      <c r="H2265">
        <v>19.98929622691999</v>
      </c>
    </row>
    <row r="2266" spans="1:8">
      <c r="A2266" t="s">
        <v>43</v>
      </c>
      <c r="B2266" t="s">
        <v>6255</v>
      </c>
      <c r="C2266" t="s">
        <v>42</v>
      </c>
      <c r="D2266">
        <v>2010</v>
      </c>
      <c r="E2266" t="s">
        <v>106</v>
      </c>
      <c r="F2266" t="s">
        <v>224</v>
      </c>
      <c r="G2266" t="s">
        <v>144</v>
      </c>
      <c r="H2266">
        <v>18.612328984205799</v>
      </c>
    </row>
    <row r="2267" spans="1:8">
      <c r="A2267" t="s">
        <v>45</v>
      </c>
      <c r="B2267" t="s">
        <v>6256</v>
      </c>
      <c r="C2267" t="s">
        <v>44</v>
      </c>
      <c r="D2267">
        <v>2010</v>
      </c>
      <c r="E2267" t="s">
        <v>106</v>
      </c>
      <c r="F2267" t="s">
        <v>224</v>
      </c>
      <c r="G2267" t="s">
        <v>144</v>
      </c>
      <c r="H2267">
        <v>19.177424004612575</v>
      </c>
    </row>
    <row r="2268" spans="1:8">
      <c r="A2268" t="s">
        <v>47</v>
      </c>
      <c r="B2268" t="s">
        <v>6257</v>
      </c>
      <c r="C2268" t="s">
        <v>46</v>
      </c>
      <c r="D2268">
        <v>2010</v>
      </c>
      <c r="E2268" t="s">
        <v>106</v>
      </c>
      <c r="F2268" t="s">
        <v>224</v>
      </c>
      <c r="G2268" t="s">
        <v>144</v>
      </c>
      <c r="H2268">
        <v>18.266224133699026</v>
      </c>
    </row>
    <row r="2269" spans="1:8">
      <c r="A2269" t="s">
        <v>49</v>
      </c>
      <c r="B2269" t="s">
        <v>6258</v>
      </c>
      <c r="C2269" t="s">
        <v>48</v>
      </c>
      <c r="D2269">
        <v>2010</v>
      </c>
      <c r="E2269" t="s">
        <v>106</v>
      </c>
      <c r="F2269" t="s">
        <v>224</v>
      </c>
      <c r="G2269" t="s">
        <v>144</v>
      </c>
      <c r="H2269">
        <v>16.715552268818186</v>
      </c>
    </row>
    <row r="2270" spans="1:8">
      <c r="A2270" t="s">
        <v>51</v>
      </c>
      <c r="B2270" t="s">
        <v>6259</v>
      </c>
      <c r="C2270" t="s">
        <v>50</v>
      </c>
      <c r="D2270">
        <v>2010</v>
      </c>
      <c r="E2270" t="s">
        <v>106</v>
      </c>
      <c r="F2270" t="s">
        <v>224</v>
      </c>
      <c r="G2270" t="s">
        <v>144</v>
      </c>
      <c r="H2270">
        <v>16.940059114404583</v>
      </c>
    </row>
    <row r="2271" spans="1:8">
      <c r="A2271" t="s">
        <v>53</v>
      </c>
      <c r="B2271" t="s">
        <v>6260</v>
      </c>
      <c r="C2271" t="s">
        <v>52</v>
      </c>
      <c r="D2271">
        <v>2010</v>
      </c>
      <c r="E2271" t="s">
        <v>106</v>
      </c>
      <c r="F2271" t="s">
        <v>224</v>
      </c>
      <c r="G2271" t="s">
        <v>144</v>
      </c>
      <c r="H2271">
        <v>16.67591051950453</v>
      </c>
    </row>
    <row r="2272" spans="1:8">
      <c r="A2272" t="s">
        <v>55</v>
      </c>
      <c r="B2272" t="s">
        <v>6261</v>
      </c>
      <c r="C2272" t="s">
        <v>54</v>
      </c>
      <c r="D2272">
        <v>2010</v>
      </c>
      <c r="E2272" t="s">
        <v>106</v>
      </c>
      <c r="F2272" t="s">
        <v>224</v>
      </c>
      <c r="G2272" t="s">
        <v>144</v>
      </c>
      <c r="H2272">
        <v>16.538141213485918</v>
      </c>
    </row>
    <row r="2273" spans="1:8">
      <c r="A2273" t="s">
        <v>57</v>
      </c>
      <c r="B2273" t="s">
        <v>6262</v>
      </c>
      <c r="C2273" t="s">
        <v>56</v>
      </c>
      <c r="D2273">
        <v>2010</v>
      </c>
      <c r="E2273" t="s">
        <v>106</v>
      </c>
      <c r="F2273" t="s">
        <v>224</v>
      </c>
      <c r="G2273" t="s">
        <v>144</v>
      </c>
      <c r="H2273">
        <v>12.326388888888889</v>
      </c>
    </row>
    <row r="2274" spans="1:8">
      <c r="A2274" t="s">
        <v>59</v>
      </c>
      <c r="B2274" t="s">
        <v>6263</v>
      </c>
      <c r="C2274" t="s">
        <v>58</v>
      </c>
      <c r="D2274">
        <v>2010</v>
      </c>
      <c r="E2274" t="s">
        <v>106</v>
      </c>
      <c r="F2274" t="s">
        <v>224</v>
      </c>
      <c r="G2274" t="s">
        <v>144</v>
      </c>
      <c r="H2274">
        <v>15.556482562990157</v>
      </c>
    </row>
    <row r="2275" spans="1:8">
      <c r="A2275" t="s">
        <v>61</v>
      </c>
      <c r="B2275" t="s">
        <v>6264</v>
      </c>
      <c r="C2275" t="s">
        <v>60</v>
      </c>
      <c r="D2275">
        <v>2010</v>
      </c>
      <c r="E2275" t="s">
        <v>106</v>
      </c>
      <c r="F2275" t="s">
        <v>224</v>
      </c>
      <c r="G2275" t="s">
        <v>144</v>
      </c>
      <c r="H2275">
        <v>15.168126211645165</v>
      </c>
    </row>
    <row r="2276" spans="1:8">
      <c r="A2276" t="s">
        <v>63</v>
      </c>
      <c r="B2276" t="s">
        <v>6265</v>
      </c>
      <c r="C2276" t="s">
        <v>62</v>
      </c>
      <c r="D2276">
        <v>2010</v>
      </c>
      <c r="E2276" t="s">
        <v>106</v>
      </c>
      <c r="F2276" t="s">
        <v>224</v>
      </c>
      <c r="G2276" t="s">
        <v>144</v>
      </c>
      <c r="H2276">
        <v>15.270295578984477</v>
      </c>
    </row>
    <row r="2277" spans="1:8">
      <c r="A2277" t="s">
        <v>65</v>
      </c>
      <c r="B2277" t="s">
        <v>6266</v>
      </c>
      <c r="C2277" t="s">
        <v>64</v>
      </c>
      <c r="D2277">
        <v>2010</v>
      </c>
      <c r="E2277" t="s">
        <v>106</v>
      </c>
      <c r="F2277" t="s">
        <v>224</v>
      </c>
      <c r="G2277" t="s">
        <v>144</v>
      </c>
      <c r="H2277">
        <v>16.059542199129336</v>
      </c>
    </row>
    <row r="2278" spans="1:8">
      <c r="A2278" t="s">
        <v>67</v>
      </c>
      <c r="B2278" t="s">
        <v>6267</v>
      </c>
      <c r="C2278" t="s">
        <v>66</v>
      </c>
      <c r="D2278">
        <v>2010</v>
      </c>
      <c r="E2278" t="s">
        <v>106</v>
      </c>
      <c r="F2278" t="s">
        <v>224</v>
      </c>
      <c r="G2278" t="s">
        <v>144</v>
      </c>
      <c r="H2278">
        <v>16.427179476197615</v>
      </c>
    </row>
    <row r="2279" spans="1:8">
      <c r="A2279" t="s">
        <v>69</v>
      </c>
      <c r="B2279" t="s">
        <v>6268</v>
      </c>
      <c r="C2279" t="s">
        <v>68</v>
      </c>
      <c r="D2279">
        <v>2010</v>
      </c>
      <c r="E2279" t="s">
        <v>106</v>
      </c>
      <c r="F2279" t="s">
        <v>224</v>
      </c>
      <c r="G2279" t="s">
        <v>144</v>
      </c>
      <c r="H2279">
        <v>18.405941021544837</v>
      </c>
    </row>
    <row r="2280" spans="1:8">
      <c r="A2280" t="s">
        <v>71</v>
      </c>
      <c r="B2280" t="s">
        <v>6269</v>
      </c>
      <c r="C2280" t="s">
        <v>70</v>
      </c>
      <c r="D2280">
        <v>2010</v>
      </c>
      <c r="E2280" t="s">
        <v>106</v>
      </c>
      <c r="F2280" t="s">
        <v>224</v>
      </c>
      <c r="G2280" t="s">
        <v>144</v>
      </c>
      <c r="H2280">
        <v>14.884639311893105</v>
      </c>
    </row>
    <row r="2281" spans="1:8">
      <c r="A2281" t="s">
        <v>20</v>
      </c>
      <c r="B2281" t="s">
        <v>6270</v>
      </c>
      <c r="C2281" t="s">
        <v>182</v>
      </c>
      <c r="D2281">
        <v>2010</v>
      </c>
      <c r="E2281" t="s">
        <v>106</v>
      </c>
      <c r="F2281" t="s">
        <v>224</v>
      </c>
      <c r="G2281" t="s">
        <v>144</v>
      </c>
      <c r="H2281">
        <v>16.644880146261318</v>
      </c>
    </row>
    <row r="2282" spans="1:8">
      <c r="A2282" t="s">
        <v>23</v>
      </c>
      <c r="B2282" t="s">
        <v>6271</v>
      </c>
      <c r="C2282" t="s">
        <v>175</v>
      </c>
      <c r="D2282">
        <v>2011</v>
      </c>
      <c r="E2282" t="s">
        <v>106</v>
      </c>
      <c r="F2282" t="s">
        <v>224</v>
      </c>
      <c r="G2282" t="s">
        <v>144</v>
      </c>
      <c r="H2282">
        <v>18.280433105733795</v>
      </c>
    </row>
    <row r="2283" spans="1:8">
      <c r="A2283" t="s">
        <v>25</v>
      </c>
      <c r="B2283" t="s">
        <v>6272</v>
      </c>
      <c r="C2283" t="s">
        <v>176</v>
      </c>
      <c r="D2283">
        <v>2011</v>
      </c>
      <c r="E2283" t="s">
        <v>106</v>
      </c>
      <c r="F2283" t="s">
        <v>224</v>
      </c>
      <c r="G2283" t="s">
        <v>144</v>
      </c>
      <c r="H2283">
        <v>20.277777777777779</v>
      </c>
    </row>
    <row r="2284" spans="1:8">
      <c r="A2284" t="s">
        <v>26</v>
      </c>
      <c r="B2284" t="s">
        <v>6273</v>
      </c>
      <c r="C2284" t="s">
        <v>177</v>
      </c>
      <c r="D2284">
        <v>2011</v>
      </c>
      <c r="E2284" t="s">
        <v>106</v>
      </c>
      <c r="F2284" t="s">
        <v>224</v>
      </c>
      <c r="G2284" t="s">
        <v>144</v>
      </c>
      <c r="H2284">
        <v>18.847984538361107</v>
      </c>
    </row>
    <row r="2285" spans="1:8">
      <c r="A2285" s="16" t="s">
        <v>221</v>
      </c>
      <c r="B2285" t="s">
        <v>6274</v>
      </c>
      <c r="C2285" t="s">
        <v>178</v>
      </c>
      <c r="D2285">
        <v>2011</v>
      </c>
      <c r="E2285" t="s">
        <v>106</v>
      </c>
      <c r="F2285" t="s">
        <v>224</v>
      </c>
      <c r="G2285" t="s">
        <v>144</v>
      </c>
      <c r="H2285">
        <v>16.944048969523475</v>
      </c>
    </row>
    <row r="2286" spans="1:8">
      <c r="A2286" t="s">
        <v>107</v>
      </c>
      <c r="B2286" t="s">
        <v>6275</v>
      </c>
      <c r="C2286" t="s">
        <v>179</v>
      </c>
      <c r="D2286">
        <v>2011</v>
      </c>
      <c r="E2286" t="s">
        <v>106</v>
      </c>
      <c r="F2286" t="s">
        <v>224</v>
      </c>
      <c r="G2286" t="s">
        <v>144</v>
      </c>
      <c r="H2286">
        <v>13.478880910704857</v>
      </c>
    </row>
    <row r="2287" spans="1:8">
      <c r="A2287" t="s">
        <v>27</v>
      </c>
      <c r="B2287" t="s">
        <v>6276</v>
      </c>
      <c r="C2287" t="s">
        <v>180</v>
      </c>
      <c r="D2287">
        <v>2011</v>
      </c>
      <c r="E2287" t="s">
        <v>106</v>
      </c>
      <c r="F2287" t="s">
        <v>224</v>
      </c>
      <c r="G2287" t="s">
        <v>144</v>
      </c>
      <c r="H2287">
        <v>15.609690983114197</v>
      </c>
    </row>
    <row r="2288" spans="1:8">
      <c r="A2288" t="s">
        <v>28</v>
      </c>
      <c r="B2288" t="s">
        <v>6277</v>
      </c>
      <c r="C2288" t="s">
        <v>181</v>
      </c>
      <c r="D2288">
        <v>2011</v>
      </c>
      <c r="E2288" t="s">
        <v>106</v>
      </c>
      <c r="F2288" t="s">
        <v>224</v>
      </c>
      <c r="G2288" t="s">
        <v>144</v>
      </c>
      <c r="H2288">
        <v>16.068504413173613</v>
      </c>
    </row>
    <row r="2289" spans="1:8">
      <c r="A2289" t="s">
        <v>30</v>
      </c>
      <c r="B2289" t="s">
        <v>6278</v>
      </c>
      <c r="C2289" t="s">
        <v>29</v>
      </c>
      <c r="D2289">
        <v>2011</v>
      </c>
      <c r="E2289" t="s">
        <v>106</v>
      </c>
      <c r="F2289" t="s">
        <v>224</v>
      </c>
      <c r="G2289" t="s">
        <v>144</v>
      </c>
      <c r="H2289">
        <v>20.440543505781079</v>
      </c>
    </row>
    <row r="2290" spans="1:8">
      <c r="A2290" t="s">
        <v>32</v>
      </c>
      <c r="B2290" t="s">
        <v>6279</v>
      </c>
      <c r="C2290" t="s">
        <v>31</v>
      </c>
      <c r="D2290">
        <v>2011</v>
      </c>
      <c r="E2290" t="s">
        <v>106</v>
      </c>
      <c r="F2290" t="s">
        <v>224</v>
      </c>
      <c r="G2290" t="s">
        <v>144</v>
      </c>
      <c r="H2290">
        <v>18.833659744589937</v>
      </c>
    </row>
    <row r="2291" spans="1:8">
      <c r="A2291" t="s">
        <v>34</v>
      </c>
      <c r="B2291" t="s">
        <v>6280</v>
      </c>
      <c r="C2291" t="s">
        <v>33</v>
      </c>
      <c r="D2291">
        <v>2011</v>
      </c>
      <c r="E2291" t="s">
        <v>106</v>
      </c>
      <c r="F2291" t="s">
        <v>224</v>
      </c>
      <c r="G2291" t="s">
        <v>144</v>
      </c>
      <c r="H2291">
        <v>21.749865627519487</v>
      </c>
    </row>
    <row r="2292" spans="1:8">
      <c r="A2292" t="s">
        <v>36</v>
      </c>
      <c r="B2292" t="s">
        <v>6281</v>
      </c>
      <c r="C2292" t="s">
        <v>35</v>
      </c>
      <c r="D2292">
        <v>2011</v>
      </c>
      <c r="E2292" t="s">
        <v>106</v>
      </c>
      <c r="F2292" t="s">
        <v>224</v>
      </c>
      <c r="G2292" t="s">
        <v>144</v>
      </c>
      <c r="H2292">
        <v>18.987209496739677</v>
      </c>
    </row>
    <row r="2293" spans="1:8">
      <c r="A2293" t="s">
        <v>38</v>
      </c>
      <c r="B2293" t="s">
        <v>6282</v>
      </c>
      <c r="C2293" t="s">
        <v>37</v>
      </c>
      <c r="D2293">
        <v>2011</v>
      </c>
      <c r="E2293" t="s">
        <v>106</v>
      </c>
      <c r="F2293" t="s">
        <v>224</v>
      </c>
      <c r="G2293" t="s">
        <v>144</v>
      </c>
      <c r="H2293">
        <v>16.205773654149329</v>
      </c>
    </row>
    <row r="2294" spans="1:8">
      <c r="A2294" t="s">
        <v>40</v>
      </c>
      <c r="B2294" t="s">
        <v>6283</v>
      </c>
      <c r="C2294" t="s">
        <v>39</v>
      </c>
      <c r="D2294">
        <v>2011</v>
      </c>
      <c r="E2294" t="s">
        <v>106</v>
      </c>
      <c r="F2294" t="s">
        <v>224</v>
      </c>
      <c r="G2294" t="s">
        <v>144</v>
      </c>
      <c r="H2294">
        <v>15.471809215368761</v>
      </c>
    </row>
    <row r="2295" spans="1:8">
      <c r="A2295" t="s">
        <v>41</v>
      </c>
      <c r="B2295" t="s">
        <v>6284</v>
      </c>
      <c r="C2295" t="s">
        <v>24</v>
      </c>
      <c r="D2295">
        <v>2011</v>
      </c>
      <c r="E2295" t="s">
        <v>106</v>
      </c>
      <c r="F2295" t="s">
        <v>224</v>
      </c>
      <c r="G2295" t="s">
        <v>144</v>
      </c>
      <c r="H2295">
        <v>20.277777777777779</v>
      </c>
    </row>
    <row r="2296" spans="1:8">
      <c r="A2296" t="s">
        <v>43</v>
      </c>
      <c r="B2296" t="s">
        <v>6285</v>
      </c>
      <c r="C2296" t="s">
        <v>42</v>
      </c>
      <c r="D2296">
        <v>2011</v>
      </c>
      <c r="E2296" t="s">
        <v>106</v>
      </c>
      <c r="F2296" t="s">
        <v>224</v>
      </c>
      <c r="G2296" t="s">
        <v>144</v>
      </c>
      <c r="H2296">
        <v>18.756610958324519</v>
      </c>
    </row>
    <row r="2297" spans="1:8">
      <c r="A2297" t="s">
        <v>45</v>
      </c>
      <c r="B2297" t="s">
        <v>6286</v>
      </c>
      <c r="C2297" t="s">
        <v>44</v>
      </c>
      <c r="D2297">
        <v>2011</v>
      </c>
      <c r="E2297" t="s">
        <v>106</v>
      </c>
      <c r="F2297" t="s">
        <v>224</v>
      </c>
      <c r="G2297" t="s">
        <v>144</v>
      </c>
      <c r="H2297">
        <v>19.581245411892375</v>
      </c>
    </row>
    <row r="2298" spans="1:8">
      <c r="A2298" t="s">
        <v>47</v>
      </c>
      <c r="B2298" t="s">
        <v>6287</v>
      </c>
      <c r="C2298" t="s">
        <v>46</v>
      </c>
      <c r="D2298">
        <v>2011</v>
      </c>
      <c r="E2298" t="s">
        <v>106</v>
      </c>
      <c r="F2298" t="s">
        <v>224</v>
      </c>
      <c r="G2298" t="s">
        <v>144</v>
      </c>
      <c r="H2298">
        <v>18.396266530594886</v>
      </c>
    </row>
    <row r="2299" spans="1:8">
      <c r="A2299" t="s">
        <v>49</v>
      </c>
      <c r="B2299" t="s">
        <v>6288</v>
      </c>
      <c r="C2299" t="s">
        <v>48</v>
      </c>
      <c r="D2299">
        <v>2011</v>
      </c>
      <c r="E2299" t="s">
        <v>106</v>
      </c>
      <c r="F2299" t="s">
        <v>224</v>
      </c>
      <c r="G2299" t="s">
        <v>144</v>
      </c>
      <c r="H2299">
        <v>16.900241857999536</v>
      </c>
    </row>
    <row r="2300" spans="1:8">
      <c r="A2300" t="s">
        <v>51</v>
      </c>
      <c r="B2300" t="s">
        <v>6289</v>
      </c>
      <c r="C2300" t="s">
        <v>50</v>
      </c>
      <c r="D2300">
        <v>2011</v>
      </c>
      <c r="E2300" t="s">
        <v>106</v>
      </c>
      <c r="F2300" t="s">
        <v>224</v>
      </c>
      <c r="G2300" t="s">
        <v>144</v>
      </c>
      <c r="H2300">
        <v>17.119146911472473</v>
      </c>
    </row>
    <row r="2301" spans="1:8">
      <c r="A2301" t="s">
        <v>53</v>
      </c>
      <c r="B2301" t="s">
        <v>6290</v>
      </c>
      <c r="C2301" t="s">
        <v>52</v>
      </c>
      <c r="D2301">
        <v>2011</v>
      </c>
      <c r="E2301" t="s">
        <v>106</v>
      </c>
      <c r="F2301" t="s">
        <v>224</v>
      </c>
      <c r="G2301" t="s">
        <v>144</v>
      </c>
      <c r="H2301">
        <v>16.841597639850221</v>
      </c>
    </row>
    <row r="2302" spans="1:8">
      <c r="A2302" t="s">
        <v>55</v>
      </c>
      <c r="B2302" t="s">
        <v>6291</v>
      </c>
      <c r="C2302" t="s">
        <v>54</v>
      </c>
      <c r="D2302">
        <v>2011</v>
      </c>
      <c r="E2302" t="s">
        <v>106</v>
      </c>
      <c r="F2302" t="s">
        <v>224</v>
      </c>
      <c r="G2302" t="s">
        <v>144</v>
      </c>
      <c r="H2302">
        <v>16.722361673622128</v>
      </c>
    </row>
    <row r="2303" spans="1:8">
      <c r="A2303" t="s">
        <v>57</v>
      </c>
      <c r="B2303" t="s">
        <v>6292</v>
      </c>
      <c r="C2303" t="s">
        <v>56</v>
      </c>
      <c r="D2303">
        <v>2011</v>
      </c>
      <c r="E2303" t="s">
        <v>106</v>
      </c>
      <c r="F2303" t="s">
        <v>224</v>
      </c>
      <c r="G2303" t="s">
        <v>144</v>
      </c>
      <c r="H2303">
        <v>12.279302881877207</v>
      </c>
    </row>
    <row r="2304" spans="1:8">
      <c r="A2304" t="s">
        <v>59</v>
      </c>
      <c r="B2304" t="s">
        <v>6293</v>
      </c>
      <c r="C2304" t="s">
        <v>58</v>
      </c>
      <c r="D2304">
        <v>2011</v>
      </c>
      <c r="E2304" t="s">
        <v>106</v>
      </c>
      <c r="F2304" t="s">
        <v>224</v>
      </c>
      <c r="G2304" t="s">
        <v>144</v>
      </c>
      <c r="H2304">
        <v>15.689990565801448</v>
      </c>
    </row>
    <row r="2305" spans="1:8">
      <c r="A2305" t="s">
        <v>61</v>
      </c>
      <c r="B2305" t="s">
        <v>6294</v>
      </c>
      <c r="C2305" t="s">
        <v>60</v>
      </c>
      <c r="D2305">
        <v>2011</v>
      </c>
      <c r="E2305" t="s">
        <v>106</v>
      </c>
      <c r="F2305" t="s">
        <v>224</v>
      </c>
      <c r="G2305" t="s">
        <v>144</v>
      </c>
      <c r="H2305">
        <v>15.289654942934149</v>
      </c>
    </row>
    <row r="2306" spans="1:8">
      <c r="A2306" t="s">
        <v>63</v>
      </c>
      <c r="B2306" t="s">
        <v>6295</v>
      </c>
      <c r="C2306" t="s">
        <v>62</v>
      </c>
      <c r="D2306">
        <v>2011</v>
      </c>
      <c r="E2306" t="s">
        <v>106</v>
      </c>
      <c r="F2306" t="s">
        <v>224</v>
      </c>
      <c r="G2306" t="s">
        <v>144</v>
      </c>
      <c r="H2306">
        <v>15.415167207934696</v>
      </c>
    </row>
    <row r="2307" spans="1:8">
      <c r="A2307" t="s">
        <v>65</v>
      </c>
      <c r="B2307" t="s">
        <v>6296</v>
      </c>
      <c r="C2307" t="s">
        <v>64</v>
      </c>
      <c r="D2307">
        <v>2011</v>
      </c>
      <c r="E2307" t="s">
        <v>106</v>
      </c>
      <c r="F2307" t="s">
        <v>224</v>
      </c>
      <c r="G2307" t="s">
        <v>144</v>
      </c>
      <c r="H2307">
        <v>16.230071545265055</v>
      </c>
    </row>
    <row r="2308" spans="1:8">
      <c r="A2308" t="s">
        <v>67</v>
      </c>
      <c r="B2308" t="s">
        <v>6297</v>
      </c>
      <c r="C2308" t="s">
        <v>66</v>
      </c>
      <c r="D2308">
        <v>2011</v>
      </c>
      <c r="E2308" t="s">
        <v>106</v>
      </c>
      <c r="F2308" t="s">
        <v>224</v>
      </c>
      <c r="G2308" t="s">
        <v>144</v>
      </c>
      <c r="H2308">
        <v>16.436452275059871</v>
      </c>
    </row>
    <row r="2309" spans="1:8">
      <c r="A2309" t="s">
        <v>69</v>
      </c>
      <c r="B2309" t="s">
        <v>6298</v>
      </c>
      <c r="C2309" t="s">
        <v>68</v>
      </c>
      <c r="D2309">
        <v>2011</v>
      </c>
      <c r="E2309" t="s">
        <v>106</v>
      </c>
      <c r="F2309" t="s">
        <v>224</v>
      </c>
      <c r="G2309" t="s">
        <v>144</v>
      </c>
      <c r="H2309">
        <v>18.722471692843175</v>
      </c>
    </row>
    <row r="2310" spans="1:8">
      <c r="A2310" t="s">
        <v>71</v>
      </c>
      <c r="B2310" t="s">
        <v>6299</v>
      </c>
      <c r="C2310" t="s">
        <v>70</v>
      </c>
      <c r="D2310">
        <v>2011</v>
      </c>
      <c r="E2310" t="s">
        <v>106</v>
      </c>
      <c r="F2310" t="s">
        <v>224</v>
      </c>
      <c r="G2310" t="s">
        <v>144</v>
      </c>
      <c r="H2310">
        <v>14.900052427106159</v>
      </c>
    </row>
    <row r="2311" spans="1:8">
      <c r="A2311" t="s">
        <v>20</v>
      </c>
      <c r="B2311" t="s">
        <v>6300</v>
      </c>
      <c r="C2311" t="s">
        <v>182</v>
      </c>
      <c r="D2311">
        <v>2011</v>
      </c>
      <c r="E2311" t="s">
        <v>106</v>
      </c>
      <c r="F2311" t="s">
        <v>224</v>
      </c>
      <c r="G2311" t="s">
        <v>144</v>
      </c>
      <c r="H2311">
        <v>16.7975280946435</v>
      </c>
    </row>
    <row r="2312" spans="1:8">
      <c r="A2312" t="s">
        <v>23</v>
      </c>
      <c r="B2312" t="s">
        <v>6301</v>
      </c>
      <c r="C2312" t="s">
        <v>175</v>
      </c>
      <c r="D2312">
        <v>2012</v>
      </c>
      <c r="E2312" t="s">
        <v>106</v>
      </c>
      <c r="F2312" t="s">
        <v>224</v>
      </c>
      <c r="G2312" t="s">
        <v>144</v>
      </c>
      <c r="H2312">
        <v>18.866740989327759</v>
      </c>
    </row>
    <row r="2313" spans="1:8">
      <c r="A2313" t="s">
        <v>25</v>
      </c>
      <c r="B2313" t="s">
        <v>6302</v>
      </c>
      <c r="C2313" t="s">
        <v>176</v>
      </c>
      <c r="D2313">
        <v>2012</v>
      </c>
      <c r="E2313" t="s">
        <v>106</v>
      </c>
      <c r="F2313" t="s">
        <v>224</v>
      </c>
      <c r="G2313" t="s">
        <v>144</v>
      </c>
      <c r="H2313">
        <v>21.072814018816604</v>
      </c>
    </row>
    <row r="2314" spans="1:8">
      <c r="A2314" t="s">
        <v>26</v>
      </c>
      <c r="B2314" t="s">
        <v>6303</v>
      </c>
      <c r="C2314" t="s">
        <v>177</v>
      </c>
      <c r="D2314">
        <v>2012</v>
      </c>
      <c r="E2314" t="s">
        <v>106</v>
      </c>
      <c r="F2314" t="s">
        <v>224</v>
      </c>
      <c r="G2314" t="s">
        <v>144</v>
      </c>
      <c r="H2314">
        <v>19.381823773642935</v>
      </c>
    </row>
    <row r="2315" spans="1:8">
      <c r="A2315" s="16" t="s">
        <v>221</v>
      </c>
      <c r="B2315" t="s">
        <v>6304</v>
      </c>
      <c r="C2315" t="s">
        <v>178</v>
      </c>
      <c r="D2315">
        <v>2012</v>
      </c>
      <c r="E2315" t="s">
        <v>106</v>
      </c>
      <c r="F2315" t="s">
        <v>224</v>
      </c>
      <c r="G2315" t="s">
        <v>144</v>
      </c>
      <c r="H2315">
        <v>17.412285530956819</v>
      </c>
    </row>
    <row r="2316" spans="1:8">
      <c r="A2316" t="s">
        <v>107</v>
      </c>
      <c r="B2316" t="s">
        <v>6305</v>
      </c>
      <c r="C2316" t="s">
        <v>179</v>
      </c>
      <c r="D2316">
        <v>2012</v>
      </c>
      <c r="E2316" t="s">
        <v>106</v>
      </c>
      <c r="F2316" t="s">
        <v>224</v>
      </c>
      <c r="G2316" t="s">
        <v>144</v>
      </c>
      <c r="H2316">
        <v>13.775552292488163</v>
      </c>
    </row>
    <row r="2317" spans="1:8">
      <c r="A2317" t="s">
        <v>27</v>
      </c>
      <c r="B2317" t="s">
        <v>6306</v>
      </c>
      <c r="C2317" t="s">
        <v>180</v>
      </c>
      <c r="D2317">
        <v>2012</v>
      </c>
      <c r="E2317" t="s">
        <v>106</v>
      </c>
      <c r="F2317" t="s">
        <v>224</v>
      </c>
      <c r="G2317" t="s">
        <v>144</v>
      </c>
      <c r="H2317">
        <v>16.069254970301245</v>
      </c>
    </row>
    <row r="2318" spans="1:8">
      <c r="A2318" t="s">
        <v>28</v>
      </c>
      <c r="B2318" t="s">
        <v>6307</v>
      </c>
      <c r="C2318" t="s">
        <v>181</v>
      </c>
      <c r="D2318">
        <v>2012</v>
      </c>
      <c r="E2318" t="s">
        <v>106</v>
      </c>
      <c r="F2318" t="s">
        <v>224</v>
      </c>
      <c r="G2318" t="s">
        <v>144</v>
      </c>
      <c r="H2318">
        <v>16.54881692424042</v>
      </c>
    </row>
    <row r="2319" spans="1:8">
      <c r="A2319" t="s">
        <v>30</v>
      </c>
      <c r="B2319" t="s">
        <v>6308</v>
      </c>
      <c r="C2319" t="s">
        <v>29</v>
      </c>
      <c r="D2319">
        <v>2012</v>
      </c>
      <c r="E2319" t="s">
        <v>106</v>
      </c>
      <c r="F2319" t="s">
        <v>224</v>
      </c>
      <c r="G2319" t="s">
        <v>144</v>
      </c>
      <c r="H2319">
        <v>21.060610314140536</v>
      </c>
    </row>
    <row r="2320" spans="1:8">
      <c r="A2320" t="s">
        <v>32</v>
      </c>
      <c r="B2320" t="s">
        <v>6309</v>
      </c>
      <c r="C2320" t="s">
        <v>31</v>
      </c>
      <c r="D2320">
        <v>2012</v>
      </c>
      <c r="E2320" t="s">
        <v>106</v>
      </c>
      <c r="F2320" t="s">
        <v>224</v>
      </c>
      <c r="G2320" t="s">
        <v>144</v>
      </c>
      <c r="H2320">
        <v>19.220213109460769</v>
      </c>
    </row>
    <row r="2321" spans="1:8">
      <c r="A2321" t="s">
        <v>34</v>
      </c>
      <c r="B2321" t="s">
        <v>6310</v>
      </c>
      <c r="C2321" t="s">
        <v>33</v>
      </c>
      <c r="D2321">
        <v>2012</v>
      </c>
      <c r="E2321" t="s">
        <v>106</v>
      </c>
      <c r="F2321" t="s">
        <v>224</v>
      </c>
      <c r="G2321" t="s">
        <v>144</v>
      </c>
      <c r="H2321">
        <v>22.229857700752557</v>
      </c>
    </row>
    <row r="2322" spans="1:8">
      <c r="A2322" t="s">
        <v>36</v>
      </c>
      <c r="B2322" t="s">
        <v>6311</v>
      </c>
      <c r="C2322" t="s">
        <v>35</v>
      </c>
      <c r="D2322">
        <v>2012</v>
      </c>
      <c r="E2322" t="s">
        <v>106</v>
      </c>
      <c r="F2322" t="s">
        <v>224</v>
      </c>
      <c r="G2322" t="s">
        <v>144</v>
      </c>
      <c r="H2322">
        <v>19.660605553346862</v>
      </c>
    </row>
    <row r="2323" spans="1:8">
      <c r="A2323" t="s">
        <v>38</v>
      </c>
      <c r="B2323" t="s">
        <v>6312</v>
      </c>
      <c r="C2323" t="s">
        <v>37</v>
      </c>
      <c r="D2323">
        <v>2012</v>
      </c>
      <c r="E2323" t="s">
        <v>106</v>
      </c>
      <c r="F2323" t="s">
        <v>224</v>
      </c>
      <c r="G2323" t="s">
        <v>144</v>
      </c>
      <c r="H2323">
        <v>17.002234247265307</v>
      </c>
    </row>
    <row r="2324" spans="1:8">
      <c r="A2324" t="s">
        <v>40</v>
      </c>
      <c r="B2324" t="s">
        <v>6313</v>
      </c>
      <c r="C2324" t="s">
        <v>39</v>
      </c>
      <c r="D2324">
        <v>2012</v>
      </c>
      <c r="E2324" t="s">
        <v>106</v>
      </c>
      <c r="F2324" t="s">
        <v>224</v>
      </c>
      <c r="G2324" t="s">
        <v>144</v>
      </c>
      <c r="H2324">
        <v>16.021500651756813</v>
      </c>
    </row>
    <row r="2325" spans="1:8">
      <c r="A2325" t="s">
        <v>41</v>
      </c>
      <c r="B2325" t="s">
        <v>6314</v>
      </c>
      <c r="C2325" t="s">
        <v>24</v>
      </c>
      <c r="D2325">
        <v>2012</v>
      </c>
      <c r="E2325" t="s">
        <v>106</v>
      </c>
      <c r="F2325" t="s">
        <v>224</v>
      </c>
      <c r="G2325" t="s">
        <v>144</v>
      </c>
      <c r="H2325">
        <v>21.072814018816604</v>
      </c>
    </row>
    <row r="2326" spans="1:8">
      <c r="A2326" t="s">
        <v>43</v>
      </c>
      <c r="B2326" t="s">
        <v>6315</v>
      </c>
      <c r="C2326" t="s">
        <v>42</v>
      </c>
      <c r="D2326">
        <v>2012</v>
      </c>
      <c r="E2326" t="s">
        <v>106</v>
      </c>
      <c r="F2326" t="s">
        <v>224</v>
      </c>
      <c r="G2326" t="s">
        <v>144</v>
      </c>
      <c r="H2326">
        <v>19.249073173296875</v>
      </c>
    </row>
    <row r="2327" spans="1:8">
      <c r="A2327" t="s">
        <v>45</v>
      </c>
      <c r="B2327" t="s">
        <v>6316</v>
      </c>
      <c r="C2327" t="s">
        <v>44</v>
      </c>
      <c r="D2327">
        <v>2012</v>
      </c>
      <c r="E2327" t="s">
        <v>106</v>
      </c>
      <c r="F2327" t="s">
        <v>224</v>
      </c>
      <c r="G2327" t="s">
        <v>144</v>
      </c>
      <c r="H2327">
        <v>20.240461839405842</v>
      </c>
    </row>
    <row r="2328" spans="1:8">
      <c r="A2328" t="s">
        <v>47</v>
      </c>
      <c r="B2328" t="s">
        <v>6317</v>
      </c>
      <c r="C2328" t="s">
        <v>46</v>
      </c>
      <c r="D2328">
        <v>2012</v>
      </c>
      <c r="E2328" t="s">
        <v>106</v>
      </c>
      <c r="F2328" t="s">
        <v>224</v>
      </c>
      <c r="G2328" t="s">
        <v>144</v>
      </c>
      <c r="H2328">
        <v>18.862154643334961</v>
      </c>
    </row>
    <row r="2329" spans="1:8">
      <c r="A2329" t="s">
        <v>49</v>
      </c>
      <c r="B2329" t="s">
        <v>6318</v>
      </c>
      <c r="C2329" t="s">
        <v>48</v>
      </c>
      <c r="D2329">
        <v>2012</v>
      </c>
      <c r="E2329" t="s">
        <v>106</v>
      </c>
      <c r="F2329" t="s">
        <v>224</v>
      </c>
      <c r="G2329" t="s">
        <v>144</v>
      </c>
      <c r="H2329">
        <v>17.323374616840034</v>
      </c>
    </row>
    <row r="2330" spans="1:8">
      <c r="A2330" t="s">
        <v>51</v>
      </c>
      <c r="B2330" t="s">
        <v>6319</v>
      </c>
      <c r="C2330" t="s">
        <v>50</v>
      </c>
      <c r="D2330">
        <v>2012</v>
      </c>
      <c r="E2330" t="s">
        <v>106</v>
      </c>
      <c r="F2330" t="s">
        <v>224</v>
      </c>
      <c r="G2330" t="s">
        <v>144</v>
      </c>
      <c r="H2330">
        <v>17.594713902548058</v>
      </c>
    </row>
    <row r="2331" spans="1:8">
      <c r="A2331" t="s">
        <v>53</v>
      </c>
      <c r="B2331" t="s">
        <v>6320</v>
      </c>
      <c r="C2331" t="s">
        <v>52</v>
      </c>
      <c r="D2331">
        <v>2012</v>
      </c>
      <c r="E2331" t="s">
        <v>106</v>
      </c>
      <c r="F2331" t="s">
        <v>224</v>
      </c>
      <c r="G2331" t="s">
        <v>144</v>
      </c>
      <c r="H2331">
        <v>17.379815165474945</v>
      </c>
    </row>
    <row r="2332" spans="1:8">
      <c r="A2332" t="s">
        <v>55</v>
      </c>
      <c r="B2332" t="s">
        <v>6321</v>
      </c>
      <c r="C2332" t="s">
        <v>54</v>
      </c>
      <c r="D2332">
        <v>2012</v>
      </c>
      <c r="E2332" t="s">
        <v>106</v>
      </c>
      <c r="F2332" t="s">
        <v>224</v>
      </c>
      <c r="G2332" t="s">
        <v>144</v>
      </c>
      <c r="H2332">
        <v>17.371000199701982</v>
      </c>
    </row>
    <row r="2333" spans="1:8">
      <c r="A2333" t="s">
        <v>57</v>
      </c>
      <c r="B2333" t="s">
        <v>6322</v>
      </c>
      <c r="C2333" t="s">
        <v>56</v>
      </c>
      <c r="D2333">
        <v>2012</v>
      </c>
      <c r="E2333" t="s">
        <v>106</v>
      </c>
      <c r="F2333" t="s">
        <v>224</v>
      </c>
      <c r="G2333" t="s">
        <v>144</v>
      </c>
      <c r="H2333">
        <v>12.455806977281826</v>
      </c>
    </row>
    <row r="2334" spans="1:8">
      <c r="A2334" t="s">
        <v>59</v>
      </c>
      <c r="B2334" t="s">
        <v>6323</v>
      </c>
      <c r="C2334" t="s">
        <v>58</v>
      </c>
      <c r="D2334">
        <v>2012</v>
      </c>
      <c r="E2334" t="s">
        <v>106</v>
      </c>
      <c r="F2334" t="s">
        <v>224</v>
      </c>
      <c r="G2334" t="s">
        <v>144</v>
      </c>
      <c r="H2334">
        <v>16.170453411396828</v>
      </c>
    </row>
    <row r="2335" spans="1:8">
      <c r="A2335" t="s">
        <v>61</v>
      </c>
      <c r="B2335" t="s">
        <v>6324</v>
      </c>
      <c r="C2335" t="s">
        <v>60</v>
      </c>
      <c r="D2335">
        <v>2012</v>
      </c>
      <c r="E2335" t="s">
        <v>106</v>
      </c>
      <c r="F2335" t="s">
        <v>224</v>
      </c>
      <c r="G2335" t="s">
        <v>144</v>
      </c>
      <c r="H2335">
        <v>15.664972258214558</v>
      </c>
    </row>
    <row r="2336" spans="1:8">
      <c r="A2336" t="s">
        <v>63</v>
      </c>
      <c r="B2336" t="s">
        <v>6325</v>
      </c>
      <c r="C2336" t="s">
        <v>62</v>
      </c>
      <c r="D2336">
        <v>2012</v>
      </c>
      <c r="E2336" t="s">
        <v>106</v>
      </c>
      <c r="F2336" t="s">
        <v>224</v>
      </c>
      <c r="G2336" t="s">
        <v>144</v>
      </c>
      <c r="H2336">
        <v>15.923880891342931</v>
      </c>
    </row>
    <row r="2337" spans="1:8">
      <c r="A2337" t="s">
        <v>65</v>
      </c>
      <c r="B2337" t="s">
        <v>6326</v>
      </c>
      <c r="C2337" t="s">
        <v>64</v>
      </c>
      <c r="D2337">
        <v>2012</v>
      </c>
      <c r="E2337" t="s">
        <v>106</v>
      </c>
      <c r="F2337" t="s">
        <v>224</v>
      </c>
      <c r="G2337" t="s">
        <v>144</v>
      </c>
      <c r="H2337">
        <v>16.734245649602975</v>
      </c>
    </row>
    <row r="2338" spans="1:8">
      <c r="A2338" t="s">
        <v>67</v>
      </c>
      <c r="B2338" t="s">
        <v>6327</v>
      </c>
      <c r="C2338" t="s">
        <v>66</v>
      </c>
      <c r="D2338">
        <v>2012</v>
      </c>
      <c r="E2338" t="s">
        <v>106</v>
      </c>
      <c r="F2338" t="s">
        <v>224</v>
      </c>
      <c r="G2338" t="s">
        <v>144</v>
      </c>
      <c r="H2338">
        <v>16.802098662742338</v>
      </c>
    </row>
    <row r="2339" spans="1:8">
      <c r="A2339" t="s">
        <v>69</v>
      </c>
      <c r="B2339" t="s">
        <v>6328</v>
      </c>
      <c r="C2339" t="s">
        <v>68</v>
      </c>
      <c r="D2339">
        <v>2012</v>
      </c>
      <c r="E2339" t="s">
        <v>106</v>
      </c>
      <c r="F2339" t="s">
        <v>224</v>
      </c>
      <c r="G2339" t="s">
        <v>144</v>
      </c>
      <c r="H2339">
        <v>19.365487674169344</v>
      </c>
    </row>
    <row r="2340" spans="1:8">
      <c r="A2340" t="s">
        <v>71</v>
      </c>
      <c r="B2340" t="s">
        <v>6329</v>
      </c>
      <c r="C2340" t="s">
        <v>70</v>
      </c>
      <c r="D2340">
        <v>2012</v>
      </c>
      <c r="E2340" t="s">
        <v>106</v>
      </c>
      <c r="F2340" t="s">
        <v>224</v>
      </c>
      <c r="G2340" t="s">
        <v>144</v>
      </c>
      <c r="H2340">
        <v>15.303603531084816</v>
      </c>
    </row>
    <row r="2341" spans="1:8">
      <c r="A2341" t="s">
        <v>20</v>
      </c>
      <c r="B2341" t="s">
        <v>6330</v>
      </c>
      <c r="C2341" t="s">
        <v>182</v>
      </c>
      <c r="D2341">
        <v>2012</v>
      </c>
      <c r="E2341" t="s">
        <v>106</v>
      </c>
      <c r="F2341" t="s">
        <v>224</v>
      </c>
      <c r="G2341" t="s">
        <v>144</v>
      </c>
      <c r="H2341">
        <v>17.285956227451539</v>
      </c>
    </row>
    <row r="2342" spans="1:8">
      <c r="A2342" t="s">
        <v>23</v>
      </c>
      <c r="B2342" t="s">
        <v>6331</v>
      </c>
      <c r="C2342" t="s">
        <v>175</v>
      </c>
      <c r="D2342">
        <v>2013</v>
      </c>
      <c r="E2342" t="s">
        <v>106</v>
      </c>
      <c r="F2342" t="s">
        <v>224</v>
      </c>
      <c r="G2342" t="s">
        <v>144</v>
      </c>
      <c r="H2342">
        <v>19.314469618216254</v>
      </c>
    </row>
    <row r="2343" spans="1:8">
      <c r="A2343" t="s">
        <v>25</v>
      </c>
      <c r="B2343" t="s">
        <v>6332</v>
      </c>
      <c r="C2343" t="s">
        <v>176</v>
      </c>
      <c r="D2343">
        <v>2013</v>
      </c>
      <c r="E2343" t="s">
        <v>106</v>
      </c>
      <c r="F2343" t="s">
        <v>224</v>
      </c>
      <c r="G2343" t="s">
        <v>144</v>
      </c>
      <c r="H2343">
        <v>21.686477457457755</v>
      </c>
    </row>
    <row r="2344" spans="1:8">
      <c r="A2344" t="s">
        <v>26</v>
      </c>
      <c r="B2344" t="s">
        <v>6333</v>
      </c>
      <c r="C2344" t="s">
        <v>177</v>
      </c>
      <c r="D2344">
        <v>2013</v>
      </c>
      <c r="E2344" t="s">
        <v>106</v>
      </c>
      <c r="F2344" t="s">
        <v>224</v>
      </c>
      <c r="G2344" t="s">
        <v>144</v>
      </c>
      <c r="H2344">
        <v>19.871729144450825</v>
      </c>
    </row>
    <row r="2345" spans="1:8">
      <c r="A2345" s="16" t="s">
        <v>221</v>
      </c>
      <c r="B2345" t="s">
        <v>6334</v>
      </c>
      <c r="C2345" t="s">
        <v>178</v>
      </c>
      <c r="D2345">
        <v>2013</v>
      </c>
      <c r="E2345" t="s">
        <v>106</v>
      </c>
      <c r="F2345" t="s">
        <v>224</v>
      </c>
      <c r="G2345" t="s">
        <v>144</v>
      </c>
      <c r="H2345">
        <v>17.79696051398945</v>
      </c>
    </row>
    <row r="2346" spans="1:8">
      <c r="A2346" t="s">
        <v>107</v>
      </c>
      <c r="B2346" t="s">
        <v>6335</v>
      </c>
      <c r="C2346" t="s">
        <v>179</v>
      </c>
      <c r="D2346">
        <v>2013</v>
      </c>
      <c r="E2346" t="s">
        <v>106</v>
      </c>
      <c r="F2346" t="s">
        <v>224</v>
      </c>
      <c r="G2346" t="s">
        <v>144</v>
      </c>
      <c r="H2346">
        <v>14.013802588599356</v>
      </c>
    </row>
    <row r="2347" spans="1:8">
      <c r="A2347" t="s">
        <v>27</v>
      </c>
      <c r="B2347" t="s">
        <v>6336</v>
      </c>
      <c r="C2347" t="s">
        <v>180</v>
      </c>
      <c r="D2347">
        <v>2013</v>
      </c>
      <c r="E2347" t="s">
        <v>106</v>
      </c>
      <c r="F2347" t="s">
        <v>224</v>
      </c>
      <c r="G2347" t="s">
        <v>144</v>
      </c>
      <c r="H2347">
        <v>16.449093093172813</v>
      </c>
    </row>
    <row r="2348" spans="1:8">
      <c r="A2348" t="s">
        <v>28</v>
      </c>
      <c r="B2348" t="s">
        <v>6337</v>
      </c>
      <c r="C2348" t="s">
        <v>181</v>
      </c>
      <c r="D2348">
        <v>2013</v>
      </c>
      <c r="E2348" t="s">
        <v>106</v>
      </c>
      <c r="F2348" t="s">
        <v>224</v>
      </c>
      <c r="G2348" t="s">
        <v>144</v>
      </c>
      <c r="H2348">
        <v>16.978135655777951</v>
      </c>
    </row>
    <row r="2349" spans="1:8">
      <c r="A2349" t="s">
        <v>30</v>
      </c>
      <c r="B2349" t="s">
        <v>6338</v>
      </c>
      <c r="C2349" t="s">
        <v>29</v>
      </c>
      <c r="D2349">
        <v>2013</v>
      </c>
      <c r="E2349" t="s">
        <v>106</v>
      </c>
      <c r="F2349" t="s">
        <v>224</v>
      </c>
      <c r="G2349" t="s">
        <v>144</v>
      </c>
      <c r="H2349">
        <v>21.367114150388161</v>
      </c>
    </row>
    <row r="2350" spans="1:8">
      <c r="A2350" t="s">
        <v>32</v>
      </c>
      <c r="B2350" t="s">
        <v>6339</v>
      </c>
      <c r="C2350" t="s">
        <v>31</v>
      </c>
      <c r="D2350">
        <v>2013</v>
      </c>
      <c r="E2350" t="s">
        <v>106</v>
      </c>
      <c r="F2350" t="s">
        <v>224</v>
      </c>
      <c r="G2350" t="s">
        <v>144</v>
      </c>
      <c r="H2350">
        <v>19.564900222088934</v>
      </c>
    </row>
    <row r="2351" spans="1:8">
      <c r="A2351" t="s">
        <v>34</v>
      </c>
      <c r="B2351" t="s">
        <v>6340</v>
      </c>
      <c r="C2351" t="s">
        <v>33</v>
      </c>
      <c r="D2351">
        <v>2013</v>
      </c>
      <c r="E2351" t="s">
        <v>106</v>
      </c>
      <c r="F2351" t="s">
        <v>224</v>
      </c>
      <c r="G2351" t="s">
        <v>144</v>
      </c>
      <c r="H2351">
        <v>22.560689377682401</v>
      </c>
    </row>
    <row r="2352" spans="1:8">
      <c r="A2352" t="s">
        <v>36</v>
      </c>
      <c r="B2352" t="s">
        <v>6341</v>
      </c>
      <c r="C2352" t="s">
        <v>35</v>
      </c>
      <c r="D2352">
        <v>2013</v>
      </c>
      <c r="E2352" t="s">
        <v>106</v>
      </c>
      <c r="F2352" t="s">
        <v>224</v>
      </c>
      <c r="G2352" t="s">
        <v>144</v>
      </c>
      <c r="H2352">
        <v>20.160113413668014</v>
      </c>
    </row>
    <row r="2353" spans="1:8">
      <c r="A2353" t="s">
        <v>38</v>
      </c>
      <c r="B2353" t="s">
        <v>6342</v>
      </c>
      <c r="C2353" t="s">
        <v>37</v>
      </c>
      <c r="D2353">
        <v>2013</v>
      </c>
      <c r="E2353" t="s">
        <v>106</v>
      </c>
      <c r="F2353" t="s">
        <v>224</v>
      </c>
      <c r="G2353" t="s">
        <v>144</v>
      </c>
      <c r="H2353">
        <v>17.586007330718282</v>
      </c>
    </row>
    <row r="2354" spans="1:8">
      <c r="A2354" t="s">
        <v>40</v>
      </c>
      <c r="B2354" t="s">
        <v>6343</v>
      </c>
      <c r="C2354" t="s">
        <v>39</v>
      </c>
      <c r="D2354">
        <v>2013</v>
      </c>
      <c r="E2354" t="s">
        <v>106</v>
      </c>
      <c r="F2354" t="s">
        <v>224</v>
      </c>
      <c r="G2354" t="s">
        <v>144</v>
      </c>
      <c r="H2354">
        <v>16.557957237708035</v>
      </c>
    </row>
    <row r="2355" spans="1:8">
      <c r="A2355" t="s">
        <v>41</v>
      </c>
      <c r="B2355" t="s">
        <v>6344</v>
      </c>
      <c r="C2355" t="s">
        <v>24</v>
      </c>
      <c r="D2355">
        <v>2013</v>
      </c>
      <c r="E2355" t="s">
        <v>106</v>
      </c>
      <c r="F2355" t="s">
        <v>224</v>
      </c>
      <c r="G2355" t="s">
        <v>144</v>
      </c>
      <c r="H2355">
        <v>21.686477457457755</v>
      </c>
    </row>
    <row r="2356" spans="1:8">
      <c r="A2356" t="s">
        <v>43</v>
      </c>
      <c r="B2356" t="s">
        <v>6345</v>
      </c>
      <c r="C2356" t="s">
        <v>42</v>
      </c>
      <c r="D2356">
        <v>2013</v>
      </c>
      <c r="E2356" t="s">
        <v>106</v>
      </c>
      <c r="F2356" t="s">
        <v>224</v>
      </c>
      <c r="G2356" t="s">
        <v>144</v>
      </c>
      <c r="H2356">
        <v>19.617111169791389</v>
      </c>
    </row>
    <row r="2357" spans="1:8">
      <c r="A2357" t="s">
        <v>45</v>
      </c>
      <c r="B2357" t="s">
        <v>6346</v>
      </c>
      <c r="C2357" t="s">
        <v>44</v>
      </c>
      <c r="D2357">
        <v>2013</v>
      </c>
      <c r="E2357" t="s">
        <v>106</v>
      </c>
      <c r="F2357" t="s">
        <v>224</v>
      </c>
      <c r="G2357" t="s">
        <v>144</v>
      </c>
      <c r="H2357">
        <v>20.855078920570264</v>
      </c>
    </row>
    <row r="2358" spans="1:8">
      <c r="A2358" t="s">
        <v>47</v>
      </c>
      <c r="B2358" t="s">
        <v>6347</v>
      </c>
      <c r="C2358" t="s">
        <v>46</v>
      </c>
      <c r="D2358">
        <v>2013</v>
      </c>
      <c r="E2358" t="s">
        <v>106</v>
      </c>
      <c r="F2358" t="s">
        <v>224</v>
      </c>
      <c r="G2358" t="s">
        <v>144</v>
      </c>
      <c r="H2358">
        <v>19.318832283915281</v>
      </c>
    </row>
    <row r="2359" spans="1:8">
      <c r="A2359" t="s">
        <v>49</v>
      </c>
      <c r="B2359" t="s">
        <v>6348</v>
      </c>
      <c r="C2359" t="s">
        <v>48</v>
      </c>
      <c r="D2359">
        <v>2013</v>
      </c>
      <c r="E2359" t="s">
        <v>106</v>
      </c>
      <c r="F2359" t="s">
        <v>224</v>
      </c>
      <c r="G2359" t="s">
        <v>144</v>
      </c>
      <c r="H2359">
        <v>17.706071289973661</v>
      </c>
    </row>
    <row r="2360" spans="1:8">
      <c r="A2360" t="s">
        <v>51</v>
      </c>
      <c r="B2360" t="s">
        <v>6349</v>
      </c>
      <c r="C2360" t="s">
        <v>50</v>
      </c>
      <c r="D2360">
        <v>2013</v>
      </c>
      <c r="E2360" t="s">
        <v>106</v>
      </c>
      <c r="F2360" t="s">
        <v>224</v>
      </c>
      <c r="G2360" t="s">
        <v>144</v>
      </c>
      <c r="H2360">
        <v>17.942506686083146</v>
      </c>
    </row>
    <row r="2361" spans="1:8">
      <c r="A2361" t="s">
        <v>53</v>
      </c>
      <c r="B2361" t="s">
        <v>6350</v>
      </c>
      <c r="C2361" t="s">
        <v>52</v>
      </c>
      <c r="D2361">
        <v>2013</v>
      </c>
      <c r="E2361" t="s">
        <v>106</v>
      </c>
      <c r="F2361" t="s">
        <v>224</v>
      </c>
      <c r="G2361" t="s">
        <v>144</v>
      </c>
      <c r="H2361">
        <v>17.805580937653755</v>
      </c>
    </row>
    <row r="2362" spans="1:8">
      <c r="A2362" t="s">
        <v>55</v>
      </c>
      <c r="B2362" t="s">
        <v>6351</v>
      </c>
      <c r="C2362" t="s">
        <v>54</v>
      </c>
      <c r="D2362">
        <v>2013</v>
      </c>
      <c r="E2362" t="s">
        <v>106</v>
      </c>
      <c r="F2362" t="s">
        <v>224</v>
      </c>
      <c r="G2362" t="s">
        <v>144</v>
      </c>
      <c r="H2362">
        <v>17.948914275213625</v>
      </c>
    </row>
    <row r="2363" spans="1:8">
      <c r="A2363" t="s">
        <v>57</v>
      </c>
      <c r="B2363" t="s">
        <v>6352</v>
      </c>
      <c r="C2363" t="s">
        <v>56</v>
      </c>
      <c r="D2363">
        <v>2013</v>
      </c>
      <c r="E2363" t="s">
        <v>106</v>
      </c>
      <c r="F2363" t="s">
        <v>224</v>
      </c>
      <c r="G2363" t="s">
        <v>144</v>
      </c>
      <c r="H2363">
        <v>12.578212290502794</v>
      </c>
    </row>
    <row r="2364" spans="1:8">
      <c r="A2364" t="s">
        <v>59</v>
      </c>
      <c r="B2364" t="s">
        <v>6353</v>
      </c>
      <c r="C2364" t="s">
        <v>58</v>
      </c>
      <c r="D2364">
        <v>2013</v>
      </c>
      <c r="E2364" t="s">
        <v>106</v>
      </c>
      <c r="F2364" t="s">
        <v>224</v>
      </c>
      <c r="G2364" t="s">
        <v>144</v>
      </c>
      <c r="H2364">
        <v>16.572770342590211</v>
      </c>
    </row>
    <row r="2365" spans="1:8">
      <c r="A2365" t="s">
        <v>61</v>
      </c>
      <c r="B2365" t="s">
        <v>6354</v>
      </c>
      <c r="C2365" t="s">
        <v>60</v>
      </c>
      <c r="D2365">
        <v>2013</v>
      </c>
      <c r="E2365" t="s">
        <v>106</v>
      </c>
      <c r="F2365" t="s">
        <v>224</v>
      </c>
      <c r="G2365" t="s">
        <v>144</v>
      </c>
      <c r="H2365">
        <v>15.954765536910525</v>
      </c>
    </row>
    <row r="2366" spans="1:8">
      <c r="A2366" t="s">
        <v>63</v>
      </c>
      <c r="B2366" t="s">
        <v>6355</v>
      </c>
      <c r="C2366" t="s">
        <v>62</v>
      </c>
      <c r="D2366">
        <v>2013</v>
      </c>
      <c r="E2366" t="s">
        <v>106</v>
      </c>
      <c r="F2366" t="s">
        <v>224</v>
      </c>
      <c r="G2366" t="s">
        <v>144</v>
      </c>
      <c r="H2366">
        <v>16.422579269159677</v>
      </c>
    </row>
    <row r="2367" spans="1:8">
      <c r="A2367" t="s">
        <v>65</v>
      </c>
      <c r="B2367" t="s">
        <v>6356</v>
      </c>
      <c r="C2367" t="s">
        <v>64</v>
      </c>
      <c r="D2367">
        <v>2013</v>
      </c>
      <c r="E2367" t="s">
        <v>106</v>
      </c>
      <c r="F2367" t="s">
        <v>224</v>
      </c>
      <c r="G2367" t="s">
        <v>144</v>
      </c>
      <c r="H2367">
        <v>16.968791407064927</v>
      </c>
    </row>
    <row r="2368" spans="1:8">
      <c r="A2368" t="s">
        <v>67</v>
      </c>
      <c r="B2368" t="s">
        <v>6357</v>
      </c>
      <c r="C2368" t="s">
        <v>66</v>
      </c>
      <c r="D2368">
        <v>2013</v>
      </c>
      <c r="E2368" t="s">
        <v>106</v>
      </c>
      <c r="F2368" t="s">
        <v>224</v>
      </c>
      <c r="G2368" t="s">
        <v>144</v>
      </c>
      <c r="H2368">
        <v>17.196963234666896</v>
      </c>
    </row>
    <row r="2369" spans="1:8">
      <c r="A2369" t="s">
        <v>69</v>
      </c>
      <c r="B2369" t="s">
        <v>6358</v>
      </c>
      <c r="C2369" t="s">
        <v>68</v>
      </c>
      <c r="D2369">
        <v>2013</v>
      </c>
      <c r="E2369" t="s">
        <v>106</v>
      </c>
      <c r="F2369" t="s">
        <v>224</v>
      </c>
      <c r="G2369" t="s">
        <v>144</v>
      </c>
      <c r="H2369">
        <v>19.948772678762005</v>
      </c>
    </row>
    <row r="2370" spans="1:8">
      <c r="A2370" t="s">
        <v>71</v>
      </c>
      <c r="B2370" t="s">
        <v>6359</v>
      </c>
      <c r="C2370" t="s">
        <v>70</v>
      </c>
      <c r="D2370">
        <v>2013</v>
      </c>
      <c r="E2370" t="s">
        <v>106</v>
      </c>
      <c r="F2370" t="s">
        <v>224</v>
      </c>
      <c r="G2370" t="s">
        <v>144</v>
      </c>
      <c r="H2370">
        <v>15.661698737262148</v>
      </c>
    </row>
    <row r="2371" spans="1:8">
      <c r="A2371" t="s">
        <v>20</v>
      </c>
      <c r="B2371" t="s">
        <v>6360</v>
      </c>
      <c r="C2371" t="s">
        <v>182</v>
      </c>
      <c r="D2371">
        <v>2013</v>
      </c>
      <c r="E2371" t="s">
        <v>106</v>
      </c>
      <c r="F2371" t="s">
        <v>224</v>
      </c>
      <c r="G2371" t="s">
        <v>144</v>
      </c>
      <c r="H2371">
        <v>17.687956431435982</v>
      </c>
    </row>
    <row r="2372" spans="1:8">
      <c r="A2372" t="s">
        <v>23</v>
      </c>
      <c r="B2372" t="s">
        <v>6361</v>
      </c>
      <c r="C2372" t="s">
        <v>175</v>
      </c>
      <c r="D2372">
        <v>2014</v>
      </c>
      <c r="E2372" t="s">
        <v>106</v>
      </c>
      <c r="F2372" t="s">
        <v>224</v>
      </c>
      <c r="G2372" t="s">
        <v>144</v>
      </c>
      <c r="H2372">
        <v>19.646343092096853</v>
      </c>
    </row>
    <row r="2373" spans="1:8">
      <c r="A2373" t="s">
        <v>25</v>
      </c>
      <c r="B2373" t="s">
        <v>6362</v>
      </c>
      <c r="C2373" t="s">
        <v>176</v>
      </c>
      <c r="D2373">
        <v>2014</v>
      </c>
      <c r="E2373" t="s">
        <v>106</v>
      </c>
      <c r="F2373" t="s">
        <v>224</v>
      </c>
      <c r="G2373" t="s">
        <v>144</v>
      </c>
      <c r="H2373">
        <v>22.272279738640094</v>
      </c>
    </row>
    <row r="2374" spans="1:8">
      <c r="A2374" t="s">
        <v>26</v>
      </c>
      <c r="B2374" t="s">
        <v>6363</v>
      </c>
      <c r="C2374" t="s">
        <v>177</v>
      </c>
      <c r="D2374">
        <v>2014</v>
      </c>
      <c r="E2374" t="s">
        <v>106</v>
      </c>
      <c r="F2374" t="s">
        <v>224</v>
      </c>
      <c r="G2374" t="s">
        <v>144</v>
      </c>
      <c r="H2374">
        <v>20.350024107756543</v>
      </c>
    </row>
    <row r="2375" spans="1:8">
      <c r="A2375" s="16" t="s">
        <v>221</v>
      </c>
      <c r="B2375" t="s">
        <v>6364</v>
      </c>
      <c r="C2375" t="s">
        <v>178</v>
      </c>
      <c r="D2375">
        <v>2014</v>
      </c>
      <c r="E2375" t="s">
        <v>106</v>
      </c>
      <c r="F2375" t="s">
        <v>224</v>
      </c>
      <c r="G2375" t="s">
        <v>144</v>
      </c>
      <c r="H2375">
        <v>18.100245886135806</v>
      </c>
    </row>
    <row r="2376" spans="1:8">
      <c r="A2376" t="s">
        <v>107</v>
      </c>
      <c r="B2376" t="s">
        <v>6365</v>
      </c>
      <c r="C2376" t="s">
        <v>179</v>
      </c>
      <c r="D2376">
        <v>2014</v>
      </c>
      <c r="E2376" t="s">
        <v>106</v>
      </c>
      <c r="F2376" t="s">
        <v>224</v>
      </c>
      <c r="G2376" t="s">
        <v>144</v>
      </c>
      <c r="H2376">
        <v>14.162707475847919</v>
      </c>
    </row>
    <row r="2377" spans="1:8">
      <c r="A2377" t="s">
        <v>27</v>
      </c>
      <c r="B2377" t="s">
        <v>6366</v>
      </c>
      <c r="C2377" t="s">
        <v>180</v>
      </c>
      <c r="D2377">
        <v>2014</v>
      </c>
      <c r="E2377" t="s">
        <v>106</v>
      </c>
      <c r="F2377" t="s">
        <v>224</v>
      </c>
      <c r="G2377" t="s">
        <v>144</v>
      </c>
      <c r="H2377">
        <v>16.754252844617923</v>
      </c>
    </row>
    <row r="2378" spans="1:8">
      <c r="A2378" t="s">
        <v>28</v>
      </c>
      <c r="B2378" t="s">
        <v>6367</v>
      </c>
      <c r="C2378" t="s">
        <v>181</v>
      </c>
      <c r="D2378">
        <v>2014</v>
      </c>
      <c r="E2378" t="s">
        <v>106</v>
      </c>
      <c r="F2378" t="s">
        <v>224</v>
      </c>
      <c r="G2378" t="s">
        <v>144</v>
      </c>
      <c r="H2378">
        <v>17.363462487243435</v>
      </c>
    </row>
    <row r="2379" spans="1:8">
      <c r="A2379" t="s">
        <v>30</v>
      </c>
      <c r="B2379" t="s">
        <v>6368</v>
      </c>
      <c r="C2379" t="s">
        <v>29</v>
      </c>
      <c r="D2379">
        <v>2014</v>
      </c>
      <c r="E2379" t="s">
        <v>106</v>
      </c>
      <c r="F2379" t="s">
        <v>224</v>
      </c>
      <c r="G2379" t="s">
        <v>144</v>
      </c>
      <c r="H2379">
        <v>21.771186678254043</v>
      </c>
    </row>
    <row r="2380" spans="1:8">
      <c r="A2380" t="s">
        <v>32</v>
      </c>
      <c r="B2380" t="s">
        <v>6369</v>
      </c>
      <c r="C2380" t="s">
        <v>31</v>
      </c>
      <c r="D2380">
        <v>2014</v>
      </c>
      <c r="E2380" t="s">
        <v>106</v>
      </c>
      <c r="F2380" t="s">
        <v>224</v>
      </c>
      <c r="G2380" t="s">
        <v>144</v>
      </c>
      <c r="H2380">
        <v>19.795243957752866</v>
      </c>
    </row>
    <row r="2381" spans="1:8">
      <c r="A2381" t="s">
        <v>34</v>
      </c>
      <c r="B2381" t="s">
        <v>6370</v>
      </c>
      <c r="C2381" t="s">
        <v>33</v>
      </c>
      <c r="D2381">
        <v>2014</v>
      </c>
      <c r="E2381" t="s">
        <v>106</v>
      </c>
      <c r="F2381" t="s">
        <v>224</v>
      </c>
      <c r="G2381" t="s">
        <v>144</v>
      </c>
      <c r="H2381">
        <v>22.81203007518797</v>
      </c>
    </row>
    <row r="2382" spans="1:8">
      <c r="A2382" t="s">
        <v>36</v>
      </c>
      <c r="B2382" t="s">
        <v>6371</v>
      </c>
      <c r="C2382" t="s">
        <v>35</v>
      </c>
      <c r="D2382">
        <v>2014</v>
      </c>
      <c r="E2382" t="s">
        <v>106</v>
      </c>
      <c r="F2382" t="s">
        <v>224</v>
      </c>
      <c r="G2382" t="s">
        <v>144</v>
      </c>
      <c r="H2382">
        <v>20.597660964747991</v>
      </c>
    </row>
    <row r="2383" spans="1:8">
      <c r="A2383" t="s">
        <v>38</v>
      </c>
      <c r="B2383" t="s">
        <v>6372</v>
      </c>
      <c r="C2383" t="s">
        <v>37</v>
      </c>
      <c r="D2383">
        <v>2014</v>
      </c>
      <c r="E2383" t="s">
        <v>106</v>
      </c>
      <c r="F2383" t="s">
        <v>224</v>
      </c>
      <c r="G2383" t="s">
        <v>144</v>
      </c>
      <c r="H2383">
        <v>17.990800886599786</v>
      </c>
    </row>
    <row r="2384" spans="1:8">
      <c r="A2384" t="s">
        <v>40</v>
      </c>
      <c r="B2384" t="s">
        <v>6373</v>
      </c>
      <c r="C2384" t="s">
        <v>39</v>
      </c>
      <c r="D2384">
        <v>2014</v>
      </c>
      <c r="E2384" t="s">
        <v>106</v>
      </c>
      <c r="F2384" t="s">
        <v>224</v>
      </c>
      <c r="G2384" t="s">
        <v>144</v>
      </c>
      <c r="H2384">
        <v>16.861372420331072</v>
      </c>
    </row>
    <row r="2385" spans="1:8">
      <c r="A2385" t="s">
        <v>41</v>
      </c>
      <c r="B2385" t="s">
        <v>6374</v>
      </c>
      <c r="C2385" t="s">
        <v>24</v>
      </c>
      <c r="D2385">
        <v>2014</v>
      </c>
      <c r="E2385" t="s">
        <v>106</v>
      </c>
      <c r="F2385" t="s">
        <v>224</v>
      </c>
      <c r="G2385" t="s">
        <v>144</v>
      </c>
      <c r="H2385">
        <v>22.272279738640094</v>
      </c>
    </row>
    <row r="2386" spans="1:8">
      <c r="A2386" t="s">
        <v>43</v>
      </c>
      <c r="B2386" t="s">
        <v>6375</v>
      </c>
      <c r="C2386" t="s">
        <v>42</v>
      </c>
      <c r="D2386">
        <v>2014</v>
      </c>
      <c r="E2386" t="s">
        <v>106</v>
      </c>
      <c r="F2386" t="s">
        <v>224</v>
      </c>
      <c r="G2386" t="s">
        <v>144</v>
      </c>
      <c r="H2386">
        <v>20.169342599249141</v>
      </c>
    </row>
    <row r="2387" spans="1:8">
      <c r="A2387" t="s">
        <v>45</v>
      </c>
      <c r="B2387" t="s">
        <v>6376</v>
      </c>
      <c r="C2387" t="s">
        <v>44</v>
      </c>
      <c r="D2387">
        <v>2014</v>
      </c>
      <c r="E2387" t="s">
        <v>106</v>
      </c>
      <c r="F2387" t="s">
        <v>224</v>
      </c>
      <c r="G2387" t="s">
        <v>144</v>
      </c>
      <c r="H2387">
        <v>21.323447695556226</v>
      </c>
    </row>
    <row r="2388" spans="1:8">
      <c r="A2388" t="s">
        <v>47</v>
      </c>
      <c r="B2388" t="s">
        <v>6377</v>
      </c>
      <c r="C2388" t="s">
        <v>46</v>
      </c>
      <c r="D2388">
        <v>2014</v>
      </c>
      <c r="E2388" t="s">
        <v>106</v>
      </c>
      <c r="F2388" t="s">
        <v>224</v>
      </c>
      <c r="G2388" t="s">
        <v>144</v>
      </c>
      <c r="H2388">
        <v>19.772491367805621</v>
      </c>
    </row>
    <row r="2389" spans="1:8">
      <c r="A2389" t="s">
        <v>49</v>
      </c>
      <c r="B2389" t="s">
        <v>6378</v>
      </c>
      <c r="C2389" t="s">
        <v>48</v>
      </c>
      <c r="D2389">
        <v>2014</v>
      </c>
      <c r="E2389" t="s">
        <v>106</v>
      </c>
      <c r="F2389" t="s">
        <v>224</v>
      </c>
      <c r="G2389" t="s">
        <v>144</v>
      </c>
      <c r="H2389">
        <v>17.961044958274236</v>
      </c>
    </row>
    <row r="2390" spans="1:8">
      <c r="A2390" t="s">
        <v>51</v>
      </c>
      <c r="B2390" t="s">
        <v>6379</v>
      </c>
      <c r="C2390" t="s">
        <v>50</v>
      </c>
      <c r="D2390">
        <v>2014</v>
      </c>
      <c r="E2390" t="s">
        <v>106</v>
      </c>
      <c r="F2390" t="s">
        <v>224</v>
      </c>
      <c r="G2390" t="s">
        <v>144</v>
      </c>
      <c r="H2390">
        <v>18.243535837512397</v>
      </c>
    </row>
    <row r="2391" spans="1:8">
      <c r="A2391" t="s">
        <v>53</v>
      </c>
      <c r="B2391" t="s">
        <v>6380</v>
      </c>
      <c r="C2391" t="s">
        <v>52</v>
      </c>
      <c r="D2391">
        <v>2014</v>
      </c>
      <c r="E2391" t="s">
        <v>106</v>
      </c>
      <c r="F2391" t="s">
        <v>224</v>
      </c>
      <c r="G2391" t="s">
        <v>144</v>
      </c>
      <c r="H2391">
        <v>18.19288062102245</v>
      </c>
    </row>
    <row r="2392" spans="1:8">
      <c r="A2392" t="s">
        <v>55</v>
      </c>
      <c r="B2392" t="s">
        <v>6381</v>
      </c>
      <c r="C2392" t="s">
        <v>54</v>
      </c>
      <c r="D2392">
        <v>2014</v>
      </c>
      <c r="E2392" t="s">
        <v>106</v>
      </c>
      <c r="F2392" t="s">
        <v>224</v>
      </c>
      <c r="G2392" t="s">
        <v>144</v>
      </c>
      <c r="H2392">
        <v>18.226015392821761</v>
      </c>
    </row>
    <row r="2393" spans="1:8">
      <c r="A2393" t="s">
        <v>57</v>
      </c>
      <c r="B2393" t="s">
        <v>6382</v>
      </c>
      <c r="C2393" t="s">
        <v>56</v>
      </c>
      <c r="D2393">
        <v>2014</v>
      </c>
      <c r="E2393" t="s">
        <v>106</v>
      </c>
      <c r="F2393" t="s">
        <v>224</v>
      </c>
      <c r="G2393" t="s">
        <v>144</v>
      </c>
      <c r="H2393">
        <v>12.681650519953783</v>
      </c>
    </row>
    <row r="2394" spans="1:8">
      <c r="A2394" t="s">
        <v>59</v>
      </c>
      <c r="B2394" t="s">
        <v>6383</v>
      </c>
      <c r="C2394" t="s">
        <v>58</v>
      </c>
      <c r="D2394">
        <v>2014</v>
      </c>
      <c r="E2394" t="s">
        <v>106</v>
      </c>
      <c r="F2394" t="s">
        <v>224</v>
      </c>
      <c r="G2394" t="s">
        <v>144</v>
      </c>
      <c r="H2394">
        <v>16.863391053868821</v>
      </c>
    </row>
    <row r="2395" spans="1:8">
      <c r="A2395" t="s">
        <v>61</v>
      </c>
      <c r="B2395" t="s">
        <v>6384</v>
      </c>
      <c r="C2395" t="s">
        <v>60</v>
      </c>
      <c r="D2395">
        <v>2014</v>
      </c>
      <c r="E2395" t="s">
        <v>106</v>
      </c>
      <c r="F2395" t="s">
        <v>224</v>
      </c>
      <c r="G2395" t="s">
        <v>144</v>
      </c>
      <c r="H2395">
        <v>16.316016884368665</v>
      </c>
    </row>
    <row r="2396" spans="1:8">
      <c r="A2396" t="s">
        <v>63</v>
      </c>
      <c r="B2396" t="s">
        <v>6385</v>
      </c>
      <c r="C2396" t="s">
        <v>62</v>
      </c>
      <c r="D2396">
        <v>2014</v>
      </c>
      <c r="E2396" t="s">
        <v>106</v>
      </c>
      <c r="F2396" t="s">
        <v>224</v>
      </c>
      <c r="G2396" t="s">
        <v>144</v>
      </c>
      <c r="H2396">
        <v>16.800226470972518</v>
      </c>
    </row>
    <row r="2397" spans="1:8">
      <c r="A2397" t="s">
        <v>65</v>
      </c>
      <c r="B2397" t="s">
        <v>6386</v>
      </c>
      <c r="C2397" t="s">
        <v>64</v>
      </c>
      <c r="D2397">
        <v>2014</v>
      </c>
      <c r="E2397" t="s">
        <v>106</v>
      </c>
      <c r="F2397" t="s">
        <v>224</v>
      </c>
      <c r="G2397" t="s">
        <v>144</v>
      </c>
      <c r="H2397">
        <v>17.389830508474578</v>
      </c>
    </row>
    <row r="2398" spans="1:8">
      <c r="A2398" t="s">
        <v>67</v>
      </c>
      <c r="B2398" t="s">
        <v>6387</v>
      </c>
      <c r="C2398" t="s">
        <v>66</v>
      </c>
      <c r="D2398">
        <v>2014</v>
      </c>
      <c r="E2398" t="s">
        <v>106</v>
      </c>
      <c r="F2398" t="s">
        <v>224</v>
      </c>
      <c r="G2398" t="s">
        <v>144</v>
      </c>
      <c r="H2398">
        <v>17.587779103460029</v>
      </c>
    </row>
    <row r="2399" spans="1:8">
      <c r="A2399" t="s">
        <v>69</v>
      </c>
      <c r="B2399" t="s">
        <v>6388</v>
      </c>
      <c r="C2399" t="s">
        <v>68</v>
      </c>
      <c r="D2399">
        <v>2014</v>
      </c>
      <c r="E2399" t="s">
        <v>106</v>
      </c>
      <c r="F2399" t="s">
        <v>224</v>
      </c>
      <c r="G2399" t="s">
        <v>144</v>
      </c>
      <c r="H2399">
        <v>20.488241308793455</v>
      </c>
    </row>
    <row r="2400" spans="1:8">
      <c r="A2400" t="s">
        <v>71</v>
      </c>
      <c r="B2400" t="s">
        <v>6389</v>
      </c>
      <c r="C2400" t="s">
        <v>70</v>
      </c>
      <c r="D2400">
        <v>2014</v>
      </c>
      <c r="E2400" t="s">
        <v>106</v>
      </c>
      <c r="F2400" t="s">
        <v>224</v>
      </c>
      <c r="G2400" t="s">
        <v>144</v>
      </c>
      <c r="H2400">
        <v>15.94075024731959</v>
      </c>
    </row>
    <row r="2401" spans="1:8">
      <c r="A2401" t="s">
        <v>20</v>
      </c>
      <c r="B2401" t="s">
        <v>6390</v>
      </c>
      <c r="C2401" t="s">
        <v>182</v>
      </c>
      <c r="D2401">
        <v>2014</v>
      </c>
      <c r="E2401" t="s">
        <v>106</v>
      </c>
      <c r="F2401" t="s">
        <v>224</v>
      </c>
      <c r="G2401" t="s">
        <v>144</v>
      </c>
      <c r="H2401">
        <v>18.020068490839559</v>
      </c>
    </row>
    <row r="2402" spans="1:8">
      <c r="A2402" t="s">
        <v>23</v>
      </c>
      <c r="B2402" t="s">
        <v>6391</v>
      </c>
      <c r="C2402" t="s">
        <v>175</v>
      </c>
      <c r="D2402">
        <v>2005</v>
      </c>
      <c r="E2402" t="s">
        <v>104</v>
      </c>
      <c r="F2402" t="s">
        <v>224</v>
      </c>
      <c r="G2402" t="s">
        <v>144</v>
      </c>
      <c r="H2402">
        <v>16.442151012956995</v>
      </c>
    </row>
    <row r="2403" spans="1:8">
      <c r="A2403" t="s">
        <v>25</v>
      </c>
      <c r="B2403" t="s">
        <v>6392</v>
      </c>
      <c r="C2403" t="s">
        <v>176</v>
      </c>
      <c r="D2403">
        <v>2005</v>
      </c>
      <c r="E2403" t="s">
        <v>104</v>
      </c>
      <c r="F2403" t="s">
        <v>224</v>
      </c>
      <c r="G2403" t="s">
        <v>144</v>
      </c>
      <c r="H2403">
        <v>17.901082866139316</v>
      </c>
    </row>
    <row r="2404" spans="1:8">
      <c r="A2404" t="s">
        <v>26</v>
      </c>
      <c r="B2404" t="s">
        <v>6393</v>
      </c>
      <c r="C2404" t="s">
        <v>177</v>
      </c>
      <c r="D2404">
        <v>2005</v>
      </c>
      <c r="E2404" t="s">
        <v>104</v>
      </c>
      <c r="F2404" t="s">
        <v>224</v>
      </c>
      <c r="G2404" t="s">
        <v>144</v>
      </c>
      <c r="H2404">
        <v>17.307868585509464</v>
      </c>
    </row>
    <row r="2405" spans="1:8">
      <c r="A2405" s="16" t="s">
        <v>221</v>
      </c>
      <c r="B2405" t="s">
        <v>6394</v>
      </c>
      <c r="C2405" t="s">
        <v>178</v>
      </c>
      <c r="D2405">
        <v>2005</v>
      </c>
      <c r="E2405" t="s">
        <v>104</v>
      </c>
      <c r="F2405" t="s">
        <v>224</v>
      </c>
      <c r="G2405" t="s">
        <v>144</v>
      </c>
      <c r="H2405">
        <v>15.544598027644977</v>
      </c>
    </row>
    <row r="2406" spans="1:8">
      <c r="A2406" t="s">
        <v>107</v>
      </c>
      <c r="B2406" t="s">
        <v>6395</v>
      </c>
      <c r="C2406" t="s">
        <v>179</v>
      </c>
      <c r="D2406">
        <v>2005</v>
      </c>
      <c r="E2406" t="s">
        <v>104</v>
      </c>
      <c r="F2406" t="s">
        <v>224</v>
      </c>
      <c r="G2406" t="s">
        <v>144</v>
      </c>
      <c r="H2406">
        <v>12.902644420313688</v>
      </c>
    </row>
    <row r="2407" spans="1:8">
      <c r="A2407" t="s">
        <v>27</v>
      </c>
      <c r="B2407" t="s">
        <v>6396</v>
      </c>
      <c r="C2407" t="s">
        <v>180</v>
      </c>
      <c r="D2407">
        <v>2005</v>
      </c>
      <c r="E2407" t="s">
        <v>104</v>
      </c>
      <c r="F2407" t="s">
        <v>224</v>
      </c>
      <c r="G2407" t="s">
        <v>144</v>
      </c>
      <c r="H2407">
        <v>14.404003733695223</v>
      </c>
    </row>
    <row r="2408" spans="1:8">
      <c r="A2408" t="s">
        <v>28</v>
      </c>
      <c r="B2408" t="s">
        <v>6397</v>
      </c>
      <c r="C2408" t="s">
        <v>181</v>
      </c>
      <c r="D2408">
        <v>2005</v>
      </c>
      <c r="E2408" t="s">
        <v>104</v>
      </c>
      <c r="F2408" t="s">
        <v>224</v>
      </c>
      <c r="G2408" t="s">
        <v>144</v>
      </c>
      <c r="H2408">
        <v>14.697318472212068</v>
      </c>
    </row>
    <row r="2409" spans="1:8">
      <c r="A2409" t="s">
        <v>30</v>
      </c>
      <c r="B2409" t="s">
        <v>6398</v>
      </c>
      <c r="C2409" t="s">
        <v>29</v>
      </c>
      <c r="D2409">
        <v>2005</v>
      </c>
      <c r="E2409" t="s">
        <v>104</v>
      </c>
      <c r="F2409" t="s">
        <v>224</v>
      </c>
      <c r="G2409" t="s">
        <v>144</v>
      </c>
      <c r="H2409">
        <v>17.500542731022506</v>
      </c>
    </row>
    <row r="2410" spans="1:8">
      <c r="A2410" t="s">
        <v>32</v>
      </c>
      <c r="B2410" t="s">
        <v>6399</v>
      </c>
      <c r="C2410" t="s">
        <v>31</v>
      </c>
      <c r="D2410">
        <v>2005</v>
      </c>
      <c r="E2410" t="s">
        <v>104</v>
      </c>
      <c r="F2410" t="s">
        <v>224</v>
      </c>
      <c r="G2410" t="s">
        <v>144</v>
      </c>
      <c r="H2410">
        <v>17.0564981751671</v>
      </c>
    </row>
    <row r="2411" spans="1:8">
      <c r="A2411" t="s">
        <v>34</v>
      </c>
      <c r="B2411" t="s">
        <v>6400</v>
      </c>
      <c r="C2411" t="s">
        <v>33</v>
      </c>
      <c r="D2411">
        <v>2005</v>
      </c>
      <c r="E2411" t="s">
        <v>104</v>
      </c>
      <c r="F2411" t="s">
        <v>224</v>
      </c>
      <c r="G2411" t="s">
        <v>144</v>
      </c>
      <c r="H2411">
        <v>20.104294587716019</v>
      </c>
    </row>
    <row r="2412" spans="1:8">
      <c r="A2412" t="s">
        <v>36</v>
      </c>
      <c r="B2412" t="s">
        <v>6401</v>
      </c>
      <c r="C2412" t="s">
        <v>35</v>
      </c>
      <c r="D2412">
        <v>2005</v>
      </c>
      <c r="E2412" t="s">
        <v>104</v>
      </c>
      <c r="F2412" t="s">
        <v>224</v>
      </c>
      <c r="G2412" t="s">
        <v>144</v>
      </c>
      <c r="H2412">
        <v>17.492391836387238</v>
      </c>
    </row>
    <row r="2413" spans="1:8">
      <c r="A2413" t="s">
        <v>38</v>
      </c>
      <c r="B2413" t="s">
        <v>6402</v>
      </c>
      <c r="C2413" t="s">
        <v>37</v>
      </c>
      <c r="D2413">
        <v>2005</v>
      </c>
      <c r="E2413" t="s">
        <v>104</v>
      </c>
      <c r="F2413" t="s">
        <v>224</v>
      </c>
      <c r="G2413" t="s">
        <v>144</v>
      </c>
      <c r="H2413">
        <v>14.068983921542463</v>
      </c>
    </row>
    <row r="2414" spans="1:8">
      <c r="A2414" t="s">
        <v>40</v>
      </c>
      <c r="B2414" t="s">
        <v>6403</v>
      </c>
      <c r="C2414" t="s">
        <v>39</v>
      </c>
      <c r="D2414">
        <v>2005</v>
      </c>
      <c r="E2414" t="s">
        <v>104</v>
      </c>
      <c r="F2414" t="s">
        <v>224</v>
      </c>
      <c r="G2414" t="s">
        <v>144</v>
      </c>
      <c r="H2414">
        <v>14.116937074948355</v>
      </c>
    </row>
    <row r="2415" spans="1:8">
      <c r="A2415" t="s">
        <v>41</v>
      </c>
      <c r="B2415" t="s">
        <v>6404</v>
      </c>
      <c r="C2415" t="s">
        <v>24</v>
      </c>
      <c r="D2415">
        <v>2005</v>
      </c>
      <c r="E2415" t="s">
        <v>104</v>
      </c>
      <c r="F2415" t="s">
        <v>224</v>
      </c>
      <c r="G2415" t="s">
        <v>144</v>
      </c>
      <c r="H2415">
        <v>17.901082866139316</v>
      </c>
    </row>
    <row r="2416" spans="1:8">
      <c r="A2416" t="s">
        <v>43</v>
      </c>
      <c r="B2416" t="s">
        <v>6405</v>
      </c>
      <c r="C2416" t="s">
        <v>42</v>
      </c>
      <c r="D2416">
        <v>2005</v>
      </c>
      <c r="E2416" t="s">
        <v>104</v>
      </c>
      <c r="F2416" t="s">
        <v>224</v>
      </c>
      <c r="G2416" t="s">
        <v>144</v>
      </c>
      <c r="H2416">
        <v>16.918593097966482</v>
      </c>
    </row>
    <row r="2417" spans="1:8">
      <c r="A2417" t="s">
        <v>45</v>
      </c>
      <c r="B2417" t="s">
        <v>6406</v>
      </c>
      <c r="C2417" t="s">
        <v>44</v>
      </c>
      <c r="D2417">
        <v>2005</v>
      </c>
      <c r="E2417" t="s">
        <v>104</v>
      </c>
      <c r="F2417" t="s">
        <v>224</v>
      </c>
      <c r="G2417" t="s">
        <v>144</v>
      </c>
      <c r="H2417">
        <v>17.693082147366983</v>
      </c>
    </row>
    <row r="2418" spans="1:8">
      <c r="A2418" t="s">
        <v>47</v>
      </c>
      <c r="B2418" t="s">
        <v>6407</v>
      </c>
      <c r="C2418" t="s">
        <v>46</v>
      </c>
      <c r="D2418">
        <v>2005</v>
      </c>
      <c r="E2418" t="s">
        <v>104</v>
      </c>
      <c r="F2418" t="s">
        <v>224</v>
      </c>
      <c r="G2418" t="s">
        <v>144</v>
      </c>
      <c r="H2418">
        <v>17.219419959714749</v>
      </c>
    </row>
    <row r="2419" spans="1:8">
      <c r="A2419" t="s">
        <v>49</v>
      </c>
      <c r="B2419" t="s">
        <v>6408</v>
      </c>
      <c r="C2419" t="s">
        <v>48</v>
      </c>
      <c r="D2419">
        <v>2005</v>
      </c>
      <c r="E2419" t="s">
        <v>104</v>
      </c>
      <c r="F2419" t="s">
        <v>224</v>
      </c>
      <c r="G2419" t="s">
        <v>144</v>
      </c>
      <c r="H2419">
        <v>15.67799011977484</v>
      </c>
    </row>
    <row r="2420" spans="1:8">
      <c r="A2420" t="s">
        <v>51</v>
      </c>
      <c r="B2420" t="s">
        <v>6409</v>
      </c>
      <c r="C2420" t="s">
        <v>50</v>
      </c>
      <c r="D2420">
        <v>2005</v>
      </c>
      <c r="E2420" t="s">
        <v>104</v>
      </c>
      <c r="F2420" t="s">
        <v>224</v>
      </c>
      <c r="G2420" t="s">
        <v>144</v>
      </c>
      <c r="H2420">
        <v>15.917048013365292</v>
      </c>
    </row>
    <row r="2421" spans="1:8">
      <c r="A2421" t="s">
        <v>53</v>
      </c>
      <c r="B2421" t="s">
        <v>6410</v>
      </c>
      <c r="C2421" t="s">
        <v>52</v>
      </c>
      <c r="D2421">
        <v>2005</v>
      </c>
      <c r="E2421" t="s">
        <v>104</v>
      </c>
      <c r="F2421" t="s">
        <v>224</v>
      </c>
      <c r="G2421" t="s">
        <v>144</v>
      </c>
      <c r="H2421">
        <v>14.928551541465691</v>
      </c>
    </row>
    <row r="2422" spans="1:8">
      <c r="A2422" t="s">
        <v>55</v>
      </c>
      <c r="B2422" t="s">
        <v>6411</v>
      </c>
      <c r="C2422" t="s">
        <v>54</v>
      </c>
      <c r="D2422">
        <v>2005</v>
      </c>
      <c r="E2422" t="s">
        <v>104</v>
      </c>
      <c r="F2422" t="s">
        <v>224</v>
      </c>
      <c r="G2422" t="s">
        <v>144</v>
      </c>
      <c r="H2422">
        <v>15.045126427240248</v>
      </c>
    </row>
    <row r="2423" spans="1:8">
      <c r="A2423" t="s">
        <v>57</v>
      </c>
      <c r="B2423" t="s">
        <v>6412</v>
      </c>
      <c r="C2423" t="s">
        <v>56</v>
      </c>
      <c r="D2423">
        <v>2005</v>
      </c>
      <c r="E2423" t="s">
        <v>104</v>
      </c>
      <c r="F2423" t="s">
        <v>224</v>
      </c>
      <c r="G2423" t="s">
        <v>144</v>
      </c>
      <c r="H2423">
        <v>12.082516876894465</v>
      </c>
    </row>
    <row r="2424" spans="1:8">
      <c r="A2424" t="s">
        <v>59</v>
      </c>
      <c r="B2424" t="s">
        <v>6413</v>
      </c>
      <c r="C2424" t="s">
        <v>58</v>
      </c>
      <c r="D2424">
        <v>2005</v>
      </c>
      <c r="E2424" t="s">
        <v>104</v>
      </c>
      <c r="F2424" t="s">
        <v>224</v>
      </c>
      <c r="G2424" t="s">
        <v>144</v>
      </c>
      <c r="H2424">
        <v>14.370487461015935</v>
      </c>
    </row>
    <row r="2425" spans="1:8">
      <c r="A2425" t="s">
        <v>61</v>
      </c>
      <c r="B2425" t="s">
        <v>6414</v>
      </c>
      <c r="C2425" t="s">
        <v>60</v>
      </c>
      <c r="D2425">
        <v>2005</v>
      </c>
      <c r="E2425" t="s">
        <v>104</v>
      </c>
      <c r="F2425" t="s">
        <v>224</v>
      </c>
      <c r="G2425" t="s">
        <v>144</v>
      </c>
      <c r="H2425">
        <v>14.543450825645673</v>
      </c>
    </row>
    <row r="2426" spans="1:8">
      <c r="A2426" t="s">
        <v>63</v>
      </c>
      <c r="B2426" t="s">
        <v>6415</v>
      </c>
      <c r="C2426" t="s">
        <v>62</v>
      </c>
      <c r="D2426">
        <v>2005</v>
      </c>
      <c r="E2426" t="s">
        <v>104</v>
      </c>
      <c r="F2426" t="s">
        <v>224</v>
      </c>
      <c r="G2426" t="s">
        <v>144</v>
      </c>
      <c r="H2426">
        <v>13.884371183664493</v>
      </c>
    </row>
    <row r="2427" spans="1:8">
      <c r="A2427" t="s">
        <v>65</v>
      </c>
      <c r="B2427" t="s">
        <v>6416</v>
      </c>
      <c r="C2427" t="s">
        <v>64</v>
      </c>
      <c r="D2427">
        <v>2005</v>
      </c>
      <c r="E2427" t="s">
        <v>104</v>
      </c>
      <c r="F2427" t="s">
        <v>224</v>
      </c>
      <c r="G2427" t="s">
        <v>144</v>
      </c>
      <c r="H2427">
        <v>15.097993871769672</v>
      </c>
    </row>
    <row r="2428" spans="1:8">
      <c r="A2428" t="s">
        <v>67</v>
      </c>
      <c r="B2428" t="s">
        <v>6417</v>
      </c>
      <c r="C2428" t="s">
        <v>66</v>
      </c>
      <c r="D2428">
        <v>2005</v>
      </c>
      <c r="E2428" t="s">
        <v>104</v>
      </c>
      <c r="F2428" t="s">
        <v>224</v>
      </c>
      <c r="G2428" t="s">
        <v>144</v>
      </c>
      <c r="H2428">
        <v>15.168130267861082</v>
      </c>
    </row>
    <row r="2429" spans="1:8">
      <c r="A2429" t="s">
        <v>69</v>
      </c>
      <c r="B2429" t="s">
        <v>6418</v>
      </c>
      <c r="C2429" t="s">
        <v>68</v>
      </c>
      <c r="D2429">
        <v>2005</v>
      </c>
      <c r="E2429" t="s">
        <v>104</v>
      </c>
      <c r="F2429" t="s">
        <v>224</v>
      </c>
      <c r="G2429" t="s">
        <v>144</v>
      </c>
      <c r="H2429">
        <v>16.320772816016071</v>
      </c>
    </row>
    <row r="2430" spans="1:8">
      <c r="A2430" t="s">
        <v>71</v>
      </c>
      <c r="B2430" t="s">
        <v>6419</v>
      </c>
      <c r="C2430" t="s">
        <v>70</v>
      </c>
      <c r="D2430">
        <v>2005</v>
      </c>
      <c r="E2430" t="s">
        <v>104</v>
      </c>
      <c r="F2430" t="s">
        <v>224</v>
      </c>
      <c r="G2430" t="s">
        <v>144</v>
      </c>
      <c r="H2430">
        <v>14.168761683749114</v>
      </c>
    </row>
    <row r="2431" spans="1:8">
      <c r="A2431" t="s">
        <v>20</v>
      </c>
      <c r="B2431" t="s">
        <v>6420</v>
      </c>
      <c r="C2431" t="s">
        <v>182</v>
      </c>
      <c r="D2431">
        <v>2005</v>
      </c>
      <c r="E2431" t="s">
        <v>104</v>
      </c>
      <c r="F2431" t="s">
        <v>224</v>
      </c>
      <c r="G2431" t="s">
        <v>144</v>
      </c>
      <c r="H2431">
        <v>15.405200334488597</v>
      </c>
    </row>
    <row r="2432" spans="1:8">
      <c r="A2432" t="s">
        <v>23</v>
      </c>
      <c r="B2432" t="s">
        <v>6421</v>
      </c>
      <c r="C2432" t="s">
        <v>175</v>
      </c>
      <c r="D2432">
        <v>2006</v>
      </c>
      <c r="E2432" t="s">
        <v>104</v>
      </c>
      <c r="F2432" t="s">
        <v>224</v>
      </c>
      <c r="G2432" t="s">
        <v>144</v>
      </c>
      <c r="H2432">
        <v>16.451268788440569</v>
      </c>
    </row>
    <row r="2433" spans="1:8">
      <c r="A2433" t="s">
        <v>25</v>
      </c>
      <c r="B2433" t="s">
        <v>6422</v>
      </c>
      <c r="C2433" t="s">
        <v>176</v>
      </c>
      <c r="D2433">
        <v>2006</v>
      </c>
      <c r="E2433" t="s">
        <v>104</v>
      </c>
      <c r="F2433" t="s">
        <v>224</v>
      </c>
      <c r="G2433" t="s">
        <v>144</v>
      </c>
      <c r="H2433">
        <v>18.015522333386752</v>
      </c>
    </row>
    <row r="2434" spans="1:8">
      <c r="A2434" t="s">
        <v>26</v>
      </c>
      <c r="B2434" t="s">
        <v>6423</v>
      </c>
      <c r="C2434" t="s">
        <v>177</v>
      </c>
      <c r="D2434">
        <v>2006</v>
      </c>
      <c r="E2434" t="s">
        <v>104</v>
      </c>
      <c r="F2434" t="s">
        <v>224</v>
      </c>
      <c r="G2434" t="s">
        <v>144</v>
      </c>
      <c r="H2434">
        <v>17.290766608419723</v>
      </c>
    </row>
    <row r="2435" spans="1:8">
      <c r="A2435" s="16" t="s">
        <v>221</v>
      </c>
      <c r="B2435" t="s">
        <v>6424</v>
      </c>
      <c r="C2435" t="s">
        <v>178</v>
      </c>
      <c r="D2435">
        <v>2006</v>
      </c>
      <c r="E2435" t="s">
        <v>104</v>
      </c>
      <c r="F2435" t="s">
        <v>224</v>
      </c>
      <c r="G2435" t="s">
        <v>144</v>
      </c>
      <c r="H2435">
        <v>15.396399618502624</v>
      </c>
    </row>
    <row r="2436" spans="1:8">
      <c r="A2436" t="s">
        <v>107</v>
      </c>
      <c r="B2436" t="s">
        <v>6425</v>
      </c>
      <c r="C2436" t="s">
        <v>179</v>
      </c>
      <c r="D2436">
        <v>2006</v>
      </c>
      <c r="E2436" t="s">
        <v>104</v>
      </c>
      <c r="F2436" t="s">
        <v>224</v>
      </c>
      <c r="G2436" t="s">
        <v>144</v>
      </c>
      <c r="H2436">
        <v>12.699817616135608</v>
      </c>
    </row>
    <row r="2437" spans="1:8">
      <c r="A2437" t="s">
        <v>27</v>
      </c>
      <c r="B2437" t="s">
        <v>6426</v>
      </c>
      <c r="C2437" t="s">
        <v>180</v>
      </c>
      <c r="D2437">
        <v>2006</v>
      </c>
      <c r="E2437" t="s">
        <v>104</v>
      </c>
      <c r="F2437" t="s">
        <v>224</v>
      </c>
      <c r="G2437" t="s">
        <v>144</v>
      </c>
      <c r="H2437">
        <v>14.33017312448475</v>
      </c>
    </row>
    <row r="2438" spans="1:8">
      <c r="A2438" t="s">
        <v>28</v>
      </c>
      <c r="B2438" t="s">
        <v>6427</v>
      </c>
      <c r="C2438" t="s">
        <v>181</v>
      </c>
      <c r="D2438">
        <v>2006</v>
      </c>
      <c r="E2438" t="s">
        <v>104</v>
      </c>
      <c r="F2438" t="s">
        <v>224</v>
      </c>
      <c r="G2438" t="s">
        <v>144</v>
      </c>
      <c r="H2438">
        <v>14.672997314736316</v>
      </c>
    </row>
    <row r="2439" spans="1:8">
      <c r="A2439" t="s">
        <v>30</v>
      </c>
      <c r="B2439" t="s">
        <v>6428</v>
      </c>
      <c r="C2439" t="s">
        <v>29</v>
      </c>
      <c r="D2439">
        <v>2006</v>
      </c>
      <c r="E2439" t="s">
        <v>104</v>
      </c>
      <c r="F2439" t="s">
        <v>224</v>
      </c>
      <c r="G2439" t="s">
        <v>144</v>
      </c>
      <c r="H2439">
        <v>17.575085029111662</v>
      </c>
    </row>
    <row r="2440" spans="1:8">
      <c r="A2440" t="s">
        <v>32</v>
      </c>
      <c r="B2440" t="s">
        <v>6429</v>
      </c>
      <c r="C2440" t="s">
        <v>31</v>
      </c>
      <c r="D2440">
        <v>2006</v>
      </c>
      <c r="E2440" t="s">
        <v>104</v>
      </c>
      <c r="F2440" t="s">
        <v>224</v>
      </c>
      <c r="G2440" t="s">
        <v>144</v>
      </c>
      <c r="H2440">
        <v>17.02275972117242</v>
      </c>
    </row>
    <row r="2441" spans="1:8">
      <c r="A2441" t="s">
        <v>34</v>
      </c>
      <c r="B2441" t="s">
        <v>6430</v>
      </c>
      <c r="C2441" t="s">
        <v>33</v>
      </c>
      <c r="D2441">
        <v>2006</v>
      </c>
      <c r="E2441" t="s">
        <v>104</v>
      </c>
      <c r="F2441" t="s">
        <v>224</v>
      </c>
      <c r="G2441" t="s">
        <v>144</v>
      </c>
      <c r="H2441">
        <v>20.036458886411101</v>
      </c>
    </row>
    <row r="2442" spans="1:8">
      <c r="A2442" t="s">
        <v>36</v>
      </c>
      <c r="B2442" t="s">
        <v>6431</v>
      </c>
      <c r="C2442" t="s">
        <v>35</v>
      </c>
      <c r="D2442">
        <v>2006</v>
      </c>
      <c r="E2442" t="s">
        <v>104</v>
      </c>
      <c r="F2442" t="s">
        <v>224</v>
      </c>
      <c r="G2442" t="s">
        <v>144</v>
      </c>
      <c r="H2442">
        <v>17.489333177276741</v>
      </c>
    </row>
    <row r="2443" spans="1:8">
      <c r="A2443" t="s">
        <v>38</v>
      </c>
      <c r="B2443" t="s">
        <v>6432</v>
      </c>
      <c r="C2443" t="s">
        <v>37</v>
      </c>
      <c r="D2443">
        <v>2006</v>
      </c>
      <c r="E2443" t="s">
        <v>104</v>
      </c>
      <c r="F2443" t="s">
        <v>224</v>
      </c>
      <c r="G2443" t="s">
        <v>144</v>
      </c>
      <c r="H2443">
        <v>14.214154870940881</v>
      </c>
    </row>
    <row r="2444" spans="1:8">
      <c r="A2444" t="s">
        <v>40</v>
      </c>
      <c r="B2444" t="s">
        <v>6433</v>
      </c>
      <c r="C2444" t="s">
        <v>39</v>
      </c>
      <c r="D2444">
        <v>2006</v>
      </c>
      <c r="E2444" t="s">
        <v>104</v>
      </c>
      <c r="F2444" t="s">
        <v>224</v>
      </c>
      <c r="G2444" t="s">
        <v>144</v>
      </c>
      <c r="H2444">
        <v>14.050233671754494</v>
      </c>
    </row>
    <row r="2445" spans="1:8">
      <c r="A2445" t="s">
        <v>41</v>
      </c>
      <c r="B2445" t="s">
        <v>6434</v>
      </c>
      <c r="C2445" t="s">
        <v>24</v>
      </c>
      <c r="D2445">
        <v>2006</v>
      </c>
      <c r="E2445" t="s">
        <v>104</v>
      </c>
      <c r="F2445" t="s">
        <v>224</v>
      </c>
      <c r="G2445" t="s">
        <v>144</v>
      </c>
      <c r="H2445">
        <v>18.015522333386752</v>
      </c>
    </row>
    <row r="2446" spans="1:8">
      <c r="A2446" t="s">
        <v>43</v>
      </c>
      <c r="B2446" t="s">
        <v>6435</v>
      </c>
      <c r="C2446" t="s">
        <v>42</v>
      </c>
      <c r="D2446">
        <v>2006</v>
      </c>
      <c r="E2446" t="s">
        <v>104</v>
      </c>
      <c r="F2446" t="s">
        <v>224</v>
      </c>
      <c r="G2446" t="s">
        <v>144</v>
      </c>
      <c r="H2446">
        <v>16.898940829816038</v>
      </c>
    </row>
    <row r="2447" spans="1:8">
      <c r="A2447" t="s">
        <v>45</v>
      </c>
      <c r="B2447" t="s">
        <v>6436</v>
      </c>
      <c r="C2447" t="s">
        <v>44</v>
      </c>
      <c r="D2447">
        <v>2006</v>
      </c>
      <c r="E2447" t="s">
        <v>104</v>
      </c>
      <c r="F2447" t="s">
        <v>224</v>
      </c>
      <c r="G2447" t="s">
        <v>144</v>
      </c>
      <c r="H2447">
        <v>17.742099122406536</v>
      </c>
    </row>
    <row r="2448" spans="1:8">
      <c r="A2448" t="s">
        <v>47</v>
      </c>
      <c r="B2448" t="s">
        <v>6437</v>
      </c>
      <c r="C2448" t="s">
        <v>46</v>
      </c>
      <c r="D2448">
        <v>2006</v>
      </c>
      <c r="E2448" t="s">
        <v>104</v>
      </c>
      <c r="F2448" t="s">
        <v>224</v>
      </c>
      <c r="G2448" t="s">
        <v>144</v>
      </c>
      <c r="H2448">
        <v>17.157834922898655</v>
      </c>
    </row>
    <row r="2449" spans="1:8">
      <c r="A2449" t="s">
        <v>49</v>
      </c>
      <c r="B2449" t="s">
        <v>6438</v>
      </c>
      <c r="C2449" t="s">
        <v>48</v>
      </c>
      <c r="D2449">
        <v>2006</v>
      </c>
      <c r="E2449" t="s">
        <v>104</v>
      </c>
      <c r="F2449" t="s">
        <v>224</v>
      </c>
      <c r="G2449" t="s">
        <v>144</v>
      </c>
      <c r="H2449">
        <v>15.477072528196262</v>
      </c>
    </row>
    <row r="2450" spans="1:8">
      <c r="A2450" t="s">
        <v>51</v>
      </c>
      <c r="B2450" t="s">
        <v>6439</v>
      </c>
      <c r="C2450" t="s">
        <v>50</v>
      </c>
      <c r="D2450">
        <v>2006</v>
      </c>
      <c r="E2450" t="s">
        <v>104</v>
      </c>
      <c r="F2450" t="s">
        <v>224</v>
      </c>
      <c r="G2450" t="s">
        <v>144</v>
      </c>
      <c r="H2450">
        <v>15.783347671753795</v>
      </c>
    </row>
    <row r="2451" spans="1:8">
      <c r="A2451" t="s">
        <v>53</v>
      </c>
      <c r="B2451" t="s">
        <v>6440</v>
      </c>
      <c r="C2451" t="s">
        <v>52</v>
      </c>
      <c r="D2451">
        <v>2006</v>
      </c>
      <c r="E2451" t="s">
        <v>104</v>
      </c>
      <c r="F2451" t="s">
        <v>224</v>
      </c>
      <c r="G2451" t="s">
        <v>144</v>
      </c>
      <c r="H2451">
        <v>14.858680420977311</v>
      </c>
    </row>
    <row r="2452" spans="1:8">
      <c r="A2452" t="s">
        <v>55</v>
      </c>
      <c r="B2452" t="s">
        <v>6441</v>
      </c>
      <c r="C2452" t="s">
        <v>54</v>
      </c>
      <c r="D2452">
        <v>2006</v>
      </c>
      <c r="E2452" t="s">
        <v>104</v>
      </c>
      <c r="F2452" t="s">
        <v>224</v>
      </c>
      <c r="G2452" t="s">
        <v>144</v>
      </c>
      <c r="H2452">
        <v>14.990860710761716</v>
      </c>
    </row>
    <row r="2453" spans="1:8">
      <c r="A2453" t="s">
        <v>57</v>
      </c>
      <c r="B2453" t="s">
        <v>6442</v>
      </c>
      <c r="C2453" t="s">
        <v>56</v>
      </c>
      <c r="D2453">
        <v>2006</v>
      </c>
      <c r="E2453" t="s">
        <v>104</v>
      </c>
      <c r="F2453" t="s">
        <v>224</v>
      </c>
      <c r="G2453" t="s">
        <v>144</v>
      </c>
      <c r="H2453">
        <v>11.824898228967836</v>
      </c>
    </row>
    <row r="2454" spans="1:8">
      <c r="A2454" t="s">
        <v>59</v>
      </c>
      <c r="B2454" t="s">
        <v>6443</v>
      </c>
      <c r="C2454" t="s">
        <v>58</v>
      </c>
      <c r="D2454">
        <v>2006</v>
      </c>
      <c r="E2454" t="s">
        <v>104</v>
      </c>
      <c r="F2454" t="s">
        <v>224</v>
      </c>
      <c r="G2454" t="s">
        <v>144</v>
      </c>
      <c r="H2454">
        <v>14.312580759340365</v>
      </c>
    </row>
    <row r="2455" spans="1:8">
      <c r="A2455" t="s">
        <v>61</v>
      </c>
      <c r="B2455" t="s">
        <v>6444</v>
      </c>
      <c r="C2455" t="s">
        <v>60</v>
      </c>
      <c r="D2455">
        <v>2006</v>
      </c>
      <c r="E2455" t="s">
        <v>104</v>
      </c>
      <c r="F2455" t="s">
        <v>224</v>
      </c>
      <c r="G2455" t="s">
        <v>144</v>
      </c>
      <c r="H2455">
        <v>14.403023292775529</v>
      </c>
    </row>
    <row r="2456" spans="1:8">
      <c r="A2456" t="s">
        <v>63</v>
      </c>
      <c r="B2456" t="s">
        <v>6445</v>
      </c>
      <c r="C2456" t="s">
        <v>62</v>
      </c>
      <c r="D2456">
        <v>2006</v>
      </c>
      <c r="E2456" t="s">
        <v>104</v>
      </c>
      <c r="F2456" t="s">
        <v>224</v>
      </c>
      <c r="G2456" t="s">
        <v>144</v>
      </c>
      <c r="H2456">
        <v>13.875251092142902</v>
      </c>
    </row>
    <row r="2457" spans="1:8">
      <c r="A2457" t="s">
        <v>65</v>
      </c>
      <c r="B2457" t="s">
        <v>6446</v>
      </c>
      <c r="C2457" t="s">
        <v>64</v>
      </c>
      <c r="D2457">
        <v>2006</v>
      </c>
      <c r="E2457" t="s">
        <v>104</v>
      </c>
      <c r="F2457" t="s">
        <v>224</v>
      </c>
      <c r="G2457" t="s">
        <v>144</v>
      </c>
      <c r="H2457">
        <v>15.025140066082459</v>
      </c>
    </row>
    <row r="2458" spans="1:8">
      <c r="A2458" t="s">
        <v>67</v>
      </c>
      <c r="B2458" t="s">
        <v>6447</v>
      </c>
      <c r="C2458" t="s">
        <v>66</v>
      </c>
      <c r="D2458">
        <v>2006</v>
      </c>
      <c r="E2458" t="s">
        <v>104</v>
      </c>
      <c r="F2458" t="s">
        <v>224</v>
      </c>
      <c r="G2458" t="s">
        <v>144</v>
      </c>
      <c r="H2458">
        <v>15.159656463334068</v>
      </c>
    </row>
    <row r="2459" spans="1:8">
      <c r="A2459" t="s">
        <v>69</v>
      </c>
      <c r="B2459" t="s">
        <v>6448</v>
      </c>
      <c r="C2459" t="s">
        <v>68</v>
      </c>
      <c r="D2459">
        <v>2006</v>
      </c>
      <c r="E2459" t="s">
        <v>104</v>
      </c>
      <c r="F2459" t="s">
        <v>224</v>
      </c>
      <c r="G2459" t="s">
        <v>144</v>
      </c>
      <c r="H2459">
        <v>16.459759793467281</v>
      </c>
    </row>
    <row r="2460" spans="1:8">
      <c r="A2460" t="s">
        <v>71</v>
      </c>
      <c r="B2460" t="s">
        <v>6449</v>
      </c>
      <c r="C2460" t="s">
        <v>70</v>
      </c>
      <c r="D2460">
        <v>2006</v>
      </c>
      <c r="E2460" t="s">
        <v>104</v>
      </c>
      <c r="F2460" t="s">
        <v>224</v>
      </c>
      <c r="G2460" t="s">
        <v>144</v>
      </c>
      <c r="H2460">
        <v>14.037721351480181</v>
      </c>
    </row>
    <row r="2461" spans="1:8">
      <c r="A2461" t="s">
        <v>20</v>
      </c>
      <c r="B2461" t="s">
        <v>6450</v>
      </c>
      <c r="C2461" t="s">
        <v>182</v>
      </c>
      <c r="D2461">
        <v>2006</v>
      </c>
      <c r="E2461" t="s">
        <v>104</v>
      </c>
      <c r="F2461" t="s">
        <v>224</v>
      </c>
      <c r="G2461" t="s">
        <v>144</v>
      </c>
      <c r="H2461">
        <v>15.342228271864119</v>
      </c>
    </row>
    <row r="2462" spans="1:8">
      <c r="A2462" t="s">
        <v>23</v>
      </c>
      <c r="B2462" t="s">
        <v>6451</v>
      </c>
      <c r="C2462" t="s">
        <v>175</v>
      </c>
      <c r="D2462">
        <v>2007</v>
      </c>
      <c r="E2462" t="s">
        <v>104</v>
      </c>
      <c r="F2462" t="s">
        <v>224</v>
      </c>
      <c r="G2462" t="s">
        <v>144</v>
      </c>
      <c r="H2462">
        <v>16.50956238916238</v>
      </c>
    </row>
    <row r="2463" spans="1:8">
      <c r="A2463" t="s">
        <v>25</v>
      </c>
      <c r="B2463" t="s">
        <v>6452</v>
      </c>
      <c r="C2463" t="s">
        <v>176</v>
      </c>
      <c r="D2463">
        <v>2007</v>
      </c>
      <c r="E2463" t="s">
        <v>104</v>
      </c>
      <c r="F2463" t="s">
        <v>224</v>
      </c>
      <c r="G2463" t="s">
        <v>144</v>
      </c>
      <c r="H2463">
        <v>18.241123789607673</v>
      </c>
    </row>
    <row r="2464" spans="1:8">
      <c r="A2464" t="s">
        <v>26</v>
      </c>
      <c r="B2464" t="s">
        <v>6453</v>
      </c>
      <c r="C2464" t="s">
        <v>177</v>
      </c>
      <c r="D2464">
        <v>2007</v>
      </c>
      <c r="E2464" t="s">
        <v>104</v>
      </c>
      <c r="F2464" t="s">
        <v>224</v>
      </c>
      <c r="G2464" t="s">
        <v>144</v>
      </c>
      <c r="H2464">
        <v>17.336026363346445</v>
      </c>
    </row>
    <row r="2465" spans="1:8">
      <c r="A2465" s="16" t="s">
        <v>221</v>
      </c>
      <c r="B2465" t="s">
        <v>6454</v>
      </c>
      <c r="C2465" t="s">
        <v>178</v>
      </c>
      <c r="D2465">
        <v>2007</v>
      </c>
      <c r="E2465" t="s">
        <v>104</v>
      </c>
      <c r="F2465" t="s">
        <v>224</v>
      </c>
      <c r="G2465" t="s">
        <v>144</v>
      </c>
      <c r="H2465">
        <v>15.313402947773403</v>
      </c>
    </row>
    <row r="2466" spans="1:8">
      <c r="A2466" t="s">
        <v>107</v>
      </c>
      <c r="B2466" t="s">
        <v>6455</v>
      </c>
      <c r="C2466" t="s">
        <v>179</v>
      </c>
      <c r="D2466">
        <v>2007</v>
      </c>
      <c r="E2466" t="s">
        <v>104</v>
      </c>
      <c r="F2466" t="s">
        <v>224</v>
      </c>
      <c r="G2466" t="s">
        <v>144</v>
      </c>
      <c r="H2466">
        <v>12.533559417832416</v>
      </c>
    </row>
    <row r="2467" spans="1:8">
      <c r="A2467" t="s">
        <v>27</v>
      </c>
      <c r="B2467" t="s">
        <v>6456</v>
      </c>
      <c r="C2467" t="s">
        <v>180</v>
      </c>
      <c r="D2467">
        <v>2007</v>
      </c>
      <c r="E2467" t="s">
        <v>104</v>
      </c>
      <c r="F2467" t="s">
        <v>224</v>
      </c>
      <c r="G2467" t="s">
        <v>144</v>
      </c>
      <c r="H2467">
        <v>14.298254035742206</v>
      </c>
    </row>
    <row r="2468" spans="1:8">
      <c r="A2468" t="s">
        <v>28</v>
      </c>
      <c r="B2468" t="s">
        <v>6457</v>
      </c>
      <c r="C2468" t="s">
        <v>181</v>
      </c>
      <c r="D2468">
        <v>2007</v>
      </c>
      <c r="E2468" t="s">
        <v>104</v>
      </c>
      <c r="F2468" t="s">
        <v>224</v>
      </c>
      <c r="G2468" t="s">
        <v>144</v>
      </c>
      <c r="H2468">
        <v>14.712661529718646</v>
      </c>
    </row>
    <row r="2469" spans="1:8">
      <c r="A2469" t="s">
        <v>30</v>
      </c>
      <c r="B2469" t="s">
        <v>6458</v>
      </c>
      <c r="C2469" t="s">
        <v>29</v>
      </c>
      <c r="D2469">
        <v>2007</v>
      </c>
      <c r="E2469" t="s">
        <v>104</v>
      </c>
      <c r="F2469" t="s">
        <v>224</v>
      </c>
      <c r="G2469" t="s">
        <v>144</v>
      </c>
      <c r="H2469">
        <v>17.837876614060256</v>
      </c>
    </row>
    <row r="2470" spans="1:8">
      <c r="A2470" t="s">
        <v>32</v>
      </c>
      <c r="B2470" t="s">
        <v>6459</v>
      </c>
      <c r="C2470" t="s">
        <v>31</v>
      </c>
      <c r="D2470">
        <v>2007</v>
      </c>
      <c r="E2470" t="s">
        <v>104</v>
      </c>
      <c r="F2470" t="s">
        <v>224</v>
      </c>
      <c r="G2470" t="s">
        <v>144</v>
      </c>
      <c r="H2470">
        <v>17.120052262181947</v>
      </c>
    </row>
    <row r="2471" spans="1:8">
      <c r="A2471" t="s">
        <v>34</v>
      </c>
      <c r="B2471" t="s">
        <v>6460</v>
      </c>
      <c r="C2471" t="s">
        <v>33</v>
      </c>
      <c r="D2471">
        <v>2007</v>
      </c>
      <c r="E2471" t="s">
        <v>104</v>
      </c>
      <c r="F2471" t="s">
        <v>224</v>
      </c>
      <c r="G2471" t="s">
        <v>144</v>
      </c>
      <c r="H2471">
        <v>19.973984425811668</v>
      </c>
    </row>
    <row r="2472" spans="1:8">
      <c r="A2472" t="s">
        <v>36</v>
      </c>
      <c r="B2472" t="s">
        <v>6461</v>
      </c>
      <c r="C2472" t="s">
        <v>35</v>
      </c>
      <c r="D2472">
        <v>2007</v>
      </c>
      <c r="E2472" t="s">
        <v>104</v>
      </c>
      <c r="F2472" t="s">
        <v>224</v>
      </c>
      <c r="G2472" t="s">
        <v>144</v>
      </c>
      <c r="H2472">
        <v>17.430445361260976</v>
      </c>
    </row>
    <row r="2473" spans="1:8">
      <c r="A2473" t="s">
        <v>38</v>
      </c>
      <c r="B2473" t="s">
        <v>6462</v>
      </c>
      <c r="C2473" t="s">
        <v>37</v>
      </c>
      <c r="D2473">
        <v>2007</v>
      </c>
      <c r="E2473" t="s">
        <v>104</v>
      </c>
      <c r="F2473" t="s">
        <v>224</v>
      </c>
      <c r="G2473" t="s">
        <v>144</v>
      </c>
      <c r="H2473">
        <v>14.323413961383407</v>
      </c>
    </row>
    <row r="2474" spans="1:8">
      <c r="A2474" t="s">
        <v>40</v>
      </c>
      <c r="B2474" t="s">
        <v>6463</v>
      </c>
      <c r="C2474" t="s">
        <v>39</v>
      </c>
      <c r="D2474">
        <v>2007</v>
      </c>
      <c r="E2474" t="s">
        <v>104</v>
      </c>
      <c r="F2474" t="s">
        <v>224</v>
      </c>
      <c r="G2474" t="s">
        <v>144</v>
      </c>
      <c r="H2474">
        <v>14.094603963036043</v>
      </c>
    </row>
    <row r="2475" spans="1:8">
      <c r="A2475" t="s">
        <v>41</v>
      </c>
      <c r="B2475" t="s">
        <v>6464</v>
      </c>
      <c r="C2475" t="s">
        <v>24</v>
      </c>
      <c r="D2475">
        <v>2007</v>
      </c>
      <c r="E2475" t="s">
        <v>104</v>
      </c>
      <c r="F2475" t="s">
        <v>224</v>
      </c>
      <c r="G2475" t="s">
        <v>144</v>
      </c>
      <c r="H2475">
        <v>18.241123789607673</v>
      </c>
    </row>
    <row r="2476" spans="1:8">
      <c r="A2476" t="s">
        <v>43</v>
      </c>
      <c r="B2476" t="s">
        <v>6465</v>
      </c>
      <c r="C2476" t="s">
        <v>42</v>
      </c>
      <c r="D2476">
        <v>2007</v>
      </c>
      <c r="E2476" t="s">
        <v>104</v>
      </c>
      <c r="F2476" t="s">
        <v>224</v>
      </c>
      <c r="G2476" t="s">
        <v>144</v>
      </c>
      <c r="H2476">
        <v>17.016700740780074</v>
      </c>
    </row>
    <row r="2477" spans="1:8">
      <c r="A2477" t="s">
        <v>45</v>
      </c>
      <c r="B2477" t="s">
        <v>6466</v>
      </c>
      <c r="C2477" t="s">
        <v>44</v>
      </c>
      <c r="D2477">
        <v>2007</v>
      </c>
      <c r="E2477" t="s">
        <v>104</v>
      </c>
      <c r="F2477" t="s">
        <v>224</v>
      </c>
      <c r="G2477" t="s">
        <v>144</v>
      </c>
      <c r="H2477">
        <v>17.800902708124372</v>
      </c>
    </row>
    <row r="2478" spans="1:8">
      <c r="A2478" t="s">
        <v>47</v>
      </c>
      <c r="B2478" t="s">
        <v>6467</v>
      </c>
      <c r="C2478" t="s">
        <v>46</v>
      </c>
      <c r="D2478">
        <v>2007</v>
      </c>
      <c r="E2478" t="s">
        <v>104</v>
      </c>
      <c r="F2478" t="s">
        <v>224</v>
      </c>
      <c r="G2478" t="s">
        <v>144</v>
      </c>
      <c r="H2478">
        <v>17.161940059785785</v>
      </c>
    </row>
    <row r="2479" spans="1:8">
      <c r="A2479" t="s">
        <v>49</v>
      </c>
      <c r="B2479" t="s">
        <v>6468</v>
      </c>
      <c r="C2479" t="s">
        <v>48</v>
      </c>
      <c r="D2479">
        <v>2007</v>
      </c>
      <c r="E2479" t="s">
        <v>104</v>
      </c>
      <c r="F2479" t="s">
        <v>224</v>
      </c>
      <c r="G2479" t="s">
        <v>144</v>
      </c>
      <c r="H2479">
        <v>15.338983050847457</v>
      </c>
    </row>
    <row r="2480" spans="1:8">
      <c r="A2480" t="s">
        <v>51</v>
      </c>
      <c r="B2480" t="s">
        <v>6469</v>
      </c>
      <c r="C2480" t="s">
        <v>50</v>
      </c>
      <c r="D2480">
        <v>2007</v>
      </c>
      <c r="E2480" t="s">
        <v>104</v>
      </c>
      <c r="F2480" t="s">
        <v>224</v>
      </c>
      <c r="G2480" t="s">
        <v>144</v>
      </c>
      <c r="H2480">
        <v>15.714213749577208</v>
      </c>
    </row>
    <row r="2481" spans="1:8">
      <c r="A2481" t="s">
        <v>53</v>
      </c>
      <c r="B2481" t="s">
        <v>6470</v>
      </c>
      <c r="C2481" t="s">
        <v>52</v>
      </c>
      <c r="D2481">
        <v>2007</v>
      </c>
      <c r="E2481" t="s">
        <v>104</v>
      </c>
      <c r="F2481" t="s">
        <v>224</v>
      </c>
      <c r="G2481" t="s">
        <v>144</v>
      </c>
      <c r="H2481">
        <v>14.859984258802934</v>
      </c>
    </row>
    <row r="2482" spans="1:8">
      <c r="A2482" t="s">
        <v>55</v>
      </c>
      <c r="B2482" t="s">
        <v>6471</v>
      </c>
      <c r="C2482" t="s">
        <v>54</v>
      </c>
      <c r="D2482">
        <v>2007</v>
      </c>
      <c r="E2482" t="s">
        <v>104</v>
      </c>
      <c r="F2482" t="s">
        <v>224</v>
      </c>
      <c r="G2482" t="s">
        <v>144</v>
      </c>
      <c r="H2482">
        <v>15.03222909918866</v>
      </c>
    </row>
    <row r="2483" spans="1:8">
      <c r="A2483" t="s">
        <v>57</v>
      </c>
      <c r="B2483" t="s">
        <v>6472</v>
      </c>
      <c r="C2483" t="s">
        <v>56</v>
      </c>
      <c r="D2483">
        <v>2007</v>
      </c>
      <c r="E2483" t="s">
        <v>104</v>
      </c>
      <c r="F2483" t="s">
        <v>224</v>
      </c>
      <c r="G2483" t="s">
        <v>144</v>
      </c>
      <c r="H2483">
        <v>11.58393155309632</v>
      </c>
    </row>
    <row r="2484" spans="1:8">
      <c r="A2484" t="s">
        <v>59</v>
      </c>
      <c r="B2484" t="s">
        <v>6473</v>
      </c>
      <c r="C2484" t="s">
        <v>58</v>
      </c>
      <c r="D2484">
        <v>2007</v>
      </c>
      <c r="E2484" t="s">
        <v>104</v>
      </c>
      <c r="F2484" t="s">
        <v>224</v>
      </c>
      <c r="G2484" t="s">
        <v>144</v>
      </c>
      <c r="H2484">
        <v>14.289613640919347</v>
      </c>
    </row>
    <row r="2485" spans="1:8">
      <c r="A2485" t="s">
        <v>61</v>
      </c>
      <c r="B2485" t="s">
        <v>6474</v>
      </c>
      <c r="C2485" t="s">
        <v>60</v>
      </c>
      <c r="D2485">
        <v>2007</v>
      </c>
      <c r="E2485" t="s">
        <v>104</v>
      </c>
      <c r="F2485" t="s">
        <v>224</v>
      </c>
      <c r="G2485" t="s">
        <v>144</v>
      </c>
      <c r="H2485">
        <v>14.333688979063544</v>
      </c>
    </row>
    <row r="2486" spans="1:8">
      <c r="A2486" t="s">
        <v>63</v>
      </c>
      <c r="B2486" t="s">
        <v>6475</v>
      </c>
      <c r="C2486" t="s">
        <v>62</v>
      </c>
      <c r="D2486">
        <v>2007</v>
      </c>
      <c r="E2486" t="s">
        <v>104</v>
      </c>
      <c r="F2486" t="s">
        <v>224</v>
      </c>
      <c r="G2486" t="s">
        <v>144</v>
      </c>
      <c r="H2486">
        <v>13.936463851600406</v>
      </c>
    </row>
    <row r="2487" spans="1:8">
      <c r="A2487" t="s">
        <v>65</v>
      </c>
      <c r="B2487" t="s">
        <v>6476</v>
      </c>
      <c r="C2487" t="s">
        <v>64</v>
      </c>
      <c r="D2487">
        <v>2007</v>
      </c>
      <c r="E2487" t="s">
        <v>104</v>
      </c>
      <c r="F2487" t="s">
        <v>224</v>
      </c>
      <c r="G2487" t="s">
        <v>144</v>
      </c>
      <c r="H2487">
        <v>15.074980268350435</v>
      </c>
    </row>
    <row r="2488" spans="1:8">
      <c r="A2488" t="s">
        <v>67</v>
      </c>
      <c r="B2488" t="s">
        <v>6477</v>
      </c>
      <c r="C2488" t="s">
        <v>66</v>
      </c>
      <c r="D2488">
        <v>2007</v>
      </c>
      <c r="E2488" t="s">
        <v>104</v>
      </c>
      <c r="F2488" t="s">
        <v>224</v>
      </c>
      <c r="G2488" t="s">
        <v>144</v>
      </c>
      <c r="H2488">
        <v>15.10981159452151</v>
      </c>
    </row>
    <row r="2489" spans="1:8">
      <c r="A2489" t="s">
        <v>69</v>
      </c>
      <c r="B2489" t="s">
        <v>6478</v>
      </c>
      <c r="C2489" t="s">
        <v>68</v>
      </c>
      <c r="D2489">
        <v>2007</v>
      </c>
      <c r="E2489" t="s">
        <v>104</v>
      </c>
      <c r="F2489" t="s">
        <v>224</v>
      </c>
      <c r="G2489" t="s">
        <v>144</v>
      </c>
      <c r="H2489">
        <v>16.649924100366103</v>
      </c>
    </row>
    <row r="2490" spans="1:8">
      <c r="A2490" t="s">
        <v>71</v>
      </c>
      <c r="B2490" t="s">
        <v>6479</v>
      </c>
      <c r="C2490" t="s">
        <v>70</v>
      </c>
      <c r="D2490">
        <v>2007</v>
      </c>
      <c r="E2490" t="s">
        <v>104</v>
      </c>
      <c r="F2490" t="s">
        <v>224</v>
      </c>
      <c r="G2490" t="s">
        <v>144</v>
      </c>
      <c r="H2490">
        <v>14.011571978270712</v>
      </c>
    </row>
    <row r="2491" spans="1:8">
      <c r="A2491" t="s">
        <v>20</v>
      </c>
      <c r="B2491" t="s">
        <v>6480</v>
      </c>
      <c r="C2491" t="s">
        <v>182</v>
      </c>
      <c r="D2491">
        <v>2007</v>
      </c>
      <c r="E2491" t="s">
        <v>104</v>
      </c>
      <c r="F2491" t="s">
        <v>224</v>
      </c>
      <c r="G2491" t="s">
        <v>144</v>
      </c>
      <c r="H2491">
        <v>15.334935081307616</v>
      </c>
    </row>
    <row r="2492" spans="1:8">
      <c r="A2492" t="s">
        <v>23</v>
      </c>
      <c r="B2492" t="s">
        <v>6481</v>
      </c>
      <c r="C2492" t="s">
        <v>175</v>
      </c>
      <c r="D2492">
        <v>2008</v>
      </c>
      <c r="E2492" t="s">
        <v>104</v>
      </c>
      <c r="F2492" t="s">
        <v>224</v>
      </c>
      <c r="G2492" t="s">
        <v>144</v>
      </c>
      <c r="H2492">
        <v>16.756757548590482</v>
      </c>
    </row>
    <row r="2493" spans="1:8">
      <c r="A2493" t="s">
        <v>25</v>
      </c>
      <c r="B2493" t="s">
        <v>6482</v>
      </c>
      <c r="C2493" t="s">
        <v>176</v>
      </c>
      <c r="D2493">
        <v>2008</v>
      </c>
      <c r="E2493" t="s">
        <v>104</v>
      </c>
      <c r="F2493" t="s">
        <v>224</v>
      </c>
      <c r="G2493" t="s">
        <v>144</v>
      </c>
      <c r="H2493">
        <v>18.574492906333496</v>
      </c>
    </row>
    <row r="2494" spans="1:8">
      <c r="A2494" t="s">
        <v>26</v>
      </c>
      <c r="B2494" t="s">
        <v>6483</v>
      </c>
      <c r="C2494" t="s">
        <v>177</v>
      </c>
      <c r="D2494">
        <v>2008</v>
      </c>
      <c r="E2494" t="s">
        <v>104</v>
      </c>
      <c r="F2494" t="s">
        <v>224</v>
      </c>
      <c r="G2494" t="s">
        <v>144</v>
      </c>
      <c r="H2494">
        <v>17.538072272609622</v>
      </c>
    </row>
    <row r="2495" spans="1:8">
      <c r="A2495" s="16" t="s">
        <v>221</v>
      </c>
      <c r="B2495" t="s">
        <v>6484</v>
      </c>
      <c r="C2495" t="s">
        <v>178</v>
      </c>
      <c r="D2495">
        <v>2008</v>
      </c>
      <c r="E2495" t="s">
        <v>104</v>
      </c>
      <c r="F2495" t="s">
        <v>224</v>
      </c>
      <c r="G2495" t="s">
        <v>144</v>
      </c>
      <c r="H2495">
        <v>15.373290654763652</v>
      </c>
    </row>
    <row r="2496" spans="1:8">
      <c r="A2496" t="s">
        <v>107</v>
      </c>
      <c r="B2496" t="s">
        <v>6485</v>
      </c>
      <c r="C2496" t="s">
        <v>179</v>
      </c>
      <c r="D2496">
        <v>2008</v>
      </c>
      <c r="E2496" t="s">
        <v>104</v>
      </c>
      <c r="F2496" t="s">
        <v>224</v>
      </c>
      <c r="G2496" t="s">
        <v>144</v>
      </c>
      <c r="H2496">
        <v>12.468402605871717</v>
      </c>
    </row>
    <row r="2497" spans="1:8">
      <c r="A2497" t="s">
        <v>27</v>
      </c>
      <c r="B2497" t="s">
        <v>6486</v>
      </c>
      <c r="C2497" t="s">
        <v>180</v>
      </c>
      <c r="D2497">
        <v>2008</v>
      </c>
      <c r="E2497" t="s">
        <v>104</v>
      </c>
      <c r="F2497" t="s">
        <v>224</v>
      </c>
      <c r="G2497" t="s">
        <v>144</v>
      </c>
      <c r="H2497">
        <v>14.392364198459706</v>
      </c>
    </row>
    <row r="2498" spans="1:8">
      <c r="A2498" t="s">
        <v>28</v>
      </c>
      <c r="B2498" t="s">
        <v>6487</v>
      </c>
      <c r="C2498" t="s">
        <v>181</v>
      </c>
      <c r="D2498">
        <v>2008</v>
      </c>
      <c r="E2498" t="s">
        <v>104</v>
      </c>
      <c r="F2498" t="s">
        <v>224</v>
      </c>
      <c r="G2498" t="s">
        <v>144</v>
      </c>
      <c r="H2498">
        <v>14.832656756007619</v>
      </c>
    </row>
    <row r="2499" spans="1:8">
      <c r="A2499" t="s">
        <v>30</v>
      </c>
      <c r="B2499" t="s">
        <v>6488</v>
      </c>
      <c r="C2499" t="s">
        <v>29</v>
      </c>
      <c r="D2499">
        <v>2008</v>
      </c>
      <c r="E2499" t="s">
        <v>104</v>
      </c>
      <c r="F2499" t="s">
        <v>224</v>
      </c>
      <c r="G2499" t="s">
        <v>144</v>
      </c>
      <c r="H2499">
        <v>18.277647462669488</v>
      </c>
    </row>
    <row r="2500" spans="1:8">
      <c r="A2500" t="s">
        <v>32</v>
      </c>
      <c r="B2500" t="s">
        <v>6489</v>
      </c>
      <c r="C2500" t="s">
        <v>31</v>
      </c>
      <c r="D2500">
        <v>2008</v>
      </c>
      <c r="E2500" t="s">
        <v>104</v>
      </c>
      <c r="F2500" t="s">
        <v>224</v>
      </c>
      <c r="G2500" t="s">
        <v>144</v>
      </c>
      <c r="H2500">
        <v>17.388472266296993</v>
      </c>
    </row>
    <row r="2501" spans="1:8">
      <c r="A2501" t="s">
        <v>34</v>
      </c>
      <c r="B2501" t="s">
        <v>6490</v>
      </c>
      <c r="C2501" t="s">
        <v>33</v>
      </c>
      <c r="D2501">
        <v>2008</v>
      </c>
      <c r="E2501" t="s">
        <v>104</v>
      </c>
      <c r="F2501" t="s">
        <v>224</v>
      </c>
      <c r="G2501" t="s">
        <v>144</v>
      </c>
      <c r="H2501">
        <v>20.193055932010736</v>
      </c>
    </row>
    <row r="2502" spans="1:8">
      <c r="A2502" t="s">
        <v>36</v>
      </c>
      <c r="B2502" t="s">
        <v>6491</v>
      </c>
      <c r="C2502" t="s">
        <v>35</v>
      </c>
      <c r="D2502">
        <v>2008</v>
      </c>
      <c r="E2502" t="s">
        <v>104</v>
      </c>
      <c r="F2502" t="s">
        <v>224</v>
      </c>
      <c r="G2502" t="s">
        <v>144</v>
      </c>
      <c r="H2502">
        <v>17.56298884303191</v>
      </c>
    </row>
    <row r="2503" spans="1:8">
      <c r="A2503" t="s">
        <v>38</v>
      </c>
      <c r="B2503" t="s">
        <v>6492</v>
      </c>
      <c r="C2503" t="s">
        <v>37</v>
      </c>
      <c r="D2503">
        <v>2008</v>
      </c>
      <c r="E2503" t="s">
        <v>104</v>
      </c>
      <c r="F2503" t="s">
        <v>224</v>
      </c>
      <c r="G2503" t="s">
        <v>144</v>
      </c>
      <c r="H2503">
        <v>14.610464617395264</v>
      </c>
    </row>
    <row r="2504" spans="1:8">
      <c r="A2504" t="s">
        <v>40</v>
      </c>
      <c r="B2504" t="s">
        <v>6493</v>
      </c>
      <c r="C2504" t="s">
        <v>39</v>
      </c>
      <c r="D2504">
        <v>2008</v>
      </c>
      <c r="E2504" t="s">
        <v>104</v>
      </c>
      <c r="F2504" t="s">
        <v>224</v>
      </c>
      <c r="G2504" t="s">
        <v>144</v>
      </c>
      <c r="H2504">
        <v>14.292405436236033</v>
      </c>
    </row>
    <row r="2505" spans="1:8">
      <c r="A2505" t="s">
        <v>41</v>
      </c>
      <c r="B2505" t="s">
        <v>6494</v>
      </c>
      <c r="C2505" t="s">
        <v>24</v>
      </c>
      <c r="D2505">
        <v>2008</v>
      </c>
      <c r="E2505" t="s">
        <v>104</v>
      </c>
      <c r="F2505" t="s">
        <v>224</v>
      </c>
      <c r="G2505" t="s">
        <v>144</v>
      </c>
      <c r="H2505">
        <v>18.574492906333496</v>
      </c>
    </row>
    <row r="2506" spans="1:8">
      <c r="A2506" t="s">
        <v>43</v>
      </c>
      <c r="B2506" t="s">
        <v>6495</v>
      </c>
      <c r="C2506" t="s">
        <v>42</v>
      </c>
      <c r="D2506">
        <v>2008</v>
      </c>
      <c r="E2506" t="s">
        <v>104</v>
      </c>
      <c r="F2506" t="s">
        <v>224</v>
      </c>
      <c r="G2506" t="s">
        <v>144</v>
      </c>
      <c r="H2506">
        <v>17.284016486374732</v>
      </c>
    </row>
    <row r="2507" spans="1:8">
      <c r="A2507" t="s">
        <v>45</v>
      </c>
      <c r="B2507" t="s">
        <v>6496</v>
      </c>
      <c r="C2507" t="s">
        <v>44</v>
      </c>
      <c r="D2507">
        <v>2008</v>
      </c>
      <c r="E2507" t="s">
        <v>104</v>
      </c>
      <c r="F2507" t="s">
        <v>224</v>
      </c>
      <c r="G2507" t="s">
        <v>144</v>
      </c>
      <c r="H2507">
        <v>18.00485412848581</v>
      </c>
    </row>
    <row r="2508" spans="1:8">
      <c r="A2508" t="s">
        <v>47</v>
      </c>
      <c r="B2508" t="s">
        <v>6497</v>
      </c>
      <c r="C2508" t="s">
        <v>46</v>
      </c>
      <c r="D2508">
        <v>2008</v>
      </c>
      <c r="E2508" t="s">
        <v>104</v>
      </c>
      <c r="F2508" t="s">
        <v>224</v>
      </c>
      <c r="G2508" t="s">
        <v>144</v>
      </c>
      <c r="H2508">
        <v>17.332632028797317</v>
      </c>
    </row>
    <row r="2509" spans="1:8">
      <c r="A2509" t="s">
        <v>49</v>
      </c>
      <c r="B2509" t="s">
        <v>6498</v>
      </c>
      <c r="C2509" t="s">
        <v>48</v>
      </c>
      <c r="D2509">
        <v>2008</v>
      </c>
      <c r="E2509" t="s">
        <v>104</v>
      </c>
      <c r="F2509" t="s">
        <v>224</v>
      </c>
      <c r="G2509" t="s">
        <v>144</v>
      </c>
      <c r="H2509">
        <v>15.370784021457339</v>
      </c>
    </row>
    <row r="2510" spans="1:8">
      <c r="A2510" t="s">
        <v>51</v>
      </c>
      <c r="B2510" t="s">
        <v>6499</v>
      </c>
      <c r="C2510" t="s">
        <v>50</v>
      </c>
      <c r="D2510">
        <v>2008</v>
      </c>
      <c r="E2510" t="s">
        <v>104</v>
      </c>
      <c r="F2510" t="s">
        <v>224</v>
      </c>
      <c r="G2510" t="s">
        <v>144</v>
      </c>
      <c r="H2510">
        <v>15.749815387041963</v>
      </c>
    </row>
    <row r="2511" spans="1:8">
      <c r="A2511" t="s">
        <v>53</v>
      </c>
      <c r="B2511" t="s">
        <v>6500</v>
      </c>
      <c r="C2511" t="s">
        <v>52</v>
      </c>
      <c r="D2511">
        <v>2008</v>
      </c>
      <c r="E2511" t="s">
        <v>104</v>
      </c>
      <c r="F2511" t="s">
        <v>224</v>
      </c>
      <c r="G2511" t="s">
        <v>144</v>
      </c>
      <c r="H2511">
        <v>14.994714780390012</v>
      </c>
    </row>
    <row r="2512" spans="1:8">
      <c r="A2512" t="s">
        <v>55</v>
      </c>
      <c r="B2512" t="s">
        <v>6501</v>
      </c>
      <c r="C2512" t="s">
        <v>54</v>
      </c>
      <c r="D2512">
        <v>2008</v>
      </c>
      <c r="E2512" t="s">
        <v>104</v>
      </c>
      <c r="F2512" t="s">
        <v>224</v>
      </c>
      <c r="G2512" t="s">
        <v>144</v>
      </c>
      <c r="H2512">
        <v>15.170268786839866</v>
      </c>
    </row>
    <row r="2513" spans="1:8">
      <c r="A2513" t="s">
        <v>57</v>
      </c>
      <c r="B2513" t="s">
        <v>6502</v>
      </c>
      <c r="C2513" t="s">
        <v>56</v>
      </c>
      <c r="D2513">
        <v>2008</v>
      </c>
      <c r="E2513" t="s">
        <v>104</v>
      </c>
      <c r="F2513" t="s">
        <v>224</v>
      </c>
      <c r="G2513" t="s">
        <v>144</v>
      </c>
      <c r="H2513">
        <v>11.447759848553142</v>
      </c>
    </row>
    <row r="2514" spans="1:8">
      <c r="A2514" t="s">
        <v>59</v>
      </c>
      <c r="B2514" t="s">
        <v>6503</v>
      </c>
      <c r="C2514" t="s">
        <v>58</v>
      </c>
      <c r="D2514">
        <v>2008</v>
      </c>
      <c r="E2514" t="s">
        <v>104</v>
      </c>
      <c r="F2514" t="s">
        <v>224</v>
      </c>
      <c r="G2514" t="s">
        <v>144</v>
      </c>
      <c r="H2514">
        <v>14.416080162233092</v>
      </c>
    </row>
    <row r="2515" spans="1:8">
      <c r="A2515" t="s">
        <v>61</v>
      </c>
      <c r="B2515" t="s">
        <v>6504</v>
      </c>
      <c r="C2515" t="s">
        <v>60</v>
      </c>
      <c r="D2515">
        <v>2008</v>
      </c>
      <c r="E2515" t="s">
        <v>104</v>
      </c>
      <c r="F2515" t="s">
        <v>224</v>
      </c>
      <c r="G2515" t="s">
        <v>144</v>
      </c>
      <c r="H2515">
        <v>14.295867424767717</v>
      </c>
    </row>
    <row r="2516" spans="1:8">
      <c r="A2516" t="s">
        <v>63</v>
      </c>
      <c r="B2516" t="s">
        <v>6505</v>
      </c>
      <c r="C2516" t="s">
        <v>62</v>
      </c>
      <c r="D2516">
        <v>2008</v>
      </c>
      <c r="E2516" t="s">
        <v>104</v>
      </c>
      <c r="F2516" t="s">
        <v>224</v>
      </c>
      <c r="G2516" t="s">
        <v>144</v>
      </c>
      <c r="H2516">
        <v>14.061125956688736</v>
      </c>
    </row>
    <row r="2517" spans="1:8">
      <c r="A2517" t="s">
        <v>65</v>
      </c>
      <c r="B2517" t="s">
        <v>6506</v>
      </c>
      <c r="C2517" t="s">
        <v>64</v>
      </c>
      <c r="D2517">
        <v>2008</v>
      </c>
      <c r="E2517" t="s">
        <v>104</v>
      </c>
      <c r="F2517" t="s">
        <v>224</v>
      </c>
      <c r="G2517" t="s">
        <v>144</v>
      </c>
      <c r="H2517">
        <v>15.193354339730735</v>
      </c>
    </row>
    <row r="2518" spans="1:8">
      <c r="A2518" t="s">
        <v>67</v>
      </c>
      <c r="B2518" t="s">
        <v>6507</v>
      </c>
      <c r="C2518" t="s">
        <v>66</v>
      </c>
      <c r="D2518">
        <v>2008</v>
      </c>
      <c r="E2518" t="s">
        <v>104</v>
      </c>
      <c r="F2518" t="s">
        <v>224</v>
      </c>
      <c r="G2518" t="s">
        <v>144</v>
      </c>
      <c r="H2518">
        <v>15.167848595955826</v>
      </c>
    </row>
    <row r="2519" spans="1:8">
      <c r="A2519" t="s">
        <v>69</v>
      </c>
      <c r="B2519" t="s">
        <v>6508</v>
      </c>
      <c r="C2519" t="s">
        <v>68</v>
      </c>
      <c r="D2519">
        <v>2008</v>
      </c>
      <c r="E2519" t="s">
        <v>104</v>
      </c>
      <c r="F2519" t="s">
        <v>224</v>
      </c>
      <c r="G2519" t="s">
        <v>144</v>
      </c>
      <c r="H2519">
        <v>17.033814602314973</v>
      </c>
    </row>
    <row r="2520" spans="1:8">
      <c r="A2520" t="s">
        <v>71</v>
      </c>
      <c r="B2520" t="s">
        <v>6509</v>
      </c>
      <c r="C2520" t="s">
        <v>70</v>
      </c>
      <c r="D2520">
        <v>2008</v>
      </c>
      <c r="E2520" t="s">
        <v>104</v>
      </c>
      <c r="F2520" t="s">
        <v>224</v>
      </c>
      <c r="G2520" t="s">
        <v>144</v>
      </c>
      <c r="H2520">
        <v>14.005492349941154</v>
      </c>
    </row>
    <row r="2521" spans="1:8">
      <c r="A2521" t="s">
        <v>20</v>
      </c>
      <c r="B2521" t="s">
        <v>6510</v>
      </c>
      <c r="C2521" t="s">
        <v>182</v>
      </c>
      <c r="D2521">
        <v>2008</v>
      </c>
      <c r="E2521" t="s">
        <v>104</v>
      </c>
      <c r="F2521" t="s">
        <v>224</v>
      </c>
      <c r="G2521" t="s">
        <v>144</v>
      </c>
      <c r="H2521">
        <v>15.460031785931106</v>
      </c>
    </row>
    <row r="2522" spans="1:8">
      <c r="A2522" t="s">
        <v>23</v>
      </c>
      <c r="B2522" t="s">
        <v>6511</v>
      </c>
      <c r="C2522" t="s">
        <v>175</v>
      </c>
      <c r="D2522">
        <v>2009</v>
      </c>
      <c r="E2522" t="s">
        <v>104</v>
      </c>
      <c r="F2522" t="s">
        <v>224</v>
      </c>
      <c r="G2522" t="s">
        <v>144</v>
      </c>
      <c r="H2522">
        <v>17.03436438666326</v>
      </c>
    </row>
    <row r="2523" spans="1:8">
      <c r="A2523" t="s">
        <v>25</v>
      </c>
      <c r="B2523" t="s">
        <v>6512</v>
      </c>
      <c r="C2523" t="s">
        <v>176</v>
      </c>
      <c r="D2523">
        <v>2009</v>
      </c>
      <c r="E2523" t="s">
        <v>104</v>
      </c>
      <c r="F2523" t="s">
        <v>224</v>
      </c>
      <c r="G2523" t="s">
        <v>144</v>
      </c>
      <c r="H2523">
        <v>19.057029078067472</v>
      </c>
    </row>
    <row r="2524" spans="1:8">
      <c r="A2524" t="s">
        <v>26</v>
      </c>
      <c r="B2524" t="s">
        <v>6513</v>
      </c>
      <c r="C2524" t="s">
        <v>177</v>
      </c>
      <c r="D2524">
        <v>2009</v>
      </c>
      <c r="E2524" t="s">
        <v>104</v>
      </c>
      <c r="F2524" t="s">
        <v>224</v>
      </c>
      <c r="G2524" t="s">
        <v>144</v>
      </c>
      <c r="H2524">
        <v>17.856436205154452</v>
      </c>
    </row>
    <row r="2525" spans="1:8">
      <c r="A2525" s="16" t="s">
        <v>221</v>
      </c>
      <c r="B2525" t="s">
        <v>6514</v>
      </c>
      <c r="C2525" t="s">
        <v>178</v>
      </c>
      <c r="D2525">
        <v>2009</v>
      </c>
      <c r="E2525" t="s">
        <v>104</v>
      </c>
      <c r="F2525" t="s">
        <v>224</v>
      </c>
      <c r="G2525" t="s">
        <v>144</v>
      </c>
      <c r="H2525">
        <v>15.525587761078215</v>
      </c>
    </row>
    <row r="2526" spans="1:8">
      <c r="A2526" t="s">
        <v>107</v>
      </c>
      <c r="B2526" t="s">
        <v>6515</v>
      </c>
      <c r="C2526" t="s">
        <v>179</v>
      </c>
      <c r="D2526">
        <v>2009</v>
      </c>
      <c r="E2526" t="s">
        <v>104</v>
      </c>
      <c r="F2526" t="s">
        <v>224</v>
      </c>
      <c r="G2526" t="s">
        <v>144</v>
      </c>
      <c r="H2526">
        <v>12.434834353129892</v>
      </c>
    </row>
    <row r="2527" spans="1:8">
      <c r="A2527" t="s">
        <v>27</v>
      </c>
      <c r="B2527" t="s">
        <v>6516</v>
      </c>
      <c r="C2527" t="s">
        <v>180</v>
      </c>
      <c r="D2527">
        <v>2009</v>
      </c>
      <c r="E2527" t="s">
        <v>104</v>
      </c>
      <c r="F2527" t="s">
        <v>224</v>
      </c>
      <c r="G2527" t="s">
        <v>144</v>
      </c>
      <c r="H2527">
        <v>14.554163721965594</v>
      </c>
    </row>
    <row r="2528" spans="1:8">
      <c r="A2528" t="s">
        <v>28</v>
      </c>
      <c r="B2528" t="s">
        <v>6517</v>
      </c>
      <c r="C2528" t="s">
        <v>181</v>
      </c>
      <c r="D2528">
        <v>2009</v>
      </c>
      <c r="E2528" t="s">
        <v>104</v>
      </c>
      <c r="F2528" t="s">
        <v>224</v>
      </c>
      <c r="G2528" t="s">
        <v>144</v>
      </c>
      <c r="H2528">
        <v>14.997432395138668</v>
      </c>
    </row>
    <row r="2529" spans="1:8">
      <c r="A2529" t="s">
        <v>30</v>
      </c>
      <c r="B2529" t="s">
        <v>6518</v>
      </c>
      <c r="C2529" t="s">
        <v>29</v>
      </c>
      <c r="D2529">
        <v>2009</v>
      </c>
      <c r="E2529" t="s">
        <v>104</v>
      </c>
      <c r="F2529" t="s">
        <v>224</v>
      </c>
      <c r="G2529" t="s">
        <v>144</v>
      </c>
      <c r="H2529">
        <v>18.768244519489443</v>
      </c>
    </row>
    <row r="2530" spans="1:8">
      <c r="A2530" t="s">
        <v>32</v>
      </c>
      <c r="B2530" t="s">
        <v>6519</v>
      </c>
      <c r="C2530" t="s">
        <v>31</v>
      </c>
      <c r="D2530">
        <v>2009</v>
      </c>
      <c r="E2530" t="s">
        <v>104</v>
      </c>
      <c r="F2530" t="s">
        <v>224</v>
      </c>
      <c r="G2530" t="s">
        <v>144</v>
      </c>
      <c r="H2530">
        <v>17.661038356710762</v>
      </c>
    </row>
    <row r="2531" spans="1:8">
      <c r="A2531" t="s">
        <v>34</v>
      </c>
      <c r="B2531" t="s">
        <v>6520</v>
      </c>
      <c r="C2531" t="s">
        <v>33</v>
      </c>
      <c r="D2531">
        <v>2009</v>
      </c>
      <c r="E2531" t="s">
        <v>104</v>
      </c>
      <c r="F2531" t="s">
        <v>224</v>
      </c>
      <c r="G2531" t="s">
        <v>144</v>
      </c>
      <c r="H2531">
        <v>20.344084520558699</v>
      </c>
    </row>
    <row r="2532" spans="1:8">
      <c r="A2532" t="s">
        <v>36</v>
      </c>
      <c r="B2532" t="s">
        <v>6521</v>
      </c>
      <c r="C2532" t="s">
        <v>35</v>
      </c>
      <c r="D2532">
        <v>2009</v>
      </c>
      <c r="E2532" t="s">
        <v>104</v>
      </c>
      <c r="F2532" t="s">
        <v>224</v>
      </c>
      <c r="G2532" t="s">
        <v>144</v>
      </c>
      <c r="H2532">
        <v>17.79678963195121</v>
      </c>
    </row>
    <row r="2533" spans="1:8">
      <c r="A2533" t="s">
        <v>38</v>
      </c>
      <c r="B2533" t="s">
        <v>6522</v>
      </c>
      <c r="C2533" t="s">
        <v>37</v>
      </c>
      <c r="D2533">
        <v>2009</v>
      </c>
      <c r="E2533" t="s">
        <v>104</v>
      </c>
      <c r="F2533" t="s">
        <v>224</v>
      </c>
      <c r="G2533" t="s">
        <v>144</v>
      </c>
      <c r="H2533">
        <v>14.992926933578971</v>
      </c>
    </row>
    <row r="2534" spans="1:8">
      <c r="A2534" t="s">
        <v>40</v>
      </c>
      <c r="B2534" t="s">
        <v>6523</v>
      </c>
      <c r="C2534" t="s">
        <v>39</v>
      </c>
      <c r="D2534">
        <v>2009</v>
      </c>
      <c r="E2534" t="s">
        <v>104</v>
      </c>
      <c r="F2534" t="s">
        <v>224</v>
      </c>
      <c r="G2534" t="s">
        <v>144</v>
      </c>
      <c r="H2534">
        <v>14.500919014216587</v>
      </c>
    </row>
    <row r="2535" spans="1:8">
      <c r="A2535" t="s">
        <v>41</v>
      </c>
      <c r="B2535" t="s">
        <v>6524</v>
      </c>
      <c r="C2535" t="s">
        <v>24</v>
      </c>
      <c r="D2535">
        <v>2009</v>
      </c>
      <c r="E2535" t="s">
        <v>104</v>
      </c>
      <c r="F2535" t="s">
        <v>224</v>
      </c>
      <c r="G2535" t="s">
        <v>144</v>
      </c>
      <c r="H2535">
        <v>19.057029078067472</v>
      </c>
    </row>
    <row r="2536" spans="1:8">
      <c r="A2536" t="s">
        <v>43</v>
      </c>
      <c r="B2536" t="s">
        <v>6525</v>
      </c>
      <c r="C2536" t="s">
        <v>42</v>
      </c>
      <c r="D2536">
        <v>2009</v>
      </c>
      <c r="E2536" t="s">
        <v>104</v>
      </c>
      <c r="F2536" t="s">
        <v>224</v>
      </c>
      <c r="G2536" t="s">
        <v>144</v>
      </c>
      <c r="H2536">
        <v>17.666997132981432</v>
      </c>
    </row>
    <row r="2537" spans="1:8">
      <c r="A2537" t="s">
        <v>45</v>
      </c>
      <c r="B2537" t="s">
        <v>6526</v>
      </c>
      <c r="C2537" t="s">
        <v>44</v>
      </c>
      <c r="D2537">
        <v>2009</v>
      </c>
      <c r="E2537" t="s">
        <v>104</v>
      </c>
      <c r="F2537" t="s">
        <v>224</v>
      </c>
      <c r="G2537" t="s">
        <v>144</v>
      </c>
      <c r="H2537">
        <v>18.344397555177149</v>
      </c>
    </row>
    <row r="2538" spans="1:8">
      <c r="A2538" t="s">
        <v>47</v>
      </c>
      <c r="B2538" t="s">
        <v>6527</v>
      </c>
      <c r="C2538" t="s">
        <v>46</v>
      </c>
      <c r="D2538">
        <v>2009</v>
      </c>
      <c r="E2538" t="s">
        <v>104</v>
      </c>
      <c r="F2538" t="s">
        <v>224</v>
      </c>
      <c r="G2538" t="s">
        <v>144</v>
      </c>
      <c r="H2538">
        <v>17.609354320028878</v>
      </c>
    </row>
    <row r="2539" spans="1:8">
      <c r="A2539" t="s">
        <v>49</v>
      </c>
      <c r="B2539" t="s">
        <v>6528</v>
      </c>
      <c r="C2539" t="s">
        <v>48</v>
      </c>
      <c r="D2539">
        <v>2009</v>
      </c>
      <c r="E2539" t="s">
        <v>104</v>
      </c>
      <c r="F2539" t="s">
        <v>224</v>
      </c>
      <c r="G2539" t="s">
        <v>144</v>
      </c>
      <c r="H2539">
        <v>15.449849533745613</v>
      </c>
    </row>
    <row r="2540" spans="1:8">
      <c r="A2540" t="s">
        <v>51</v>
      </c>
      <c r="B2540" t="s">
        <v>6529</v>
      </c>
      <c r="C2540" t="s">
        <v>50</v>
      </c>
      <c r="D2540">
        <v>2009</v>
      </c>
      <c r="E2540" t="s">
        <v>104</v>
      </c>
      <c r="F2540" t="s">
        <v>224</v>
      </c>
      <c r="G2540" t="s">
        <v>144</v>
      </c>
      <c r="H2540">
        <v>15.905458767208696</v>
      </c>
    </row>
    <row r="2541" spans="1:8">
      <c r="A2541" t="s">
        <v>53</v>
      </c>
      <c r="B2541" t="s">
        <v>6530</v>
      </c>
      <c r="C2541" t="s">
        <v>52</v>
      </c>
      <c r="D2541">
        <v>2009</v>
      </c>
      <c r="E2541" t="s">
        <v>104</v>
      </c>
      <c r="F2541" t="s">
        <v>224</v>
      </c>
      <c r="G2541" t="s">
        <v>144</v>
      </c>
      <c r="H2541">
        <v>15.270388944935151</v>
      </c>
    </row>
    <row r="2542" spans="1:8">
      <c r="A2542" t="s">
        <v>55</v>
      </c>
      <c r="B2542" t="s">
        <v>6531</v>
      </c>
      <c r="C2542" t="s">
        <v>54</v>
      </c>
      <c r="D2542">
        <v>2009</v>
      </c>
      <c r="E2542" t="s">
        <v>104</v>
      </c>
      <c r="F2542" t="s">
        <v>224</v>
      </c>
      <c r="G2542" t="s">
        <v>144</v>
      </c>
      <c r="H2542">
        <v>15.398455953456667</v>
      </c>
    </row>
    <row r="2543" spans="1:8">
      <c r="A2543" t="s">
        <v>57</v>
      </c>
      <c r="B2543" t="s">
        <v>6532</v>
      </c>
      <c r="C2543" t="s">
        <v>56</v>
      </c>
      <c r="D2543">
        <v>2009</v>
      </c>
      <c r="E2543" t="s">
        <v>104</v>
      </c>
      <c r="F2543" t="s">
        <v>224</v>
      </c>
      <c r="G2543" t="s">
        <v>144</v>
      </c>
      <c r="H2543">
        <v>11.32750491624612</v>
      </c>
    </row>
    <row r="2544" spans="1:8">
      <c r="A2544" t="s">
        <v>59</v>
      </c>
      <c r="B2544" t="s">
        <v>6533</v>
      </c>
      <c r="C2544" t="s">
        <v>58</v>
      </c>
      <c r="D2544">
        <v>2009</v>
      </c>
      <c r="E2544" t="s">
        <v>104</v>
      </c>
      <c r="F2544" t="s">
        <v>224</v>
      </c>
      <c r="G2544" t="s">
        <v>144</v>
      </c>
      <c r="H2544">
        <v>14.589146428221502</v>
      </c>
    </row>
    <row r="2545" spans="1:8">
      <c r="A2545" t="s">
        <v>61</v>
      </c>
      <c r="B2545" t="s">
        <v>6534</v>
      </c>
      <c r="C2545" t="s">
        <v>60</v>
      </c>
      <c r="D2545">
        <v>2009</v>
      </c>
      <c r="E2545" t="s">
        <v>104</v>
      </c>
      <c r="F2545" t="s">
        <v>224</v>
      </c>
      <c r="G2545" t="s">
        <v>144</v>
      </c>
      <c r="H2545">
        <v>14.412958250223538</v>
      </c>
    </row>
    <row r="2546" spans="1:8">
      <c r="A2546" t="s">
        <v>63</v>
      </c>
      <c r="B2546" t="s">
        <v>6535</v>
      </c>
      <c r="C2546" t="s">
        <v>62</v>
      </c>
      <c r="D2546">
        <v>2009</v>
      </c>
      <c r="E2546" t="s">
        <v>104</v>
      </c>
      <c r="F2546" t="s">
        <v>224</v>
      </c>
      <c r="G2546" t="s">
        <v>144</v>
      </c>
      <c r="H2546">
        <v>14.25950699653983</v>
      </c>
    </row>
    <row r="2547" spans="1:8">
      <c r="A2547" t="s">
        <v>65</v>
      </c>
      <c r="B2547" t="s">
        <v>6536</v>
      </c>
      <c r="C2547" t="s">
        <v>64</v>
      </c>
      <c r="D2547">
        <v>2009</v>
      </c>
      <c r="E2547" t="s">
        <v>104</v>
      </c>
      <c r="F2547" t="s">
        <v>224</v>
      </c>
      <c r="G2547" t="s">
        <v>144</v>
      </c>
      <c r="H2547">
        <v>15.381531853972799</v>
      </c>
    </row>
    <row r="2548" spans="1:8">
      <c r="A2548" t="s">
        <v>67</v>
      </c>
      <c r="B2548" t="s">
        <v>6537</v>
      </c>
      <c r="C2548" t="s">
        <v>66</v>
      </c>
      <c r="D2548">
        <v>2009</v>
      </c>
      <c r="E2548" t="s">
        <v>104</v>
      </c>
      <c r="F2548" t="s">
        <v>224</v>
      </c>
      <c r="G2548" t="s">
        <v>144</v>
      </c>
      <c r="H2548">
        <v>15.239202184234477</v>
      </c>
    </row>
    <row r="2549" spans="1:8">
      <c r="A2549" t="s">
        <v>69</v>
      </c>
      <c r="B2549" t="s">
        <v>6538</v>
      </c>
      <c r="C2549" t="s">
        <v>68</v>
      </c>
      <c r="D2549">
        <v>2009</v>
      </c>
      <c r="E2549" t="s">
        <v>104</v>
      </c>
      <c r="F2549" t="s">
        <v>224</v>
      </c>
      <c r="G2549" t="s">
        <v>144</v>
      </c>
      <c r="H2549">
        <v>17.40340338129576</v>
      </c>
    </row>
    <row r="2550" spans="1:8">
      <c r="A2550" t="s">
        <v>71</v>
      </c>
      <c r="B2550" t="s">
        <v>6539</v>
      </c>
      <c r="C2550" t="s">
        <v>70</v>
      </c>
      <c r="D2550">
        <v>2009</v>
      </c>
      <c r="E2550" t="s">
        <v>104</v>
      </c>
      <c r="F2550" t="s">
        <v>224</v>
      </c>
      <c r="G2550" t="s">
        <v>144</v>
      </c>
      <c r="H2550">
        <v>14.051185018747434</v>
      </c>
    </row>
    <row r="2551" spans="1:8">
      <c r="A2551" t="s">
        <v>20</v>
      </c>
      <c r="B2551" t="s">
        <v>6540</v>
      </c>
      <c r="C2551" t="s">
        <v>182</v>
      </c>
      <c r="D2551">
        <v>2009</v>
      </c>
      <c r="E2551" t="s">
        <v>104</v>
      </c>
      <c r="F2551" t="s">
        <v>224</v>
      </c>
      <c r="G2551" t="s">
        <v>144</v>
      </c>
      <c r="H2551">
        <v>15.64600285895556</v>
      </c>
    </row>
    <row r="2552" spans="1:8">
      <c r="A2552" t="s">
        <v>23</v>
      </c>
      <c r="B2552" t="s">
        <v>6541</v>
      </c>
      <c r="C2552" t="s">
        <v>175</v>
      </c>
      <c r="D2552">
        <v>2010</v>
      </c>
      <c r="E2552" t="s">
        <v>104</v>
      </c>
      <c r="F2552" t="s">
        <v>224</v>
      </c>
      <c r="G2552" t="s">
        <v>144</v>
      </c>
      <c r="H2552">
        <v>17.302682126398324</v>
      </c>
    </row>
    <row r="2553" spans="1:8">
      <c r="A2553" t="s">
        <v>25</v>
      </c>
      <c r="B2553" t="s">
        <v>6542</v>
      </c>
      <c r="C2553" t="s">
        <v>176</v>
      </c>
      <c r="D2553">
        <v>2010</v>
      </c>
      <c r="E2553" t="s">
        <v>104</v>
      </c>
      <c r="F2553" t="s">
        <v>224</v>
      </c>
      <c r="G2553" t="s">
        <v>144</v>
      </c>
      <c r="H2553">
        <v>19.507367660560814</v>
      </c>
    </row>
    <row r="2554" spans="1:8">
      <c r="A2554" t="s">
        <v>26</v>
      </c>
      <c r="B2554" t="s">
        <v>6543</v>
      </c>
      <c r="C2554" t="s">
        <v>177</v>
      </c>
      <c r="D2554">
        <v>2010</v>
      </c>
      <c r="E2554" t="s">
        <v>104</v>
      </c>
      <c r="F2554" t="s">
        <v>224</v>
      </c>
      <c r="G2554" t="s">
        <v>144</v>
      </c>
      <c r="H2554">
        <v>18.148055603045808</v>
      </c>
    </row>
    <row r="2555" spans="1:8">
      <c r="A2555" s="16" t="s">
        <v>221</v>
      </c>
      <c r="B2555" t="s">
        <v>6544</v>
      </c>
      <c r="C2555" t="s">
        <v>178</v>
      </c>
      <c r="D2555">
        <v>2010</v>
      </c>
      <c r="E2555" t="s">
        <v>104</v>
      </c>
      <c r="F2555" t="s">
        <v>224</v>
      </c>
      <c r="G2555" t="s">
        <v>144</v>
      </c>
      <c r="H2555">
        <v>15.690892864072021</v>
      </c>
    </row>
    <row r="2556" spans="1:8">
      <c r="A2556" t="s">
        <v>107</v>
      </c>
      <c r="B2556" t="s">
        <v>6545</v>
      </c>
      <c r="C2556" t="s">
        <v>179</v>
      </c>
      <c r="D2556">
        <v>2010</v>
      </c>
      <c r="E2556" t="s">
        <v>104</v>
      </c>
      <c r="F2556" t="s">
        <v>224</v>
      </c>
      <c r="G2556" t="s">
        <v>144</v>
      </c>
      <c r="H2556">
        <v>12.444505244347924</v>
      </c>
    </row>
    <row r="2557" spans="1:8">
      <c r="A2557" t="s">
        <v>27</v>
      </c>
      <c r="B2557" t="s">
        <v>6546</v>
      </c>
      <c r="C2557" t="s">
        <v>180</v>
      </c>
      <c r="D2557">
        <v>2010</v>
      </c>
      <c r="E2557" t="s">
        <v>104</v>
      </c>
      <c r="F2557" t="s">
        <v>224</v>
      </c>
      <c r="G2557" t="s">
        <v>144</v>
      </c>
      <c r="H2557">
        <v>14.770337802779979</v>
      </c>
    </row>
    <row r="2558" spans="1:8">
      <c r="A2558" t="s">
        <v>28</v>
      </c>
      <c r="B2558" t="s">
        <v>6547</v>
      </c>
      <c r="C2558" t="s">
        <v>181</v>
      </c>
      <c r="D2558">
        <v>2010</v>
      </c>
      <c r="E2558" t="s">
        <v>104</v>
      </c>
      <c r="F2558" t="s">
        <v>224</v>
      </c>
      <c r="G2558" t="s">
        <v>144</v>
      </c>
      <c r="H2558">
        <v>15.233185682124228</v>
      </c>
    </row>
    <row r="2559" spans="1:8">
      <c r="A2559" t="s">
        <v>30</v>
      </c>
      <c r="B2559" t="s">
        <v>6548</v>
      </c>
      <c r="C2559" t="s">
        <v>29</v>
      </c>
      <c r="D2559">
        <v>2010</v>
      </c>
      <c r="E2559" t="s">
        <v>104</v>
      </c>
      <c r="F2559" t="s">
        <v>224</v>
      </c>
      <c r="G2559" t="s">
        <v>144</v>
      </c>
      <c r="H2559">
        <v>19.212979536895165</v>
      </c>
    </row>
    <row r="2560" spans="1:8">
      <c r="A2560" t="s">
        <v>32</v>
      </c>
      <c r="B2560" t="s">
        <v>6549</v>
      </c>
      <c r="C2560" t="s">
        <v>31</v>
      </c>
      <c r="D2560">
        <v>2010</v>
      </c>
      <c r="E2560" t="s">
        <v>104</v>
      </c>
      <c r="F2560" t="s">
        <v>224</v>
      </c>
      <c r="G2560" t="s">
        <v>144</v>
      </c>
      <c r="H2560">
        <v>17.716148735091412</v>
      </c>
    </row>
    <row r="2561" spans="1:8">
      <c r="A2561" t="s">
        <v>34</v>
      </c>
      <c r="B2561" t="s">
        <v>6550</v>
      </c>
      <c r="C2561" t="s">
        <v>33</v>
      </c>
      <c r="D2561">
        <v>2010</v>
      </c>
      <c r="E2561" t="s">
        <v>104</v>
      </c>
      <c r="F2561" t="s">
        <v>224</v>
      </c>
      <c r="G2561" t="s">
        <v>144</v>
      </c>
      <c r="H2561">
        <v>20.67630491271516</v>
      </c>
    </row>
    <row r="2562" spans="1:8">
      <c r="A2562" t="s">
        <v>36</v>
      </c>
      <c r="B2562" t="s">
        <v>6551</v>
      </c>
      <c r="C2562" t="s">
        <v>35</v>
      </c>
      <c r="D2562">
        <v>2010</v>
      </c>
      <c r="E2562" t="s">
        <v>104</v>
      </c>
      <c r="F2562" t="s">
        <v>224</v>
      </c>
      <c r="G2562" t="s">
        <v>144</v>
      </c>
      <c r="H2562">
        <v>18.093083524513553</v>
      </c>
    </row>
    <row r="2563" spans="1:8">
      <c r="A2563" t="s">
        <v>38</v>
      </c>
      <c r="B2563" t="s">
        <v>6552</v>
      </c>
      <c r="C2563" t="s">
        <v>37</v>
      </c>
      <c r="D2563">
        <v>2010</v>
      </c>
      <c r="E2563" t="s">
        <v>104</v>
      </c>
      <c r="F2563" t="s">
        <v>224</v>
      </c>
      <c r="G2563" t="s">
        <v>144</v>
      </c>
      <c r="H2563">
        <v>15.344555497106786</v>
      </c>
    </row>
    <row r="2564" spans="1:8">
      <c r="A2564" t="s">
        <v>40</v>
      </c>
      <c r="B2564" t="s">
        <v>6553</v>
      </c>
      <c r="C2564" t="s">
        <v>39</v>
      </c>
      <c r="D2564">
        <v>2010</v>
      </c>
      <c r="E2564" t="s">
        <v>104</v>
      </c>
      <c r="F2564" t="s">
        <v>224</v>
      </c>
      <c r="G2564" t="s">
        <v>144</v>
      </c>
      <c r="H2564">
        <v>14.713190905088464</v>
      </c>
    </row>
    <row r="2565" spans="1:8">
      <c r="A2565" t="s">
        <v>41</v>
      </c>
      <c r="B2565" t="s">
        <v>6554</v>
      </c>
      <c r="C2565" t="s">
        <v>24</v>
      </c>
      <c r="D2565">
        <v>2010</v>
      </c>
      <c r="E2565" t="s">
        <v>104</v>
      </c>
      <c r="F2565" t="s">
        <v>224</v>
      </c>
      <c r="G2565" t="s">
        <v>144</v>
      </c>
      <c r="H2565">
        <v>19.507367660560814</v>
      </c>
    </row>
    <row r="2566" spans="1:8">
      <c r="A2566" t="s">
        <v>43</v>
      </c>
      <c r="B2566" t="s">
        <v>6555</v>
      </c>
      <c r="C2566" t="s">
        <v>42</v>
      </c>
      <c r="D2566">
        <v>2010</v>
      </c>
      <c r="E2566" t="s">
        <v>104</v>
      </c>
      <c r="F2566" t="s">
        <v>224</v>
      </c>
      <c r="G2566" t="s">
        <v>144</v>
      </c>
      <c r="H2566">
        <v>17.942752303335681</v>
      </c>
    </row>
    <row r="2567" spans="1:8">
      <c r="A2567" t="s">
        <v>45</v>
      </c>
      <c r="B2567" t="s">
        <v>6556</v>
      </c>
      <c r="C2567" t="s">
        <v>44</v>
      </c>
      <c r="D2567">
        <v>2010</v>
      </c>
      <c r="E2567" t="s">
        <v>104</v>
      </c>
      <c r="F2567" t="s">
        <v>224</v>
      </c>
      <c r="G2567" t="s">
        <v>144</v>
      </c>
      <c r="H2567">
        <v>18.740879203764738</v>
      </c>
    </row>
    <row r="2568" spans="1:8">
      <c r="A2568" t="s">
        <v>47</v>
      </c>
      <c r="B2568" t="s">
        <v>6557</v>
      </c>
      <c r="C2568" t="s">
        <v>46</v>
      </c>
      <c r="D2568">
        <v>2010</v>
      </c>
      <c r="E2568" t="s">
        <v>104</v>
      </c>
      <c r="F2568" t="s">
        <v>224</v>
      </c>
      <c r="G2568" t="s">
        <v>144</v>
      </c>
      <c r="H2568">
        <v>17.837315031365435</v>
      </c>
    </row>
    <row r="2569" spans="1:8">
      <c r="A2569" t="s">
        <v>49</v>
      </c>
      <c r="B2569" t="s">
        <v>6558</v>
      </c>
      <c r="C2569" t="s">
        <v>48</v>
      </c>
      <c r="D2569">
        <v>2010</v>
      </c>
      <c r="E2569" t="s">
        <v>104</v>
      </c>
      <c r="F2569" t="s">
        <v>224</v>
      </c>
      <c r="G2569" t="s">
        <v>144</v>
      </c>
      <c r="H2569">
        <v>15.531517713043222</v>
      </c>
    </row>
    <row r="2570" spans="1:8">
      <c r="A2570" t="s">
        <v>51</v>
      </c>
      <c r="B2570" t="s">
        <v>6559</v>
      </c>
      <c r="C2570" t="s">
        <v>50</v>
      </c>
      <c r="D2570">
        <v>2010</v>
      </c>
      <c r="E2570" t="s">
        <v>104</v>
      </c>
      <c r="F2570" t="s">
        <v>224</v>
      </c>
      <c r="G2570" t="s">
        <v>144</v>
      </c>
      <c r="H2570">
        <v>16.079433964966555</v>
      </c>
    </row>
    <row r="2571" spans="1:8">
      <c r="A2571" t="s">
        <v>53</v>
      </c>
      <c r="B2571" t="s">
        <v>6560</v>
      </c>
      <c r="C2571" t="s">
        <v>52</v>
      </c>
      <c r="D2571">
        <v>2010</v>
      </c>
      <c r="E2571" t="s">
        <v>104</v>
      </c>
      <c r="F2571" t="s">
        <v>224</v>
      </c>
      <c r="G2571" t="s">
        <v>144</v>
      </c>
      <c r="H2571">
        <v>15.572213676509882</v>
      </c>
    </row>
    <row r="2572" spans="1:8">
      <c r="A2572" t="s">
        <v>55</v>
      </c>
      <c r="B2572" t="s">
        <v>6561</v>
      </c>
      <c r="C2572" t="s">
        <v>54</v>
      </c>
      <c r="D2572">
        <v>2010</v>
      </c>
      <c r="E2572" t="s">
        <v>104</v>
      </c>
      <c r="F2572" t="s">
        <v>224</v>
      </c>
      <c r="G2572" t="s">
        <v>144</v>
      </c>
      <c r="H2572">
        <v>15.607229010954246</v>
      </c>
    </row>
    <row r="2573" spans="1:8">
      <c r="A2573" t="s">
        <v>57</v>
      </c>
      <c r="B2573" t="s">
        <v>6562</v>
      </c>
      <c r="C2573" t="s">
        <v>56</v>
      </c>
      <c r="D2573">
        <v>2010</v>
      </c>
      <c r="E2573" t="s">
        <v>104</v>
      </c>
      <c r="F2573" t="s">
        <v>224</v>
      </c>
      <c r="G2573" t="s">
        <v>144</v>
      </c>
      <c r="H2573">
        <v>11.273220426359542</v>
      </c>
    </row>
    <row r="2574" spans="1:8">
      <c r="A2574" t="s">
        <v>59</v>
      </c>
      <c r="B2574" t="s">
        <v>6563</v>
      </c>
      <c r="C2574" t="s">
        <v>58</v>
      </c>
      <c r="D2574">
        <v>2010</v>
      </c>
      <c r="E2574" t="s">
        <v>104</v>
      </c>
      <c r="F2574" t="s">
        <v>224</v>
      </c>
      <c r="G2574" t="s">
        <v>144</v>
      </c>
      <c r="H2574">
        <v>14.814956986082855</v>
      </c>
    </row>
    <row r="2575" spans="1:8">
      <c r="A2575" t="s">
        <v>61</v>
      </c>
      <c r="B2575" t="s">
        <v>6564</v>
      </c>
      <c r="C2575" t="s">
        <v>60</v>
      </c>
      <c r="D2575">
        <v>2010</v>
      </c>
      <c r="E2575" t="s">
        <v>104</v>
      </c>
      <c r="F2575" t="s">
        <v>224</v>
      </c>
      <c r="G2575" t="s">
        <v>144</v>
      </c>
      <c r="H2575">
        <v>14.591489579949737</v>
      </c>
    </row>
    <row r="2576" spans="1:8">
      <c r="A2576" t="s">
        <v>63</v>
      </c>
      <c r="B2576" t="s">
        <v>6565</v>
      </c>
      <c r="C2576" t="s">
        <v>62</v>
      </c>
      <c r="D2576">
        <v>2010</v>
      </c>
      <c r="E2576" t="s">
        <v>104</v>
      </c>
      <c r="F2576" t="s">
        <v>224</v>
      </c>
      <c r="G2576" t="s">
        <v>144</v>
      </c>
      <c r="H2576">
        <v>14.531080678940601</v>
      </c>
    </row>
    <row r="2577" spans="1:8">
      <c r="A2577" t="s">
        <v>65</v>
      </c>
      <c r="B2577" t="s">
        <v>6566</v>
      </c>
      <c r="C2577" t="s">
        <v>64</v>
      </c>
      <c r="D2577">
        <v>2010</v>
      </c>
      <c r="E2577" t="s">
        <v>104</v>
      </c>
      <c r="F2577" t="s">
        <v>224</v>
      </c>
      <c r="G2577" t="s">
        <v>144</v>
      </c>
      <c r="H2577">
        <v>15.603598956990172</v>
      </c>
    </row>
    <row r="2578" spans="1:8">
      <c r="A2578" t="s">
        <v>67</v>
      </c>
      <c r="B2578" t="s">
        <v>6567</v>
      </c>
      <c r="C2578" t="s">
        <v>66</v>
      </c>
      <c r="D2578">
        <v>2010</v>
      </c>
      <c r="E2578" t="s">
        <v>104</v>
      </c>
      <c r="F2578" t="s">
        <v>224</v>
      </c>
      <c r="G2578" t="s">
        <v>144</v>
      </c>
      <c r="H2578">
        <v>15.522732264441027</v>
      </c>
    </row>
    <row r="2579" spans="1:8">
      <c r="A2579" t="s">
        <v>69</v>
      </c>
      <c r="B2579" t="s">
        <v>6568</v>
      </c>
      <c r="C2579" t="s">
        <v>68</v>
      </c>
      <c r="D2579">
        <v>2010</v>
      </c>
      <c r="E2579" t="s">
        <v>104</v>
      </c>
      <c r="F2579" t="s">
        <v>224</v>
      </c>
      <c r="G2579" t="s">
        <v>144</v>
      </c>
      <c r="H2579">
        <v>17.784785092730949</v>
      </c>
    </row>
    <row r="2580" spans="1:8">
      <c r="A2580" t="s">
        <v>71</v>
      </c>
      <c r="B2580" t="s">
        <v>6569</v>
      </c>
      <c r="C2580" t="s">
        <v>70</v>
      </c>
      <c r="D2580">
        <v>2010</v>
      </c>
      <c r="E2580" t="s">
        <v>104</v>
      </c>
      <c r="F2580" t="s">
        <v>224</v>
      </c>
      <c r="G2580" t="s">
        <v>144</v>
      </c>
      <c r="H2580">
        <v>14.132303888731586</v>
      </c>
    </row>
    <row r="2581" spans="1:8">
      <c r="A2581" t="s">
        <v>20</v>
      </c>
      <c r="B2581" t="s">
        <v>6570</v>
      </c>
      <c r="C2581" t="s">
        <v>182</v>
      </c>
      <c r="D2581">
        <v>2010</v>
      </c>
      <c r="E2581" t="s">
        <v>104</v>
      </c>
      <c r="F2581" t="s">
        <v>224</v>
      </c>
      <c r="G2581" t="s">
        <v>144</v>
      </c>
      <c r="H2581">
        <v>15.85329827726231</v>
      </c>
    </row>
    <row r="2582" spans="1:8">
      <c r="A2582" t="s">
        <v>23</v>
      </c>
      <c r="B2582" t="s">
        <v>6571</v>
      </c>
      <c r="C2582" t="s">
        <v>175</v>
      </c>
      <c r="D2582">
        <v>2011</v>
      </c>
      <c r="E2582" t="s">
        <v>104</v>
      </c>
      <c r="F2582" t="s">
        <v>224</v>
      </c>
      <c r="G2582" t="s">
        <v>144</v>
      </c>
      <c r="H2582">
        <v>17.555347994021066</v>
      </c>
    </row>
    <row r="2583" spans="1:8">
      <c r="A2583" t="s">
        <v>25</v>
      </c>
      <c r="B2583" t="s">
        <v>6572</v>
      </c>
      <c r="C2583" t="s">
        <v>176</v>
      </c>
      <c r="D2583">
        <v>2011</v>
      </c>
      <c r="E2583" t="s">
        <v>104</v>
      </c>
      <c r="F2583" t="s">
        <v>224</v>
      </c>
      <c r="G2583" t="s">
        <v>144</v>
      </c>
      <c r="H2583">
        <v>19.810477113721248</v>
      </c>
    </row>
    <row r="2584" spans="1:8">
      <c r="A2584" t="s">
        <v>26</v>
      </c>
      <c r="B2584" t="s">
        <v>6573</v>
      </c>
      <c r="C2584" t="s">
        <v>177</v>
      </c>
      <c r="D2584">
        <v>2011</v>
      </c>
      <c r="E2584" t="s">
        <v>104</v>
      </c>
      <c r="F2584" t="s">
        <v>224</v>
      </c>
      <c r="G2584" t="s">
        <v>144</v>
      </c>
      <c r="H2584">
        <v>18.398290504285523</v>
      </c>
    </row>
    <row r="2585" spans="1:8">
      <c r="A2585" s="16" t="s">
        <v>221</v>
      </c>
      <c r="B2585" t="s">
        <v>6574</v>
      </c>
      <c r="C2585" t="s">
        <v>178</v>
      </c>
      <c r="D2585">
        <v>2011</v>
      </c>
      <c r="E2585" t="s">
        <v>104</v>
      </c>
      <c r="F2585" t="s">
        <v>224</v>
      </c>
      <c r="G2585" t="s">
        <v>144</v>
      </c>
      <c r="H2585">
        <v>15.81467273896147</v>
      </c>
    </row>
    <row r="2586" spans="1:8">
      <c r="A2586" t="s">
        <v>107</v>
      </c>
      <c r="B2586" t="s">
        <v>6575</v>
      </c>
      <c r="C2586" t="s">
        <v>179</v>
      </c>
      <c r="D2586">
        <v>2011</v>
      </c>
      <c r="E2586" t="s">
        <v>104</v>
      </c>
      <c r="F2586" t="s">
        <v>224</v>
      </c>
      <c r="G2586" t="s">
        <v>144</v>
      </c>
      <c r="H2586">
        <v>12.464601235700171</v>
      </c>
    </row>
    <row r="2587" spans="1:8">
      <c r="A2587" t="s">
        <v>27</v>
      </c>
      <c r="B2587" t="s">
        <v>6576</v>
      </c>
      <c r="C2587" t="s">
        <v>180</v>
      </c>
      <c r="D2587">
        <v>2011</v>
      </c>
      <c r="E2587" t="s">
        <v>104</v>
      </c>
      <c r="F2587" t="s">
        <v>224</v>
      </c>
      <c r="G2587" t="s">
        <v>144</v>
      </c>
      <c r="H2587">
        <v>14.969784192289854</v>
      </c>
    </row>
    <row r="2588" spans="1:8">
      <c r="A2588" t="s">
        <v>28</v>
      </c>
      <c r="B2588" t="s">
        <v>6577</v>
      </c>
      <c r="C2588" t="s">
        <v>181</v>
      </c>
      <c r="D2588">
        <v>2011</v>
      </c>
      <c r="E2588" t="s">
        <v>104</v>
      </c>
      <c r="F2588" t="s">
        <v>224</v>
      </c>
      <c r="G2588" t="s">
        <v>144</v>
      </c>
      <c r="H2588">
        <v>15.41024854568801</v>
      </c>
    </row>
    <row r="2589" spans="1:8">
      <c r="A2589" t="s">
        <v>30</v>
      </c>
      <c r="B2589" t="s">
        <v>6578</v>
      </c>
      <c r="C2589" t="s">
        <v>29</v>
      </c>
      <c r="D2589">
        <v>2011</v>
      </c>
      <c r="E2589" t="s">
        <v>104</v>
      </c>
      <c r="F2589" t="s">
        <v>224</v>
      </c>
      <c r="G2589" t="s">
        <v>144</v>
      </c>
      <c r="H2589">
        <v>19.591492283266344</v>
      </c>
    </row>
    <row r="2590" spans="1:8">
      <c r="A2590" t="s">
        <v>32</v>
      </c>
      <c r="B2590" t="s">
        <v>6579</v>
      </c>
      <c r="C2590" t="s">
        <v>31</v>
      </c>
      <c r="D2590">
        <v>2011</v>
      </c>
      <c r="E2590" t="s">
        <v>104</v>
      </c>
      <c r="F2590" t="s">
        <v>224</v>
      </c>
      <c r="G2590" t="s">
        <v>144</v>
      </c>
      <c r="H2590">
        <v>17.951334315314796</v>
      </c>
    </row>
    <row r="2591" spans="1:8">
      <c r="A2591" t="s">
        <v>34</v>
      </c>
      <c r="B2591" t="s">
        <v>6580</v>
      </c>
      <c r="C2591" t="s">
        <v>33</v>
      </c>
      <c r="D2591">
        <v>2011</v>
      </c>
      <c r="E2591" t="s">
        <v>104</v>
      </c>
      <c r="F2591" t="s">
        <v>224</v>
      </c>
      <c r="G2591" t="s">
        <v>144</v>
      </c>
      <c r="H2591">
        <v>20.849591592529006</v>
      </c>
    </row>
    <row r="2592" spans="1:8">
      <c r="A2592" t="s">
        <v>36</v>
      </c>
      <c r="B2592" t="s">
        <v>6581</v>
      </c>
      <c r="C2592" t="s">
        <v>35</v>
      </c>
      <c r="D2592">
        <v>2011</v>
      </c>
      <c r="E2592" t="s">
        <v>104</v>
      </c>
      <c r="F2592" t="s">
        <v>224</v>
      </c>
      <c r="G2592" t="s">
        <v>144</v>
      </c>
      <c r="H2592">
        <v>18.369020113076161</v>
      </c>
    </row>
    <row r="2593" spans="1:8">
      <c r="A2593" t="s">
        <v>38</v>
      </c>
      <c r="B2593" t="s">
        <v>6582</v>
      </c>
      <c r="C2593" t="s">
        <v>37</v>
      </c>
      <c r="D2593">
        <v>2011</v>
      </c>
      <c r="E2593" t="s">
        <v>104</v>
      </c>
      <c r="F2593" t="s">
        <v>224</v>
      </c>
      <c r="G2593" t="s">
        <v>144</v>
      </c>
      <c r="H2593">
        <v>15.670155764872334</v>
      </c>
    </row>
    <row r="2594" spans="1:8">
      <c r="A2594" t="s">
        <v>40</v>
      </c>
      <c r="B2594" t="s">
        <v>6583</v>
      </c>
      <c r="C2594" t="s">
        <v>39</v>
      </c>
      <c r="D2594">
        <v>2011</v>
      </c>
      <c r="E2594" t="s">
        <v>104</v>
      </c>
      <c r="F2594" t="s">
        <v>224</v>
      </c>
      <c r="G2594" t="s">
        <v>144</v>
      </c>
      <c r="H2594">
        <v>14.897460575997631</v>
      </c>
    </row>
    <row r="2595" spans="1:8">
      <c r="A2595" t="s">
        <v>41</v>
      </c>
      <c r="B2595" t="s">
        <v>6584</v>
      </c>
      <c r="C2595" t="s">
        <v>24</v>
      </c>
      <c r="D2595">
        <v>2011</v>
      </c>
      <c r="E2595" t="s">
        <v>104</v>
      </c>
      <c r="F2595" t="s">
        <v>224</v>
      </c>
      <c r="G2595" t="s">
        <v>144</v>
      </c>
      <c r="H2595">
        <v>19.810477113721248</v>
      </c>
    </row>
    <row r="2596" spans="1:8">
      <c r="A2596" t="s">
        <v>43</v>
      </c>
      <c r="B2596" t="s">
        <v>6585</v>
      </c>
      <c r="C2596" t="s">
        <v>42</v>
      </c>
      <c r="D2596">
        <v>2011</v>
      </c>
      <c r="E2596" t="s">
        <v>104</v>
      </c>
      <c r="F2596" t="s">
        <v>224</v>
      </c>
      <c r="G2596" t="s">
        <v>144</v>
      </c>
      <c r="H2596">
        <v>18.090659158221882</v>
      </c>
    </row>
    <row r="2597" spans="1:8">
      <c r="A2597" t="s">
        <v>45</v>
      </c>
      <c r="B2597" t="s">
        <v>6586</v>
      </c>
      <c r="C2597" t="s">
        <v>44</v>
      </c>
      <c r="D2597">
        <v>2011</v>
      </c>
      <c r="E2597" t="s">
        <v>104</v>
      </c>
      <c r="F2597" t="s">
        <v>224</v>
      </c>
      <c r="G2597" t="s">
        <v>144</v>
      </c>
      <c r="H2597">
        <v>19.081174100625546</v>
      </c>
    </row>
    <row r="2598" spans="1:8">
      <c r="A2598" t="s">
        <v>47</v>
      </c>
      <c r="B2598" t="s">
        <v>6587</v>
      </c>
      <c r="C2598" t="s">
        <v>46</v>
      </c>
      <c r="D2598">
        <v>2011</v>
      </c>
      <c r="E2598" t="s">
        <v>104</v>
      </c>
      <c r="F2598" t="s">
        <v>224</v>
      </c>
      <c r="G2598" t="s">
        <v>144</v>
      </c>
      <c r="H2598">
        <v>18.069047243709267</v>
      </c>
    </row>
    <row r="2599" spans="1:8">
      <c r="A2599" t="s">
        <v>49</v>
      </c>
      <c r="B2599" t="s">
        <v>6588</v>
      </c>
      <c r="C2599" t="s">
        <v>48</v>
      </c>
      <c r="D2599">
        <v>2011</v>
      </c>
      <c r="E2599" t="s">
        <v>104</v>
      </c>
      <c r="F2599" t="s">
        <v>224</v>
      </c>
      <c r="G2599" t="s">
        <v>144</v>
      </c>
      <c r="H2599">
        <v>15.607626596729663</v>
      </c>
    </row>
    <row r="2600" spans="1:8">
      <c r="A2600" t="s">
        <v>51</v>
      </c>
      <c r="B2600" t="s">
        <v>6589</v>
      </c>
      <c r="C2600" t="s">
        <v>50</v>
      </c>
      <c r="D2600">
        <v>2011</v>
      </c>
      <c r="E2600" t="s">
        <v>104</v>
      </c>
      <c r="F2600" t="s">
        <v>224</v>
      </c>
      <c r="G2600" t="s">
        <v>144</v>
      </c>
      <c r="H2600">
        <v>16.235344581069487</v>
      </c>
    </row>
    <row r="2601" spans="1:8">
      <c r="A2601" t="s">
        <v>53</v>
      </c>
      <c r="B2601" t="s">
        <v>6590</v>
      </c>
      <c r="C2601" t="s">
        <v>52</v>
      </c>
      <c r="D2601">
        <v>2011</v>
      </c>
      <c r="E2601" t="s">
        <v>104</v>
      </c>
      <c r="F2601" t="s">
        <v>224</v>
      </c>
      <c r="G2601" t="s">
        <v>144</v>
      </c>
      <c r="H2601">
        <v>15.747076967218995</v>
      </c>
    </row>
    <row r="2602" spans="1:8">
      <c r="A2602" t="s">
        <v>55</v>
      </c>
      <c r="B2602" t="s">
        <v>6591</v>
      </c>
      <c r="C2602" t="s">
        <v>54</v>
      </c>
      <c r="D2602">
        <v>2011</v>
      </c>
      <c r="E2602" t="s">
        <v>104</v>
      </c>
      <c r="F2602" t="s">
        <v>224</v>
      </c>
      <c r="G2602" t="s">
        <v>144</v>
      </c>
      <c r="H2602">
        <v>15.813986532890217</v>
      </c>
    </row>
    <row r="2603" spans="1:8">
      <c r="A2603" t="s">
        <v>57</v>
      </c>
      <c r="B2603" t="s">
        <v>6592</v>
      </c>
      <c r="C2603" t="s">
        <v>56</v>
      </c>
      <c r="D2603">
        <v>2011</v>
      </c>
      <c r="E2603" t="s">
        <v>104</v>
      </c>
      <c r="F2603" t="s">
        <v>224</v>
      </c>
      <c r="G2603" t="s">
        <v>144</v>
      </c>
      <c r="H2603">
        <v>11.236329108793951</v>
      </c>
    </row>
    <row r="2604" spans="1:8">
      <c r="A2604" t="s">
        <v>59</v>
      </c>
      <c r="B2604" t="s">
        <v>6593</v>
      </c>
      <c r="C2604" t="s">
        <v>58</v>
      </c>
      <c r="D2604">
        <v>2011</v>
      </c>
      <c r="E2604" t="s">
        <v>104</v>
      </c>
      <c r="F2604" t="s">
        <v>224</v>
      </c>
      <c r="G2604" t="s">
        <v>144</v>
      </c>
      <c r="H2604">
        <v>15.028608244123683</v>
      </c>
    </row>
    <row r="2605" spans="1:8">
      <c r="A2605" t="s">
        <v>61</v>
      </c>
      <c r="B2605" t="s">
        <v>6594</v>
      </c>
      <c r="C2605" t="s">
        <v>60</v>
      </c>
      <c r="D2605">
        <v>2011</v>
      </c>
      <c r="E2605" t="s">
        <v>104</v>
      </c>
      <c r="F2605" t="s">
        <v>224</v>
      </c>
      <c r="G2605" t="s">
        <v>144</v>
      </c>
      <c r="H2605">
        <v>14.735518512854497</v>
      </c>
    </row>
    <row r="2606" spans="1:8">
      <c r="A2606" t="s">
        <v>63</v>
      </c>
      <c r="B2606" t="s">
        <v>6595</v>
      </c>
      <c r="C2606" t="s">
        <v>62</v>
      </c>
      <c r="D2606">
        <v>2011</v>
      </c>
      <c r="E2606" t="s">
        <v>104</v>
      </c>
      <c r="F2606" t="s">
        <v>224</v>
      </c>
      <c r="G2606" t="s">
        <v>144</v>
      </c>
      <c r="H2606">
        <v>14.758197133939657</v>
      </c>
    </row>
    <row r="2607" spans="1:8">
      <c r="A2607" t="s">
        <v>65</v>
      </c>
      <c r="B2607" t="s">
        <v>6596</v>
      </c>
      <c r="C2607" t="s">
        <v>64</v>
      </c>
      <c r="D2607">
        <v>2011</v>
      </c>
      <c r="E2607" t="s">
        <v>104</v>
      </c>
      <c r="F2607" t="s">
        <v>224</v>
      </c>
      <c r="G2607" t="s">
        <v>144</v>
      </c>
      <c r="H2607">
        <v>15.760900704749901</v>
      </c>
    </row>
    <row r="2608" spans="1:8">
      <c r="A2608" t="s">
        <v>67</v>
      </c>
      <c r="B2608" t="s">
        <v>6597</v>
      </c>
      <c r="C2608" t="s">
        <v>66</v>
      </c>
      <c r="D2608">
        <v>2011</v>
      </c>
      <c r="E2608" t="s">
        <v>104</v>
      </c>
      <c r="F2608" t="s">
        <v>224</v>
      </c>
      <c r="G2608" t="s">
        <v>144</v>
      </c>
      <c r="H2608">
        <v>15.655225353657197</v>
      </c>
    </row>
    <row r="2609" spans="1:8">
      <c r="A2609" t="s">
        <v>69</v>
      </c>
      <c r="B2609" t="s">
        <v>6598</v>
      </c>
      <c r="C2609" t="s">
        <v>68</v>
      </c>
      <c r="D2609">
        <v>2011</v>
      </c>
      <c r="E2609" t="s">
        <v>104</v>
      </c>
      <c r="F2609" t="s">
        <v>224</v>
      </c>
      <c r="G2609" t="s">
        <v>144</v>
      </c>
      <c r="H2609">
        <v>18.142676050181407</v>
      </c>
    </row>
    <row r="2610" spans="1:8">
      <c r="A2610" t="s">
        <v>71</v>
      </c>
      <c r="B2610" t="s">
        <v>6599</v>
      </c>
      <c r="C2610" t="s">
        <v>70</v>
      </c>
      <c r="D2610">
        <v>2011</v>
      </c>
      <c r="E2610" t="s">
        <v>104</v>
      </c>
      <c r="F2610" t="s">
        <v>224</v>
      </c>
      <c r="G2610" t="s">
        <v>144</v>
      </c>
      <c r="H2610">
        <v>14.173611825633639</v>
      </c>
    </row>
    <row r="2611" spans="1:8">
      <c r="A2611" t="s">
        <v>20</v>
      </c>
      <c r="B2611" t="s">
        <v>6600</v>
      </c>
      <c r="C2611" t="s">
        <v>182</v>
      </c>
      <c r="D2611">
        <v>2011</v>
      </c>
      <c r="E2611" t="s">
        <v>104</v>
      </c>
      <c r="F2611" t="s">
        <v>224</v>
      </c>
      <c r="G2611" t="s">
        <v>144</v>
      </c>
      <c r="H2611">
        <v>16.028093602693165</v>
      </c>
    </row>
    <row r="2612" spans="1:8">
      <c r="A2612" t="s">
        <v>23</v>
      </c>
      <c r="B2612" t="s">
        <v>6601</v>
      </c>
      <c r="C2612" t="s">
        <v>175</v>
      </c>
      <c r="D2612">
        <v>2012</v>
      </c>
      <c r="E2612" t="s">
        <v>104</v>
      </c>
      <c r="F2612" t="s">
        <v>224</v>
      </c>
      <c r="G2612" t="s">
        <v>144</v>
      </c>
      <c r="H2612">
        <v>18.183780057181426</v>
      </c>
    </row>
    <row r="2613" spans="1:8">
      <c r="A2613" t="s">
        <v>25</v>
      </c>
      <c r="B2613" t="s">
        <v>6602</v>
      </c>
      <c r="C2613" t="s">
        <v>176</v>
      </c>
      <c r="D2613">
        <v>2012</v>
      </c>
      <c r="E2613" t="s">
        <v>104</v>
      </c>
      <c r="F2613" t="s">
        <v>224</v>
      </c>
      <c r="G2613" t="s">
        <v>144</v>
      </c>
      <c r="H2613">
        <v>20.675883025452794</v>
      </c>
    </row>
    <row r="2614" spans="1:8">
      <c r="A2614" t="s">
        <v>26</v>
      </c>
      <c r="B2614" t="s">
        <v>6603</v>
      </c>
      <c r="C2614" t="s">
        <v>177</v>
      </c>
      <c r="D2614">
        <v>2012</v>
      </c>
      <c r="E2614" t="s">
        <v>104</v>
      </c>
      <c r="F2614" t="s">
        <v>224</v>
      </c>
      <c r="G2614" t="s">
        <v>144</v>
      </c>
      <c r="H2614">
        <v>18.962279406778336</v>
      </c>
    </row>
    <row r="2615" spans="1:8">
      <c r="A2615" s="16" t="s">
        <v>221</v>
      </c>
      <c r="B2615" t="s">
        <v>6604</v>
      </c>
      <c r="C2615" t="s">
        <v>178</v>
      </c>
      <c r="D2615">
        <v>2012</v>
      </c>
      <c r="E2615" t="s">
        <v>104</v>
      </c>
      <c r="F2615" t="s">
        <v>224</v>
      </c>
      <c r="G2615" t="s">
        <v>144</v>
      </c>
      <c r="H2615">
        <v>16.300499922037574</v>
      </c>
    </row>
    <row r="2616" spans="1:8">
      <c r="A2616" t="s">
        <v>107</v>
      </c>
      <c r="B2616" t="s">
        <v>6605</v>
      </c>
      <c r="C2616" t="s">
        <v>179</v>
      </c>
      <c r="D2616">
        <v>2012</v>
      </c>
      <c r="E2616" t="s">
        <v>104</v>
      </c>
      <c r="F2616" t="s">
        <v>224</v>
      </c>
      <c r="G2616" t="s">
        <v>144</v>
      </c>
      <c r="H2616">
        <v>12.812944433691545</v>
      </c>
    </row>
    <row r="2617" spans="1:8">
      <c r="A2617" t="s">
        <v>27</v>
      </c>
      <c r="B2617" t="s">
        <v>6606</v>
      </c>
      <c r="C2617" t="s">
        <v>180</v>
      </c>
      <c r="D2617">
        <v>2012</v>
      </c>
      <c r="E2617" t="s">
        <v>104</v>
      </c>
      <c r="F2617" t="s">
        <v>224</v>
      </c>
      <c r="G2617" t="s">
        <v>144</v>
      </c>
      <c r="H2617">
        <v>15.454147240888702</v>
      </c>
    </row>
    <row r="2618" spans="1:8">
      <c r="A2618" t="s">
        <v>28</v>
      </c>
      <c r="B2618" t="s">
        <v>6607</v>
      </c>
      <c r="C2618" t="s">
        <v>181</v>
      </c>
      <c r="D2618">
        <v>2012</v>
      </c>
      <c r="E2618" t="s">
        <v>104</v>
      </c>
      <c r="F2618" t="s">
        <v>224</v>
      </c>
      <c r="G2618" t="s">
        <v>144</v>
      </c>
      <c r="H2618">
        <v>15.937548120093915</v>
      </c>
    </row>
    <row r="2619" spans="1:8">
      <c r="A2619" t="s">
        <v>30</v>
      </c>
      <c r="B2619" t="s">
        <v>6608</v>
      </c>
      <c r="C2619" t="s">
        <v>29</v>
      </c>
      <c r="D2619">
        <v>2012</v>
      </c>
      <c r="E2619" t="s">
        <v>104</v>
      </c>
      <c r="F2619" t="s">
        <v>224</v>
      </c>
      <c r="G2619" t="s">
        <v>144</v>
      </c>
      <c r="H2619">
        <v>20.175876886179676</v>
      </c>
    </row>
    <row r="2620" spans="1:8">
      <c r="A2620" t="s">
        <v>32</v>
      </c>
      <c r="B2620" t="s">
        <v>6609</v>
      </c>
      <c r="C2620" t="s">
        <v>31</v>
      </c>
      <c r="D2620">
        <v>2012</v>
      </c>
      <c r="E2620" t="s">
        <v>104</v>
      </c>
      <c r="F2620" t="s">
        <v>224</v>
      </c>
      <c r="G2620" t="s">
        <v>144</v>
      </c>
      <c r="H2620">
        <v>18.430187814183491</v>
      </c>
    </row>
    <row r="2621" spans="1:8">
      <c r="A2621" t="s">
        <v>34</v>
      </c>
      <c r="B2621" t="s">
        <v>6610</v>
      </c>
      <c r="C2621" t="s">
        <v>33</v>
      </c>
      <c r="D2621">
        <v>2012</v>
      </c>
      <c r="E2621" t="s">
        <v>104</v>
      </c>
      <c r="F2621" t="s">
        <v>224</v>
      </c>
      <c r="G2621" t="s">
        <v>144</v>
      </c>
      <c r="H2621">
        <v>21.42146041639614</v>
      </c>
    </row>
    <row r="2622" spans="1:8">
      <c r="A2622" t="s">
        <v>36</v>
      </c>
      <c r="B2622" t="s">
        <v>6611</v>
      </c>
      <c r="C2622" t="s">
        <v>35</v>
      </c>
      <c r="D2622">
        <v>2012</v>
      </c>
      <c r="E2622" t="s">
        <v>104</v>
      </c>
      <c r="F2622" t="s">
        <v>224</v>
      </c>
      <c r="G2622" t="s">
        <v>144</v>
      </c>
      <c r="H2622">
        <v>19.099355771479598</v>
      </c>
    </row>
    <row r="2623" spans="1:8">
      <c r="A2623" t="s">
        <v>38</v>
      </c>
      <c r="B2623" t="s">
        <v>6612</v>
      </c>
      <c r="C2623" t="s">
        <v>37</v>
      </c>
      <c r="D2623">
        <v>2012</v>
      </c>
      <c r="E2623" t="s">
        <v>104</v>
      </c>
      <c r="F2623" t="s">
        <v>224</v>
      </c>
      <c r="G2623" t="s">
        <v>144</v>
      </c>
      <c r="H2623">
        <v>16.488480650504442</v>
      </c>
    </row>
    <row r="2624" spans="1:8">
      <c r="A2624" t="s">
        <v>40</v>
      </c>
      <c r="B2624" t="s">
        <v>6613</v>
      </c>
      <c r="C2624" t="s">
        <v>39</v>
      </c>
      <c r="D2624">
        <v>2012</v>
      </c>
      <c r="E2624" t="s">
        <v>104</v>
      </c>
      <c r="F2624" t="s">
        <v>224</v>
      </c>
      <c r="G2624" t="s">
        <v>144</v>
      </c>
      <c r="H2624">
        <v>15.455528660452181</v>
      </c>
    </row>
    <row r="2625" spans="1:8">
      <c r="A2625" t="s">
        <v>41</v>
      </c>
      <c r="B2625" t="s">
        <v>6614</v>
      </c>
      <c r="C2625" t="s">
        <v>24</v>
      </c>
      <c r="D2625">
        <v>2012</v>
      </c>
      <c r="E2625" t="s">
        <v>104</v>
      </c>
      <c r="F2625" t="s">
        <v>224</v>
      </c>
      <c r="G2625" t="s">
        <v>144</v>
      </c>
      <c r="H2625">
        <v>20.675883025452794</v>
      </c>
    </row>
    <row r="2626" spans="1:8">
      <c r="A2626" t="s">
        <v>43</v>
      </c>
      <c r="B2626" t="s">
        <v>6615</v>
      </c>
      <c r="C2626" t="s">
        <v>42</v>
      </c>
      <c r="D2626">
        <v>2012</v>
      </c>
      <c r="E2626" t="s">
        <v>104</v>
      </c>
      <c r="F2626" t="s">
        <v>224</v>
      </c>
      <c r="G2626" t="s">
        <v>144</v>
      </c>
      <c r="H2626">
        <v>18.579543960234595</v>
      </c>
    </row>
    <row r="2627" spans="1:8">
      <c r="A2627" t="s">
        <v>45</v>
      </c>
      <c r="B2627" t="s">
        <v>6616</v>
      </c>
      <c r="C2627" t="s">
        <v>44</v>
      </c>
      <c r="D2627">
        <v>2012</v>
      </c>
      <c r="E2627" t="s">
        <v>104</v>
      </c>
      <c r="F2627" t="s">
        <v>224</v>
      </c>
      <c r="G2627" t="s">
        <v>144</v>
      </c>
      <c r="H2627">
        <v>19.752103060104847</v>
      </c>
    </row>
    <row r="2628" spans="1:8">
      <c r="A2628" t="s">
        <v>47</v>
      </c>
      <c r="B2628" t="s">
        <v>6617</v>
      </c>
      <c r="C2628" t="s">
        <v>46</v>
      </c>
      <c r="D2628">
        <v>2012</v>
      </c>
      <c r="E2628" t="s">
        <v>104</v>
      </c>
      <c r="F2628" t="s">
        <v>224</v>
      </c>
      <c r="G2628" t="s">
        <v>144</v>
      </c>
      <c r="H2628">
        <v>18.592967550470114</v>
      </c>
    </row>
    <row r="2629" spans="1:8">
      <c r="A2629" t="s">
        <v>49</v>
      </c>
      <c r="B2629" t="s">
        <v>6618</v>
      </c>
      <c r="C2629" t="s">
        <v>48</v>
      </c>
      <c r="D2629">
        <v>2012</v>
      </c>
      <c r="E2629" t="s">
        <v>104</v>
      </c>
      <c r="F2629" t="s">
        <v>224</v>
      </c>
      <c r="G2629" t="s">
        <v>144</v>
      </c>
      <c r="H2629">
        <v>16.032850233482034</v>
      </c>
    </row>
    <row r="2630" spans="1:8">
      <c r="A2630" t="s">
        <v>51</v>
      </c>
      <c r="B2630" t="s">
        <v>6619</v>
      </c>
      <c r="C2630" t="s">
        <v>50</v>
      </c>
      <c r="D2630">
        <v>2012</v>
      </c>
      <c r="E2630" t="s">
        <v>104</v>
      </c>
      <c r="F2630" t="s">
        <v>224</v>
      </c>
      <c r="G2630" t="s">
        <v>144</v>
      </c>
      <c r="H2630">
        <v>16.734947326348244</v>
      </c>
    </row>
    <row r="2631" spans="1:8">
      <c r="A2631" t="s">
        <v>53</v>
      </c>
      <c r="B2631" t="s">
        <v>6620</v>
      </c>
      <c r="C2631" t="s">
        <v>52</v>
      </c>
      <c r="D2631">
        <v>2012</v>
      </c>
      <c r="E2631" t="s">
        <v>104</v>
      </c>
      <c r="F2631" t="s">
        <v>224</v>
      </c>
      <c r="G2631" t="s">
        <v>144</v>
      </c>
      <c r="H2631">
        <v>16.323887219121225</v>
      </c>
    </row>
    <row r="2632" spans="1:8">
      <c r="A2632" t="s">
        <v>55</v>
      </c>
      <c r="B2632" t="s">
        <v>6621</v>
      </c>
      <c r="C2632" t="s">
        <v>54</v>
      </c>
      <c r="D2632">
        <v>2012</v>
      </c>
      <c r="E2632" t="s">
        <v>104</v>
      </c>
      <c r="F2632" t="s">
        <v>224</v>
      </c>
      <c r="G2632" t="s">
        <v>144</v>
      </c>
      <c r="H2632">
        <v>16.507793835891857</v>
      </c>
    </row>
    <row r="2633" spans="1:8">
      <c r="A2633" t="s">
        <v>57</v>
      </c>
      <c r="B2633" t="s">
        <v>6622</v>
      </c>
      <c r="C2633" t="s">
        <v>56</v>
      </c>
      <c r="D2633">
        <v>2012</v>
      </c>
      <c r="E2633" t="s">
        <v>104</v>
      </c>
      <c r="F2633" t="s">
        <v>224</v>
      </c>
      <c r="G2633" t="s">
        <v>144</v>
      </c>
      <c r="H2633">
        <v>11.468236090825354</v>
      </c>
    </row>
    <row r="2634" spans="1:8">
      <c r="A2634" t="s">
        <v>59</v>
      </c>
      <c r="B2634" t="s">
        <v>6623</v>
      </c>
      <c r="C2634" t="s">
        <v>58</v>
      </c>
      <c r="D2634">
        <v>2012</v>
      </c>
      <c r="E2634" t="s">
        <v>104</v>
      </c>
      <c r="F2634" t="s">
        <v>224</v>
      </c>
      <c r="G2634" t="s">
        <v>144</v>
      </c>
      <c r="H2634">
        <v>15.526806140942872</v>
      </c>
    </row>
    <row r="2635" spans="1:8">
      <c r="A2635" t="s">
        <v>61</v>
      </c>
      <c r="B2635" t="s">
        <v>6624</v>
      </c>
      <c r="C2635" t="s">
        <v>60</v>
      </c>
      <c r="D2635">
        <v>2012</v>
      </c>
      <c r="E2635" t="s">
        <v>104</v>
      </c>
      <c r="F2635" t="s">
        <v>224</v>
      </c>
      <c r="G2635" t="s">
        <v>144</v>
      </c>
      <c r="H2635">
        <v>15.163503005195423</v>
      </c>
    </row>
    <row r="2636" spans="1:8">
      <c r="A2636" t="s">
        <v>63</v>
      </c>
      <c r="B2636" t="s">
        <v>6625</v>
      </c>
      <c r="C2636" t="s">
        <v>62</v>
      </c>
      <c r="D2636">
        <v>2012</v>
      </c>
      <c r="E2636" t="s">
        <v>104</v>
      </c>
      <c r="F2636" t="s">
        <v>224</v>
      </c>
      <c r="G2636" t="s">
        <v>144</v>
      </c>
      <c r="H2636">
        <v>15.305381461496353</v>
      </c>
    </row>
    <row r="2637" spans="1:8">
      <c r="A2637" t="s">
        <v>65</v>
      </c>
      <c r="B2637" t="s">
        <v>6626</v>
      </c>
      <c r="C2637" t="s">
        <v>64</v>
      </c>
      <c r="D2637">
        <v>2012</v>
      </c>
      <c r="E2637" t="s">
        <v>104</v>
      </c>
      <c r="F2637" t="s">
        <v>224</v>
      </c>
      <c r="G2637" t="s">
        <v>144</v>
      </c>
      <c r="H2637">
        <v>16.332960957864284</v>
      </c>
    </row>
    <row r="2638" spans="1:8">
      <c r="A2638" t="s">
        <v>67</v>
      </c>
      <c r="B2638" t="s">
        <v>6627</v>
      </c>
      <c r="C2638" t="s">
        <v>66</v>
      </c>
      <c r="D2638">
        <v>2012</v>
      </c>
      <c r="E2638" t="s">
        <v>104</v>
      </c>
      <c r="F2638" t="s">
        <v>224</v>
      </c>
      <c r="G2638" t="s">
        <v>144</v>
      </c>
      <c r="H2638">
        <v>16.104495906842359</v>
      </c>
    </row>
    <row r="2639" spans="1:8">
      <c r="A2639" t="s">
        <v>69</v>
      </c>
      <c r="B2639" t="s">
        <v>6628</v>
      </c>
      <c r="C2639" t="s">
        <v>68</v>
      </c>
      <c r="D2639">
        <v>2012</v>
      </c>
      <c r="E2639" t="s">
        <v>104</v>
      </c>
      <c r="F2639" t="s">
        <v>224</v>
      </c>
      <c r="G2639" t="s">
        <v>144</v>
      </c>
      <c r="H2639">
        <v>18.864486847990921</v>
      </c>
    </row>
    <row r="2640" spans="1:8">
      <c r="A2640" t="s">
        <v>71</v>
      </c>
      <c r="B2640" t="s">
        <v>6629</v>
      </c>
      <c r="C2640" t="s">
        <v>70</v>
      </c>
      <c r="D2640">
        <v>2012</v>
      </c>
      <c r="E2640" t="s">
        <v>104</v>
      </c>
      <c r="F2640" t="s">
        <v>224</v>
      </c>
      <c r="G2640" t="s">
        <v>144</v>
      </c>
      <c r="H2640">
        <v>14.582563344421173</v>
      </c>
    </row>
    <row r="2641" spans="1:8">
      <c r="A2641" t="s">
        <v>20</v>
      </c>
      <c r="B2641" t="s">
        <v>6630</v>
      </c>
      <c r="C2641" t="s">
        <v>182</v>
      </c>
      <c r="D2641">
        <v>2012</v>
      </c>
      <c r="E2641" t="s">
        <v>104</v>
      </c>
      <c r="F2641" t="s">
        <v>224</v>
      </c>
      <c r="G2641" t="s">
        <v>144</v>
      </c>
      <c r="H2641">
        <v>16.556112797801738</v>
      </c>
    </row>
    <row r="2642" spans="1:8">
      <c r="A2642" t="s">
        <v>23</v>
      </c>
      <c r="B2642" t="s">
        <v>6631</v>
      </c>
      <c r="C2642" t="s">
        <v>175</v>
      </c>
      <c r="D2642">
        <v>2013</v>
      </c>
      <c r="E2642" t="s">
        <v>104</v>
      </c>
      <c r="F2642" t="s">
        <v>224</v>
      </c>
      <c r="G2642" t="s">
        <v>144</v>
      </c>
      <c r="H2642">
        <v>18.660637642958093</v>
      </c>
    </row>
    <row r="2643" spans="1:8">
      <c r="A2643" t="s">
        <v>25</v>
      </c>
      <c r="B2643" t="s">
        <v>6632</v>
      </c>
      <c r="C2643" t="s">
        <v>176</v>
      </c>
      <c r="D2643">
        <v>2013</v>
      </c>
      <c r="E2643" t="s">
        <v>104</v>
      </c>
      <c r="F2643" t="s">
        <v>224</v>
      </c>
      <c r="G2643" t="s">
        <v>144</v>
      </c>
      <c r="H2643">
        <v>21.399344410534646</v>
      </c>
    </row>
    <row r="2644" spans="1:8">
      <c r="A2644" t="s">
        <v>26</v>
      </c>
      <c r="B2644" t="s">
        <v>6633</v>
      </c>
      <c r="C2644" t="s">
        <v>177</v>
      </c>
      <c r="D2644">
        <v>2013</v>
      </c>
      <c r="E2644" t="s">
        <v>104</v>
      </c>
      <c r="F2644" t="s">
        <v>224</v>
      </c>
      <c r="G2644" t="s">
        <v>144</v>
      </c>
      <c r="H2644">
        <v>19.477424161122777</v>
      </c>
    </row>
    <row r="2645" spans="1:8">
      <c r="A2645" s="16" t="s">
        <v>221</v>
      </c>
      <c r="B2645" t="s">
        <v>6634</v>
      </c>
      <c r="C2645" t="s">
        <v>178</v>
      </c>
      <c r="D2645">
        <v>2013</v>
      </c>
      <c r="E2645" t="s">
        <v>104</v>
      </c>
      <c r="F2645" t="s">
        <v>224</v>
      </c>
      <c r="G2645" t="s">
        <v>144</v>
      </c>
      <c r="H2645">
        <v>16.676845076914212</v>
      </c>
    </row>
    <row r="2646" spans="1:8">
      <c r="A2646" t="s">
        <v>107</v>
      </c>
      <c r="B2646" t="s">
        <v>6635</v>
      </c>
      <c r="C2646" t="s">
        <v>179</v>
      </c>
      <c r="D2646">
        <v>2013</v>
      </c>
      <c r="E2646" t="s">
        <v>104</v>
      </c>
      <c r="F2646" t="s">
        <v>224</v>
      </c>
      <c r="G2646" t="s">
        <v>144</v>
      </c>
      <c r="H2646">
        <v>13.055971466100333</v>
      </c>
    </row>
    <row r="2647" spans="1:8">
      <c r="A2647" t="s">
        <v>27</v>
      </c>
      <c r="B2647" t="s">
        <v>6636</v>
      </c>
      <c r="C2647" t="s">
        <v>180</v>
      </c>
      <c r="D2647">
        <v>2013</v>
      </c>
      <c r="E2647" t="s">
        <v>104</v>
      </c>
      <c r="F2647" t="s">
        <v>224</v>
      </c>
      <c r="G2647" t="s">
        <v>144</v>
      </c>
      <c r="H2647">
        <v>15.872736205465296</v>
      </c>
    </row>
    <row r="2648" spans="1:8">
      <c r="A2648" t="s">
        <v>28</v>
      </c>
      <c r="B2648" t="s">
        <v>6637</v>
      </c>
      <c r="C2648" t="s">
        <v>181</v>
      </c>
      <c r="D2648">
        <v>2013</v>
      </c>
      <c r="E2648" t="s">
        <v>104</v>
      </c>
      <c r="F2648" t="s">
        <v>224</v>
      </c>
      <c r="G2648" t="s">
        <v>144</v>
      </c>
      <c r="H2648">
        <v>16.374518434608127</v>
      </c>
    </row>
    <row r="2649" spans="1:8">
      <c r="A2649" t="s">
        <v>30</v>
      </c>
      <c r="B2649" t="s">
        <v>6638</v>
      </c>
      <c r="C2649" t="s">
        <v>29</v>
      </c>
      <c r="D2649">
        <v>2013</v>
      </c>
      <c r="E2649" t="s">
        <v>104</v>
      </c>
      <c r="F2649" t="s">
        <v>224</v>
      </c>
      <c r="G2649" t="s">
        <v>144</v>
      </c>
      <c r="H2649">
        <v>20.624616569887717</v>
      </c>
    </row>
    <row r="2650" spans="1:8">
      <c r="A2650" t="s">
        <v>32</v>
      </c>
      <c r="B2650" t="s">
        <v>6639</v>
      </c>
      <c r="C2650" t="s">
        <v>31</v>
      </c>
      <c r="D2650">
        <v>2013</v>
      </c>
      <c r="E2650" t="s">
        <v>104</v>
      </c>
      <c r="F2650" t="s">
        <v>224</v>
      </c>
      <c r="G2650" t="s">
        <v>144</v>
      </c>
      <c r="H2650">
        <v>18.837512611659324</v>
      </c>
    </row>
    <row r="2651" spans="1:8">
      <c r="A2651" t="s">
        <v>34</v>
      </c>
      <c r="B2651" t="s">
        <v>6640</v>
      </c>
      <c r="C2651" t="s">
        <v>33</v>
      </c>
      <c r="D2651">
        <v>2013</v>
      </c>
      <c r="E2651" t="s">
        <v>104</v>
      </c>
      <c r="F2651" t="s">
        <v>224</v>
      </c>
      <c r="G2651" t="s">
        <v>144</v>
      </c>
      <c r="H2651">
        <v>21.825873009021453</v>
      </c>
    </row>
    <row r="2652" spans="1:8">
      <c r="A2652" t="s">
        <v>36</v>
      </c>
      <c r="B2652" t="s">
        <v>6641</v>
      </c>
      <c r="C2652" t="s">
        <v>35</v>
      </c>
      <c r="D2652">
        <v>2013</v>
      </c>
      <c r="E2652" t="s">
        <v>104</v>
      </c>
      <c r="F2652" t="s">
        <v>224</v>
      </c>
      <c r="G2652" t="s">
        <v>144</v>
      </c>
      <c r="H2652">
        <v>19.602158501745848</v>
      </c>
    </row>
    <row r="2653" spans="1:8">
      <c r="A2653" t="s">
        <v>38</v>
      </c>
      <c r="B2653" t="s">
        <v>6642</v>
      </c>
      <c r="C2653" t="s">
        <v>37</v>
      </c>
      <c r="D2653">
        <v>2013</v>
      </c>
      <c r="E2653" t="s">
        <v>104</v>
      </c>
      <c r="F2653" t="s">
        <v>224</v>
      </c>
      <c r="G2653" t="s">
        <v>144</v>
      </c>
      <c r="H2653">
        <v>17.067345340642127</v>
      </c>
    </row>
    <row r="2654" spans="1:8">
      <c r="A2654" t="s">
        <v>40</v>
      </c>
      <c r="B2654" t="s">
        <v>6643</v>
      </c>
      <c r="C2654" t="s">
        <v>39</v>
      </c>
      <c r="D2654">
        <v>2013</v>
      </c>
      <c r="E2654" t="s">
        <v>104</v>
      </c>
      <c r="F2654" t="s">
        <v>224</v>
      </c>
      <c r="G2654" t="s">
        <v>144</v>
      </c>
      <c r="H2654">
        <v>15.942932132933526</v>
      </c>
    </row>
    <row r="2655" spans="1:8">
      <c r="A2655" t="s">
        <v>41</v>
      </c>
      <c r="B2655" t="s">
        <v>6644</v>
      </c>
      <c r="C2655" t="s">
        <v>24</v>
      </c>
      <c r="D2655">
        <v>2013</v>
      </c>
      <c r="E2655" t="s">
        <v>104</v>
      </c>
      <c r="F2655" t="s">
        <v>224</v>
      </c>
      <c r="G2655" t="s">
        <v>144</v>
      </c>
      <c r="H2655">
        <v>21.399344410534646</v>
      </c>
    </row>
    <row r="2656" spans="1:8">
      <c r="A2656" t="s">
        <v>43</v>
      </c>
      <c r="B2656" t="s">
        <v>6645</v>
      </c>
      <c r="C2656" t="s">
        <v>42</v>
      </c>
      <c r="D2656">
        <v>2013</v>
      </c>
      <c r="E2656" t="s">
        <v>104</v>
      </c>
      <c r="F2656" t="s">
        <v>224</v>
      </c>
      <c r="G2656" t="s">
        <v>144</v>
      </c>
      <c r="H2656">
        <v>19.028750460744565</v>
      </c>
    </row>
    <row r="2657" spans="1:8">
      <c r="A2657" t="s">
        <v>45</v>
      </c>
      <c r="B2657" t="s">
        <v>6646</v>
      </c>
      <c r="C2657" t="s">
        <v>44</v>
      </c>
      <c r="D2657">
        <v>2013</v>
      </c>
      <c r="E2657" t="s">
        <v>104</v>
      </c>
      <c r="F2657" t="s">
        <v>224</v>
      </c>
      <c r="G2657" t="s">
        <v>144</v>
      </c>
      <c r="H2657">
        <v>20.347879702420069</v>
      </c>
    </row>
    <row r="2658" spans="1:8">
      <c r="A2658" t="s">
        <v>47</v>
      </c>
      <c r="B2658" t="s">
        <v>6647</v>
      </c>
      <c r="C2658" t="s">
        <v>46</v>
      </c>
      <c r="D2658">
        <v>2013</v>
      </c>
      <c r="E2658" t="s">
        <v>104</v>
      </c>
      <c r="F2658" t="s">
        <v>224</v>
      </c>
      <c r="G2658" t="s">
        <v>144</v>
      </c>
      <c r="H2658">
        <v>19.081009957710865</v>
      </c>
    </row>
    <row r="2659" spans="1:8">
      <c r="A2659" t="s">
        <v>49</v>
      </c>
      <c r="B2659" t="s">
        <v>6648</v>
      </c>
      <c r="C2659" t="s">
        <v>48</v>
      </c>
      <c r="D2659">
        <v>2013</v>
      </c>
      <c r="E2659" t="s">
        <v>104</v>
      </c>
      <c r="F2659" t="s">
        <v>224</v>
      </c>
      <c r="G2659" t="s">
        <v>144</v>
      </c>
      <c r="H2659">
        <v>16.353211390909241</v>
      </c>
    </row>
    <row r="2660" spans="1:8">
      <c r="A2660" t="s">
        <v>51</v>
      </c>
      <c r="B2660" t="s">
        <v>6649</v>
      </c>
      <c r="C2660" t="s">
        <v>50</v>
      </c>
      <c r="D2660">
        <v>2013</v>
      </c>
      <c r="E2660" t="s">
        <v>104</v>
      </c>
      <c r="F2660" t="s">
        <v>224</v>
      </c>
      <c r="G2660" t="s">
        <v>144</v>
      </c>
      <c r="H2660">
        <v>17.167507755650547</v>
      </c>
    </row>
    <row r="2661" spans="1:8">
      <c r="A2661" t="s">
        <v>53</v>
      </c>
      <c r="B2661" t="s">
        <v>6650</v>
      </c>
      <c r="C2661" t="s">
        <v>52</v>
      </c>
      <c r="D2661">
        <v>2013</v>
      </c>
      <c r="E2661" t="s">
        <v>104</v>
      </c>
      <c r="F2661" t="s">
        <v>224</v>
      </c>
      <c r="G2661" t="s">
        <v>144</v>
      </c>
      <c r="H2661">
        <v>16.741884965831435</v>
      </c>
    </row>
    <row r="2662" spans="1:8">
      <c r="A2662" t="s">
        <v>55</v>
      </c>
      <c r="B2662" t="s">
        <v>6651</v>
      </c>
      <c r="C2662" t="s">
        <v>54</v>
      </c>
      <c r="D2662">
        <v>2013</v>
      </c>
      <c r="E2662" t="s">
        <v>104</v>
      </c>
      <c r="F2662" t="s">
        <v>224</v>
      </c>
      <c r="G2662" t="s">
        <v>144</v>
      </c>
      <c r="H2662">
        <v>17.05581201487901</v>
      </c>
    </row>
    <row r="2663" spans="1:8">
      <c r="A2663" t="s">
        <v>57</v>
      </c>
      <c r="B2663" t="s">
        <v>6652</v>
      </c>
      <c r="C2663" t="s">
        <v>56</v>
      </c>
      <c r="D2663">
        <v>2013</v>
      </c>
      <c r="E2663" t="s">
        <v>104</v>
      </c>
      <c r="F2663" t="s">
        <v>224</v>
      </c>
      <c r="G2663" t="s">
        <v>144</v>
      </c>
      <c r="H2663">
        <v>11.609849023343095</v>
      </c>
    </row>
    <row r="2664" spans="1:8">
      <c r="A2664" t="s">
        <v>59</v>
      </c>
      <c r="B2664" t="s">
        <v>6653</v>
      </c>
      <c r="C2664" t="s">
        <v>58</v>
      </c>
      <c r="D2664">
        <v>2013</v>
      </c>
      <c r="E2664" t="s">
        <v>104</v>
      </c>
      <c r="F2664" t="s">
        <v>224</v>
      </c>
      <c r="G2664" t="s">
        <v>144</v>
      </c>
      <c r="H2664">
        <v>15.97745157000432</v>
      </c>
    </row>
    <row r="2665" spans="1:8">
      <c r="A2665" t="s">
        <v>61</v>
      </c>
      <c r="B2665" t="s">
        <v>6654</v>
      </c>
      <c r="C2665" t="s">
        <v>60</v>
      </c>
      <c r="D2665">
        <v>2013</v>
      </c>
      <c r="E2665" t="s">
        <v>104</v>
      </c>
      <c r="F2665" t="s">
        <v>224</v>
      </c>
      <c r="G2665" t="s">
        <v>144</v>
      </c>
      <c r="H2665">
        <v>15.453821521153488</v>
      </c>
    </row>
    <row r="2666" spans="1:8">
      <c r="A2666" t="s">
        <v>63</v>
      </c>
      <c r="B2666" t="s">
        <v>6655</v>
      </c>
      <c r="C2666" t="s">
        <v>62</v>
      </c>
      <c r="D2666">
        <v>2013</v>
      </c>
      <c r="E2666" t="s">
        <v>104</v>
      </c>
      <c r="F2666" t="s">
        <v>224</v>
      </c>
      <c r="G2666" t="s">
        <v>144</v>
      </c>
      <c r="H2666">
        <v>15.834574637232423</v>
      </c>
    </row>
    <row r="2667" spans="1:8">
      <c r="A2667" t="s">
        <v>65</v>
      </c>
      <c r="B2667" t="s">
        <v>6656</v>
      </c>
      <c r="C2667" t="s">
        <v>64</v>
      </c>
      <c r="D2667">
        <v>2013</v>
      </c>
      <c r="E2667" t="s">
        <v>104</v>
      </c>
      <c r="F2667" t="s">
        <v>224</v>
      </c>
      <c r="G2667" t="s">
        <v>144</v>
      </c>
      <c r="H2667">
        <v>16.62153061370703</v>
      </c>
    </row>
    <row r="2668" spans="1:8">
      <c r="A2668" t="s">
        <v>67</v>
      </c>
      <c r="B2668" t="s">
        <v>6657</v>
      </c>
      <c r="C2668" t="s">
        <v>66</v>
      </c>
      <c r="D2668">
        <v>2013</v>
      </c>
      <c r="E2668" t="s">
        <v>104</v>
      </c>
      <c r="F2668" t="s">
        <v>224</v>
      </c>
      <c r="G2668" t="s">
        <v>144</v>
      </c>
      <c r="H2668">
        <v>16.514052534269805</v>
      </c>
    </row>
    <row r="2669" spans="1:8">
      <c r="A2669" t="s">
        <v>69</v>
      </c>
      <c r="B2669" t="s">
        <v>6658</v>
      </c>
      <c r="C2669" t="s">
        <v>68</v>
      </c>
      <c r="D2669">
        <v>2013</v>
      </c>
      <c r="E2669" t="s">
        <v>104</v>
      </c>
      <c r="F2669" t="s">
        <v>224</v>
      </c>
      <c r="G2669" t="s">
        <v>144</v>
      </c>
      <c r="H2669">
        <v>19.423452768729639</v>
      </c>
    </row>
    <row r="2670" spans="1:8">
      <c r="A2670" t="s">
        <v>71</v>
      </c>
      <c r="B2670" t="s">
        <v>6659</v>
      </c>
      <c r="C2670" t="s">
        <v>70</v>
      </c>
      <c r="D2670">
        <v>2013</v>
      </c>
      <c r="E2670" t="s">
        <v>104</v>
      </c>
      <c r="F2670" t="s">
        <v>224</v>
      </c>
      <c r="G2670" t="s">
        <v>144</v>
      </c>
      <c r="H2670">
        <v>14.914231908186521</v>
      </c>
    </row>
    <row r="2671" spans="1:8">
      <c r="A2671" t="s">
        <v>20</v>
      </c>
      <c r="B2671" t="s">
        <v>6660</v>
      </c>
      <c r="C2671" t="s">
        <v>182</v>
      </c>
      <c r="D2671">
        <v>2013</v>
      </c>
      <c r="E2671" t="s">
        <v>104</v>
      </c>
      <c r="F2671" t="s">
        <v>224</v>
      </c>
      <c r="G2671" t="s">
        <v>144</v>
      </c>
      <c r="H2671">
        <v>16.978002940554347</v>
      </c>
    </row>
    <row r="2672" spans="1:8">
      <c r="A2672" t="s">
        <v>23</v>
      </c>
      <c r="B2672" t="s">
        <v>6661</v>
      </c>
      <c r="C2672" t="s">
        <v>175</v>
      </c>
      <c r="D2672">
        <v>2014</v>
      </c>
      <c r="E2672" t="s">
        <v>104</v>
      </c>
      <c r="F2672" t="s">
        <v>224</v>
      </c>
      <c r="G2672" t="s">
        <v>144</v>
      </c>
      <c r="H2672">
        <v>19.065814840109617</v>
      </c>
    </row>
    <row r="2673" spans="1:8">
      <c r="A2673" t="s">
        <v>25</v>
      </c>
      <c r="B2673" t="s">
        <v>6662</v>
      </c>
      <c r="C2673" t="s">
        <v>176</v>
      </c>
      <c r="D2673">
        <v>2014</v>
      </c>
      <c r="E2673" t="s">
        <v>104</v>
      </c>
      <c r="F2673" t="s">
        <v>224</v>
      </c>
      <c r="G2673" t="s">
        <v>144</v>
      </c>
      <c r="H2673">
        <v>21.964198228754476</v>
      </c>
    </row>
    <row r="2674" spans="1:8">
      <c r="A2674" t="s">
        <v>26</v>
      </c>
      <c r="B2674" t="s">
        <v>6663</v>
      </c>
      <c r="C2674" t="s">
        <v>177</v>
      </c>
      <c r="D2674">
        <v>2014</v>
      </c>
      <c r="E2674" t="s">
        <v>104</v>
      </c>
      <c r="F2674" t="s">
        <v>224</v>
      </c>
      <c r="G2674" t="s">
        <v>144</v>
      </c>
      <c r="H2674">
        <v>19.954217438520374</v>
      </c>
    </row>
    <row r="2675" spans="1:8">
      <c r="A2675" s="16" t="s">
        <v>221</v>
      </c>
      <c r="B2675" t="s">
        <v>6664</v>
      </c>
      <c r="C2675" t="s">
        <v>178</v>
      </c>
      <c r="D2675">
        <v>2014</v>
      </c>
      <c r="E2675" t="s">
        <v>104</v>
      </c>
      <c r="F2675" t="s">
        <v>224</v>
      </c>
      <c r="G2675" t="s">
        <v>144</v>
      </c>
      <c r="H2675">
        <v>16.979699847610235</v>
      </c>
    </row>
    <row r="2676" spans="1:8">
      <c r="A2676" t="s">
        <v>107</v>
      </c>
      <c r="B2676" t="s">
        <v>6665</v>
      </c>
      <c r="C2676" t="s">
        <v>179</v>
      </c>
      <c r="D2676">
        <v>2014</v>
      </c>
      <c r="E2676" t="s">
        <v>104</v>
      </c>
      <c r="F2676" t="s">
        <v>224</v>
      </c>
      <c r="G2676" t="s">
        <v>144</v>
      </c>
      <c r="H2676">
        <v>13.24891748395677</v>
      </c>
    </row>
    <row r="2677" spans="1:8">
      <c r="A2677" t="s">
        <v>27</v>
      </c>
      <c r="B2677" t="s">
        <v>6666</v>
      </c>
      <c r="C2677" t="s">
        <v>180</v>
      </c>
      <c r="D2677">
        <v>2014</v>
      </c>
      <c r="E2677" t="s">
        <v>104</v>
      </c>
      <c r="F2677" t="s">
        <v>224</v>
      </c>
      <c r="G2677" t="s">
        <v>144</v>
      </c>
      <c r="H2677">
        <v>16.174527712170512</v>
      </c>
    </row>
    <row r="2678" spans="1:8">
      <c r="A2678" t="s">
        <v>28</v>
      </c>
      <c r="B2678" t="s">
        <v>6667</v>
      </c>
      <c r="C2678" t="s">
        <v>181</v>
      </c>
      <c r="D2678">
        <v>2014</v>
      </c>
      <c r="E2678" t="s">
        <v>104</v>
      </c>
      <c r="F2678" t="s">
        <v>224</v>
      </c>
      <c r="G2678" t="s">
        <v>144</v>
      </c>
      <c r="H2678">
        <v>16.758068990232616</v>
      </c>
    </row>
    <row r="2679" spans="1:8">
      <c r="A2679" t="s">
        <v>30</v>
      </c>
      <c r="B2679" t="s">
        <v>6668</v>
      </c>
      <c r="C2679" t="s">
        <v>29</v>
      </c>
      <c r="D2679">
        <v>2014</v>
      </c>
      <c r="E2679" t="s">
        <v>104</v>
      </c>
      <c r="F2679" t="s">
        <v>224</v>
      </c>
      <c r="G2679" t="s">
        <v>144</v>
      </c>
      <c r="H2679">
        <v>21.067707962205532</v>
      </c>
    </row>
    <row r="2680" spans="1:8">
      <c r="A2680" t="s">
        <v>32</v>
      </c>
      <c r="B2680" t="s">
        <v>6669</v>
      </c>
      <c r="C2680" t="s">
        <v>31</v>
      </c>
      <c r="D2680">
        <v>2014</v>
      </c>
      <c r="E2680" t="s">
        <v>104</v>
      </c>
      <c r="F2680" t="s">
        <v>224</v>
      </c>
      <c r="G2680" t="s">
        <v>144</v>
      </c>
      <c r="H2680">
        <v>19.173488832366917</v>
      </c>
    </row>
    <row r="2681" spans="1:8">
      <c r="A2681" t="s">
        <v>34</v>
      </c>
      <c r="B2681" t="s">
        <v>6670</v>
      </c>
      <c r="C2681" t="s">
        <v>33</v>
      </c>
      <c r="D2681">
        <v>2014</v>
      </c>
      <c r="E2681" t="s">
        <v>104</v>
      </c>
      <c r="F2681" t="s">
        <v>224</v>
      </c>
      <c r="G2681" t="s">
        <v>144</v>
      </c>
      <c r="H2681">
        <v>22.227764066490664</v>
      </c>
    </row>
    <row r="2682" spans="1:8">
      <c r="A2682" t="s">
        <v>36</v>
      </c>
      <c r="B2682" t="s">
        <v>6671</v>
      </c>
      <c r="C2682" t="s">
        <v>35</v>
      </c>
      <c r="D2682">
        <v>2014</v>
      </c>
      <c r="E2682" t="s">
        <v>104</v>
      </c>
      <c r="F2682" t="s">
        <v>224</v>
      </c>
      <c r="G2682" t="s">
        <v>144</v>
      </c>
      <c r="H2682">
        <v>20.103174351995442</v>
      </c>
    </row>
    <row r="2683" spans="1:8">
      <c r="A2683" t="s">
        <v>38</v>
      </c>
      <c r="B2683" t="s">
        <v>6672</v>
      </c>
      <c r="C2683" t="s">
        <v>37</v>
      </c>
      <c r="D2683">
        <v>2014</v>
      </c>
      <c r="E2683" t="s">
        <v>104</v>
      </c>
      <c r="F2683" t="s">
        <v>224</v>
      </c>
      <c r="G2683" t="s">
        <v>144</v>
      </c>
      <c r="H2683">
        <v>17.511898260123274</v>
      </c>
    </row>
    <row r="2684" spans="1:8">
      <c r="A2684" t="s">
        <v>40</v>
      </c>
      <c r="B2684" t="s">
        <v>6673</v>
      </c>
      <c r="C2684" t="s">
        <v>39</v>
      </c>
      <c r="D2684">
        <v>2014</v>
      </c>
      <c r="E2684" t="s">
        <v>104</v>
      </c>
      <c r="F2684" t="s">
        <v>224</v>
      </c>
      <c r="G2684" t="s">
        <v>144</v>
      </c>
      <c r="H2684">
        <v>16.281434234972277</v>
      </c>
    </row>
    <row r="2685" spans="1:8">
      <c r="A2685" t="s">
        <v>41</v>
      </c>
      <c r="B2685" t="s">
        <v>6674</v>
      </c>
      <c r="C2685" t="s">
        <v>24</v>
      </c>
      <c r="D2685">
        <v>2014</v>
      </c>
      <c r="E2685" t="s">
        <v>104</v>
      </c>
      <c r="F2685" t="s">
        <v>224</v>
      </c>
      <c r="G2685" t="s">
        <v>144</v>
      </c>
      <c r="H2685">
        <v>21.964198228754476</v>
      </c>
    </row>
    <row r="2686" spans="1:8">
      <c r="A2686" t="s">
        <v>43</v>
      </c>
      <c r="B2686" t="s">
        <v>6675</v>
      </c>
      <c r="C2686" t="s">
        <v>42</v>
      </c>
      <c r="D2686">
        <v>2014</v>
      </c>
      <c r="E2686" t="s">
        <v>104</v>
      </c>
      <c r="F2686" t="s">
        <v>224</v>
      </c>
      <c r="G2686" t="s">
        <v>144</v>
      </c>
      <c r="H2686">
        <v>19.620815379516078</v>
      </c>
    </row>
    <row r="2687" spans="1:8">
      <c r="A2687" t="s">
        <v>45</v>
      </c>
      <c r="B2687" t="s">
        <v>6676</v>
      </c>
      <c r="C2687" t="s">
        <v>44</v>
      </c>
      <c r="D2687">
        <v>2014</v>
      </c>
      <c r="E2687" t="s">
        <v>104</v>
      </c>
      <c r="F2687" t="s">
        <v>224</v>
      </c>
      <c r="G2687" t="s">
        <v>144</v>
      </c>
      <c r="H2687">
        <v>20.79957304352045</v>
      </c>
    </row>
    <row r="2688" spans="1:8">
      <c r="A2688" t="s">
        <v>47</v>
      </c>
      <c r="B2688" t="s">
        <v>6677</v>
      </c>
      <c r="C2688" t="s">
        <v>46</v>
      </c>
      <c r="D2688">
        <v>2014</v>
      </c>
      <c r="E2688" t="s">
        <v>104</v>
      </c>
      <c r="F2688" t="s">
        <v>224</v>
      </c>
      <c r="G2688" t="s">
        <v>144</v>
      </c>
      <c r="H2688">
        <v>19.524819089443909</v>
      </c>
    </row>
    <row r="2689" spans="1:8">
      <c r="A2689" t="s">
        <v>49</v>
      </c>
      <c r="B2689" t="s">
        <v>6678</v>
      </c>
      <c r="C2689" t="s">
        <v>48</v>
      </c>
      <c r="D2689">
        <v>2014</v>
      </c>
      <c r="E2689" t="s">
        <v>104</v>
      </c>
      <c r="F2689" t="s">
        <v>224</v>
      </c>
      <c r="G2689" t="s">
        <v>144</v>
      </c>
      <c r="H2689">
        <v>16.600289270069666</v>
      </c>
    </row>
    <row r="2690" spans="1:8">
      <c r="A2690" t="s">
        <v>51</v>
      </c>
      <c r="B2690" t="s">
        <v>6679</v>
      </c>
      <c r="C2690" t="s">
        <v>50</v>
      </c>
      <c r="D2690">
        <v>2014</v>
      </c>
      <c r="E2690" t="s">
        <v>104</v>
      </c>
      <c r="F2690" t="s">
        <v>224</v>
      </c>
      <c r="G2690" t="s">
        <v>144</v>
      </c>
      <c r="H2690">
        <v>17.441810805039502</v>
      </c>
    </row>
    <row r="2691" spans="1:8">
      <c r="A2691" t="s">
        <v>53</v>
      </c>
      <c r="B2691" t="s">
        <v>6680</v>
      </c>
      <c r="C2691" t="s">
        <v>52</v>
      </c>
      <c r="D2691">
        <v>2014</v>
      </c>
      <c r="E2691" t="s">
        <v>104</v>
      </c>
      <c r="F2691" t="s">
        <v>224</v>
      </c>
      <c r="G2691" t="s">
        <v>144</v>
      </c>
      <c r="H2691">
        <v>17.168269435041854</v>
      </c>
    </row>
    <row r="2692" spans="1:8">
      <c r="A2692" t="s">
        <v>55</v>
      </c>
      <c r="B2692" t="s">
        <v>6681</v>
      </c>
      <c r="C2692" t="s">
        <v>54</v>
      </c>
      <c r="D2692">
        <v>2014</v>
      </c>
      <c r="E2692" t="s">
        <v>104</v>
      </c>
      <c r="F2692" t="s">
        <v>224</v>
      </c>
      <c r="G2692" t="s">
        <v>144</v>
      </c>
      <c r="H2692">
        <v>17.38888671339625</v>
      </c>
    </row>
    <row r="2693" spans="1:8">
      <c r="A2693" t="s">
        <v>57</v>
      </c>
      <c r="B2693" t="s">
        <v>6682</v>
      </c>
      <c r="C2693" t="s">
        <v>56</v>
      </c>
      <c r="D2693">
        <v>2014</v>
      </c>
      <c r="E2693" t="s">
        <v>104</v>
      </c>
      <c r="F2693" t="s">
        <v>224</v>
      </c>
      <c r="G2693" t="s">
        <v>144</v>
      </c>
      <c r="H2693">
        <v>11.756902459539251</v>
      </c>
    </row>
    <row r="2694" spans="1:8">
      <c r="A2694" t="s">
        <v>59</v>
      </c>
      <c r="B2694" t="s">
        <v>6683</v>
      </c>
      <c r="C2694" t="s">
        <v>58</v>
      </c>
      <c r="D2694">
        <v>2014</v>
      </c>
      <c r="E2694" t="s">
        <v>104</v>
      </c>
      <c r="F2694" t="s">
        <v>224</v>
      </c>
      <c r="G2694" t="s">
        <v>144</v>
      </c>
      <c r="H2694">
        <v>16.264648272601399</v>
      </c>
    </row>
    <row r="2695" spans="1:8">
      <c r="A2695" t="s">
        <v>61</v>
      </c>
      <c r="B2695" t="s">
        <v>6684</v>
      </c>
      <c r="C2695" t="s">
        <v>60</v>
      </c>
      <c r="D2695">
        <v>2014</v>
      </c>
      <c r="E2695" t="s">
        <v>104</v>
      </c>
      <c r="F2695" t="s">
        <v>224</v>
      </c>
      <c r="G2695" t="s">
        <v>144</v>
      </c>
      <c r="H2695">
        <v>15.813087276729027</v>
      </c>
    </row>
    <row r="2696" spans="1:8">
      <c r="A2696" t="s">
        <v>63</v>
      </c>
      <c r="B2696" t="s">
        <v>6685</v>
      </c>
      <c r="C2696" t="s">
        <v>62</v>
      </c>
      <c r="D2696">
        <v>2014</v>
      </c>
      <c r="E2696" t="s">
        <v>104</v>
      </c>
      <c r="F2696" t="s">
        <v>224</v>
      </c>
      <c r="G2696" t="s">
        <v>144</v>
      </c>
      <c r="H2696">
        <v>16.225874036489738</v>
      </c>
    </row>
    <row r="2697" spans="1:8">
      <c r="A2697" t="s">
        <v>65</v>
      </c>
      <c r="B2697" t="s">
        <v>6686</v>
      </c>
      <c r="C2697" t="s">
        <v>64</v>
      </c>
      <c r="D2697">
        <v>2014</v>
      </c>
      <c r="E2697" t="s">
        <v>104</v>
      </c>
      <c r="F2697" t="s">
        <v>224</v>
      </c>
      <c r="G2697" t="s">
        <v>144</v>
      </c>
      <c r="H2697">
        <v>17.068059821454202</v>
      </c>
    </row>
    <row r="2698" spans="1:8">
      <c r="A2698" t="s">
        <v>67</v>
      </c>
      <c r="B2698" t="s">
        <v>6687</v>
      </c>
      <c r="C2698" t="s">
        <v>66</v>
      </c>
      <c r="D2698">
        <v>2014</v>
      </c>
      <c r="E2698" t="s">
        <v>104</v>
      </c>
      <c r="F2698" t="s">
        <v>224</v>
      </c>
      <c r="G2698" t="s">
        <v>144</v>
      </c>
      <c r="H2698">
        <v>16.927376131166152</v>
      </c>
    </row>
    <row r="2699" spans="1:8">
      <c r="A2699" t="s">
        <v>69</v>
      </c>
      <c r="B2699" t="s">
        <v>6688</v>
      </c>
      <c r="C2699" t="s">
        <v>68</v>
      </c>
      <c r="D2699">
        <v>2014</v>
      </c>
      <c r="E2699" t="s">
        <v>104</v>
      </c>
      <c r="F2699" t="s">
        <v>224</v>
      </c>
      <c r="G2699" t="s">
        <v>144</v>
      </c>
      <c r="H2699">
        <v>19.994368393692604</v>
      </c>
    </row>
    <row r="2700" spans="1:8">
      <c r="A2700" t="s">
        <v>71</v>
      </c>
      <c r="B2700" t="s">
        <v>6689</v>
      </c>
      <c r="C2700" t="s">
        <v>70</v>
      </c>
      <c r="D2700">
        <v>2014</v>
      </c>
      <c r="E2700" t="s">
        <v>104</v>
      </c>
      <c r="F2700" t="s">
        <v>224</v>
      </c>
      <c r="G2700" t="s">
        <v>144</v>
      </c>
      <c r="H2700">
        <v>15.122479416511736</v>
      </c>
    </row>
    <row r="2701" spans="1:8">
      <c r="A2701" t="s">
        <v>20</v>
      </c>
      <c r="B2701" t="s">
        <v>6690</v>
      </c>
      <c r="C2701" t="s">
        <v>182</v>
      </c>
      <c r="D2701">
        <v>2014</v>
      </c>
      <c r="E2701" t="s">
        <v>104</v>
      </c>
      <c r="F2701" t="s">
        <v>224</v>
      </c>
      <c r="G2701" t="s">
        <v>144</v>
      </c>
      <c r="H2701">
        <v>17.331007789042559</v>
      </c>
    </row>
    <row r="2702" spans="1:8">
      <c r="A2702" t="s">
        <v>23</v>
      </c>
      <c r="B2702" t="s">
        <v>6691</v>
      </c>
      <c r="C2702" t="s">
        <v>175</v>
      </c>
      <c r="D2702">
        <v>2005</v>
      </c>
      <c r="E2702" t="s">
        <v>105</v>
      </c>
      <c r="F2702" t="s">
        <v>224</v>
      </c>
      <c r="G2702" t="s">
        <v>152</v>
      </c>
      <c r="H2702">
        <v>1.4331574278162413</v>
      </c>
    </row>
    <row r="2703" spans="1:8">
      <c r="A2703" t="s">
        <v>25</v>
      </c>
      <c r="B2703" t="s">
        <v>6692</v>
      </c>
      <c r="C2703" t="s">
        <v>176</v>
      </c>
      <c r="D2703">
        <v>2005</v>
      </c>
      <c r="E2703" t="s">
        <v>105</v>
      </c>
      <c r="F2703" t="s">
        <v>224</v>
      </c>
      <c r="G2703" t="s">
        <v>152</v>
      </c>
      <c r="H2703">
        <v>1.70073310139165</v>
      </c>
    </row>
    <row r="2704" spans="1:8">
      <c r="A2704" t="s">
        <v>26</v>
      </c>
      <c r="B2704" t="s">
        <v>6693</v>
      </c>
      <c r="C2704" t="s">
        <v>177</v>
      </c>
      <c r="D2704">
        <v>2005</v>
      </c>
      <c r="E2704" t="s">
        <v>105</v>
      </c>
      <c r="F2704" t="s">
        <v>224</v>
      </c>
      <c r="G2704" t="s">
        <v>152</v>
      </c>
      <c r="H2704">
        <v>1.4196274587004862</v>
      </c>
    </row>
    <row r="2705" spans="1:8">
      <c r="A2705" s="16" t="s">
        <v>221</v>
      </c>
      <c r="B2705" t="s">
        <v>6694</v>
      </c>
      <c r="C2705" t="s">
        <v>178</v>
      </c>
      <c r="D2705">
        <v>2005</v>
      </c>
      <c r="E2705" t="s">
        <v>105</v>
      </c>
      <c r="F2705" t="s">
        <v>224</v>
      </c>
      <c r="G2705" t="s">
        <v>152</v>
      </c>
      <c r="H2705">
        <v>1.2185408712074557</v>
      </c>
    </row>
    <row r="2706" spans="1:8">
      <c r="A2706" t="s">
        <v>107</v>
      </c>
      <c r="B2706" t="s">
        <v>6695</v>
      </c>
      <c r="C2706" t="s">
        <v>179</v>
      </c>
      <c r="D2706">
        <v>2005</v>
      </c>
      <c r="E2706" t="s">
        <v>105</v>
      </c>
      <c r="F2706" t="s">
        <v>224</v>
      </c>
      <c r="G2706" t="s">
        <v>152</v>
      </c>
      <c r="H2706">
        <v>1.1181341021660383</v>
      </c>
    </row>
    <row r="2707" spans="1:8">
      <c r="A2707" t="s">
        <v>27</v>
      </c>
      <c r="B2707" t="s">
        <v>6696</v>
      </c>
      <c r="C2707" t="s">
        <v>180</v>
      </c>
      <c r="D2707">
        <v>2005</v>
      </c>
      <c r="E2707" t="s">
        <v>105</v>
      </c>
      <c r="F2707" t="s">
        <v>224</v>
      </c>
      <c r="G2707" t="s">
        <v>152</v>
      </c>
      <c r="H2707">
        <v>0.99011300433218608</v>
      </c>
    </row>
    <row r="2708" spans="1:8">
      <c r="A2708" t="s">
        <v>28</v>
      </c>
      <c r="B2708" t="s">
        <v>6697</v>
      </c>
      <c r="C2708" t="s">
        <v>181</v>
      </c>
      <c r="D2708">
        <v>2005</v>
      </c>
      <c r="E2708" t="s">
        <v>105</v>
      </c>
      <c r="F2708" t="s">
        <v>224</v>
      </c>
      <c r="G2708" t="s">
        <v>152</v>
      </c>
      <c r="H2708">
        <v>1.1041078662201489</v>
      </c>
    </row>
    <row r="2709" spans="1:8">
      <c r="A2709" t="s">
        <v>30</v>
      </c>
      <c r="B2709" t="s">
        <v>6698</v>
      </c>
      <c r="C2709" t="s">
        <v>29</v>
      </c>
      <c r="D2709">
        <v>2005</v>
      </c>
      <c r="E2709" t="s">
        <v>105</v>
      </c>
      <c r="F2709" t="s">
        <v>224</v>
      </c>
      <c r="G2709" t="s">
        <v>152</v>
      </c>
      <c r="H2709">
        <v>1.5333707566401749</v>
      </c>
    </row>
    <row r="2710" spans="1:8">
      <c r="A2710" t="s">
        <v>32</v>
      </c>
      <c r="B2710" t="s">
        <v>6699</v>
      </c>
      <c r="C2710" t="s">
        <v>31</v>
      </c>
      <c r="D2710">
        <v>2005</v>
      </c>
      <c r="E2710" t="s">
        <v>105</v>
      </c>
      <c r="F2710" t="s">
        <v>224</v>
      </c>
      <c r="G2710" t="s">
        <v>152</v>
      </c>
      <c r="H2710">
        <v>1.337093909955082</v>
      </c>
    </row>
    <row r="2711" spans="1:8">
      <c r="A2711" t="s">
        <v>34</v>
      </c>
      <c r="B2711" t="s">
        <v>6700</v>
      </c>
      <c r="C2711" t="s">
        <v>33</v>
      </c>
      <c r="D2711">
        <v>2005</v>
      </c>
      <c r="E2711" t="s">
        <v>105</v>
      </c>
      <c r="F2711" t="s">
        <v>224</v>
      </c>
      <c r="G2711" t="s">
        <v>152</v>
      </c>
      <c r="H2711">
        <v>1.9775739041794087</v>
      </c>
    </row>
    <row r="2712" spans="1:8">
      <c r="A2712" t="s">
        <v>36</v>
      </c>
      <c r="B2712" t="s">
        <v>6701</v>
      </c>
      <c r="C2712" t="s">
        <v>35</v>
      </c>
      <c r="D2712">
        <v>2005</v>
      </c>
      <c r="E2712" t="s">
        <v>105</v>
      </c>
      <c r="F2712" t="s">
        <v>224</v>
      </c>
      <c r="G2712" t="s">
        <v>152</v>
      </c>
      <c r="H2712">
        <v>1.8101438437513746</v>
      </c>
    </row>
    <row r="2713" spans="1:8">
      <c r="A2713" t="s">
        <v>38</v>
      </c>
      <c r="B2713" t="s">
        <v>6702</v>
      </c>
      <c r="C2713" t="s">
        <v>37</v>
      </c>
      <c r="D2713">
        <v>2005</v>
      </c>
      <c r="E2713" t="s">
        <v>105</v>
      </c>
      <c r="F2713" t="s">
        <v>224</v>
      </c>
      <c r="G2713" t="s">
        <v>152</v>
      </c>
      <c r="H2713">
        <v>1.044932079414838</v>
      </c>
    </row>
    <row r="2714" spans="1:8">
      <c r="A2714" t="s">
        <v>40</v>
      </c>
      <c r="B2714" t="s">
        <v>6703</v>
      </c>
      <c r="C2714" t="s">
        <v>39</v>
      </c>
      <c r="D2714">
        <v>2005</v>
      </c>
      <c r="E2714" t="s">
        <v>105</v>
      </c>
      <c r="F2714" t="s">
        <v>224</v>
      </c>
      <c r="G2714" t="s">
        <v>152</v>
      </c>
      <c r="H2714">
        <v>1.1851246424192889</v>
      </c>
    </row>
    <row r="2715" spans="1:8">
      <c r="A2715" t="s">
        <v>41</v>
      </c>
      <c r="B2715" t="s">
        <v>6704</v>
      </c>
      <c r="C2715" t="s">
        <v>24</v>
      </c>
      <c r="D2715">
        <v>2005</v>
      </c>
      <c r="E2715" t="s">
        <v>105</v>
      </c>
      <c r="F2715" t="s">
        <v>224</v>
      </c>
      <c r="G2715" t="s">
        <v>152</v>
      </c>
      <c r="H2715">
        <v>1.70073310139165</v>
      </c>
    </row>
    <row r="2716" spans="1:8">
      <c r="A2716" t="s">
        <v>43</v>
      </c>
      <c r="B2716" t="s">
        <v>6705</v>
      </c>
      <c r="C2716" t="s">
        <v>42</v>
      </c>
      <c r="D2716">
        <v>2005</v>
      </c>
      <c r="E2716" t="s">
        <v>105</v>
      </c>
      <c r="F2716" t="s">
        <v>224</v>
      </c>
      <c r="G2716" t="s">
        <v>152</v>
      </c>
      <c r="H2716">
        <v>1.4959507089622515</v>
      </c>
    </row>
    <row r="2717" spans="1:8">
      <c r="A2717" t="s">
        <v>45</v>
      </c>
      <c r="B2717" t="s">
        <v>6706</v>
      </c>
      <c r="C2717" t="s">
        <v>44</v>
      </c>
      <c r="D2717">
        <v>2005</v>
      </c>
      <c r="E2717" t="s">
        <v>105</v>
      </c>
      <c r="F2717" t="s">
        <v>224</v>
      </c>
      <c r="G2717" t="s">
        <v>152</v>
      </c>
      <c r="H2717">
        <v>1.3984535991686775</v>
      </c>
    </row>
    <row r="2718" spans="1:8">
      <c r="A2718" t="s">
        <v>47</v>
      </c>
      <c r="B2718" t="s">
        <v>6707</v>
      </c>
      <c r="C2718" t="s">
        <v>46</v>
      </c>
      <c r="D2718">
        <v>2005</v>
      </c>
      <c r="E2718" t="s">
        <v>105</v>
      </c>
      <c r="F2718" t="s">
        <v>224</v>
      </c>
      <c r="G2718" t="s">
        <v>152</v>
      </c>
      <c r="H2718">
        <v>1.4007061411124617</v>
      </c>
    </row>
    <row r="2719" spans="1:8">
      <c r="A2719" t="s">
        <v>49</v>
      </c>
      <c r="B2719" t="s">
        <v>6708</v>
      </c>
      <c r="C2719" t="s">
        <v>48</v>
      </c>
      <c r="D2719">
        <v>2005</v>
      </c>
      <c r="E2719" t="s">
        <v>105</v>
      </c>
      <c r="F2719" t="s">
        <v>224</v>
      </c>
      <c r="G2719" t="s">
        <v>152</v>
      </c>
      <c r="H2719">
        <v>1.3123922346403651</v>
      </c>
    </row>
    <row r="2720" spans="1:8">
      <c r="A2720" t="s">
        <v>51</v>
      </c>
      <c r="B2720" t="s">
        <v>6709</v>
      </c>
      <c r="C2720" t="s">
        <v>50</v>
      </c>
      <c r="D2720">
        <v>2005</v>
      </c>
      <c r="E2720" t="s">
        <v>105</v>
      </c>
      <c r="F2720" t="s">
        <v>224</v>
      </c>
      <c r="G2720" t="s">
        <v>152</v>
      </c>
      <c r="H2720">
        <v>1.2180687691961944</v>
      </c>
    </row>
    <row r="2721" spans="1:8">
      <c r="A2721" t="s">
        <v>53</v>
      </c>
      <c r="B2721" t="s">
        <v>6710</v>
      </c>
      <c r="C2721" t="s">
        <v>52</v>
      </c>
      <c r="D2721">
        <v>2005</v>
      </c>
      <c r="E2721" t="s">
        <v>105</v>
      </c>
      <c r="F2721" t="s">
        <v>224</v>
      </c>
      <c r="G2721" t="s">
        <v>152</v>
      </c>
      <c r="H2721">
        <v>1.0571410959748504</v>
      </c>
    </row>
    <row r="2722" spans="1:8">
      <c r="A2722" t="s">
        <v>55</v>
      </c>
      <c r="B2722" t="s">
        <v>6711</v>
      </c>
      <c r="C2722" t="s">
        <v>54</v>
      </c>
      <c r="D2722">
        <v>2005</v>
      </c>
      <c r="E2722" t="s">
        <v>105</v>
      </c>
      <c r="F2722" t="s">
        <v>224</v>
      </c>
      <c r="G2722" t="s">
        <v>152</v>
      </c>
      <c r="H2722">
        <v>1.3223334901539083</v>
      </c>
    </row>
    <row r="2723" spans="1:8">
      <c r="A2723" t="s">
        <v>57</v>
      </c>
      <c r="B2723" t="s">
        <v>6712</v>
      </c>
      <c r="C2723" t="s">
        <v>56</v>
      </c>
      <c r="D2723">
        <v>2005</v>
      </c>
      <c r="E2723" t="s">
        <v>105</v>
      </c>
      <c r="F2723" t="s">
        <v>224</v>
      </c>
      <c r="G2723" t="s">
        <v>152</v>
      </c>
      <c r="H2723">
        <v>1.0406841877182695</v>
      </c>
    </row>
    <row r="2724" spans="1:8">
      <c r="A2724" t="s">
        <v>59</v>
      </c>
      <c r="B2724" t="s">
        <v>6713</v>
      </c>
      <c r="C2724" t="s">
        <v>58</v>
      </c>
      <c r="D2724">
        <v>2005</v>
      </c>
      <c r="E2724" t="s">
        <v>105</v>
      </c>
      <c r="F2724" t="s">
        <v>224</v>
      </c>
      <c r="G2724" t="s">
        <v>152</v>
      </c>
      <c r="H2724">
        <v>0.99061065760431621</v>
      </c>
    </row>
    <row r="2725" spans="1:8">
      <c r="A2725" t="s">
        <v>61</v>
      </c>
      <c r="B2725" t="s">
        <v>6714</v>
      </c>
      <c r="C2725" t="s">
        <v>60</v>
      </c>
      <c r="D2725">
        <v>2005</v>
      </c>
      <c r="E2725" t="s">
        <v>105</v>
      </c>
      <c r="F2725" t="s">
        <v>224</v>
      </c>
      <c r="G2725" t="s">
        <v>152</v>
      </c>
      <c r="H2725">
        <v>0.98803381271270174</v>
      </c>
    </row>
    <row r="2726" spans="1:8">
      <c r="A2726" t="s">
        <v>63</v>
      </c>
      <c r="B2726" t="s">
        <v>6715</v>
      </c>
      <c r="C2726" t="s">
        <v>62</v>
      </c>
      <c r="D2726">
        <v>2005</v>
      </c>
      <c r="E2726" t="s">
        <v>105</v>
      </c>
      <c r="F2726" t="s">
        <v>224</v>
      </c>
      <c r="G2726" t="s">
        <v>152</v>
      </c>
      <c r="H2726">
        <v>0.92956147405269873</v>
      </c>
    </row>
    <row r="2727" spans="1:8">
      <c r="A2727" t="s">
        <v>65</v>
      </c>
      <c r="B2727" t="s">
        <v>6716</v>
      </c>
      <c r="C2727" t="s">
        <v>64</v>
      </c>
      <c r="D2727">
        <v>2005</v>
      </c>
      <c r="E2727" t="s">
        <v>105</v>
      </c>
      <c r="F2727" t="s">
        <v>224</v>
      </c>
      <c r="G2727" t="s">
        <v>152</v>
      </c>
      <c r="H2727">
        <v>0.97820592870097811</v>
      </c>
    </row>
    <row r="2728" spans="1:8">
      <c r="A2728" t="s">
        <v>67</v>
      </c>
      <c r="B2728" t="s">
        <v>6717</v>
      </c>
      <c r="C2728" t="s">
        <v>66</v>
      </c>
      <c r="D2728">
        <v>2005</v>
      </c>
      <c r="E2728" t="s">
        <v>105</v>
      </c>
      <c r="F2728" t="s">
        <v>224</v>
      </c>
      <c r="G2728" t="s">
        <v>152</v>
      </c>
      <c r="H2728">
        <v>1.1398210798782979</v>
      </c>
    </row>
    <row r="2729" spans="1:8">
      <c r="A2729" t="s">
        <v>69</v>
      </c>
      <c r="B2729" t="s">
        <v>6718</v>
      </c>
      <c r="C2729" t="s">
        <v>68</v>
      </c>
      <c r="D2729">
        <v>2005</v>
      </c>
      <c r="E2729" t="s">
        <v>105</v>
      </c>
      <c r="F2729" t="s">
        <v>224</v>
      </c>
      <c r="G2729" t="s">
        <v>152</v>
      </c>
      <c r="H2729">
        <v>1.439859930425968</v>
      </c>
    </row>
    <row r="2730" spans="1:8">
      <c r="A2730" t="s">
        <v>71</v>
      </c>
      <c r="B2730" t="s">
        <v>6719</v>
      </c>
      <c r="C2730" t="s">
        <v>70</v>
      </c>
      <c r="D2730">
        <v>2005</v>
      </c>
      <c r="E2730" t="s">
        <v>105</v>
      </c>
      <c r="F2730" t="s">
        <v>224</v>
      </c>
      <c r="G2730" t="s">
        <v>152</v>
      </c>
      <c r="H2730">
        <v>1.1460389476475268</v>
      </c>
    </row>
    <row r="2731" spans="1:8">
      <c r="A2731" t="s">
        <v>20</v>
      </c>
      <c r="B2731" t="s">
        <v>6720</v>
      </c>
      <c r="C2731" t="s">
        <v>182</v>
      </c>
      <c r="D2731">
        <v>2005</v>
      </c>
      <c r="E2731" t="s">
        <v>105</v>
      </c>
      <c r="F2731" t="s">
        <v>224</v>
      </c>
      <c r="G2731" t="s">
        <v>152</v>
      </c>
      <c r="H2731">
        <v>1.2547012443403753</v>
      </c>
    </row>
    <row r="2732" spans="1:8">
      <c r="A2732" t="s">
        <v>23</v>
      </c>
      <c r="B2732" t="s">
        <v>6721</v>
      </c>
      <c r="C2732" t="s">
        <v>175</v>
      </c>
      <c r="D2732">
        <v>2006</v>
      </c>
      <c r="E2732" t="s">
        <v>105</v>
      </c>
      <c r="F2732" t="s">
        <v>224</v>
      </c>
      <c r="G2732" t="s">
        <v>152</v>
      </c>
      <c r="H2732">
        <v>1.5156575439789655</v>
      </c>
    </row>
    <row r="2733" spans="1:8">
      <c r="A2733" t="s">
        <v>25</v>
      </c>
      <c r="B2733" t="s">
        <v>6722</v>
      </c>
      <c r="C2733" t="s">
        <v>176</v>
      </c>
      <c r="D2733">
        <v>2006</v>
      </c>
      <c r="E2733" t="s">
        <v>105</v>
      </c>
      <c r="F2733" t="s">
        <v>224</v>
      </c>
      <c r="G2733" t="s">
        <v>152</v>
      </c>
      <c r="H2733">
        <v>1.7643605351790623</v>
      </c>
    </row>
    <row r="2734" spans="1:8">
      <c r="A2734" t="s">
        <v>26</v>
      </c>
      <c r="B2734" t="s">
        <v>6723</v>
      </c>
      <c r="C2734" t="s">
        <v>177</v>
      </c>
      <c r="D2734">
        <v>2006</v>
      </c>
      <c r="E2734" t="s">
        <v>105</v>
      </c>
      <c r="F2734" t="s">
        <v>224</v>
      </c>
      <c r="G2734" t="s">
        <v>152</v>
      </c>
      <c r="H2734">
        <v>1.5066629206674489</v>
      </c>
    </row>
    <row r="2735" spans="1:8">
      <c r="A2735" s="16" t="s">
        <v>221</v>
      </c>
      <c r="B2735" t="s">
        <v>6724</v>
      </c>
      <c r="C2735" t="s">
        <v>178</v>
      </c>
      <c r="D2735">
        <v>2006</v>
      </c>
      <c r="E2735" t="s">
        <v>105</v>
      </c>
      <c r="F2735" t="s">
        <v>224</v>
      </c>
      <c r="G2735" t="s">
        <v>152</v>
      </c>
      <c r="H2735">
        <v>1.3159664345012245</v>
      </c>
    </row>
    <row r="2736" spans="1:8">
      <c r="A2736" t="s">
        <v>107</v>
      </c>
      <c r="B2736" t="s">
        <v>6725</v>
      </c>
      <c r="C2736" t="s">
        <v>179</v>
      </c>
      <c r="D2736">
        <v>2006</v>
      </c>
      <c r="E2736" t="s">
        <v>105</v>
      </c>
      <c r="F2736" t="s">
        <v>224</v>
      </c>
      <c r="G2736" t="s">
        <v>152</v>
      </c>
      <c r="H2736">
        <v>1.200942023330227</v>
      </c>
    </row>
    <row r="2737" spans="1:8">
      <c r="A2737" t="s">
        <v>27</v>
      </c>
      <c r="B2737" t="s">
        <v>6726</v>
      </c>
      <c r="C2737" t="s">
        <v>180</v>
      </c>
      <c r="D2737">
        <v>2006</v>
      </c>
      <c r="E2737" t="s">
        <v>105</v>
      </c>
      <c r="F2737" t="s">
        <v>224</v>
      </c>
      <c r="G2737" t="s">
        <v>152</v>
      </c>
      <c r="H2737">
        <v>1.0724106324472962</v>
      </c>
    </row>
    <row r="2738" spans="1:8">
      <c r="A2738" t="s">
        <v>28</v>
      </c>
      <c r="B2738" t="s">
        <v>6727</v>
      </c>
      <c r="C2738" t="s">
        <v>181</v>
      </c>
      <c r="D2738">
        <v>2006</v>
      </c>
      <c r="E2738" t="s">
        <v>105</v>
      </c>
      <c r="F2738" t="s">
        <v>224</v>
      </c>
      <c r="G2738" t="s">
        <v>152</v>
      </c>
      <c r="H2738">
        <v>1.1941166845444793</v>
      </c>
    </row>
    <row r="2739" spans="1:8">
      <c r="A2739" t="s">
        <v>30</v>
      </c>
      <c r="B2739" t="s">
        <v>6728</v>
      </c>
      <c r="C2739" t="s">
        <v>29</v>
      </c>
      <c r="D2739">
        <v>2006</v>
      </c>
      <c r="E2739" t="s">
        <v>105</v>
      </c>
      <c r="F2739" t="s">
        <v>224</v>
      </c>
      <c r="G2739" t="s">
        <v>152</v>
      </c>
      <c r="H2739">
        <v>1.6233096662051087</v>
      </c>
    </row>
    <row r="2740" spans="1:8">
      <c r="A2740" t="s">
        <v>32</v>
      </c>
      <c r="B2740" t="s">
        <v>6729</v>
      </c>
      <c r="C2740" t="s">
        <v>31</v>
      </c>
      <c r="D2740">
        <v>2006</v>
      </c>
      <c r="E2740" t="s">
        <v>105</v>
      </c>
      <c r="F2740" t="s">
        <v>224</v>
      </c>
      <c r="G2740" t="s">
        <v>152</v>
      </c>
      <c r="H2740">
        <v>1.4409071993341656</v>
      </c>
    </row>
    <row r="2741" spans="1:8">
      <c r="A2741" t="s">
        <v>34</v>
      </c>
      <c r="B2741" t="s">
        <v>6730</v>
      </c>
      <c r="C2741" t="s">
        <v>33</v>
      </c>
      <c r="D2741">
        <v>2006</v>
      </c>
      <c r="E2741" t="s">
        <v>105</v>
      </c>
      <c r="F2741" t="s">
        <v>224</v>
      </c>
      <c r="G2741" t="s">
        <v>152</v>
      </c>
      <c r="H2741">
        <v>2.1055736858602061</v>
      </c>
    </row>
    <row r="2742" spans="1:8">
      <c r="A2742" t="s">
        <v>36</v>
      </c>
      <c r="B2742" t="s">
        <v>6731</v>
      </c>
      <c r="C2742" t="s">
        <v>35</v>
      </c>
      <c r="D2742">
        <v>2006</v>
      </c>
      <c r="E2742" t="s">
        <v>105</v>
      </c>
      <c r="F2742" t="s">
        <v>224</v>
      </c>
      <c r="G2742" t="s">
        <v>152</v>
      </c>
      <c r="H2742">
        <v>1.8675758908930928</v>
      </c>
    </row>
    <row r="2743" spans="1:8">
      <c r="A2743" t="s">
        <v>38</v>
      </c>
      <c r="B2743" t="s">
        <v>6732</v>
      </c>
      <c r="C2743" t="s">
        <v>37</v>
      </c>
      <c r="D2743">
        <v>2006</v>
      </c>
      <c r="E2743" t="s">
        <v>105</v>
      </c>
      <c r="F2743" t="s">
        <v>224</v>
      </c>
      <c r="G2743" t="s">
        <v>152</v>
      </c>
      <c r="H2743">
        <v>1.1053685463794782</v>
      </c>
    </row>
    <row r="2744" spans="1:8">
      <c r="A2744" t="s">
        <v>40</v>
      </c>
      <c r="B2744" t="s">
        <v>6733</v>
      </c>
      <c r="C2744" t="s">
        <v>39</v>
      </c>
      <c r="D2744">
        <v>2006</v>
      </c>
      <c r="E2744" t="s">
        <v>105</v>
      </c>
      <c r="F2744" t="s">
        <v>224</v>
      </c>
      <c r="G2744" t="s">
        <v>152</v>
      </c>
      <c r="H2744">
        <v>1.2504287629798247</v>
      </c>
    </row>
    <row r="2745" spans="1:8">
      <c r="A2745" t="s">
        <v>41</v>
      </c>
      <c r="B2745" t="s">
        <v>6734</v>
      </c>
      <c r="C2745" t="s">
        <v>24</v>
      </c>
      <c r="D2745">
        <v>2006</v>
      </c>
      <c r="E2745" t="s">
        <v>105</v>
      </c>
      <c r="F2745" t="s">
        <v>224</v>
      </c>
      <c r="G2745" t="s">
        <v>152</v>
      </c>
      <c r="H2745">
        <v>1.7643605351790623</v>
      </c>
    </row>
    <row r="2746" spans="1:8">
      <c r="A2746" t="s">
        <v>43</v>
      </c>
      <c r="B2746" t="s">
        <v>6735</v>
      </c>
      <c r="C2746" t="s">
        <v>42</v>
      </c>
      <c r="D2746">
        <v>2006</v>
      </c>
      <c r="E2746" t="s">
        <v>105</v>
      </c>
      <c r="F2746" t="s">
        <v>224</v>
      </c>
      <c r="G2746" t="s">
        <v>152</v>
      </c>
      <c r="H2746">
        <v>1.5806764325721674</v>
      </c>
    </row>
    <row r="2747" spans="1:8">
      <c r="A2747" t="s">
        <v>45</v>
      </c>
      <c r="B2747" t="s">
        <v>6736</v>
      </c>
      <c r="C2747" t="s">
        <v>44</v>
      </c>
      <c r="D2747">
        <v>2006</v>
      </c>
      <c r="E2747" t="s">
        <v>105</v>
      </c>
      <c r="F2747" t="s">
        <v>224</v>
      </c>
      <c r="G2747" t="s">
        <v>152</v>
      </c>
      <c r="H2747">
        <v>1.5011245358020817</v>
      </c>
    </row>
    <row r="2748" spans="1:8">
      <c r="A2748" t="s">
        <v>47</v>
      </c>
      <c r="B2748" t="s">
        <v>6737</v>
      </c>
      <c r="C2748" t="s">
        <v>46</v>
      </c>
      <c r="D2748">
        <v>2006</v>
      </c>
      <c r="E2748" t="s">
        <v>105</v>
      </c>
      <c r="F2748" t="s">
        <v>224</v>
      </c>
      <c r="G2748" t="s">
        <v>152</v>
      </c>
      <c r="H2748">
        <v>1.4787324493875957</v>
      </c>
    </row>
    <row r="2749" spans="1:8">
      <c r="A2749" t="s">
        <v>49</v>
      </c>
      <c r="B2749" t="s">
        <v>6738</v>
      </c>
      <c r="C2749" t="s">
        <v>48</v>
      </c>
      <c r="D2749">
        <v>2006</v>
      </c>
      <c r="E2749" t="s">
        <v>105</v>
      </c>
      <c r="F2749" t="s">
        <v>224</v>
      </c>
      <c r="G2749" t="s">
        <v>152</v>
      </c>
      <c r="H2749">
        <v>1.4080255681818181</v>
      </c>
    </row>
    <row r="2750" spans="1:8">
      <c r="A2750" t="s">
        <v>51</v>
      </c>
      <c r="B2750" t="s">
        <v>6739</v>
      </c>
      <c r="C2750" t="s">
        <v>50</v>
      </c>
      <c r="D2750">
        <v>2006</v>
      </c>
      <c r="E2750" t="s">
        <v>105</v>
      </c>
      <c r="F2750" t="s">
        <v>224</v>
      </c>
      <c r="G2750" t="s">
        <v>152</v>
      </c>
      <c r="H2750">
        <v>1.3488164359088879</v>
      </c>
    </row>
    <row r="2751" spans="1:8">
      <c r="A2751" t="s">
        <v>53</v>
      </c>
      <c r="B2751" t="s">
        <v>6740</v>
      </c>
      <c r="C2751" t="s">
        <v>52</v>
      </c>
      <c r="D2751">
        <v>2006</v>
      </c>
      <c r="E2751" t="s">
        <v>105</v>
      </c>
      <c r="F2751" t="s">
        <v>224</v>
      </c>
      <c r="G2751" t="s">
        <v>152</v>
      </c>
      <c r="H2751">
        <v>1.124143927029789</v>
      </c>
    </row>
    <row r="2752" spans="1:8">
      <c r="A2752" t="s">
        <v>55</v>
      </c>
      <c r="B2752" t="s">
        <v>6741</v>
      </c>
      <c r="C2752" t="s">
        <v>54</v>
      </c>
      <c r="D2752">
        <v>2006</v>
      </c>
      <c r="E2752" t="s">
        <v>105</v>
      </c>
      <c r="F2752" t="s">
        <v>224</v>
      </c>
      <c r="G2752" t="s">
        <v>152</v>
      </c>
      <c r="H2752">
        <v>1.4137401522232609</v>
      </c>
    </row>
    <row r="2753" spans="1:8">
      <c r="A2753" t="s">
        <v>57</v>
      </c>
      <c r="B2753" t="s">
        <v>6742</v>
      </c>
      <c r="C2753" t="s">
        <v>56</v>
      </c>
      <c r="D2753">
        <v>2006</v>
      </c>
      <c r="E2753" t="s">
        <v>105</v>
      </c>
      <c r="F2753" t="s">
        <v>224</v>
      </c>
      <c r="G2753" t="s">
        <v>152</v>
      </c>
      <c r="H2753">
        <v>1.1202087172375361</v>
      </c>
    </row>
    <row r="2754" spans="1:8">
      <c r="A2754" t="s">
        <v>59</v>
      </c>
      <c r="B2754" t="s">
        <v>6743</v>
      </c>
      <c r="C2754" t="s">
        <v>58</v>
      </c>
      <c r="D2754">
        <v>2006</v>
      </c>
      <c r="E2754" t="s">
        <v>105</v>
      </c>
      <c r="F2754" t="s">
        <v>224</v>
      </c>
      <c r="G2754" t="s">
        <v>152</v>
      </c>
      <c r="H2754">
        <v>1.0767737025795334</v>
      </c>
    </row>
    <row r="2755" spans="1:8">
      <c r="A2755" t="s">
        <v>61</v>
      </c>
      <c r="B2755" t="s">
        <v>6744</v>
      </c>
      <c r="C2755" t="s">
        <v>60</v>
      </c>
      <c r="D2755">
        <v>2006</v>
      </c>
      <c r="E2755" t="s">
        <v>105</v>
      </c>
      <c r="F2755" t="s">
        <v>224</v>
      </c>
      <c r="G2755" t="s">
        <v>152</v>
      </c>
      <c r="H2755">
        <v>1.0542770931035736</v>
      </c>
    </row>
    <row r="2756" spans="1:8">
      <c r="A2756" t="s">
        <v>63</v>
      </c>
      <c r="B2756" t="s">
        <v>6745</v>
      </c>
      <c r="C2756" t="s">
        <v>62</v>
      </c>
      <c r="D2756">
        <v>2006</v>
      </c>
      <c r="E2756" t="s">
        <v>105</v>
      </c>
      <c r="F2756" t="s">
        <v>224</v>
      </c>
      <c r="G2756" t="s">
        <v>152</v>
      </c>
      <c r="H2756">
        <v>0.98715173192771077</v>
      </c>
    </row>
    <row r="2757" spans="1:8">
      <c r="A2757" t="s">
        <v>65</v>
      </c>
      <c r="B2757" t="s">
        <v>6746</v>
      </c>
      <c r="C2757" t="s">
        <v>64</v>
      </c>
      <c r="D2757">
        <v>2006</v>
      </c>
      <c r="E2757" t="s">
        <v>105</v>
      </c>
      <c r="F2757" t="s">
        <v>224</v>
      </c>
      <c r="G2757" t="s">
        <v>152</v>
      </c>
      <c r="H2757">
        <v>1.0835227775973546</v>
      </c>
    </row>
    <row r="2758" spans="1:8">
      <c r="A2758" t="s">
        <v>67</v>
      </c>
      <c r="B2758" t="s">
        <v>6747</v>
      </c>
      <c r="C2758" t="s">
        <v>66</v>
      </c>
      <c r="D2758">
        <v>2006</v>
      </c>
      <c r="E2758" t="s">
        <v>105</v>
      </c>
      <c r="F2758" t="s">
        <v>224</v>
      </c>
      <c r="G2758" t="s">
        <v>152</v>
      </c>
      <c r="H2758">
        <v>1.2657941216430415</v>
      </c>
    </row>
    <row r="2759" spans="1:8">
      <c r="A2759" t="s">
        <v>69</v>
      </c>
      <c r="B2759" t="s">
        <v>6748</v>
      </c>
      <c r="C2759" t="s">
        <v>68</v>
      </c>
      <c r="D2759">
        <v>2006</v>
      </c>
      <c r="E2759" t="s">
        <v>105</v>
      </c>
      <c r="F2759" t="s">
        <v>224</v>
      </c>
      <c r="G2759" t="s">
        <v>152</v>
      </c>
      <c r="H2759">
        <v>1.5017971200293034</v>
      </c>
    </row>
    <row r="2760" spans="1:8">
      <c r="A2760" t="s">
        <v>71</v>
      </c>
      <c r="B2760" t="s">
        <v>6749</v>
      </c>
      <c r="C2760" t="s">
        <v>70</v>
      </c>
      <c r="D2760">
        <v>2006</v>
      </c>
      <c r="E2760" t="s">
        <v>105</v>
      </c>
      <c r="F2760" t="s">
        <v>224</v>
      </c>
      <c r="G2760" t="s">
        <v>152</v>
      </c>
      <c r="H2760">
        <v>1.2633767146349677</v>
      </c>
    </row>
    <row r="2761" spans="1:8">
      <c r="A2761" t="s">
        <v>20</v>
      </c>
      <c r="B2761" t="s">
        <v>6750</v>
      </c>
      <c r="C2761" t="s">
        <v>182</v>
      </c>
      <c r="D2761">
        <v>2006</v>
      </c>
      <c r="E2761" t="s">
        <v>105</v>
      </c>
      <c r="F2761" t="s">
        <v>224</v>
      </c>
      <c r="G2761" t="s">
        <v>152</v>
      </c>
      <c r="H2761">
        <v>1.3409037824766772</v>
      </c>
    </row>
    <row r="2762" spans="1:8">
      <c r="A2762" t="s">
        <v>23</v>
      </c>
      <c r="B2762" t="s">
        <v>6751</v>
      </c>
      <c r="C2762" t="s">
        <v>175</v>
      </c>
      <c r="D2762">
        <v>2007</v>
      </c>
      <c r="E2762" t="s">
        <v>105</v>
      </c>
      <c r="F2762" t="s">
        <v>224</v>
      </c>
      <c r="G2762" t="s">
        <v>152</v>
      </c>
      <c r="H2762">
        <v>1.5858951175406872</v>
      </c>
    </row>
    <row r="2763" spans="1:8">
      <c r="A2763" t="s">
        <v>25</v>
      </c>
      <c r="B2763" t="s">
        <v>6752</v>
      </c>
      <c r="C2763" t="s">
        <v>176</v>
      </c>
      <c r="D2763">
        <v>2007</v>
      </c>
      <c r="E2763" t="s">
        <v>105</v>
      </c>
      <c r="F2763" t="s">
        <v>224</v>
      </c>
      <c r="G2763" t="s">
        <v>152</v>
      </c>
      <c r="H2763">
        <v>1.8463663571483386</v>
      </c>
    </row>
    <row r="2764" spans="1:8">
      <c r="A2764" t="s">
        <v>26</v>
      </c>
      <c r="B2764" t="s">
        <v>6753</v>
      </c>
      <c r="C2764" t="s">
        <v>177</v>
      </c>
      <c r="D2764">
        <v>2007</v>
      </c>
      <c r="E2764" t="s">
        <v>105</v>
      </c>
      <c r="F2764" t="s">
        <v>224</v>
      </c>
      <c r="G2764" t="s">
        <v>152</v>
      </c>
      <c r="H2764">
        <v>1.5958838405860296</v>
      </c>
    </row>
    <row r="2765" spans="1:8">
      <c r="A2765" s="16" t="s">
        <v>221</v>
      </c>
      <c r="B2765" t="s">
        <v>6754</v>
      </c>
      <c r="C2765" t="s">
        <v>178</v>
      </c>
      <c r="D2765">
        <v>2007</v>
      </c>
      <c r="E2765" t="s">
        <v>105</v>
      </c>
      <c r="F2765" t="s">
        <v>224</v>
      </c>
      <c r="G2765" t="s">
        <v>152</v>
      </c>
      <c r="H2765">
        <v>1.4025171938368259</v>
      </c>
    </row>
    <row r="2766" spans="1:8">
      <c r="A2766" t="s">
        <v>107</v>
      </c>
      <c r="B2766" t="s">
        <v>6755</v>
      </c>
      <c r="C2766" t="s">
        <v>179</v>
      </c>
      <c r="D2766">
        <v>2007</v>
      </c>
      <c r="E2766" t="s">
        <v>105</v>
      </c>
      <c r="F2766" t="s">
        <v>224</v>
      </c>
      <c r="G2766" t="s">
        <v>152</v>
      </c>
      <c r="H2766">
        <v>1.2610574421393181</v>
      </c>
    </row>
    <row r="2767" spans="1:8">
      <c r="A2767" t="s">
        <v>27</v>
      </c>
      <c r="B2767" t="s">
        <v>6756</v>
      </c>
      <c r="C2767" t="s">
        <v>180</v>
      </c>
      <c r="D2767">
        <v>2007</v>
      </c>
      <c r="E2767" t="s">
        <v>105</v>
      </c>
      <c r="F2767" t="s">
        <v>224</v>
      </c>
      <c r="G2767" t="s">
        <v>152</v>
      </c>
      <c r="H2767">
        <v>1.1230352151255074</v>
      </c>
    </row>
    <row r="2768" spans="1:8">
      <c r="A2768" t="s">
        <v>28</v>
      </c>
      <c r="B2768" t="s">
        <v>6757</v>
      </c>
      <c r="C2768" t="s">
        <v>181</v>
      </c>
      <c r="D2768">
        <v>2007</v>
      </c>
      <c r="E2768" t="s">
        <v>105</v>
      </c>
      <c r="F2768" t="s">
        <v>224</v>
      </c>
      <c r="G2768" t="s">
        <v>152</v>
      </c>
      <c r="H2768">
        <v>1.2690346156209449</v>
      </c>
    </row>
    <row r="2769" spans="1:8">
      <c r="A2769" t="s">
        <v>30</v>
      </c>
      <c r="B2769" t="s">
        <v>6758</v>
      </c>
      <c r="C2769" t="s">
        <v>29</v>
      </c>
      <c r="D2769">
        <v>2007</v>
      </c>
      <c r="E2769" t="s">
        <v>105</v>
      </c>
      <c r="F2769" t="s">
        <v>224</v>
      </c>
      <c r="G2769" t="s">
        <v>152</v>
      </c>
      <c r="H2769">
        <v>1.6856892010535556</v>
      </c>
    </row>
    <row r="2770" spans="1:8">
      <c r="A2770" t="s">
        <v>32</v>
      </c>
      <c r="B2770" t="s">
        <v>6759</v>
      </c>
      <c r="C2770" t="s">
        <v>31</v>
      </c>
      <c r="D2770">
        <v>2007</v>
      </c>
      <c r="E2770" t="s">
        <v>105</v>
      </c>
      <c r="F2770" t="s">
        <v>224</v>
      </c>
      <c r="G2770" t="s">
        <v>152</v>
      </c>
      <c r="H2770">
        <v>1.5577291310873054</v>
      </c>
    </row>
    <row r="2771" spans="1:8">
      <c r="A2771" t="s">
        <v>34</v>
      </c>
      <c r="B2771" t="s">
        <v>6760</v>
      </c>
      <c r="C2771" t="s">
        <v>33</v>
      </c>
      <c r="D2771">
        <v>2007</v>
      </c>
      <c r="E2771" t="s">
        <v>105</v>
      </c>
      <c r="F2771" t="s">
        <v>224</v>
      </c>
      <c r="G2771" t="s">
        <v>152</v>
      </c>
      <c r="H2771">
        <v>2.1810549370323051</v>
      </c>
    </row>
    <row r="2772" spans="1:8">
      <c r="A2772" t="s">
        <v>36</v>
      </c>
      <c r="B2772" t="s">
        <v>6761</v>
      </c>
      <c r="C2772" t="s">
        <v>35</v>
      </c>
      <c r="D2772">
        <v>2007</v>
      </c>
      <c r="E2772" t="s">
        <v>105</v>
      </c>
      <c r="F2772" t="s">
        <v>224</v>
      </c>
      <c r="G2772" t="s">
        <v>152</v>
      </c>
      <c r="H2772">
        <v>1.89279951153561</v>
      </c>
    </row>
    <row r="2773" spans="1:8">
      <c r="A2773" t="s">
        <v>38</v>
      </c>
      <c r="B2773" t="s">
        <v>6762</v>
      </c>
      <c r="C2773" t="s">
        <v>37</v>
      </c>
      <c r="D2773">
        <v>2007</v>
      </c>
      <c r="E2773" t="s">
        <v>105</v>
      </c>
      <c r="F2773" t="s">
        <v>224</v>
      </c>
      <c r="G2773" t="s">
        <v>152</v>
      </c>
      <c r="H2773">
        <v>1.2100573397582577</v>
      </c>
    </row>
    <row r="2774" spans="1:8">
      <c r="A2774" t="s">
        <v>40</v>
      </c>
      <c r="B2774" t="s">
        <v>6763</v>
      </c>
      <c r="C2774" t="s">
        <v>39</v>
      </c>
      <c r="D2774">
        <v>2007</v>
      </c>
      <c r="E2774" t="s">
        <v>105</v>
      </c>
      <c r="F2774" t="s">
        <v>224</v>
      </c>
      <c r="G2774" t="s">
        <v>152</v>
      </c>
      <c r="H2774">
        <v>1.2685610099043558</v>
      </c>
    </row>
    <row r="2775" spans="1:8">
      <c r="A2775" t="s">
        <v>41</v>
      </c>
      <c r="B2775" t="s">
        <v>6764</v>
      </c>
      <c r="C2775" t="s">
        <v>24</v>
      </c>
      <c r="D2775">
        <v>2007</v>
      </c>
      <c r="E2775" t="s">
        <v>105</v>
      </c>
      <c r="F2775" t="s">
        <v>224</v>
      </c>
      <c r="G2775" t="s">
        <v>152</v>
      </c>
      <c r="H2775">
        <v>1.8463663571483386</v>
      </c>
    </row>
    <row r="2776" spans="1:8">
      <c r="A2776" t="s">
        <v>43</v>
      </c>
      <c r="B2776" t="s">
        <v>6765</v>
      </c>
      <c r="C2776" t="s">
        <v>42</v>
      </c>
      <c r="D2776">
        <v>2007</v>
      </c>
      <c r="E2776" t="s">
        <v>105</v>
      </c>
      <c r="F2776" t="s">
        <v>224</v>
      </c>
      <c r="G2776" t="s">
        <v>152</v>
      </c>
      <c r="H2776">
        <v>1.7407656145063801</v>
      </c>
    </row>
    <row r="2777" spans="1:8">
      <c r="A2777" t="s">
        <v>45</v>
      </c>
      <c r="B2777" t="s">
        <v>6766</v>
      </c>
      <c r="C2777" t="s">
        <v>44</v>
      </c>
      <c r="D2777">
        <v>2007</v>
      </c>
      <c r="E2777" t="s">
        <v>105</v>
      </c>
      <c r="F2777" t="s">
        <v>224</v>
      </c>
      <c r="G2777" t="s">
        <v>152</v>
      </c>
      <c r="H2777">
        <v>1.5997113302862642</v>
      </c>
    </row>
    <row r="2778" spans="1:8">
      <c r="A2778" t="s">
        <v>47</v>
      </c>
      <c r="B2778" t="s">
        <v>6767</v>
      </c>
      <c r="C2778" t="s">
        <v>46</v>
      </c>
      <c r="D2778">
        <v>2007</v>
      </c>
      <c r="E2778" t="s">
        <v>105</v>
      </c>
      <c r="F2778" t="s">
        <v>224</v>
      </c>
      <c r="G2778" t="s">
        <v>152</v>
      </c>
      <c r="H2778">
        <v>1.5321014435144067</v>
      </c>
    </row>
    <row r="2779" spans="1:8">
      <c r="A2779" t="s">
        <v>49</v>
      </c>
      <c r="B2779" t="s">
        <v>6768</v>
      </c>
      <c r="C2779" t="s">
        <v>48</v>
      </c>
      <c r="D2779">
        <v>2007</v>
      </c>
      <c r="E2779" t="s">
        <v>105</v>
      </c>
      <c r="F2779" t="s">
        <v>224</v>
      </c>
      <c r="G2779" t="s">
        <v>152</v>
      </c>
      <c r="H2779">
        <v>1.4933244267093246</v>
      </c>
    </row>
    <row r="2780" spans="1:8">
      <c r="A2780" t="s">
        <v>51</v>
      </c>
      <c r="B2780" t="s">
        <v>6769</v>
      </c>
      <c r="C2780" t="s">
        <v>50</v>
      </c>
      <c r="D2780">
        <v>2007</v>
      </c>
      <c r="E2780" t="s">
        <v>105</v>
      </c>
      <c r="F2780" t="s">
        <v>224</v>
      </c>
      <c r="G2780" t="s">
        <v>152</v>
      </c>
      <c r="H2780">
        <v>1.4082217690693619</v>
      </c>
    </row>
    <row r="2781" spans="1:8">
      <c r="A2781" t="s">
        <v>53</v>
      </c>
      <c r="B2781" t="s">
        <v>6770</v>
      </c>
      <c r="C2781" t="s">
        <v>52</v>
      </c>
      <c r="D2781">
        <v>2007</v>
      </c>
      <c r="E2781" t="s">
        <v>105</v>
      </c>
      <c r="F2781" t="s">
        <v>224</v>
      </c>
      <c r="G2781" t="s">
        <v>152</v>
      </c>
      <c r="H2781">
        <v>1.2416112420616452</v>
      </c>
    </row>
    <row r="2782" spans="1:8">
      <c r="A2782" t="s">
        <v>55</v>
      </c>
      <c r="B2782" t="s">
        <v>6771</v>
      </c>
      <c r="C2782" t="s">
        <v>54</v>
      </c>
      <c r="D2782">
        <v>2007</v>
      </c>
      <c r="E2782" t="s">
        <v>105</v>
      </c>
      <c r="F2782" t="s">
        <v>224</v>
      </c>
      <c r="G2782" t="s">
        <v>152</v>
      </c>
      <c r="H2782">
        <v>1.4720703157268655</v>
      </c>
    </row>
    <row r="2783" spans="1:8">
      <c r="A2783" t="s">
        <v>57</v>
      </c>
      <c r="B2783" t="s">
        <v>6772</v>
      </c>
      <c r="C2783" t="s">
        <v>56</v>
      </c>
      <c r="D2783">
        <v>2007</v>
      </c>
      <c r="E2783" t="s">
        <v>105</v>
      </c>
      <c r="F2783" t="s">
        <v>224</v>
      </c>
      <c r="G2783" t="s">
        <v>152</v>
      </c>
      <c r="H2783">
        <v>1.1814703573075438</v>
      </c>
    </row>
    <row r="2784" spans="1:8">
      <c r="A2784" t="s">
        <v>59</v>
      </c>
      <c r="B2784" t="s">
        <v>6773</v>
      </c>
      <c r="C2784" t="s">
        <v>58</v>
      </c>
      <c r="D2784">
        <v>2007</v>
      </c>
      <c r="E2784" t="s">
        <v>105</v>
      </c>
      <c r="F2784" t="s">
        <v>224</v>
      </c>
      <c r="G2784" t="s">
        <v>152</v>
      </c>
      <c r="H2784">
        <v>1.1296672981396283</v>
      </c>
    </row>
    <row r="2785" spans="1:8">
      <c r="A2785" t="s">
        <v>61</v>
      </c>
      <c r="B2785" t="s">
        <v>6774</v>
      </c>
      <c r="C2785" t="s">
        <v>60</v>
      </c>
      <c r="D2785">
        <v>2007</v>
      </c>
      <c r="E2785" t="s">
        <v>105</v>
      </c>
      <c r="F2785" t="s">
        <v>224</v>
      </c>
      <c r="G2785" t="s">
        <v>152</v>
      </c>
      <c r="H2785">
        <v>1.0957427698940183</v>
      </c>
    </row>
    <row r="2786" spans="1:8">
      <c r="A2786" t="s">
        <v>63</v>
      </c>
      <c r="B2786" t="s">
        <v>6775</v>
      </c>
      <c r="C2786" t="s">
        <v>62</v>
      </c>
      <c r="D2786">
        <v>2007</v>
      </c>
      <c r="E2786" t="s">
        <v>105</v>
      </c>
      <c r="F2786" t="s">
        <v>224</v>
      </c>
      <c r="G2786" t="s">
        <v>152</v>
      </c>
      <c r="H2786">
        <v>1.0987342954556067</v>
      </c>
    </row>
    <row r="2787" spans="1:8">
      <c r="A2787" t="s">
        <v>65</v>
      </c>
      <c r="B2787" t="s">
        <v>6776</v>
      </c>
      <c r="C2787" t="s">
        <v>64</v>
      </c>
      <c r="D2787">
        <v>2007</v>
      </c>
      <c r="E2787" t="s">
        <v>105</v>
      </c>
      <c r="F2787" t="s">
        <v>224</v>
      </c>
      <c r="G2787" t="s">
        <v>152</v>
      </c>
      <c r="H2787">
        <v>1.1573119736144648</v>
      </c>
    </row>
    <row r="2788" spans="1:8">
      <c r="A2788" t="s">
        <v>67</v>
      </c>
      <c r="B2788" t="s">
        <v>6777</v>
      </c>
      <c r="C2788" t="s">
        <v>66</v>
      </c>
      <c r="D2788">
        <v>2007</v>
      </c>
      <c r="E2788" t="s">
        <v>105</v>
      </c>
      <c r="F2788" t="s">
        <v>224</v>
      </c>
      <c r="G2788" t="s">
        <v>152</v>
      </c>
      <c r="H2788">
        <v>1.3457977690466514</v>
      </c>
    </row>
    <row r="2789" spans="1:8">
      <c r="A2789" t="s">
        <v>69</v>
      </c>
      <c r="B2789" t="s">
        <v>6778</v>
      </c>
      <c r="C2789" t="s">
        <v>68</v>
      </c>
      <c r="D2789">
        <v>2007</v>
      </c>
      <c r="E2789" t="s">
        <v>105</v>
      </c>
      <c r="F2789" t="s">
        <v>224</v>
      </c>
      <c r="G2789" t="s">
        <v>152</v>
      </c>
      <c r="H2789">
        <v>1.5596184057740035</v>
      </c>
    </row>
    <row r="2790" spans="1:8">
      <c r="A2790" t="s">
        <v>71</v>
      </c>
      <c r="B2790" t="s">
        <v>6779</v>
      </c>
      <c r="C2790" t="s">
        <v>70</v>
      </c>
      <c r="D2790">
        <v>2007</v>
      </c>
      <c r="E2790" t="s">
        <v>105</v>
      </c>
      <c r="F2790" t="s">
        <v>224</v>
      </c>
      <c r="G2790" t="s">
        <v>152</v>
      </c>
      <c r="H2790">
        <v>1.3012286154114265</v>
      </c>
    </row>
    <row r="2791" spans="1:8">
      <c r="A2791" t="s">
        <v>20</v>
      </c>
      <c r="B2791" t="s">
        <v>6780</v>
      </c>
      <c r="C2791" t="s">
        <v>182</v>
      </c>
      <c r="D2791">
        <v>2007</v>
      </c>
      <c r="E2791" t="s">
        <v>105</v>
      </c>
      <c r="F2791" t="s">
        <v>224</v>
      </c>
      <c r="G2791" t="s">
        <v>152</v>
      </c>
      <c r="H2791">
        <v>1.4142665990255594</v>
      </c>
    </row>
    <row r="2792" spans="1:8">
      <c r="A2792" t="s">
        <v>23</v>
      </c>
      <c r="B2792" t="s">
        <v>6781</v>
      </c>
      <c r="C2792" t="s">
        <v>175</v>
      </c>
      <c r="D2792">
        <v>2008</v>
      </c>
      <c r="E2792" t="s">
        <v>105</v>
      </c>
      <c r="F2792" t="s">
        <v>224</v>
      </c>
      <c r="G2792" t="s">
        <v>152</v>
      </c>
      <c r="H2792">
        <v>1.627426831716694</v>
      </c>
    </row>
    <row r="2793" spans="1:8">
      <c r="A2793" t="s">
        <v>25</v>
      </c>
      <c r="B2793" t="s">
        <v>6782</v>
      </c>
      <c r="C2793" t="s">
        <v>176</v>
      </c>
      <c r="D2793">
        <v>2008</v>
      </c>
      <c r="E2793" t="s">
        <v>105</v>
      </c>
      <c r="F2793" t="s">
        <v>224</v>
      </c>
      <c r="G2793" t="s">
        <v>152</v>
      </c>
      <c r="H2793">
        <v>1.9212881779783779</v>
      </c>
    </row>
    <row r="2794" spans="1:8">
      <c r="A2794" t="s">
        <v>26</v>
      </c>
      <c r="B2794" t="s">
        <v>6783</v>
      </c>
      <c r="C2794" t="s">
        <v>177</v>
      </c>
      <c r="D2794">
        <v>2008</v>
      </c>
      <c r="E2794" t="s">
        <v>105</v>
      </c>
      <c r="F2794" t="s">
        <v>224</v>
      </c>
      <c r="G2794" t="s">
        <v>152</v>
      </c>
      <c r="H2794">
        <v>1.6670272609260059</v>
      </c>
    </row>
    <row r="2795" spans="1:8">
      <c r="A2795" s="16" t="s">
        <v>221</v>
      </c>
      <c r="B2795" t="s">
        <v>6784</v>
      </c>
      <c r="C2795" t="s">
        <v>178</v>
      </c>
      <c r="D2795">
        <v>2008</v>
      </c>
      <c r="E2795" t="s">
        <v>105</v>
      </c>
      <c r="F2795" t="s">
        <v>224</v>
      </c>
      <c r="G2795" t="s">
        <v>152</v>
      </c>
      <c r="H2795">
        <v>1.4606858385848183</v>
      </c>
    </row>
    <row r="2796" spans="1:8">
      <c r="A2796" t="s">
        <v>107</v>
      </c>
      <c r="B2796" t="s">
        <v>6785</v>
      </c>
      <c r="C2796" t="s">
        <v>179</v>
      </c>
      <c r="D2796">
        <v>2008</v>
      </c>
      <c r="E2796" t="s">
        <v>105</v>
      </c>
      <c r="F2796" t="s">
        <v>224</v>
      </c>
      <c r="G2796" t="s">
        <v>152</v>
      </c>
      <c r="H2796">
        <v>1.2962582328707137</v>
      </c>
    </row>
    <row r="2797" spans="1:8">
      <c r="A2797" t="s">
        <v>27</v>
      </c>
      <c r="B2797" t="s">
        <v>6786</v>
      </c>
      <c r="C2797" t="s">
        <v>180</v>
      </c>
      <c r="D2797">
        <v>2008</v>
      </c>
      <c r="E2797" t="s">
        <v>105</v>
      </c>
      <c r="F2797" t="s">
        <v>224</v>
      </c>
      <c r="G2797" t="s">
        <v>152</v>
      </c>
      <c r="H2797">
        <v>1.1746340643878672</v>
      </c>
    </row>
    <row r="2798" spans="1:8">
      <c r="A2798" t="s">
        <v>28</v>
      </c>
      <c r="B2798" t="s">
        <v>6787</v>
      </c>
      <c r="C2798" t="s">
        <v>181</v>
      </c>
      <c r="D2798">
        <v>2008</v>
      </c>
      <c r="E2798" t="s">
        <v>105</v>
      </c>
      <c r="F2798" t="s">
        <v>224</v>
      </c>
      <c r="G2798" t="s">
        <v>152</v>
      </c>
      <c r="H2798">
        <v>1.3053095756217725</v>
      </c>
    </row>
    <row r="2799" spans="1:8">
      <c r="A2799" t="s">
        <v>30</v>
      </c>
      <c r="B2799" t="s">
        <v>6788</v>
      </c>
      <c r="C2799" t="s">
        <v>29</v>
      </c>
      <c r="D2799">
        <v>2008</v>
      </c>
      <c r="E2799" t="s">
        <v>105</v>
      </c>
      <c r="F2799" t="s">
        <v>224</v>
      </c>
      <c r="G2799" t="s">
        <v>152</v>
      </c>
      <c r="H2799">
        <v>1.7177914110429449</v>
      </c>
    </row>
    <row r="2800" spans="1:8">
      <c r="A2800" t="s">
        <v>32</v>
      </c>
      <c r="B2800" t="s">
        <v>6789</v>
      </c>
      <c r="C2800" t="s">
        <v>31</v>
      </c>
      <c r="D2800">
        <v>2008</v>
      </c>
      <c r="E2800" t="s">
        <v>105</v>
      </c>
      <c r="F2800" t="s">
        <v>224</v>
      </c>
      <c r="G2800" t="s">
        <v>152</v>
      </c>
      <c r="H2800">
        <v>1.6091125864168938</v>
      </c>
    </row>
    <row r="2801" spans="1:8">
      <c r="A2801" t="s">
        <v>34</v>
      </c>
      <c r="B2801" t="s">
        <v>6790</v>
      </c>
      <c r="C2801" t="s">
        <v>33</v>
      </c>
      <c r="D2801">
        <v>2008</v>
      </c>
      <c r="E2801" t="s">
        <v>105</v>
      </c>
      <c r="F2801" t="s">
        <v>224</v>
      </c>
      <c r="G2801" t="s">
        <v>152</v>
      </c>
      <c r="H2801">
        <v>2.3043146931814058</v>
      </c>
    </row>
    <row r="2802" spans="1:8">
      <c r="A2802" t="s">
        <v>36</v>
      </c>
      <c r="B2802" t="s">
        <v>6791</v>
      </c>
      <c r="C2802" t="s">
        <v>35</v>
      </c>
      <c r="D2802">
        <v>2008</v>
      </c>
      <c r="E2802" t="s">
        <v>105</v>
      </c>
      <c r="F2802" t="s">
        <v>224</v>
      </c>
      <c r="G2802" t="s">
        <v>152</v>
      </c>
      <c r="H2802">
        <v>1.8654533636659083</v>
      </c>
    </row>
    <row r="2803" spans="1:8">
      <c r="A2803" t="s">
        <v>38</v>
      </c>
      <c r="B2803" t="s">
        <v>6792</v>
      </c>
      <c r="C2803" t="s">
        <v>37</v>
      </c>
      <c r="D2803">
        <v>2008</v>
      </c>
      <c r="E2803" t="s">
        <v>105</v>
      </c>
      <c r="F2803" t="s">
        <v>224</v>
      </c>
      <c r="G2803" t="s">
        <v>152</v>
      </c>
      <c r="H2803">
        <v>1.2608870427442049</v>
      </c>
    </row>
    <row r="2804" spans="1:8">
      <c r="A2804" t="s">
        <v>40</v>
      </c>
      <c r="B2804" t="s">
        <v>6793</v>
      </c>
      <c r="C2804" t="s">
        <v>39</v>
      </c>
      <c r="D2804">
        <v>2008</v>
      </c>
      <c r="E2804" t="s">
        <v>105</v>
      </c>
      <c r="F2804" t="s">
        <v>224</v>
      </c>
      <c r="G2804" t="s">
        <v>152</v>
      </c>
      <c r="H2804">
        <v>1.275748525920821</v>
      </c>
    </row>
    <row r="2805" spans="1:8">
      <c r="A2805" t="s">
        <v>41</v>
      </c>
      <c r="B2805" t="s">
        <v>6794</v>
      </c>
      <c r="C2805" t="s">
        <v>24</v>
      </c>
      <c r="D2805">
        <v>2008</v>
      </c>
      <c r="E2805" t="s">
        <v>105</v>
      </c>
      <c r="F2805" t="s">
        <v>224</v>
      </c>
      <c r="G2805" t="s">
        <v>152</v>
      </c>
      <c r="H2805">
        <v>1.9212881779783779</v>
      </c>
    </row>
    <row r="2806" spans="1:8">
      <c r="A2806" t="s">
        <v>43</v>
      </c>
      <c r="B2806" t="s">
        <v>6795</v>
      </c>
      <c r="C2806" t="s">
        <v>42</v>
      </c>
      <c r="D2806">
        <v>2008</v>
      </c>
      <c r="E2806" t="s">
        <v>105</v>
      </c>
      <c r="F2806" t="s">
        <v>224</v>
      </c>
      <c r="G2806" t="s">
        <v>152</v>
      </c>
      <c r="H2806">
        <v>1.8426954148766581</v>
      </c>
    </row>
    <row r="2807" spans="1:8">
      <c r="A2807" t="s">
        <v>45</v>
      </c>
      <c r="B2807" t="s">
        <v>6796</v>
      </c>
      <c r="C2807" t="s">
        <v>44</v>
      </c>
      <c r="D2807">
        <v>2008</v>
      </c>
      <c r="E2807" t="s">
        <v>105</v>
      </c>
      <c r="F2807" t="s">
        <v>224</v>
      </c>
      <c r="G2807" t="s">
        <v>152</v>
      </c>
      <c r="H2807">
        <v>1.6828917294506054</v>
      </c>
    </row>
    <row r="2808" spans="1:8">
      <c r="A2808" t="s">
        <v>47</v>
      </c>
      <c r="B2808" t="s">
        <v>6797</v>
      </c>
      <c r="C2808" t="s">
        <v>46</v>
      </c>
      <c r="D2808">
        <v>2008</v>
      </c>
      <c r="E2808" t="s">
        <v>105</v>
      </c>
      <c r="F2808" t="s">
        <v>224</v>
      </c>
      <c r="G2808" t="s">
        <v>152</v>
      </c>
      <c r="H2808">
        <v>1.5832620152245396</v>
      </c>
    </row>
    <row r="2809" spans="1:8">
      <c r="A2809" t="s">
        <v>49</v>
      </c>
      <c r="B2809" t="s">
        <v>6798</v>
      </c>
      <c r="C2809" t="s">
        <v>48</v>
      </c>
      <c r="D2809">
        <v>2008</v>
      </c>
      <c r="E2809" t="s">
        <v>105</v>
      </c>
      <c r="F2809" t="s">
        <v>224</v>
      </c>
      <c r="G2809" t="s">
        <v>152</v>
      </c>
      <c r="H2809">
        <v>1.5419750180870444</v>
      </c>
    </row>
    <row r="2810" spans="1:8">
      <c r="A2810" t="s">
        <v>51</v>
      </c>
      <c r="B2810" t="s">
        <v>6799</v>
      </c>
      <c r="C2810" t="s">
        <v>50</v>
      </c>
      <c r="D2810">
        <v>2008</v>
      </c>
      <c r="E2810" t="s">
        <v>105</v>
      </c>
      <c r="F2810" t="s">
        <v>224</v>
      </c>
      <c r="G2810" t="s">
        <v>152</v>
      </c>
      <c r="H2810">
        <v>1.4557110928126105</v>
      </c>
    </row>
    <row r="2811" spans="1:8">
      <c r="A2811" t="s">
        <v>53</v>
      </c>
      <c r="B2811" t="s">
        <v>6800</v>
      </c>
      <c r="C2811" t="s">
        <v>52</v>
      </c>
      <c r="D2811">
        <v>2008</v>
      </c>
      <c r="E2811" t="s">
        <v>105</v>
      </c>
      <c r="F2811" t="s">
        <v>224</v>
      </c>
      <c r="G2811" t="s">
        <v>152</v>
      </c>
      <c r="H2811">
        <v>1.3272562614130676</v>
      </c>
    </row>
    <row r="2812" spans="1:8">
      <c r="A2812" t="s">
        <v>55</v>
      </c>
      <c r="B2812" t="s">
        <v>6801</v>
      </c>
      <c r="C2812" t="s">
        <v>54</v>
      </c>
      <c r="D2812">
        <v>2008</v>
      </c>
      <c r="E2812" t="s">
        <v>105</v>
      </c>
      <c r="F2812" t="s">
        <v>224</v>
      </c>
      <c r="G2812" t="s">
        <v>152</v>
      </c>
      <c r="H2812">
        <v>1.5251402145035915</v>
      </c>
    </row>
    <row r="2813" spans="1:8">
      <c r="A2813" t="s">
        <v>57</v>
      </c>
      <c r="B2813" t="s">
        <v>6802</v>
      </c>
      <c r="C2813" t="s">
        <v>56</v>
      </c>
      <c r="D2813">
        <v>2008</v>
      </c>
      <c r="E2813" t="s">
        <v>105</v>
      </c>
      <c r="F2813" t="s">
        <v>224</v>
      </c>
      <c r="G2813" t="s">
        <v>152</v>
      </c>
      <c r="H2813">
        <v>1.2105392457929001</v>
      </c>
    </row>
    <row r="2814" spans="1:8">
      <c r="A2814" t="s">
        <v>59</v>
      </c>
      <c r="B2814" t="s">
        <v>6803</v>
      </c>
      <c r="C2814" t="s">
        <v>58</v>
      </c>
      <c r="D2814">
        <v>2008</v>
      </c>
      <c r="E2814" t="s">
        <v>105</v>
      </c>
      <c r="F2814" t="s">
        <v>224</v>
      </c>
      <c r="G2814" t="s">
        <v>152</v>
      </c>
      <c r="H2814">
        <v>1.1872902410321231</v>
      </c>
    </row>
    <row r="2815" spans="1:8">
      <c r="A2815" t="s">
        <v>61</v>
      </c>
      <c r="B2815" t="s">
        <v>6804</v>
      </c>
      <c r="C2815" t="s">
        <v>60</v>
      </c>
      <c r="D2815">
        <v>2008</v>
      </c>
      <c r="E2815" t="s">
        <v>105</v>
      </c>
      <c r="F2815" t="s">
        <v>224</v>
      </c>
      <c r="G2815" t="s">
        <v>152</v>
      </c>
      <c r="H2815">
        <v>1.1230364631459238</v>
      </c>
    </row>
    <row r="2816" spans="1:8">
      <c r="A2816" t="s">
        <v>63</v>
      </c>
      <c r="B2816" t="s">
        <v>6805</v>
      </c>
      <c r="C2816" t="s">
        <v>62</v>
      </c>
      <c r="D2816">
        <v>2008</v>
      </c>
      <c r="E2816" t="s">
        <v>105</v>
      </c>
      <c r="F2816" t="s">
        <v>224</v>
      </c>
      <c r="G2816" t="s">
        <v>152</v>
      </c>
      <c r="H2816">
        <v>1.0947636700648748</v>
      </c>
    </row>
    <row r="2817" spans="1:8">
      <c r="A2817" t="s">
        <v>65</v>
      </c>
      <c r="B2817" t="s">
        <v>6806</v>
      </c>
      <c r="C2817" t="s">
        <v>64</v>
      </c>
      <c r="D2817">
        <v>2008</v>
      </c>
      <c r="E2817" t="s">
        <v>105</v>
      </c>
      <c r="F2817" t="s">
        <v>224</v>
      </c>
      <c r="G2817" t="s">
        <v>152</v>
      </c>
      <c r="H2817">
        <v>1.2245976741454245</v>
      </c>
    </row>
    <row r="2818" spans="1:8">
      <c r="A2818" t="s">
        <v>67</v>
      </c>
      <c r="B2818" t="s">
        <v>6807</v>
      </c>
      <c r="C2818" t="s">
        <v>66</v>
      </c>
      <c r="D2818">
        <v>2008</v>
      </c>
      <c r="E2818" t="s">
        <v>105</v>
      </c>
      <c r="F2818" t="s">
        <v>224</v>
      </c>
      <c r="G2818" t="s">
        <v>152</v>
      </c>
      <c r="H2818">
        <v>1.4691943127962086</v>
      </c>
    </row>
    <row r="2819" spans="1:8">
      <c r="A2819" t="s">
        <v>69</v>
      </c>
      <c r="B2819" t="s">
        <v>6808</v>
      </c>
      <c r="C2819" t="s">
        <v>68</v>
      </c>
      <c r="D2819">
        <v>2008</v>
      </c>
      <c r="E2819" t="s">
        <v>105</v>
      </c>
      <c r="F2819" t="s">
        <v>224</v>
      </c>
      <c r="G2819" t="s">
        <v>152</v>
      </c>
      <c r="H2819">
        <v>1.5865830749383247</v>
      </c>
    </row>
    <row r="2820" spans="1:8">
      <c r="A2820" t="s">
        <v>71</v>
      </c>
      <c r="B2820" t="s">
        <v>6809</v>
      </c>
      <c r="C2820" t="s">
        <v>70</v>
      </c>
      <c r="D2820">
        <v>2008</v>
      </c>
      <c r="E2820" t="s">
        <v>105</v>
      </c>
      <c r="F2820" t="s">
        <v>224</v>
      </c>
      <c r="G2820" t="s">
        <v>152</v>
      </c>
      <c r="H2820">
        <v>1.3230287446310316</v>
      </c>
    </row>
    <row r="2821" spans="1:8">
      <c r="A2821" t="s">
        <v>20</v>
      </c>
      <c r="B2821" t="s">
        <v>6810</v>
      </c>
      <c r="C2821" t="s">
        <v>182</v>
      </c>
      <c r="D2821">
        <v>2008</v>
      </c>
      <c r="E2821" t="s">
        <v>105</v>
      </c>
      <c r="F2821" t="s">
        <v>224</v>
      </c>
      <c r="G2821" t="s">
        <v>152</v>
      </c>
      <c r="H2821">
        <v>1.4627601147766485</v>
      </c>
    </row>
    <row r="2822" spans="1:8">
      <c r="A2822" t="s">
        <v>23</v>
      </c>
      <c r="B2822" t="s">
        <v>6811</v>
      </c>
      <c r="C2822" t="s">
        <v>175</v>
      </c>
      <c r="D2822">
        <v>2009</v>
      </c>
      <c r="E2822" t="s">
        <v>105</v>
      </c>
      <c r="F2822" t="s">
        <v>224</v>
      </c>
      <c r="G2822" t="s">
        <v>152</v>
      </c>
      <c r="H2822">
        <v>1.6808753800843272</v>
      </c>
    </row>
    <row r="2823" spans="1:8">
      <c r="A2823" t="s">
        <v>25</v>
      </c>
      <c r="B2823" t="s">
        <v>6812</v>
      </c>
      <c r="C2823" t="s">
        <v>176</v>
      </c>
      <c r="D2823">
        <v>2009</v>
      </c>
      <c r="E2823" t="s">
        <v>105</v>
      </c>
      <c r="F2823" t="s">
        <v>224</v>
      </c>
      <c r="G2823" t="s">
        <v>152</v>
      </c>
      <c r="H2823">
        <v>2.033274530080905</v>
      </c>
    </row>
    <row r="2824" spans="1:8">
      <c r="A2824" t="s">
        <v>26</v>
      </c>
      <c r="B2824" t="s">
        <v>6813</v>
      </c>
      <c r="C2824" t="s">
        <v>177</v>
      </c>
      <c r="D2824">
        <v>2009</v>
      </c>
      <c r="E2824" t="s">
        <v>105</v>
      </c>
      <c r="F2824" t="s">
        <v>224</v>
      </c>
      <c r="G2824" t="s">
        <v>152</v>
      </c>
      <c r="H2824">
        <v>1.7478556400712089</v>
      </c>
    </row>
    <row r="2825" spans="1:8">
      <c r="A2825" s="16" t="s">
        <v>221</v>
      </c>
      <c r="B2825" t="s">
        <v>6814</v>
      </c>
      <c r="C2825" t="s">
        <v>178</v>
      </c>
      <c r="D2825">
        <v>2009</v>
      </c>
      <c r="E2825" t="s">
        <v>105</v>
      </c>
      <c r="F2825" t="s">
        <v>224</v>
      </c>
      <c r="G2825" t="s">
        <v>152</v>
      </c>
      <c r="H2825">
        <v>1.5058541121859326</v>
      </c>
    </row>
    <row r="2826" spans="1:8">
      <c r="A2826" t="s">
        <v>107</v>
      </c>
      <c r="B2826" t="s">
        <v>6815</v>
      </c>
      <c r="C2826" t="s">
        <v>179</v>
      </c>
      <c r="D2826">
        <v>2009</v>
      </c>
      <c r="E2826" t="s">
        <v>105</v>
      </c>
      <c r="F2826" t="s">
        <v>224</v>
      </c>
      <c r="G2826" t="s">
        <v>152</v>
      </c>
      <c r="H2826">
        <v>1.3255228206066969</v>
      </c>
    </row>
    <row r="2827" spans="1:8">
      <c r="A2827" t="s">
        <v>27</v>
      </c>
      <c r="B2827" t="s">
        <v>6816</v>
      </c>
      <c r="C2827" t="s">
        <v>180</v>
      </c>
      <c r="D2827">
        <v>2009</v>
      </c>
      <c r="E2827" t="s">
        <v>105</v>
      </c>
      <c r="F2827" t="s">
        <v>224</v>
      </c>
      <c r="G2827" t="s">
        <v>152</v>
      </c>
      <c r="H2827">
        <v>1.2160368792344767</v>
      </c>
    </row>
    <row r="2828" spans="1:8">
      <c r="A2828" t="s">
        <v>28</v>
      </c>
      <c r="B2828" t="s">
        <v>6817</v>
      </c>
      <c r="C2828" t="s">
        <v>181</v>
      </c>
      <c r="D2828">
        <v>2009</v>
      </c>
      <c r="E2828" t="s">
        <v>105</v>
      </c>
      <c r="F2828" t="s">
        <v>224</v>
      </c>
      <c r="G2828" t="s">
        <v>152</v>
      </c>
      <c r="H2828">
        <v>1.3416253730703871</v>
      </c>
    </row>
    <row r="2829" spans="1:8">
      <c r="A2829" t="s">
        <v>30</v>
      </c>
      <c r="B2829" t="s">
        <v>6818</v>
      </c>
      <c r="C2829" t="s">
        <v>29</v>
      </c>
      <c r="D2829">
        <v>2009</v>
      </c>
      <c r="E2829" t="s">
        <v>105</v>
      </c>
      <c r="F2829" t="s">
        <v>224</v>
      </c>
      <c r="G2829" t="s">
        <v>152</v>
      </c>
      <c r="H2829">
        <v>1.7536181139122315</v>
      </c>
    </row>
    <row r="2830" spans="1:8">
      <c r="A2830" t="s">
        <v>32</v>
      </c>
      <c r="B2830" t="s">
        <v>6819</v>
      </c>
      <c r="C2830" t="s">
        <v>31</v>
      </c>
      <c r="D2830">
        <v>2009</v>
      </c>
      <c r="E2830" t="s">
        <v>105</v>
      </c>
      <c r="F2830" t="s">
        <v>224</v>
      </c>
      <c r="G2830" t="s">
        <v>152</v>
      </c>
      <c r="H2830">
        <v>1.6506940418130351</v>
      </c>
    </row>
    <row r="2831" spans="1:8">
      <c r="A2831" t="s">
        <v>34</v>
      </c>
      <c r="B2831" t="s">
        <v>6820</v>
      </c>
      <c r="C2831" t="s">
        <v>33</v>
      </c>
      <c r="D2831">
        <v>2009</v>
      </c>
      <c r="E2831" t="s">
        <v>105</v>
      </c>
      <c r="F2831" t="s">
        <v>224</v>
      </c>
      <c r="G2831" t="s">
        <v>152</v>
      </c>
      <c r="H2831">
        <v>2.4177652398777552</v>
      </c>
    </row>
    <row r="2832" spans="1:8">
      <c r="A2832" t="s">
        <v>36</v>
      </c>
      <c r="B2832" t="s">
        <v>6821</v>
      </c>
      <c r="C2832" t="s">
        <v>35</v>
      </c>
      <c r="D2832">
        <v>2009</v>
      </c>
      <c r="E2832" t="s">
        <v>105</v>
      </c>
      <c r="F2832" t="s">
        <v>224</v>
      </c>
      <c r="G2832" t="s">
        <v>152</v>
      </c>
      <c r="H2832">
        <v>1.9411586290567182</v>
      </c>
    </row>
    <row r="2833" spans="1:8">
      <c r="A2833" t="s">
        <v>38</v>
      </c>
      <c r="B2833" t="s">
        <v>6822</v>
      </c>
      <c r="C2833" t="s">
        <v>37</v>
      </c>
      <c r="D2833">
        <v>2009</v>
      </c>
      <c r="E2833" t="s">
        <v>105</v>
      </c>
      <c r="F2833" t="s">
        <v>224</v>
      </c>
      <c r="G2833" t="s">
        <v>152</v>
      </c>
      <c r="H2833">
        <v>1.3182875631735167</v>
      </c>
    </row>
    <row r="2834" spans="1:8">
      <c r="A2834" t="s">
        <v>40</v>
      </c>
      <c r="B2834" t="s">
        <v>6823</v>
      </c>
      <c r="C2834" t="s">
        <v>39</v>
      </c>
      <c r="D2834">
        <v>2009</v>
      </c>
      <c r="E2834" t="s">
        <v>105</v>
      </c>
      <c r="F2834" t="s">
        <v>224</v>
      </c>
      <c r="G2834" t="s">
        <v>152</v>
      </c>
      <c r="H2834">
        <v>1.2811182873950091</v>
      </c>
    </row>
    <row r="2835" spans="1:8">
      <c r="A2835" t="s">
        <v>41</v>
      </c>
      <c r="B2835" t="s">
        <v>6824</v>
      </c>
      <c r="C2835" t="s">
        <v>24</v>
      </c>
      <c r="D2835">
        <v>2009</v>
      </c>
      <c r="E2835" t="s">
        <v>105</v>
      </c>
      <c r="F2835" t="s">
        <v>224</v>
      </c>
      <c r="G2835" t="s">
        <v>152</v>
      </c>
      <c r="H2835">
        <v>2.033274530080905</v>
      </c>
    </row>
    <row r="2836" spans="1:8">
      <c r="A2836" t="s">
        <v>43</v>
      </c>
      <c r="B2836" t="s">
        <v>6825</v>
      </c>
      <c r="C2836" t="s">
        <v>42</v>
      </c>
      <c r="D2836">
        <v>2009</v>
      </c>
      <c r="E2836" t="s">
        <v>105</v>
      </c>
      <c r="F2836" t="s">
        <v>224</v>
      </c>
      <c r="G2836" t="s">
        <v>152</v>
      </c>
      <c r="H2836">
        <v>1.9079837618403248</v>
      </c>
    </row>
    <row r="2837" spans="1:8">
      <c r="A2837" t="s">
        <v>45</v>
      </c>
      <c r="B2837" t="s">
        <v>6826</v>
      </c>
      <c r="C2837" t="s">
        <v>44</v>
      </c>
      <c r="D2837">
        <v>2009</v>
      </c>
      <c r="E2837" t="s">
        <v>105</v>
      </c>
      <c r="F2837" t="s">
        <v>224</v>
      </c>
      <c r="G2837" t="s">
        <v>152</v>
      </c>
      <c r="H2837">
        <v>1.7735632958296839</v>
      </c>
    </row>
    <row r="2838" spans="1:8">
      <c r="A2838" t="s">
        <v>47</v>
      </c>
      <c r="B2838" t="s">
        <v>6827</v>
      </c>
      <c r="C2838" t="s">
        <v>46</v>
      </c>
      <c r="D2838">
        <v>2009</v>
      </c>
      <c r="E2838" t="s">
        <v>105</v>
      </c>
      <c r="F2838" t="s">
        <v>224</v>
      </c>
      <c r="G2838" t="s">
        <v>152</v>
      </c>
      <c r="H2838">
        <v>1.6642709549905668</v>
      </c>
    </row>
    <row r="2839" spans="1:8">
      <c r="A2839" t="s">
        <v>49</v>
      </c>
      <c r="B2839" t="s">
        <v>6828</v>
      </c>
      <c r="C2839" t="s">
        <v>48</v>
      </c>
      <c r="D2839">
        <v>2009</v>
      </c>
      <c r="E2839" t="s">
        <v>105</v>
      </c>
      <c r="F2839" t="s">
        <v>224</v>
      </c>
      <c r="G2839" t="s">
        <v>152</v>
      </c>
      <c r="H2839">
        <v>1.5837084524930662</v>
      </c>
    </row>
    <row r="2840" spans="1:8">
      <c r="A2840" t="s">
        <v>51</v>
      </c>
      <c r="B2840" t="s">
        <v>6829</v>
      </c>
      <c r="C2840" t="s">
        <v>50</v>
      </c>
      <c r="D2840">
        <v>2009</v>
      </c>
      <c r="E2840" t="s">
        <v>105</v>
      </c>
      <c r="F2840" t="s">
        <v>224</v>
      </c>
      <c r="G2840" t="s">
        <v>152</v>
      </c>
      <c r="H2840">
        <v>1.4894272675246158</v>
      </c>
    </row>
    <row r="2841" spans="1:8">
      <c r="A2841" t="s">
        <v>53</v>
      </c>
      <c r="B2841" t="s">
        <v>6830</v>
      </c>
      <c r="C2841" t="s">
        <v>52</v>
      </c>
      <c r="D2841">
        <v>2009</v>
      </c>
      <c r="E2841" t="s">
        <v>105</v>
      </c>
      <c r="F2841" t="s">
        <v>224</v>
      </c>
      <c r="G2841" t="s">
        <v>152</v>
      </c>
      <c r="H2841">
        <v>1.3893400265761109</v>
      </c>
    </row>
    <row r="2842" spans="1:8">
      <c r="A2842" t="s">
        <v>55</v>
      </c>
      <c r="B2842" t="s">
        <v>6831</v>
      </c>
      <c r="C2842" t="s">
        <v>54</v>
      </c>
      <c r="D2842">
        <v>2009</v>
      </c>
      <c r="E2842" t="s">
        <v>105</v>
      </c>
      <c r="F2842" t="s">
        <v>224</v>
      </c>
      <c r="G2842" t="s">
        <v>152</v>
      </c>
      <c r="H2842">
        <v>1.5354992412251358</v>
      </c>
    </row>
    <row r="2843" spans="1:8">
      <c r="A2843" t="s">
        <v>57</v>
      </c>
      <c r="B2843" t="s">
        <v>6832</v>
      </c>
      <c r="C2843" t="s">
        <v>56</v>
      </c>
      <c r="D2843">
        <v>2009</v>
      </c>
      <c r="E2843" t="s">
        <v>105</v>
      </c>
      <c r="F2843" t="s">
        <v>224</v>
      </c>
      <c r="G2843" t="s">
        <v>152</v>
      </c>
      <c r="H2843">
        <v>1.2477330431628582</v>
      </c>
    </row>
    <row r="2844" spans="1:8">
      <c r="A2844" t="s">
        <v>59</v>
      </c>
      <c r="B2844" t="s">
        <v>6833</v>
      </c>
      <c r="C2844" t="s">
        <v>58</v>
      </c>
      <c r="D2844">
        <v>2009</v>
      </c>
      <c r="E2844" t="s">
        <v>105</v>
      </c>
      <c r="F2844" t="s">
        <v>224</v>
      </c>
      <c r="G2844" t="s">
        <v>152</v>
      </c>
      <c r="H2844">
        <v>1.2193316320753895</v>
      </c>
    </row>
    <row r="2845" spans="1:8">
      <c r="A2845" t="s">
        <v>61</v>
      </c>
      <c r="B2845" t="s">
        <v>6834</v>
      </c>
      <c r="C2845" t="s">
        <v>60</v>
      </c>
      <c r="D2845">
        <v>2009</v>
      </c>
      <c r="E2845" t="s">
        <v>105</v>
      </c>
      <c r="F2845" t="s">
        <v>224</v>
      </c>
      <c r="G2845" t="s">
        <v>152</v>
      </c>
      <c r="H2845">
        <v>1.2026946002186718</v>
      </c>
    </row>
    <row r="2846" spans="1:8">
      <c r="A2846" t="s">
        <v>63</v>
      </c>
      <c r="B2846" t="s">
        <v>6835</v>
      </c>
      <c r="C2846" t="s">
        <v>62</v>
      </c>
      <c r="D2846">
        <v>2009</v>
      </c>
      <c r="E2846" t="s">
        <v>105</v>
      </c>
      <c r="F2846" t="s">
        <v>224</v>
      </c>
      <c r="G2846" t="s">
        <v>152</v>
      </c>
      <c r="H2846">
        <v>1.1069388131220053</v>
      </c>
    </row>
    <row r="2847" spans="1:8">
      <c r="A2847" t="s">
        <v>65</v>
      </c>
      <c r="B2847" t="s">
        <v>6836</v>
      </c>
      <c r="C2847" t="s">
        <v>64</v>
      </c>
      <c r="D2847">
        <v>2009</v>
      </c>
      <c r="E2847" t="s">
        <v>105</v>
      </c>
      <c r="F2847" t="s">
        <v>224</v>
      </c>
      <c r="G2847" t="s">
        <v>152</v>
      </c>
      <c r="H2847">
        <v>1.2368782712944824</v>
      </c>
    </row>
    <row r="2848" spans="1:8">
      <c r="A2848" t="s">
        <v>67</v>
      </c>
      <c r="B2848" t="s">
        <v>6837</v>
      </c>
      <c r="C2848" t="s">
        <v>66</v>
      </c>
      <c r="D2848">
        <v>2009</v>
      </c>
      <c r="E2848" t="s">
        <v>105</v>
      </c>
      <c r="F2848" t="s">
        <v>224</v>
      </c>
      <c r="G2848" t="s">
        <v>152</v>
      </c>
      <c r="H2848">
        <v>1.5188390120786011</v>
      </c>
    </row>
    <row r="2849" spans="1:8">
      <c r="A2849" t="s">
        <v>69</v>
      </c>
      <c r="B2849" t="s">
        <v>6838</v>
      </c>
      <c r="C2849" t="s">
        <v>68</v>
      </c>
      <c r="D2849">
        <v>2009</v>
      </c>
      <c r="E2849" t="s">
        <v>105</v>
      </c>
      <c r="F2849" t="s">
        <v>224</v>
      </c>
      <c r="G2849" t="s">
        <v>152</v>
      </c>
      <c r="H2849">
        <v>1.6947626657063761</v>
      </c>
    </row>
    <row r="2850" spans="1:8">
      <c r="A2850" t="s">
        <v>71</v>
      </c>
      <c r="B2850" t="s">
        <v>6839</v>
      </c>
      <c r="C2850" t="s">
        <v>70</v>
      </c>
      <c r="D2850">
        <v>2009</v>
      </c>
      <c r="E2850" t="s">
        <v>105</v>
      </c>
      <c r="F2850" t="s">
        <v>224</v>
      </c>
      <c r="G2850" t="s">
        <v>152</v>
      </c>
      <c r="H2850">
        <v>1.3473522465355832</v>
      </c>
    </row>
    <row r="2851" spans="1:8">
      <c r="A2851" t="s">
        <v>20</v>
      </c>
      <c r="B2851" t="s">
        <v>6840</v>
      </c>
      <c r="C2851" t="s">
        <v>182</v>
      </c>
      <c r="D2851">
        <v>2009</v>
      </c>
      <c r="E2851" t="s">
        <v>105</v>
      </c>
      <c r="F2851" t="s">
        <v>224</v>
      </c>
      <c r="G2851" t="s">
        <v>152</v>
      </c>
      <c r="H2851">
        <v>1.5124528849721208</v>
      </c>
    </row>
    <row r="2852" spans="1:8">
      <c r="A2852" t="s">
        <v>23</v>
      </c>
      <c r="B2852" t="s">
        <v>6841</v>
      </c>
      <c r="C2852" t="s">
        <v>175</v>
      </c>
      <c r="D2852">
        <v>2010</v>
      </c>
      <c r="E2852" t="s">
        <v>105</v>
      </c>
      <c r="F2852" t="s">
        <v>224</v>
      </c>
      <c r="G2852" t="s">
        <v>152</v>
      </c>
      <c r="H2852">
        <v>1.713895324659894</v>
      </c>
    </row>
    <row r="2853" spans="1:8">
      <c r="A2853" t="s">
        <v>25</v>
      </c>
      <c r="B2853" t="s">
        <v>6842</v>
      </c>
      <c r="C2853" t="s">
        <v>176</v>
      </c>
      <c r="D2853">
        <v>2010</v>
      </c>
      <c r="E2853" t="s">
        <v>105</v>
      </c>
      <c r="F2853" t="s">
        <v>224</v>
      </c>
      <c r="G2853" t="s">
        <v>152</v>
      </c>
      <c r="H2853">
        <v>2.0727915625190514</v>
      </c>
    </row>
    <row r="2854" spans="1:8">
      <c r="A2854" t="s">
        <v>26</v>
      </c>
      <c r="B2854" t="s">
        <v>6843</v>
      </c>
      <c r="C2854" t="s">
        <v>177</v>
      </c>
      <c r="D2854">
        <v>2010</v>
      </c>
      <c r="E2854" t="s">
        <v>105</v>
      </c>
      <c r="F2854" t="s">
        <v>224</v>
      </c>
      <c r="G2854" t="s">
        <v>152</v>
      </c>
      <c r="H2854">
        <v>1.8067371315631175</v>
      </c>
    </row>
    <row r="2855" spans="1:8">
      <c r="A2855" s="16" t="s">
        <v>221</v>
      </c>
      <c r="B2855" t="s">
        <v>6844</v>
      </c>
      <c r="C2855" t="s">
        <v>178</v>
      </c>
      <c r="D2855">
        <v>2010</v>
      </c>
      <c r="E2855" t="s">
        <v>105</v>
      </c>
      <c r="F2855" t="s">
        <v>224</v>
      </c>
      <c r="G2855" t="s">
        <v>152</v>
      </c>
      <c r="H2855">
        <v>1.5234817478203555</v>
      </c>
    </row>
    <row r="2856" spans="1:8">
      <c r="A2856" t="s">
        <v>107</v>
      </c>
      <c r="B2856" t="s">
        <v>6845</v>
      </c>
      <c r="C2856" t="s">
        <v>179</v>
      </c>
      <c r="D2856">
        <v>2010</v>
      </c>
      <c r="E2856" t="s">
        <v>105</v>
      </c>
      <c r="F2856" t="s">
        <v>224</v>
      </c>
      <c r="G2856" t="s">
        <v>152</v>
      </c>
      <c r="H2856">
        <v>1.3905442987683752</v>
      </c>
    </row>
    <row r="2857" spans="1:8">
      <c r="A2857" t="s">
        <v>27</v>
      </c>
      <c r="B2857" t="s">
        <v>6846</v>
      </c>
      <c r="C2857" t="s">
        <v>180</v>
      </c>
      <c r="D2857">
        <v>2010</v>
      </c>
      <c r="E2857" t="s">
        <v>105</v>
      </c>
      <c r="F2857" t="s">
        <v>224</v>
      </c>
      <c r="G2857" t="s">
        <v>152</v>
      </c>
      <c r="H2857">
        <v>1.2627991115705366</v>
      </c>
    </row>
    <row r="2858" spans="1:8">
      <c r="A2858" t="s">
        <v>28</v>
      </c>
      <c r="B2858" t="s">
        <v>6847</v>
      </c>
      <c r="C2858" t="s">
        <v>181</v>
      </c>
      <c r="D2858">
        <v>2010</v>
      </c>
      <c r="E2858" t="s">
        <v>105</v>
      </c>
      <c r="F2858" t="s">
        <v>224</v>
      </c>
      <c r="G2858" t="s">
        <v>152</v>
      </c>
      <c r="H2858">
        <v>1.3875021762998283</v>
      </c>
    </row>
    <row r="2859" spans="1:8">
      <c r="A2859" t="s">
        <v>30</v>
      </c>
      <c r="B2859" t="s">
        <v>6848</v>
      </c>
      <c r="C2859" t="s">
        <v>29</v>
      </c>
      <c r="D2859">
        <v>2010</v>
      </c>
      <c r="E2859" t="s">
        <v>105</v>
      </c>
      <c r="F2859" t="s">
        <v>224</v>
      </c>
      <c r="G2859" t="s">
        <v>152</v>
      </c>
      <c r="H2859">
        <v>1.742678129098062</v>
      </c>
    </row>
    <row r="2860" spans="1:8">
      <c r="A2860" t="s">
        <v>32</v>
      </c>
      <c r="B2860" t="s">
        <v>6849</v>
      </c>
      <c r="C2860" t="s">
        <v>31</v>
      </c>
      <c r="D2860">
        <v>2010</v>
      </c>
      <c r="E2860" t="s">
        <v>105</v>
      </c>
      <c r="F2860" t="s">
        <v>224</v>
      </c>
      <c r="G2860" t="s">
        <v>152</v>
      </c>
      <c r="H2860">
        <v>1.7256778846964056</v>
      </c>
    </row>
    <row r="2861" spans="1:8">
      <c r="A2861" t="s">
        <v>34</v>
      </c>
      <c r="B2861" t="s">
        <v>6850</v>
      </c>
      <c r="C2861" t="s">
        <v>33</v>
      </c>
      <c r="D2861">
        <v>2010</v>
      </c>
      <c r="E2861" t="s">
        <v>105</v>
      </c>
      <c r="F2861" t="s">
        <v>224</v>
      </c>
      <c r="G2861" t="s">
        <v>152</v>
      </c>
      <c r="H2861">
        <v>2.4333008411856025</v>
      </c>
    </row>
    <row r="2862" spans="1:8">
      <c r="A2862" t="s">
        <v>36</v>
      </c>
      <c r="B2862" t="s">
        <v>6851</v>
      </c>
      <c r="C2862" t="s">
        <v>35</v>
      </c>
      <c r="D2862">
        <v>2010</v>
      </c>
      <c r="E2862" t="s">
        <v>105</v>
      </c>
      <c r="F2862" t="s">
        <v>224</v>
      </c>
      <c r="G2862" t="s">
        <v>152</v>
      </c>
      <c r="H2862">
        <v>1.9320005204041806</v>
      </c>
    </row>
    <row r="2863" spans="1:8">
      <c r="A2863" t="s">
        <v>38</v>
      </c>
      <c r="B2863" t="s">
        <v>6852</v>
      </c>
      <c r="C2863" t="s">
        <v>37</v>
      </c>
      <c r="D2863">
        <v>2010</v>
      </c>
      <c r="E2863" t="s">
        <v>105</v>
      </c>
      <c r="F2863" t="s">
        <v>224</v>
      </c>
      <c r="G2863" t="s">
        <v>152</v>
      </c>
      <c r="H2863">
        <v>1.3956278325779792</v>
      </c>
    </row>
    <row r="2864" spans="1:8">
      <c r="A2864" t="s">
        <v>40</v>
      </c>
      <c r="B2864" t="s">
        <v>6853</v>
      </c>
      <c r="C2864" t="s">
        <v>39</v>
      </c>
      <c r="D2864">
        <v>2010</v>
      </c>
      <c r="E2864" t="s">
        <v>105</v>
      </c>
      <c r="F2864" t="s">
        <v>224</v>
      </c>
      <c r="G2864" t="s">
        <v>152</v>
      </c>
      <c r="H2864">
        <v>1.296825635625094</v>
      </c>
    </row>
    <row r="2865" spans="1:8">
      <c r="A2865" t="s">
        <v>41</v>
      </c>
      <c r="B2865" t="s">
        <v>6854</v>
      </c>
      <c r="C2865" t="s">
        <v>24</v>
      </c>
      <c r="D2865">
        <v>2010</v>
      </c>
      <c r="E2865" t="s">
        <v>105</v>
      </c>
      <c r="F2865" t="s">
        <v>224</v>
      </c>
      <c r="G2865" t="s">
        <v>152</v>
      </c>
      <c r="H2865">
        <v>2.0727915625190514</v>
      </c>
    </row>
    <row r="2866" spans="1:8">
      <c r="A2866" t="s">
        <v>43</v>
      </c>
      <c r="B2866" t="s">
        <v>6855</v>
      </c>
      <c r="C2866" t="s">
        <v>42</v>
      </c>
      <c r="D2866">
        <v>2010</v>
      </c>
      <c r="E2866" t="s">
        <v>105</v>
      </c>
      <c r="F2866" t="s">
        <v>224</v>
      </c>
      <c r="G2866" t="s">
        <v>152</v>
      </c>
      <c r="H2866">
        <v>1.895328603935216</v>
      </c>
    </row>
    <row r="2867" spans="1:8">
      <c r="A2867" t="s">
        <v>45</v>
      </c>
      <c r="B2867" t="s">
        <v>6856</v>
      </c>
      <c r="C2867" t="s">
        <v>44</v>
      </c>
      <c r="D2867">
        <v>2010</v>
      </c>
      <c r="E2867" t="s">
        <v>105</v>
      </c>
      <c r="F2867" t="s">
        <v>224</v>
      </c>
      <c r="G2867" t="s">
        <v>152</v>
      </c>
      <c r="H2867">
        <v>1.832504703036818</v>
      </c>
    </row>
    <row r="2868" spans="1:8">
      <c r="A2868" t="s">
        <v>47</v>
      </c>
      <c r="B2868" t="s">
        <v>6857</v>
      </c>
      <c r="C2868" t="s">
        <v>46</v>
      </c>
      <c r="D2868">
        <v>2010</v>
      </c>
      <c r="E2868" t="s">
        <v>105</v>
      </c>
      <c r="F2868" t="s">
        <v>224</v>
      </c>
      <c r="G2868" t="s">
        <v>152</v>
      </c>
      <c r="H2868">
        <v>1.7524999720047927</v>
      </c>
    </row>
    <row r="2869" spans="1:8">
      <c r="A2869" t="s">
        <v>49</v>
      </c>
      <c r="B2869" t="s">
        <v>6858</v>
      </c>
      <c r="C2869" t="s">
        <v>48</v>
      </c>
      <c r="D2869">
        <v>2010</v>
      </c>
      <c r="E2869" t="s">
        <v>105</v>
      </c>
      <c r="F2869" t="s">
        <v>224</v>
      </c>
      <c r="G2869" t="s">
        <v>152</v>
      </c>
      <c r="H2869">
        <v>1.5859851917716865</v>
      </c>
    </row>
    <row r="2870" spans="1:8">
      <c r="A2870" t="s">
        <v>51</v>
      </c>
      <c r="B2870" t="s">
        <v>6859</v>
      </c>
      <c r="C2870" t="s">
        <v>50</v>
      </c>
      <c r="D2870">
        <v>2010</v>
      </c>
      <c r="E2870" t="s">
        <v>105</v>
      </c>
      <c r="F2870" t="s">
        <v>224</v>
      </c>
      <c r="G2870" t="s">
        <v>152</v>
      </c>
      <c r="H2870">
        <v>1.5472300772149858</v>
      </c>
    </row>
    <row r="2871" spans="1:8">
      <c r="A2871" t="s">
        <v>53</v>
      </c>
      <c r="B2871" t="s">
        <v>6860</v>
      </c>
      <c r="C2871" t="s">
        <v>52</v>
      </c>
      <c r="D2871">
        <v>2010</v>
      </c>
      <c r="E2871" t="s">
        <v>105</v>
      </c>
      <c r="F2871" t="s">
        <v>224</v>
      </c>
      <c r="G2871" t="s">
        <v>152</v>
      </c>
      <c r="H2871">
        <v>1.3924347800569299</v>
      </c>
    </row>
    <row r="2872" spans="1:8">
      <c r="A2872" t="s">
        <v>55</v>
      </c>
      <c r="B2872" t="s">
        <v>6861</v>
      </c>
      <c r="C2872" t="s">
        <v>54</v>
      </c>
      <c r="D2872">
        <v>2010</v>
      </c>
      <c r="E2872" t="s">
        <v>105</v>
      </c>
      <c r="F2872" t="s">
        <v>224</v>
      </c>
      <c r="G2872" t="s">
        <v>152</v>
      </c>
      <c r="H2872">
        <v>1.6039742195236781</v>
      </c>
    </row>
    <row r="2873" spans="1:8">
      <c r="A2873" t="s">
        <v>57</v>
      </c>
      <c r="B2873" t="s">
        <v>6862</v>
      </c>
      <c r="C2873" t="s">
        <v>56</v>
      </c>
      <c r="D2873">
        <v>2010</v>
      </c>
      <c r="E2873" t="s">
        <v>105</v>
      </c>
      <c r="F2873" t="s">
        <v>224</v>
      </c>
      <c r="G2873" t="s">
        <v>152</v>
      </c>
      <c r="H2873">
        <v>1.3120334428187519</v>
      </c>
    </row>
    <row r="2874" spans="1:8">
      <c r="A2874" t="s">
        <v>59</v>
      </c>
      <c r="B2874" t="s">
        <v>6863</v>
      </c>
      <c r="C2874" t="s">
        <v>58</v>
      </c>
      <c r="D2874">
        <v>2010</v>
      </c>
      <c r="E2874" t="s">
        <v>105</v>
      </c>
      <c r="F2874" t="s">
        <v>224</v>
      </c>
      <c r="G2874" t="s">
        <v>152</v>
      </c>
      <c r="H2874">
        <v>1.2740076265936005</v>
      </c>
    </row>
    <row r="2875" spans="1:8">
      <c r="A2875" t="s">
        <v>61</v>
      </c>
      <c r="B2875" t="s">
        <v>6864</v>
      </c>
      <c r="C2875" t="s">
        <v>60</v>
      </c>
      <c r="D2875">
        <v>2010</v>
      </c>
      <c r="E2875" t="s">
        <v>105</v>
      </c>
      <c r="F2875" t="s">
        <v>224</v>
      </c>
      <c r="G2875" t="s">
        <v>152</v>
      </c>
      <c r="H2875">
        <v>1.2178477690288714</v>
      </c>
    </row>
    <row r="2876" spans="1:8">
      <c r="A2876" t="s">
        <v>63</v>
      </c>
      <c r="B2876" t="s">
        <v>6865</v>
      </c>
      <c r="C2876" t="s">
        <v>62</v>
      </c>
      <c r="D2876">
        <v>2010</v>
      </c>
      <c r="E2876" t="s">
        <v>105</v>
      </c>
      <c r="F2876" t="s">
        <v>224</v>
      </c>
      <c r="G2876" t="s">
        <v>152</v>
      </c>
      <c r="H2876">
        <v>1.1622581014542539</v>
      </c>
    </row>
    <row r="2877" spans="1:8">
      <c r="A2877" t="s">
        <v>65</v>
      </c>
      <c r="B2877" t="s">
        <v>6866</v>
      </c>
      <c r="C2877" t="s">
        <v>64</v>
      </c>
      <c r="D2877">
        <v>2010</v>
      </c>
      <c r="E2877" t="s">
        <v>105</v>
      </c>
      <c r="F2877" t="s">
        <v>224</v>
      </c>
      <c r="G2877" t="s">
        <v>152</v>
      </c>
      <c r="H2877">
        <v>1.240019887111397</v>
      </c>
    </row>
    <row r="2878" spans="1:8">
      <c r="A2878" t="s">
        <v>67</v>
      </c>
      <c r="B2878" t="s">
        <v>6867</v>
      </c>
      <c r="C2878" t="s">
        <v>66</v>
      </c>
      <c r="D2878">
        <v>2010</v>
      </c>
      <c r="E2878" t="s">
        <v>105</v>
      </c>
      <c r="F2878" t="s">
        <v>224</v>
      </c>
      <c r="G2878" t="s">
        <v>152</v>
      </c>
      <c r="H2878">
        <v>1.5508419178143948</v>
      </c>
    </row>
    <row r="2879" spans="1:8">
      <c r="A2879" t="s">
        <v>69</v>
      </c>
      <c r="B2879" t="s">
        <v>6868</v>
      </c>
      <c r="C2879" t="s">
        <v>68</v>
      </c>
      <c r="D2879">
        <v>2010</v>
      </c>
      <c r="E2879" t="s">
        <v>105</v>
      </c>
      <c r="F2879" t="s">
        <v>224</v>
      </c>
      <c r="G2879" t="s">
        <v>152</v>
      </c>
      <c r="H2879">
        <v>1.7854745603436701</v>
      </c>
    </row>
    <row r="2880" spans="1:8">
      <c r="A2880" t="s">
        <v>71</v>
      </c>
      <c r="B2880" t="s">
        <v>6869</v>
      </c>
      <c r="C2880" t="s">
        <v>70</v>
      </c>
      <c r="D2880">
        <v>2010</v>
      </c>
      <c r="E2880" t="s">
        <v>105</v>
      </c>
      <c r="F2880" t="s">
        <v>224</v>
      </c>
      <c r="G2880" t="s">
        <v>152</v>
      </c>
      <c r="H2880">
        <v>1.382989232440976</v>
      </c>
    </row>
    <row r="2881" spans="1:8">
      <c r="A2881" t="s">
        <v>20</v>
      </c>
      <c r="B2881" t="s">
        <v>6870</v>
      </c>
      <c r="C2881" t="s">
        <v>182</v>
      </c>
      <c r="D2881">
        <v>2010</v>
      </c>
      <c r="E2881" t="s">
        <v>105</v>
      </c>
      <c r="F2881" t="s">
        <v>224</v>
      </c>
      <c r="G2881" t="s">
        <v>152</v>
      </c>
      <c r="H2881">
        <v>1.5548050041023262</v>
      </c>
    </row>
    <row r="2882" spans="1:8">
      <c r="A2882" t="s">
        <v>23</v>
      </c>
      <c r="B2882" t="s">
        <v>6871</v>
      </c>
      <c r="C2882" t="s">
        <v>175</v>
      </c>
      <c r="D2882">
        <v>2011</v>
      </c>
      <c r="E2882" t="s">
        <v>105</v>
      </c>
      <c r="F2882" t="s">
        <v>224</v>
      </c>
      <c r="G2882" t="s">
        <v>152</v>
      </c>
      <c r="H2882">
        <v>1.7784371149009861</v>
      </c>
    </row>
    <row r="2883" spans="1:8">
      <c r="A2883" t="s">
        <v>25</v>
      </c>
      <c r="B2883" t="s">
        <v>6872</v>
      </c>
      <c r="C2883" t="s">
        <v>176</v>
      </c>
      <c r="D2883">
        <v>2011</v>
      </c>
      <c r="E2883" t="s">
        <v>105</v>
      </c>
      <c r="F2883" t="s">
        <v>224</v>
      </c>
      <c r="G2883" t="s">
        <v>152</v>
      </c>
      <c r="H2883">
        <v>2.1718300862344297</v>
      </c>
    </row>
    <row r="2884" spans="1:8">
      <c r="A2884" t="s">
        <v>26</v>
      </c>
      <c r="B2884" t="s">
        <v>6873</v>
      </c>
      <c r="C2884" t="s">
        <v>177</v>
      </c>
      <c r="D2884">
        <v>2011</v>
      </c>
      <c r="E2884" t="s">
        <v>105</v>
      </c>
      <c r="F2884" t="s">
        <v>224</v>
      </c>
      <c r="G2884" t="s">
        <v>152</v>
      </c>
      <c r="H2884">
        <v>1.8711196288723635</v>
      </c>
    </row>
    <row r="2885" spans="1:8">
      <c r="A2885" s="16" t="s">
        <v>221</v>
      </c>
      <c r="B2885" t="s">
        <v>6874</v>
      </c>
      <c r="C2885" t="s">
        <v>178</v>
      </c>
      <c r="D2885">
        <v>2011</v>
      </c>
      <c r="E2885" t="s">
        <v>105</v>
      </c>
      <c r="F2885" t="s">
        <v>224</v>
      </c>
      <c r="G2885" t="s">
        <v>152</v>
      </c>
      <c r="H2885">
        <v>1.5688225409049423</v>
      </c>
    </row>
    <row r="2886" spans="1:8">
      <c r="A2886" t="s">
        <v>107</v>
      </c>
      <c r="B2886" t="s">
        <v>6875</v>
      </c>
      <c r="C2886" t="s">
        <v>179</v>
      </c>
      <c r="D2886">
        <v>2011</v>
      </c>
      <c r="E2886" t="s">
        <v>105</v>
      </c>
      <c r="F2886" t="s">
        <v>224</v>
      </c>
      <c r="G2886" t="s">
        <v>152</v>
      </c>
      <c r="H2886">
        <v>1.4118927134246386</v>
      </c>
    </row>
    <row r="2887" spans="1:8">
      <c r="A2887" t="s">
        <v>27</v>
      </c>
      <c r="B2887" t="s">
        <v>6876</v>
      </c>
      <c r="C2887" t="s">
        <v>180</v>
      </c>
      <c r="D2887">
        <v>2011</v>
      </c>
      <c r="E2887" t="s">
        <v>105</v>
      </c>
      <c r="F2887" t="s">
        <v>224</v>
      </c>
      <c r="G2887" t="s">
        <v>152</v>
      </c>
      <c r="H2887">
        <v>1.3068887122194792</v>
      </c>
    </row>
    <row r="2888" spans="1:8">
      <c r="A2888" t="s">
        <v>28</v>
      </c>
      <c r="B2888" t="s">
        <v>6877</v>
      </c>
      <c r="C2888" t="s">
        <v>181</v>
      </c>
      <c r="D2888">
        <v>2011</v>
      </c>
      <c r="E2888" t="s">
        <v>105</v>
      </c>
      <c r="F2888" t="s">
        <v>224</v>
      </c>
      <c r="G2888" t="s">
        <v>152</v>
      </c>
      <c r="H2888">
        <v>1.4395308614902504</v>
      </c>
    </row>
    <row r="2889" spans="1:8">
      <c r="A2889" t="s">
        <v>30</v>
      </c>
      <c r="B2889" t="s">
        <v>6878</v>
      </c>
      <c r="C2889" t="s">
        <v>29</v>
      </c>
      <c r="D2889">
        <v>2011</v>
      </c>
      <c r="E2889" t="s">
        <v>105</v>
      </c>
      <c r="F2889" t="s">
        <v>224</v>
      </c>
      <c r="G2889" t="s">
        <v>152</v>
      </c>
      <c r="H2889">
        <v>1.8273875341907699</v>
      </c>
    </row>
    <row r="2890" spans="1:8">
      <c r="A2890" t="s">
        <v>32</v>
      </c>
      <c r="B2890" t="s">
        <v>6879</v>
      </c>
      <c r="C2890" t="s">
        <v>31</v>
      </c>
      <c r="D2890">
        <v>2011</v>
      </c>
      <c r="E2890" t="s">
        <v>105</v>
      </c>
      <c r="F2890" t="s">
        <v>224</v>
      </c>
      <c r="G2890" t="s">
        <v>152</v>
      </c>
      <c r="H2890">
        <v>1.8228992299966524</v>
      </c>
    </row>
    <row r="2891" spans="1:8">
      <c r="A2891" t="s">
        <v>34</v>
      </c>
      <c r="B2891" t="s">
        <v>6880</v>
      </c>
      <c r="C2891" t="s">
        <v>33</v>
      </c>
      <c r="D2891">
        <v>2011</v>
      </c>
      <c r="E2891" t="s">
        <v>105</v>
      </c>
      <c r="F2891" t="s">
        <v>224</v>
      </c>
      <c r="G2891" t="s">
        <v>152</v>
      </c>
      <c r="H2891">
        <v>2.5201649041046785</v>
      </c>
    </row>
    <row r="2892" spans="1:8">
      <c r="A2892" t="s">
        <v>36</v>
      </c>
      <c r="B2892" t="s">
        <v>6881</v>
      </c>
      <c r="C2892" t="s">
        <v>35</v>
      </c>
      <c r="D2892">
        <v>2011</v>
      </c>
      <c r="E2892" t="s">
        <v>105</v>
      </c>
      <c r="F2892" t="s">
        <v>224</v>
      </c>
      <c r="G2892" t="s">
        <v>152</v>
      </c>
      <c r="H2892">
        <v>1.9318009159775131</v>
      </c>
    </row>
    <row r="2893" spans="1:8">
      <c r="A2893" t="s">
        <v>38</v>
      </c>
      <c r="B2893" t="s">
        <v>6882</v>
      </c>
      <c r="C2893" t="s">
        <v>37</v>
      </c>
      <c r="D2893">
        <v>2011</v>
      </c>
      <c r="E2893" t="s">
        <v>105</v>
      </c>
      <c r="F2893" t="s">
        <v>224</v>
      </c>
      <c r="G2893" t="s">
        <v>152</v>
      </c>
      <c r="H2893">
        <v>1.4439426142401699</v>
      </c>
    </row>
    <row r="2894" spans="1:8">
      <c r="A2894" t="s">
        <v>40</v>
      </c>
      <c r="B2894" t="s">
        <v>6883</v>
      </c>
      <c r="C2894" t="s">
        <v>39</v>
      </c>
      <c r="D2894">
        <v>2011</v>
      </c>
      <c r="E2894" t="s">
        <v>105</v>
      </c>
      <c r="F2894" t="s">
        <v>224</v>
      </c>
      <c r="G2894" t="s">
        <v>152</v>
      </c>
      <c r="H2894">
        <v>1.3672922252010724</v>
      </c>
    </row>
    <row r="2895" spans="1:8">
      <c r="A2895" t="s">
        <v>41</v>
      </c>
      <c r="B2895" t="s">
        <v>6884</v>
      </c>
      <c r="C2895" t="s">
        <v>24</v>
      </c>
      <c r="D2895">
        <v>2011</v>
      </c>
      <c r="E2895" t="s">
        <v>105</v>
      </c>
      <c r="F2895" t="s">
        <v>224</v>
      </c>
      <c r="G2895" t="s">
        <v>152</v>
      </c>
      <c r="H2895">
        <v>2.1718300862344297</v>
      </c>
    </row>
    <row r="2896" spans="1:8">
      <c r="A2896" t="s">
        <v>43</v>
      </c>
      <c r="B2896" t="s">
        <v>6885</v>
      </c>
      <c r="C2896" t="s">
        <v>42</v>
      </c>
      <c r="D2896">
        <v>2011</v>
      </c>
      <c r="E2896" t="s">
        <v>105</v>
      </c>
      <c r="F2896" t="s">
        <v>224</v>
      </c>
      <c r="G2896" t="s">
        <v>152</v>
      </c>
      <c r="H2896">
        <v>1.8944952904448062</v>
      </c>
    </row>
    <row r="2897" spans="1:8">
      <c r="A2897" t="s">
        <v>45</v>
      </c>
      <c r="B2897" t="s">
        <v>6886</v>
      </c>
      <c r="C2897" t="s">
        <v>44</v>
      </c>
      <c r="D2897">
        <v>2011</v>
      </c>
      <c r="E2897" t="s">
        <v>105</v>
      </c>
      <c r="F2897" t="s">
        <v>224</v>
      </c>
      <c r="G2897" t="s">
        <v>152</v>
      </c>
      <c r="H2897">
        <v>1.9132291371286549</v>
      </c>
    </row>
    <row r="2898" spans="1:8">
      <c r="A2898" t="s">
        <v>47</v>
      </c>
      <c r="B2898" t="s">
        <v>6887</v>
      </c>
      <c r="C2898" t="s">
        <v>46</v>
      </c>
      <c r="D2898">
        <v>2011</v>
      </c>
      <c r="E2898" t="s">
        <v>105</v>
      </c>
      <c r="F2898" t="s">
        <v>224</v>
      </c>
      <c r="G2898" t="s">
        <v>152</v>
      </c>
      <c r="H2898">
        <v>1.8332906900426063</v>
      </c>
    </row>
    <row r="2899" spans="1:8">
      <c r="A2899" t="s">
        <v>49</v>
      </c>
      <c r="B2899" t="s">
        <v>6888</v>
      </c>
      <c r="C2899" t="s">
        <v>48</v>
      </c>
      <c r="D2899">
        <v>2011</v>
      </c>
      <c r="E2899" t="s">
        <v>105</v>
      </c>
      <c r="F2899" t="s">
        <v>224</v>
      </c>
      <c r="G2899" t="s">
        <v>152</v>
      </c>
      <c r="H2899">
        <v>1.6327707084665011</v>
      </c>
    </row>
    <row r="2900" spans="1:8">
      <c r="A2900" t="s">
        <v>51</v>
      </c>
      <c r="B2900" t="s">
        <v>6889</v>
      </c>
      <c r="C2900" t="s">
        <v>50</v>
      </c>
      <c r="D2900">
        <v>2011</v>
      </c>
      <c r="E2900" t="s">
        <v>105</v>
      </c>
      <c r="F2900" t="s">
        <v>224</v>
      </c>
      <c r="G2900" t="s">
        <v>152</v>
      </c>
      <c r="H2900">
        <v>1.5535938733156003</v>
      </c>
    </row>
    <row r="2901" spans="1:8">
      <c r="A2901" t="s">
        <v>53</v>
      </c>
      <c r="B2901" t="s">
        <v>6890</v>
      </c>
      <c r="C2901" t="s">
        <v>52</v>
      </c>
      <c r="D2901">
        <v>2011</v>
      </c>
      <c r="E2901" t="s">
        <v>105</v>
      </c>
      <c r="F2901" t="s">
        <v>224</v>
      </c>
      <c r="G2901" t="s">
        <v>152</v>
      </c>
      <c r="H2901">
        <v>1.4744724697413869</v>
      </c>
    </row>
    <row r="2902" spans="1:8">
      <c r="A2902" t="s">
        <v>55</v>
      </c>
      <c r="B2902" t="s">
        <v>6891</v>
      </c>
      <c r="C2902" t="s">
        <v>54</v>
      </c>
      <c r="D2902">
        <v>2011</v>
      </c>
      <c r="E2902" t="s">
        <v>105</v>
      </c>
      <c r="F2902" t="s">
        <v>224</v>
      </c>
      <c r="G2902" t="s">
        <v>152</v>
      </c>
      <c r="H2902">
        <v>1.6358394609827995</v>
      </c>
    </row>
    <row r="2903" spans="1:8">
      <c r="A2903" t="s">
        <v>57</v>
      </c>
      <c r="B2903" t="s">
        <v>6892</v>
      </c>
      <c r="C2903" t="s">
        <v>56</v>
      </c>
      <c r="D2903">
        <v>2011</v>
      </c>
      <c r="E2903" t="s">
        <v>105</v>
      </c>
      <c r="F2903" t="s">
        <v>224</v>
      </c>
      <c r="G2903" t="s">
        <v>152</v>
      </c>
      <c r="H2903">
        <v>1.3304918109995174</v>
      </c>
    </row>
    <row r="2904" spans="1:8">
      <c r="A2904" t="s">
        <v>59</v>
      </c>
      <c r="B2904" t="s">
        <v>6893</v>
      </c>
      <c r="C2904" t="s">
        <v>58</v>
      </c>
      <c r="D2904">
        <v>2011</v>
      </c>
      <c r="E2904" t="s">
        <v>105</v>
      </c>
      <c r="F2904" t="s">
        <v>224</v>
      </c>
      <c r="G2904" t="s">
        <v>152</v>
      </c>
      <c r="H2904">
        <v>1.3281440887989109</v>
      </c>
    </row>
    <row r="2905" spans="1:8">
      <c r="A2905" t="s">
        <v>61</v>
      </c>
      <c r="B2905" t="s">
        <v>6894</v>
      </c>
      <c r="C2905" t="s">
        <v>60</v>
      </c>
      <c r="D2905">
        <v>2011</v>
      </c>
      <c r="E2905" t="s">
        <v>105</v>
      </c>
      <c r="F2905" t="s">
        <v>224</v>
      </c>
      <c r="G2905" t="s">
        <v>152</v>
      </c>
      <c r="H2905">
        <v>1.2223071046600458</v>
      </c>
    </row>
    <row r="2906" spans="1:8">
      <c r="A2906" t="s">
        <v>63</v>
      </c>
      <c r="B2906" t="s">
        <v>6895</v>
      </c>
      <c r="C2906" t="s">
        <v>62</v>
      </c>
      <c r="D2906">
        <v>2011</v>
      </c>
      <c r="E2906" t="s">
        <v>105</v>
      </c>
      <c r="F2906" t="s">
        <v>224</v>
      </c>
      <c r="G2906" t="s">
        <v>152</v>
      </c>
      <c r="H2906">
        <v>1.1866998334056003</v>
      </c>
    </row>
    <row r="2907" spans="1:8">
      <c r="A2907" t="s">
        <v>65</v>
      </c>
      <c r="B2907" t="s">
        <v>6896</v>
      </c>
      <c r="C2907" t="s">
        <v>64</v>
      </c>
      <c r="D2907">
        <v>2011</v>
      </c>
      <c r="E2907" t="s">
        <v>105</v>
      </c>
      <c r="F2907" t="s">
        <v>224</v>
      </c>
      <c r="G2907" t="s">
        <v>152</v>
      </c>
      <c r="H2907">
        <v>1.2795103468376567</v>
      </c>
    </row>
    <row r="2908" spans="1:8">
      <c r="A2908" t="s">
        <v>67</v>
      </c>
      <c r="B2908" t="s">
        <v>6897</v>
      </c>
      <c r="C2908" t="s">
        <v>66</v>
      </c>
      <c r="D2908">
        <v>2011</v>
      </c>
      <c r="E2908" t="s">
        <v>105</v>
      </c>
      <c r="F2908" t="s">
        <v>224</v>
      </c>
      <c r="G2908" t="s">
        <v>152</v>
      </c>
      <c r="H2908">
        <v>1.5825491873396065</v>
      </c>
    </row>
    <row r="2909" spans="1:8">
      <c r="A2909" t="s">
        <v>69</v>
      </c>
      <c r="B2909" t="s">
        <v>6898</v>
      </c>
      <c r="C2909" t="s">
        <v>68</v>
      </c>
      <c r="D2909">
        <v>2011</v>
      </c>
      <c r="E2909" t="s">
        <v>105</v>
      </c>
      <c r="F2909" t="s">
        <v>224</v>
      </c>
      <c r="G2909" t="s">
        <v>152</v>
      </c>
      <c r="H2909">
        <v>1.9014789280551541</v>
      </c>
    </row>
    <row r="2910" spans="1:8">
      <c r="A2910" t="s">
        <v>71</v>
      </c>
      <c r="B2910" t="s">
        <v>6899</v>
      </c>
      <c r="C2910" t="s">
        <v>70</v>
      </c>
      <c r="D2910">
        <v>2011</v>
      </c>
      <c r="E2910" t="s">
        <v>105</v>
      </c>
      <c r="F2910" t="s">
        <v>224</v>
      </c>
      <c r="G2910" t="s">
        <v>152</v>
      </c>
      <c r="H2910">
        <v>1.4468597680542328</v>
      </c>
    </row>
    <row r="2911" spans="1:8">
      <c r="A2911" t="s">
        <v>20</v>
      </c>
      <c r="B2911" t="s">
        <v>6900</v>
      </c>
      <c r="C2911" t="s">
        <v>182</v>
      </c>
      <c r="D2911">
        <v>2011</v>
      </c>
      <c r="E2911" t="s">
        <v>105</v>
      </c>
      <c r="F2911" t="s">
        <v>224</v>
      </c>
      <c r="G2911" t="s">
        <v>152</v>
      </c>
      <c r="H2911">
        <v>1.6065404875454894</v>
      </c>
    </row>
    <row r="2912" spans="1:8">
      <c r="A2912" t="s">
        <v>23</v>
      </c>
      <c r="B2912" t="s">
        <v>6901</v>
      </c>
      <c r="C2912" t="s">
        <v>175</v>
      </c>
      <c r="D2912">
        <v>2012</v>
      </c>
      <c r="E2912" t="s">
        <v>105</v>
      </c>
      <c r="F2912" t="s">
        <v>224</v>
      </c>
      <c r="G2912" t="s">
        <v>152</v>
      </c>
      <c r="H2912">
        <v>1.8430371698296495</v>
      </c>
    </row>
    <row r="2913" spans="1:8">
      <c r="A2913" t="s">
        <v>25</v>
      </c>
      <c r="B2913" t="s">
        <v>6902</v>
      </c>
      <c r="C2913" t="s">
        <v>176</v>
      </c>
      <c r="D2913">
        <v>2012</v>
      </c>
      <c r="E2913" t="s">
        <v>105</v>
      </c>
      <c r="F2913" t="s">
        <v>224</v>
      </c>
      <c r="G2913" t="s">
        <v>152</v>
      </c>
      <c r="H2913">
        <v>2.1942714440163846</v>
      </c>
    </row>
    <row r="2914" spans="1:8">
      <c r="A2914" t="s">
        <v>26</v>
      </c>
      <c r="B2914" t="s">
        <v>6903</v>
      </c>
      <c r="C2914" t="s">
        <v>177</v>
      </c>
      <c r="D2914">
        <v>2012</v>
      </c>
      <c r="E2914" t="s">
        <v>105</v>
      </c>
      <c r="F2914" t="s">
        <v>224</v>
      </c>
      <c r="G2914" t="s">
        <v>152</v>
      </c>
      <c r="H2914">
        <v>1.9622108460607091</v>
      </c>
    </row>
    <row r="2915" spans="1:8">
      <c r="A2915" s="16" t="s">
        <v>221</v>
      </c>
      <c r="B2915" t="s">
        <v>6904</v>
      </c>
      <c r="C2915" t="s">
        <v>178</v>
      </c>
      <c r="D2915">
        <v>2012</v>
      </c>
      <c r="E2915" t="s">
        <v>105</v>
      </c>
      <c r="F2915" t="s">
        <v>224</v>
      </c>
      <c r="G2915" t="s">
        <v>152</v>
      </c>
      <c r="H2915">
        <v>1.6060258182414546</v>
      </c>
    </row>
    <row r="2916" spans="1:8">
      <c r="A2916" t="s">
        <v>107</v>
      </c>
      <c r="B2916" t="s">
        <v>6905</v>
      </c>
      <c r="C2916" t="s">
        <v>179</v>
      </c>
      <c r="D2916">
        <v>2012</v>
      </c>
      <c r="E2916" t="s">
        <v>105</v>
      </c>
      <c r="F2916" t="s">
        <v>224</v>
      </c>
      <c r="G2916" t="s">
        <v>152</v>
      </c>
      <c r="H2916">
        <v>1.4277739608381999</v>
      </c>
    </row>
    <row r="2917" spans="1:8">
      <c r="A2917" t="s">
        <v>27</v>
      </c>
      <c r="B2917" t="s">
        <v>6906</v>
      </c>
      <c r="C2917" t="s">
        <v>180</v>
      </c>
      <c r="D2917">
        <v>2012</v>
      </c>
      <c r="E2917" t="s">
        <v>105</v>
      </c>
      <c r="F2917" t="s">
        <v>224</v>
      </c>
      <c r="G2917" t="s">
        <v>152</v>
      </c>
      <c r="H2917">
        <v>1.3700625719716415</v>
      </c>
    </row>
    <row r="2918" spans="1:8">
      <c r="A2918" t="s">
        <v>28</v>
      </c>
      <c r="B2918" t="s">
        <v>6907</v>
      </c>
      <c r="C2918" t="s">
        <v>181</v>
      </c>
      <c r="D2918">
        <v>2012</v>
      </c>
      <c r="E2918" t="s">
        <v>105</v>
      </c>
      <c r="F2918" t="s">
        <v>224</v>
      </c>
      <c r="G2918" t="s">
        <v>152</v>
      </c>
      <c r="H2918">
        <v>1.5106988704196895</v>
      </c>
    </row>
    <row r="2919" spans="1:8">
      <c r="A2919" t="s">
        <v>30</v>
      </c>
      <c r="B2919" t="s">
        <v>6908</v>
      </c>
      <c r="C2919" t="s">
        <v>29</v>
      </c>
      <c r="D2919">
        <v>2012</v>
      </c>
      <c r="E2919" t="s">
        <v>105</v>
      </c>
      <c r="F2919" t="s">
        <v>224</v>
      </c>
      <c r="G2919" t="s">
        <v>152</v>
      </c>
      <c r="H2919">
        <v>1.9373765539677006</v>
      </c>
    </row>
    <row r="2920" spans="1:8">
      <c r="A2920" t="s">
        <v>32</v>
      </c>
      <c r="B2920" t="s">
        <v>6909</v>
      </c>
      <c r="C2920" t="s">
        <v>31</v>
      </c>
      <c r="D2920">
        <v>2012</v>
      </c>
      <c r="E2920" t="s">
        <v>105</v>
      </c>
      <c r="F2920" t="s">
        <v>224</v>
      </c>
      <c r="G2920" t="s">
        <v>152</v>
      </c>
      <c r="H2920">
        <v>1.9102355403474967</v>
      </c>
    </row>
    <row r="2921" spans="1:8">
      <c r="A2921" t="s">
        <v>34</v>
      </c>
      <c r="B2921" t="s">
        <v>6910</v>
      </c>
      <c r="C2921" t="s">
        <v>33</v>
      </c>
      <c r="D2921">
        <v>2012</v>
      </c>
      <c r="E2921" t="s">
        <v>105</v>
      </c>
      <c r="F2921" t="s">
        <v>224</v>
      </c>
      <c r="G2921" t="s">
        <v>152</v>
      </c>
      <c r="H2921">
        <v>2.6140514216142661</v>
      </c>
    </row>
    <row r="2922" spans="1:8">
      <c r="A2922" t="s">
        <v>36</v>
      </c>
      <c r="B2922" t="s">
        <v>6911</v>
      </c>
      <c r="C2922" t="s">
        <v>35</v>
      </c>
      <c r="D2922">
        <v>2012</v>
      </c>
      <c r="E2922" t="s">
        <v>105</v>
      </c>
      <c r="F2922" t="s">
        <v>224</v>
      </c>
      <c r="G2922" t="s">
        <v>152</v>
      </c>
      <c r="H2922">
        <v>1.9621826039978392</v>
      </c>
    </row>
    <row r="2923" spans="1:8">
      <c r="A2923" t="s">
        <v>38</v>
      </c>
      <c r="B2923" t="s">
        <v>6912</v>
      </c>
      <c r="C2923" t="s">
        <v>37</v>
      </c>
      <c r="D2923">
        <v>2012</v>
      </c>
      <c r="E2923" t="s">
        <v>105</v>
      </c>
      <c r="F2923" t="s">
        <v>224</v>
      </c>
      <c r="G2923" t="s">
        <v>152</v>
      </c>
      <c r="H2923">
        <v>1.4446568939876778</v>
      </c>
    </row>
    <row r="2924" spans="1:8">
      <c r="A2924" t="s">
        <v>40</v>
      </c>
      <c r="B2924" t="s">
        <v>6913</v>
      </c>
      <c r="C2924" t="s">
        <v>39</v>
      </c>
      <c r="D2924">
        <v>2012</v>
      </c>
      <c r="E2924" t="s">
        <v>105</v>
      </c>
      <c r="F2924" t="s">
        <v>224</v>
      </c>
      <c r="G2924" t="s">
        <v>152</v>
      </c>
      <c r="H2924">
        <v>1.4606309689246326</v>
      </c>
    </row>
    <row r="2925" spans="1:8">
      <c r="A2925" t="s">
        <v>41</v>
      </c>
      <c r="B2925" t="s">
        <v>6914</v>
      </c>
      <c r="C2925" t="s">
        <v>24</v>
      </c>
      <c r="D2925">
        <v>2012</v>
      </c>
      <c r="E2925" t="s">
        <v>105</v>
      </c>
      <c r="F2925" t="s">
        <v>224</v>
      </c>
      <c r="G2925" t="s">
        <v>152</v>
      </c>
      <c r="H2925">
        <v>2.1942714440163846</v>
      </c>
    </row>
    <row r="2926" spans="1:8">
      <c r="A2926" t="s">
        <v>43</v>
      </c>
      <c r="B2926" t="s">
        <v>6915</v>
      </c>
      <c r="C2926" t="s">
        <v>42</v>
      </c>
      <c r="D2926">
        <v>2012</v>
      </c>
      <c r="E2926" t="s">
        <v>105</v>
      </c>
      <c r="F2926" t="s">
        <v>224</v>
      </c>
      <c r="G2926" t="s">
        <v>152</v>
      </c>
      <c r="H2926">
        <v>1.9835319495961907</v>
      </c>
    </row>
    <row r="2927" spans="1:8">
      <c r="A2927" t="s">
        <v>45</v>
      </c>
      <c r="B2927" t="s">
        <v>6916</v>
      </c>
      <c r="C2927" t="s">
        <v>44</v>
      </c>
      <c r="D2927">
        <v>2012</v>
      </c>
      <c r="E2927" t="s">
        <v>105</v>
      </c>
      <c r="F2927" t="s">
        <v>224</v>
      </c>
      <c r="G2927" t="s">
        <v>152</v>
      </c>
      <c r="H2927">
        <v>2.0064498969346367</v>
      </c>
    </row>
    <row r="2928" spans="1:8">
      <c r="A2928" t="s">
        <v>47</v>
      </c>
      <c r="B2928" t="s">
        <v>6917</v>
      </c>
      <c r="C2928" t="s">
        <v>46</v>
      </c>
      <c r="D2928">
        <v>2012</v>
      </c>
      <c r="E2928" t="s">
        <v>105</v>
      </c>
      <c r="F2928" t="s">
        <v>224</v>
      </c>
      <c r="G2928" t="s">
        <v>152</v>
      </c>
      <c r="H2928">
        <v>1.9236956256448372</v>
      </c>
    </row>
    <row r="2929" spans="1:8">
      <c r="A2929" t="s">
        <v>49</v>
      </c>
      <c r="B2929" t="s">
        <v>6918</v>
      </c>
      <c r="C2929" t="s">
        <v>48</v>
      </c>
      <c r="D2929">
        <v>2012</v>
      </c>
      <c r="E2929" t="s">
        <v>105</v>
      </c>
      <c r="F2929" t="s">
        <v>224</v>
      </c>
      <c r="G2929" t="s">
        <v>152</v>
      </c>
      <c r="H2929">
        <v>1.6871838111298481</v>
      </c>
    </row>
    <row r="2930" spans="1:8">
      <c r="A2930" t="s">
        <v>51</v>
      </c>
      <c r="B2930" t="s">
        <v>6919</v>
      </c>
      <c r="C2930" t="s">
        <v>50</v>
      </c>
      <c r="D2930">
        <v>2012</v>
      </c>
      <c r="E2930" t="s">
        <v>105</v>
      </c>
      <c r="F2930" t="s">
        <v>224</v>
      </c>
      <c r="G2930" t="s">
        <v>152</v>
      </c>
      <c r="H2930">
        <v>1.5877648707022358</v>
      </c>
    </row>
    <row r="2931" spans="1:8">
      <c r="A2931" t="s">
        <v>53</v>
      </c>
      <c r="B2931" t="s">
        <v>6920</v>
      </c>
      <c r="C2931" t="s">
        <v>52</v>
      </c>
      <c r="D2931">
        <v>2012</v>
      </c>
      <c r="E2931" t="s">
        <v>105</v>
      </c>
      <c r="F2931" t="s">
        <v>224</v>
      </c>
      <c r="G2931" t="s">
        <v>152</v>
      </c>
      <c r="H2931">
        <v>1.4846173920607766</v>
      </c>
    </row>
    <row r="2932" spans="1:8">
      <c r="A2932" t="s">
        <v>55</v>
      </c>
      <c r="B2932" t="s">
        <v>6921</v>
      </c>
      <c r="C2932" t="s">
        <v>54</v>
      </c>
      <c r="D2932">
        <v>2012</v>
      </c>
      <c r="E2932" t="s">
        <v>105</v>
      </c>
      <c r="F2932" t="s">
        <v>224</v>
      </c>
      <c r="G2932" t="s">
        <v>152</v>
      </c>
      <c r="H2932">
        <v>1.6733080636278226</v>
      </c>
    </row>
    <row r="2933" spans="1:8">
      <c r="A2933" t="s">
        <v>57</v>
      </c>
      <c r="B2933" t="s">
        <v>6922</v>
      </c>
      <c r="C2933" t="s">
        <v>56</v>
      </c>
      <c r="D2933">
        <v>2012</v>
      </c>
      <c r="E2933" t="s">
        <v>105</v>
      </c>
      <c r="F2933" t="s">
        <v>224</v>
      </c>
      <c r="G2933" t="s">
        <v>152</v>
      </c>
      <c r="H2933">
        <v>1.3392074602970563</v>
      </c>
    </row>
    <row r="2934" spans="1:8">
      <c r="A2934" t="s">
        <v>59</v>
      </c>
      <c r="B2934" t="s">
        <v>6923</v>
      </c>
      <c r="C2934" t="s">
        <v>58</v>
      </c>
      <c r="D2934">
        <v>2012</v>
      </c>
      <c r="E2934" t="s">
        <v>105</v>
      </c>
      <c r="F2934" t="s">
        <v>224</v>
      </c>
      <c r="G2934" t="s">
        <v>152</v>
      </c>
      <c r="H2934">
        <v>1.3887564474881886</v>
      </c>
    </row>
    <row r="2935" spans="1:8">
      <c r="A2935" t="s">
        <v>61</v>
      </c>
      <c r="B2935" t="s">
        <v>6924</v>
      </c>
      <c r="C2935" t="s">
        <v>60</v>
      </c>
      <c r="D2935">
        <v>2012</v>
      </c>
      <c r="E2935" t="s">
        <v>105</v>
      </c>
      <c r="F2935" t="s">
        <v>224</v>
      </c>
      <c r="G2935" t="s">
        <v>152</v>
      </c>
      <c r="H2935">
        <v>1.2951838605507136</v>
      </c>
    </row>
    <row r="2936" spans="1:8">
      <c r="A2936" t="s">
        <v>63</v>
      </c>
      <c r="B2936" t="s">
        <v>6925</v>
      </c>
      <c r="C2936" t="s">
        <v>62</v>
      </c>
      <c r="D2936">
        <v>2012</v>
      </c>
      <c r="E2936" t="s">
        <v>105</v>
      </c>
      <c r="F2936" t="s">
        <v>224</v>
      </c>
      <c r="G2936" t="s">
        <v>152</v>
      </c>
      <c r="H2936">
        <v>1.2456692195477754</v>
      </c>
    </row>
    <row r="2937" spans="1:8">
      <c r="A2937" t="s">
        <v>65</v>
      </c>
      <c r="B2937" t="s">
        <v>6926</v>
      </c>
      <c r="C2937" t="s">
        <v>64</v>
      </c>
      <c r="D2937">
        <v>2012</v>
      </c>
      <c r="E2937" t="s">
        <v>105</v>
      </c>
      <c r="F2937" t="s">
        <v>224</v>
      </c>
      <c r="G2937" t="s">
        <v>152</v>
      </c>
      <c r="H2937">
        <v>1.3320508336248105</v>
      </c>
    </row>
    <row r="2938" spans="1:8">
      <c r="A2938" t="s">
        <v>67</v>
      </c>
      <c r="B2938" t="s">
        <v>6927</v>
      </c>
      <c r="C2938" t="s">
        <v>66</v>
      </c>
      <c r="D2938">
        <v>2012</v>
      </c>
      <c r="E2938" t="s">
        <v>105</v>
      </c>
      <c r="F2938" t="s">
        <v>224</v>
      </c>
      <c r="G2938" t="s">
        <v>152</v>
      </c>
      <c r="H2938">
        <v>1.634258738900753</v>
      </c>
    </row>
    <row r="2939" spans="1:8">
      <c r="A2939" t="s">
        <v>69</v>
      </c>
      <c r="B2939" t="s">
        <v>6928</v>
      </c>
      <c r="C2939" t="s">
        <v>68</v>
      </c>
      <c r="D2939">
        <v>2012</v>
      </c>
      <c r="E2939" t="s">
        <v>105</v>
      </c>
      <c r="F2939" t="s">
        <v>224</v>
      </c>
      <c r="G2939" t="s">
        <v>152</v>
      </c>
      <c r="H2939">
        <v>2.0018218578506519</v>
      </c>
    </row>
    <row r="2940" spans="1:8">
      <c r="A2940" t="s">
        <v>71</v>
      </c>
      <c r="B2940" t="s">
        <v>6929</v>
      </c>
      <c r="C2940" t="s">
        <v>70</v>
      </c>
      <c r="D2940">
        <v>2012</v>
      </c>
      <c r="E2940" t="s">
        <v>105</v>
      </c>
      <c r="F2940" t="s">
        <v>224</v>
      </c>
      <c r="G2940" t="s">
        <v>152</v>
      </c>
      <c r="H2940">
        <v>1.5356025039123631</v>
      </c>
    </row>
    <row r="2941" spans="1:8">
      <c r="A2941" t="s">
        <v>20</v>
      </c>
      <c r="B2941" t="s">
        <v>6930</v>
      </c>
      <c r="C2941" t="s">
        <v>182</v>
      </c>
      <c r="D2941">
        <v>2012</v>
      </c>
      <c r="E2941" t="s">
        <v>105</v>
      </c>
      <c r="F2941" t="s">
        <v>224</v>
      </c>
      <c r="G2941" t="s">
        <v>152</v>
      </c>
      <c r="H2941">
        <v>1.6614611480221679</v>
      </c>
    </row>
    <row r="2942" spans="1:8">
      <c r="A2942" t="s">
        <v>23</v>
      </c>
      <c r="B2942" t="s">
        <v>6931</v>
      </c>
      <c r="C2942" t="s">
        <v>175</v>
      </c>
      <c r="D2942">
        <v>2013</v>
      </c>
      <c r="E2942" t="s">
        <v>105</v>
      </c>
      <c r="F2942" t="s">
        <v>224</v>
      </c>
      <c r="G2942" t="s">
        <v>152</v>
      </c>
      <c r="H2942">
        <v>1.8966119147712772</v>
      </c>
    </row>
    <row r="2943" spans="1:8">
      <c r="A2943" t="s">
        <v>25</v>
      </c>
      <c r="B2943" t="s">
        <v>6932</v>
      </c>
      <c r="C2943" t="s">
        <v>176</v>
      </c>
      <c r="D2943">
        <v>2013</v>
      </c>
      <c r="E2943" t="s">
        <v>105</v>
      </c>
      <c r="F2943" t="s">
        <v>224</v>
      </c>
      <c r="G2943" t="s">
        <v>152</v>
      </c>
      <c r="H2943">
        <v>2.2694732994181619</v>
      </c>
    </row>
    <row r="2944" spans="1:8">
      <c r="A2944" t="s">
        <v>26</v>
      </c>
      <c r="B2944" t="s">
        <v>6933</v>
      </c>
      <c r="C2944" t="s">
        <v>177</v>
      </c>
      <c r="D2944">
        <v>2013</v>
      </c>
      <c r="E2944" t="s">
        <v>105</v>
      </c>
      <c r="F2944" t="s">
        <v>224</v>
      </c>
      <c r="G2944" t="s">
        <v>152</v>
      </c>
      <c r="H2944">
        <v>2.0312417262377549</v>
      </c>
    </row>
    <row r="2945" spans="1:8">
      <c r="A2945" s="16" t="s">
        <v>221</v>
      </c>
      <c r="B2945" t="s">
        <v>6934</v>
      </c>
      <c r="C2945" t="s">
        <v>178</v>
      </c>
      <c r="D2945">
        <v>2013</v>
      </c>
      <c r="E2945" t="s">
        <v>105</v>
      </c>
      <c r="F2945" t="s">
        <v>224</v>
      </c>
      <c r="G2945" t="s">
        <v>152</v>
      </c>
      <c r="H2945">
        <v>1.6397779394429812</v>
      </c>
    </row>
    <row r="2946" spans="1:8">
      <c r="A2946" t="s">
        <v>107</v>
      </c>
      <c r="B2946" t="s">
        <v>6935</v>
      </c>
      <c r="C2946" t="s">
        <v>179</v>
      </c>
      <c r="D2946">
        <v>2013</v>
      </c>
      <c r="E2946" t="s">
        <v>105</v>
      </c>
      <c r="F2946" t="s">
        <v>224</v>
      </c>
      <c r="G2946" t="s">
        <v>152</v>
      </c>
      <c r="H2946">
        <v>1.4264581121811679</v>
      </c>
    </row>
    <row r="2947" spans="1:8">
      <c r="A2947" t="s">
        <v>27</v>
      </c>
      <c r="B2947" t="s">
        <v>6936</v>
      </c>
      <c r="C2947" t="s">
        <v>180</v>
      </c>
      <c r="D2947">
        <v>2013</v>
      </c>
      <c r="E2947" t="s">
        <v>105</v>
      </c>
      <c r="F2947" t="s">
        <v>224</v>
      </c>
      <c r="G2947" t="s">
        <v>152</v>
      </c>
      <c r="H2947">
        <v>1.3976380678120977</v>
      </c>
    </row>
    <row r="2948" spans="1:8">
      <c r="A2948" t="s">
        <v>28</v>
      </c>
      <c r="B2948" t="s">
        <v>6937</v>
      </c>
      <c r="C2948" t="s">
        <v>181</v>
      </c>
      <c r="D2948">
        <v>2013</v>
      </c>
      <c r="E2948" t="s">
        <v>105</v>
      </c>
      <c r="F2948" t="s">
        <v>224</v>
      </c>
      <c r="G2948" t="s">
        <v>152</v>
      </c>
      <c r="H2948">
        <v>1.5282965677637605</v>
      </c>
    </row>
    <row r="2949" spans="1:8">
      <c r="A2949" t="s">
        <v>30</v>
      </c>
      <c r="B2949" t="s">
        <v>6938</v>
      </c>
      <c r="C2949" t="s">
        <v>29</v>
      </c>
      <c r="D2949">
        <v>2013</v>
      </c>
      <c r="E2949" t="s">
        <v>105</v>
      </c>
      <c r="F2949" t="s">
        <v>224</v>
      </c>
      <c r="G2949" t="s">
        <v>152</v>
      </c>
      <c r="H2949">
        <v>1.9035164196454519</v>
      </c>
    </row>
    <row r="2950" spans="1:8">
      <c r="A2950" t="s">
        <v>32</v>
      </c>
      <c r="B2950" t="s">
        <v>6939</v>
      </c>
      <c r="C2950" t="s">
        <v>31</v>
      </c>
      <c r="D2950">
        <v>2013</v>
      </c>
      <c r="E2950" t="s">
        <v>105</v>
      </c>
      <c r="F2950" t="s">
        <v>224</v>
      </c>
      <c r="G2950" t="s">
        <v>152</v>
      </c>
      <c r="H2950">
        <v>2.0124867162592985</v>
      </c>
    </row>
    <row r="2951" spans="1:8">
      <c r="A2951" t="s">
        <v>34</v>
      </c>
      <c r="B2951" t="s">
        <v>6940</v>
      </c>
      <c r="C2951" t="s">
        <v>33</v>
      </c>
      <c r="D2951">
        <v>2013</v>
      </c>
      <c r="E2951" t="s">
        <v>105</v>
      </c>
      <c r="F2951" t="s">
        <v>224</v>
      </c>
      <c r="G2951" t="s">
        <v>152</v>
      </c>
      <c r="H2951">
        <v>2.6838948511221457</v>
      </c>
    </row>
    <row r="2952" spans="1:8">
      <c r="A2952" t="s">
        <v>36</v>
      </c>
      <c r="B2952" t="s">
        <v>6941</v>
      </c>
      <c r="C2952" t="s">
        <v>35</v>
      </c>
      <c r="D2952">
        <v>2013</v>
      </c>
      <c r="E2952" t="s">
        <v>105</v>
      </c>
      <c r="F2952" t="s">
        <v>224</v>
      </c>
      <c r="G2952" t="s">
        <v>152</v>
      </c>
      <c r="H2952">
        <v>2.0281883808869026</v>
      </c>
    </row>
    <row r="2953" spans="1:8">
      <c r="A2953" t="s">
        <v>38</v>
      </c>
      <c r="B2953" t="s">
        <v>6942</v>
      </c>
      <c r="C2953" t="s">
        <v>37</v>
      </c>
      <c r="D2953">
        <v>2013</v>
      </c>
      <c r="E2953" t="s">
        <v>105</v>
      </c>
      <c r="F2953" t="s">
        <v>224</v>
      </c>
      <c r="G2953" t="s">
        <v>152</v>
      </c>
      <c r="H2953">
        <v>1.4638669934424058</v>
      </c>
    </row>
    <row r="2954" spans="1:8">
      <c r="A2954" t="s">
        <v>40</v>
      </c>
      <c r="B2954" t="s">
        <v>6943</v>
      </c>
      <c r="C2954" t="s">
        <v>39</v>
      </c>
      <c r="D2954">
        <v>2013</v>
      </c>
      <c r="E2954" t="s">
        <v>105</v>
      </c>
      <c r="F2954" t="s">
        <v>224</v>
      </c>
      <c r="G2954" t="s">
        <v>152</v>
      </c>
      <c r="H2954">
        <v>1.530409726408021</v>
      </c>
    </row>
    <row r="2955" spans="1:8">
      <c r="A2955" t="s">
        <v>41</v>
      </c>
      <c r="B2955" t="s">
        <v>6944</v>
      </c>
      <c r="C2955" t="s">
        <v>24</v>
      </c>
      <c r="D2955">
        <v>2013</v>
      </c>
      <c r="E2955" t="s">
        <v>105</v>
      </c>
      <c r="F2955" t="s">
        <v>224</v>
      </c>
      <c r="G2955" t="s">
        <v>152</v>
      </c>
      <c r="H2955">
        <v>2.2694732994181619</v>
      </c>
    </row>
    <row r="2956" spans="1:8">
      <c r="A2956" t="s">
        <v>43</v>
      </c>
      <c r="B2956" t="s">
        <v>6945</v>
      </c>
      <c r="C2956" t="s">
        <v>42</v>
      </c>
      <c r="D2956">
        <v>2013</v>
      </c>
      <c r="E2956" t="s">
        <v>105</v>
      </c>
      <c r="F2956" t="s">
        <v>224</v>
      </c>
      <c r="G2956" t="s">
        <v>152</v>
      </c>
      <c r="H2956">
        <v>2.0633170578043787</v>
      </c>
    </row>
    <row r="2957" spans="1:8">
      <c r="A2957" t="s">
        <v>45</v>
      </c>
      <c r="B2957" t="s">
        <v>6946</v>
      </c>
      <c r="C2957" t="s">
        <v>44</v>
      </c>
      <c r="D2957">
        <v>2013</v>
      </c>
      <c r="E2957" t="s">
        <v>105</v>
      </c>
      <c r="F2957" t="s">
        <v>224</v>
      </c>
      <c r="G2957" t="s">
        <v>152</v>
      </c>
      <c r="H2957">
        <v>2.112128184331187</v>
      </c>
    </row>
    <row r="2958" spans="1:8">
      <c r="A2958" t="s">
        <v>47</v>
      </c>
      <c r="B2958" t="s">
        <v>6947</v>
      </c>
      <c r="C2958" t="s">
        <v>46</v>
      </c>
      <c r="D2958">
        <v>2013</v>
      </c>
      <c r="E2958" t="s">
        <v>105</v>
      </c>
      <c r="F2958" t="s">
        <v>224</v>
      </c>
      <c r="G2958" t="s">
        <v>152</v>
      </c>
      <c r="H2958">
        <v>1.9636275084954007</v>
      </c>
    </row>
    <row r="2959" spans="1:8">
      <c r="A2959" t="s">
        <v>49</v>
      </c>
      <c r="B2959" t="s">
        <v>6948</v>
      </c>
      <c r="C2959" t="s">
        <v>48</v>
      </c>
      <c r="D2959">
        <v>2013</v>
      </c>
      <c r="E2959" t="s">
        <v>105</v>
      </c>
      <c r="F2959" t="s">
        <v>224</v>
      </c>
      <c r="G2959" t="s">
        <v>152</v>
      </c>
      <c r="H2959">
        <v>1.7228508400365705</v>
      </c>
    </row>
    <row r="2960" spans="1:8">
      <c r="A2960" t="s">
        <v>51</v>
      </c>
      <c r="B2960" t="s">
        <v>6949</v>
      </c>
      <c r="C2960" t="s">
        <v>50</v>
      </c>
      <c r="D2960">
        <v>2013</v>
      </c>
      <c r="E2960" t="s">
        <v>105</v>
      </c>
      <c r="F2960" t="s">
        <v>224</v>
      </c>
      <c r="G2960" t="s">
        <v>152</v>
      </c>
      <c r="H2960">
        <v>1.6223478045005184</v>
      </c>
    </row>
    <row r="2961" spans="1:8">
      <c r="A2961" t="s">
        <v>53</v>
      </c>
      <c r="B2961" t="s">
        <v>6950</v>
      </c>
      <c r="C2961" t="s">
        <v>52</v>
      </c>
      <c r="D2961">
        <v>2013</v>
      </c>
      <c r="E2961" t="s">
        <v>105</v>
      </c>
      <c r="F2961" t="s">
        <v>224</v>
      </c>
      <c r="G2961" t="s">
        <v>152</v>
      </c>
      <c r="H2961">
        <v>1.5141682889898334</v>
      </c>
    </row>
    <row r="2962" spans="1:8">
      <c r="A2962" t="s">
        <v>55</v>
      </c>
      <c r="B2962" t="s">
        <v>6951</v>
      </c>
      <c r="C2962" t="s">
        <v>54</v>
      </c>
      <c r="D2962">
        <v>2013</v>
      </c>
      <c r="E2962" t="s">
        <v>105</v>
      </c>
      <c r="F2962" t="s">
        <v>224</v>
      </c>
      <c r="G2962" t="s">
        <v>152</v>
      </c>
      <c r="H2962">
        <v>1.6942302407164913</v>
      </c>
    </row>
    <row r="2963" spans="1:8">
      <c r="A2963" t="s">
        <v>57</v>
      </c>
      <c r="B2963" t="s">
        <v>6952</v>
      </c>
      <c r="C2963" t="s">
        <v>56</v>
      </c>
      <c r="D2963">
        <v>2013</v>
      </c>
      <c r="E2963" t="s">
        <v>105</v>
      </c>
      <c r="F2963" t="s">
        <v>224</v>
      </c>
      <c r="G2963" t="s">
        <v>152</v>
      </c>
      <c r="H2963">
        <v>1.3305541080423831</v>
      </c>
    </row>
    <row r="2964" spans="1:8">
      <c r="A2964" t="s">
        <v>59</v>
      </c>
      <c r="B2964" t="s">
        <v>6953</v>
      </c>
      <c r="C2964" t="s">
        <v>58</v>
      </c>
      <c r="D2964">
        <v>2013</v>
      </c>
      <c r="E2964" t="s">
        <v>105</v>
      </c>
      <c r="F2964" t="s">
        <v>224</v>
      </c>
      <c r="G2964" t="s">
        <v>152</v>
      </c>
      <c r="H2964">
        <v>1.4136048654306996</v>
      </c>
    </row>
    <row r="2965" spans="1:8">
      <c r="A2965" t="s">
        <v>61</v>
      </c>
      <c r="B2965" t="s">
        <v>6954</v>
      </c>
      <c r="C2965" t="s">
        <v>60</v>
      </c>
      <c r="D2965">
        <v>2013</v>
      </c>
      <c r="E2965" t="s">
        <v>105</v>
      </c>
      <c r="F2965" t="s">
        <v>224</v>
      </c>
      <c r="G2965" t="s">
        <v>152</v>
      </c>
      <c r="H2965">
        <v>1.333702844078013</v>
      </c>
    </row>
    <row r="2966" spans="1:8">
      <c r="A2966" t="s">
        <v>63</v>
      </c>
      <c r="B2966" t="s">
        <v>6955</v>
      </c>
      <c r="C2966" t="s">
        <v>62</v>
      </c>
      <c r="D2966">
        <v>2013</v>
      </c>
      <c r="E2966" t="s">
        <v>105</v>
      </c>
      <c r="F2966" t="s">
        <v>224</v>
      </c>
      <c r="G2966" t="s">
        <v>152</v>
      </c>
      <c r="H2966">
        <v>1.2514518663599716</v>
      </c>
    </row>
    <row r="2967" spans="1:8">
      <c r="A2967" t="s">
        <v>65</v>
      </c>
      <c r="B2967" t="s">
        <v>6956</v>
      </c>
      <c r="C2967" t="s">
        <v>64</v>
      </c>
      <c r="D2967">
        <v>2013</v>
      </c>
      <c r="E2967" t="s">
        <v>105</v>
      </c>
      <c r="F2967" t="s">
        <v>224</v>
      </c>
      <c r="G2967" t="s">
        <v>152</v>
      </c>
      <c r="H2967">
        <v>1.3345766070283815</v>
      </c>
    </row>
    <row r="2968" spans="1:8">
      <c r="A2968" t="s">
        <v>67</v>
      </c>
      <c r="B2968" t="s">
        <v>6957</v>
      </c>
      <c r="C2968" t="s">
        <v>66</v>
      </c>
      <c r="D2968">
        <v>2013</v>
      </c>
      <c r="E2968" t="s">
        <v>105</v>
      </c>
      <c r="F2968" t="s">
        <v>224</v>
      </c>
      <c r="G2968" t="s">
        <v>152</v>
      </c>
      <c r="H2968">
        <v>1.6646074356958327</v>
      </c>
    </row>
    <row r="2969" spans="1:8">
      <c r="A2969" t="s">
        <v>69</v>
      </c>
      <c r="B2969" t="s">
        <v>6958</v>
      </c>
      <c r="C2969" t="s">
        <v>68</v>
      </c>
      <c r="D2969">
        <v>2013</v>
      </c>
      <c r="E2969" t="s">
        <v>105</v>
      </c>
      <c r="F2969" t="s">
        <v>224</v>
      </c>
      <c r="G2969" t="s">
        <v>152</v>
      </c>
      <c r="H2969">
        <v>2.0331491712707184</v>
      </c>
    </row>
    <row r="2970" spans="1:8">
      <c r="A2970" t="s">
        <v>71</v>
      </c>
      <c r="B2970" t="s">
        <v>6959</v>
      </c>
      <c r="C2970" t="s">
        <v>70</v>
      </c>
      <c r="D2970">
        <v>2013</v>
      </c>
      <c r="E2970" t="s">
        <v>105</v>
      </c>
      <c r="F2970" t="s">
        <v>224</v>
      </c>
      <c r="G2970" t="s">
        <v>152</v>
      </c>
      <c r="H2970">
        <v>1.5567829268632007</v>
      </c>
    </row>
    <row r="2971" spans="1:8">
      <c r="A2971" t="s">
        <v>20</v>
      </c>
      <c r="B2971" t="s">
        <v>6960</v>
      </c>
      <c r="C2971" t="s">
        <v>182</v>
      </c>
      <c r="D2971">
        <v>2013</v>
      </c>
      <c r="E2971" t="s">
        <v>105</v>
      </c>
      <c r="F2971" t="s">
        <v>224</v>
      </c>
      <c r="G2971" t="s">
        <v>152</v>
      </c>
      <c r="H2971">
        <v>1.696643473222164</v>
      </c>
    </row>
    <row r="2972" spans="1:8">
      <c r="A2972" t="s">
        <v>23</v>
      </c>
      <c r="B2972" t="s">
        <v>6961</v>
      </c>
      <c r="C2972" t="s">
        <v>175</v>
      </c>
      <c r="D2972">
        <v>2014</v>
      </c>
      <c r="E2972" t="s">
        <v>105</v>
      </c>
      <c r="F2972" t="s">
        <v>224</v>
      </c>
      <c r="G2972" t="s">
        <v>152</v>
      </c>
      <c r="H2972">
        <v>1.9736053666164888</v>
      </c>
    </row>
    <row r="2973" spans="1:8">
      <c r="A2973" t="s">
        <v>25</v>
      </c>
      <c r="B2973" t="s">
        <v>6962</v>
      </c>
      <c r="C2973" t="s">
        <v>176</v>
      </c>
      <c r="D2973">
        <v>2014</v>
      </c>
      <c r="E2973" t="s">
        <v>105</v>
      </c>
      <c r="F2973" t="s">
        <v>224</v>
      </c>
      <c r="G2973" t="s">
        <v>152</v>
      </c>
      <c r="H2973">
        <v>2.4116025045322282</v>
      </c>
    </row>
    <row r="2974" spans="1:8">
      <c r="A2974" t="s">
        <v>26</v>
      </c>
      <c r="B2974" t="s">
        <v>6963</v>
      </c>
      <c r="C2974" t="s">
        <v>177</v>
      </c>
      <c r="D2974">
        <v>2014</v>
      </c>
      <c r="E2974" t="s">
        <v>105</v>
      </c>
      <c r="F2974" t="s">
        <v>224</v>
      </c>
      <c r="G2974" t="s">
        <v>152</v>
      </c>
      <c r="H2974">
        <v>2.1245192587459201</v>
      </c>
    </row>
    <row r="2975" spans="1:8">
      <c r="A2975" s="16" t="s">
        <v>221</v>
      </c>
      <c r="B2975" t="s">
        <v>6964</v>
      </c>
      <c r="C2975" t="s">
        <v>178</v>
      </c>
      <c r="D2975">
        <v>2014</v>
      </c>
      <c r="E2975" t="s">
        <v>105</v>
      </c>
      <c r="F2975" t="s">
        <v>224</v>
      </c>
      <c r="G2975" t="s">
        <v>152</v>
      </c>
      <c r="H2975">
        <v>1.6899219411484974</v>
      </c>
    </row>
    <row r="2976" spans="1:8">
      <c r="A2976" t="s">
        <v>107</v>
      </c>
      <c r="B2976" t="s">
        <v>6965</v>
      </c>
      <c r="C2976" t="s">
        <v>179</v>
      </c>
      <c r="D2976">
        <v>2014</v>
      </c>
      <c r="E2976" t="s">
        <v>105</v>
      </c>
      <c r="F2976" t="s">
        <v>224</v>
      </c>
      <c r="G2976" t="s">
        <v>152</v>
      </c>
      <c r="H2976">
        <v>1.4449032782168667</v>
      </c>
    </row>
    <row r="2977" spans="1:8">
      <c r="A2977" t="s">
        <v>27</v>
      </c>
      <c r="B2977" t="s">
        <v>6966</v>
      </c>
      <c r="C2977" t="s">
        <v>180</v>
      </c>
      <c r="D2977">
        <v>2014</v>
      </c>
      <c r="E2977" t="s">
        <v>105</v>
      </c>
      <c r="F2977" t="s">
        <v>224</v>
      </c>
      <c r="G2977" t="s">
        <v>152</v>
      </c>
      <c r="H2977">
        <v>1.4318805410398885</v>
      </c>
    </row>
    <row r="2978" spans="1:8">
      <c r="A2978" t="s">
        <v>28</v>
      </c>
      <c r="B2978" t="s">
        <v>6967</v>
      </c>
      <c r="C2978" t="s">
        <v>181</v>
      </c>
      <c r="D2978">
        <v>2014</v>
      </c>
      <c r="E2978" t="s">
        <v>105</v>
      </c>
      <c r="F2978" t="s">
        <v>224</v>
      </c>
      <c r="G2978" t="s">
        <v>152</v>
      </c>
      <c r="H2978">
        <v>1.5692064329027156</v>
      </c>
    </row>
    <row r="2979" spans="1:8">
      <c r="A2979" t="s">
        <v>30</v>
      </c>
      <c r="B2979" t="s">
        <v>6968</v>
      </c>
      <c r="C2979" t="s">
        <v>29</v>
      </c>
      <c r="D2979">
        <v>2014</v>
      </c>
      <c r="E2979" t="s">
        <v>105</v>
      </c>
      <c r="F2979" t="s">
        <v>224</v>
      </c>
      <c r="G2979" t="s">
        <v>152</v>
      </c>
      <c r="H2979">
        <v>1.9769261986202098</v>
      </c>
    </row>
    <row r="2980" spans="1:8">
      <c r="A2980" t="s">
        <v>32</v>
      </c>
      <c r="B2980" t="s">
        <v>6969</v>
      </c>
      <c r="C2980" t="s">
        <v>31</v>
      </c>
      <c r="D2980">
        <v>2014</v>
      </c>
      <c r="E2980" t="s">
        <v>105</v>
      </c>
      <c r="F2980" t="s">
        <v>224</v>
      </c>
      <c r="G2980" t="s">
        <v>152</v>
      </c>
      <c r="H2980">
        <v>2.0845377512759948</v>
      </c>
    </row>
    <row r="2981" spans="1:8">
      <c r="A2981" t="s">
        <v>34</v>
      </c>
      <c r="B2981" t="s">
        <v>6970</v>
      </c>
      <c r="C2981" t="s">
        <v>33</v>
      </c>
      <c r="D2981">
        <v>2014</v>
      </c>
      <c r="E2981" t="s">
        <v>105</v>
      </c>
      <c r="F2981" t="s">
        <v>224</v>
      </c>
      <c r="G2981" t="s">
        <v>152</v>
      </c>
      <c r="H2981">
        <v>2.7287063451281961</v>
      </c>
    </row>
    <row r="2982" spans="1:8">
      <c r="A2982" t="s">
        <v>36</v>
      </c>
      <c r="B2982" t="s">
        <v>6971</v>
      </c>
      <c r="C2982" t="s">
        <v>35</v>
      </c>
      <c r="D2982">
        <v>2014</v>
      </c>
      <c r="E2982" t="s">
        <v>105</v>
      </c>
      <c r="F2982" t="s">
        <v>224</v>
      </c>
      <c r="G2982" t="s">
        <v>152</v>
      </c>
      <c r="H2982">
        <v>2.0476282174722384</v>
      </c>
    </row>
    <row r="2983" spans="1:8">
      <c r="A2983" t="s">
        <v>38</v>
      </c>
      <c r="B2983" t="s">
        <v>6972</v>
      </c>
      <c r="C2983" t="s">
        <v>37</v>
      </c>
      <c r="D2983">
        <v>2014</v>
      </c>
      <c r="E2983" t="s">
        <v>105</v>
      </c>
      <c r="F2983" t="s">
        <v>224</v>
      </c>
      <c r="G2983" t="s">
        <v>152</v>
      </c>
      <c r="H2983">
        <v>1.5801354401805869</v>
      </c>
    </row>
    <row r="2984" spans="1:8">
      <c r="A2984" t="s">
        <v>40</v>
      </c>
      <c r="B2984" t="s">
        <v>6973</v>
      </c>
      <c r="C2984" t="s">
        <v>39</v>
      </c>
      <c r="D2984">
        <v>2014</v>
      </c>
      <c r="E2984" t="s">
        <v>105</v>
      </c>
      <c r="F2984" t="s">
        <v>224</v>
      </c>
      <c r="G2984" t="s">
        <v>152</v>
      </c>
      <c r="H2984">
        <v>1.6346534798749799</v>
      </c>
    </row>
    <row r="2985" spans="1:8">
      <c r="A2985" t="s">
        <v>41</v>
      </c>
      <c r="B2985" t="s">
        <v>6974</v>
      </c>
      <c r="C2985" t="s">
        <v>24</v>
      </c>
      <c r="D2985">
        <v>2014</v>
      </c>
      <c r="E2985" t="s">
        <v>105</v>
      </c>
      <c r="F2985" t="s">
        <v>224</v>
      </c>
      <c r="G2985" t="s">
        <v>152</v>
      </c>
      <c r="H2985">
        <v>2.4116025045322282</v>
      </c>
    </row>
    <row r="2986" spans="1:8">
      <c r="A2986" t="s">
        <v>43</v>
      </c>
      <c r="B2986" t="s">
        <v>6975</v>
      </c>
      <c r="C2986" t="s">
        <v>42</v>
      </c>
      <c r="D2986">
        <v>2014</v>
      </c>
      <c r="E2986" t="s">
        <v>105</v>
      </c>
      <c r="F2986" t="s">
        <v>224</v>
      </c>
      <c r="G2986" t="s">
        <v>152</v>
      </c>
      <c r="H2986">
        <v>2.1944649836273369</v>
      </c>
    </row>
    <row r="2987" spans="1:8">
      <c r="A2987" t="s">
        <v>45</v>
      </c>
      <c r="B2987" t="s">
        <v>6976</v>
      </c>
      <c r="C2987" t="s">
        <v>44</v>
      </c>
      <c r="D2987">
        <v>2014</v>
      </c>
      <c r="E2987" t="s">
        <v>105</v>
      </c>
      <c r="F2987" t="s">
        <v>224</v>
      </c>
      <c r="G2987" t="s">
        <v>152</v>
      </c>
      <c r="H2987">
        <v>2.1819739942978629</v>
      </c>
    </row>
    <row r="2988" spans="1:8">
      <c r="A2988" t="s">
        <v>47</v>
      </c>
      <c r="B2988" t="s">
        <v>6977</v>
      </c>
      <c r="C2988" t="s">
        <v>46</v>
      </c>
      <c r="D2988">
        <v>2014</v>
      </c>
      <c r="E2988" t="s">
        <v>105</v>
      </c>
      <c r="F2988" t="s">
        <v>224</v>
      </c>
      <c r="G2988" t="s">
        <v>152</v>
      </c>
      <c r="H2988">
        <v>2.0567172096724282</v>
      </c>
    </row>
    <row r="2989" spans="1:8">
      <c r="A2989" t="s">
        <v>49</v>
      </c>
      <c r="B2989" t="s">
        <v>6978</v>
      </c>
      <c r="C2989" t="s">
        <v>48</v>
      </c>
      <c r="D2989">
        <v>2014</v>
      </c>
      <c r="E2989" t="s">
        <v>105</v>
      </c>
      <c r="F2989" t="s">
        <v>224</v>
      </c>
      <c r="G2989" t="s">
        <v>152</v>
      </c>
      <c r="H2989">
        <v>1.7545759774721108</v>
      </c>
    </row>
    <row r="2990" spans="1:8">
      <c r="A2990" t="s">
        <v>51</v>
      </c>
      <c r="B2990" t="s">
        <v>6979</v>
      </c>
      <c r="C2990" t="s">
        <v>50</v>
      </c>
      <c r="D2990">
        <v>2014</v>
      </c>
      <c r="E2990" t="s">
        <v>105</v>
      </c>
      <c r="F2990" t="s">
        <v>224</v>
      </c>
      <c r="G2990" t="s">
        <v>152</v>
      </c>
      <c r="H2990">
        <v>1.7111011131590785</v>
      </c>
    </row>
    <row r="2991" spans="1:8">
      <c r="A2991" t="s">
        <v>53</v>
      </c>
      <c r="B2991" t="s">
        <v>6980</v>
      </c>
      <c r="C2991" t="s">
        <v>52</v>
      </c>
      <c r="D2991">
        <v>2014</v>
      </c>
      <c r="E2991" t="s">
        <v>105</v>
      </c>
      <c r="F2991" t="s">
        <v>224</v>
      </c>
      <c r="G2991" t="s">
        <v>152</v>
      </c>
      <c r="H2991">
        <v>1.5576815502230381</v>
      </c>
    </row>
    <row r="2992" spans="1:8">
      <c r="A2992" t="s">
        <v>55</v>
      </c>
      <c r="B2992" t="s">
        <v>6981</v>
      </c>
      <c r="C2992" t="s">
        <v>54</v>
      </c>
      <c r="D2992">
        <v>2014</v>
      </c>
      <c r="E2992" t="s">
        <v>105</v>
      </c>
      <c r="F2992" t="s">
        <v>224</v>
      </c>
      <c r="G2992" t="s">
        <v>152</v>
      </c>
      <c r="H2992">
        <v>1.71258256806831</v>
      </c>
    </row>
    <row r="2993" spans="1:8">
      <c r="A2993" t="s">
        <v>57</v>
      </c>
      <c r="B2993" t="s">
        <v>6982</v>
      </c>
      <c r="C2993" t="s">
        <v>56</v>
      </c>
      <c r="D2993">
        <v>2014</v>
      </c>
      <c r="E2993" t="s">
        <v>105</v>
      </c>
      <c r="F2993" t="s">
        <v>224</v>
      </c>
      <c r="G2993" t="s">
        <v>152</v>
      </c>
      <c r="H2993">
        <v>1.3495679316953373</v>
      </c>
    </row>
    <row r="2994" spans="1:8">
      <c r="A2994" t="s">
        <v>59</v>
      </c>
      <c r="B2994" t="s">
        <v>6983</v>
      </c>
      <c r="C2994" t="s">
        <v>58</v>
      </c>
      <c r="D2994">
        <v>2014</v>
      </c>
      <c r="E2994" t="s">
        <v>105</v>
      </c>
      <c r="F2994" t="s">
        <v>224</v>
      </c>
      <c r="G2994" t="s">
        <v>152</v>
      </c>
      <c r="H2994">
        <v>1.4232054860608567</v>
      </c>
    </row>
    <row r="2995" spans="1:8">
      <c r="A2995" t="s">
        <v>61</v>
      </c>
      <c r="B2995" t="s">
        <v>6984</v>
      </c>
      <c r="C2995" t="s">
        <v>60</v>
      </c>
      <c r="D2995">
        <v>2014</v>
      </c>
      <c r="E2995" t="s">
        <v>105</v>
      </c>
      <c r="F2995" t="s">
        <v>224</v>
      </c>
      <c r="G2995" t="s">
        <v>152</v>
      </c>
      <c r="H2995">
        <v>1.4666298571329974</v>
      </c>
    </row>
    <row r="2996" spans="1:8">
      <c r="A2996" t="s">
        <v>63</v>
      </c>
      <c r="B2996" t="s">
        <v>6985</v>
      </c>
      <c r="C2996" t="s">
        <v>62</v>
      </c>
      <c r="D2996">
        <v>2014</v>
      </c>
      <c r="E2996" t="s">
        <v>105</v>
      </c>
      <c r="F2996" t="s">
        <v>224</v>
      </c>
      <c r="G2996" t="s">
        <v>152</v>
      </c>
      <c r="H2996">
        <v>1.2974335107892436</v>
      </c>
    </row>
    <row r="2997" spans="1:8">
      <c r="A2997" t="s">
        <v>65</v>
      </c>
      <c r="B2997" t="s">
        <v>6986</v>
      </c>
      <c r="C2997" t="s">
        <v>64</v>
      </c>
      <c r="D2997">
        <v>2014</v>
      </c>
      <c r="E2997" t="s">
        <v>105</v>
      </c>
      <c r="F2997" t="s">
        <v>224</v>
      </c>
      <c r="G2997" t="s">
        <v>152</v>
      </c>
      <c r="H2997">
        <v>1.385890179144541</v>
      </c>
    </row>
    <row r="2998" spans="1:8">
      <c r="A2998" t="s">
        <v>67</v>
      </c>
      <c r="B2998" t="s">
        <v>6987</v>
      </c>
      <c r="C2998" t="s">
        <v>66</v>
      </c>
      <c r="D2998">
        <v>2014</v>
      </c>
      <c r="E2998" t="s">
        <v>105</v>
      </c>
      <c r="F2998" t="s">
        <v>224</v>
      </c>
      <c r="G2998" t="s">
        <v>152</v>
      </c>
      <c r="H2998">
        <v>1.6855818951044255</v>
      </c>
    </row>
    <row r="2999" spans="1:8">
      <c r="A2999" t="s">
        <v>69</v>
      </c>
      <c r="B2999" t="s">
        <v>6988</v>
      </c>
      <c r="C2999" t="s">
        <v>68</v>
      </c>
      <c r="D2999">
        <v>2014</v>
      </c>
      <c r="E2999" t="s">
        <v>105</v>
      </c>
      <c r="F2999" t="s">
        <v>224</v>
      </c>
      <c r="G2999" t="s">
        <v>152</v>
      </c>
      <c r="H2999">
        <v>2.1171131476912231</v>
      </c>
    </row>
    <row r="3000" spans="1:8">
      <c r="A3000" t="s">
        <v>71</v>
      </c>
      <c r="B3000" t="s">
        <v>6989</v>
      </c>
      <c r="C3000" t="s">
        <v>70</v>
      </c>
      <c r="D3000">
        <v>2014</v>
      </c>
      <c r="E3000" t="s">
        <v>105</v>
      </c>
      <c r="F3000" t="s">
        <v>224</v>
      </c>
      <c r="G3000" t="s">
        <v>152</v>
      </c>
      <c r="H3000">
        <v>1.5713710628964865</v>
      </c>
    </row>
    <row r="3001" spans="1:8">
      <c r="A3001" t="s">
        <v>20</v>
      </c>
      <c r="B3001" t="s">
        <v>6990</v>
      </c>
      <c r="C3001" t="s">
        <v>182</v>
      </c>
      <c r="D3001">
        <v>2014</v>
      </c>
      <c r="E3001" t="s">
        <v>105</v>
      </c>
      <c r="F3001" t="s">
        <v>224</v>
      </c>
      <c r="G3001" t="s">
        <v>152</v>
      </c>
      <c r="H3001">
        <v>1.7536144716906097</v>
      </c>
    </row>
    <row r="3002" spans="1:8">
      <c r="A3002" t="s">
        <v>23</v>
      </c>
      <c r="B3002" t="s">
        <v>6991</v>
      </c>
      <c r="C3002" t="s">
        <v>175</v>
      </c>
      <c r="D3002">
        <v>2005</v>
      </c>
      <c r="E3002" t="s">
        <v>106</v>
      </c>
      <c r="F3002" t="s">
        <v>224</v>
      </c>
      <c r="G3002" t="s">
        <v>152</v>
      </c>
      <c r="H3002">
        <v>3.2617826830045478</v>
      </c>
    </row>
    <row r="3003" spans="1:8">
      <c r="A3003" t="s">
        <v>25</v>
      </c>
      <c r="B3003" t="s">
        <v>6992</v>
      </c>
      <c r="C3003" t="s">
        <v>176</v>
      </c>
      <c r="D3003">
        <v>2005</v>
      </c>
      <c r="E3003" t="s">
        <v>106</v>
      </c>
      <c r="F3003" t="s">
        <v>224</v>
      </c>
      <c r="G3003" t="s">
        <v>152</v>
      </c>
      <c r="H3003">
        <v>3.4682344362409987</v>
      </c>
    </row>
    <row r="3004" spans="1:8">
      <c r="A3004" t="s">
        <v>26</v>
      </c>
      <c r="B3004" t="s">
        <v>6993</v>
      </c>
      <c r="C3004" t="s">
        <v>177</v>
      </c>
      <c r="D3004">
        <v>2005</v>
      </c>
      <c r="E3004" t="s">
        <v>106</v>
      </c>
      <c r="F3004" t="s">
        <v>224</v>
      </c>
      <c r="G3004" t="s">
        <v>152</v>
      </c>
      <c r="H3004">
        <v>3.1895859677106229</v>
      </c>
    </row>
    <row r="3005" spans="1:8">
      <c r="A3005" s="16" t="s">
        <v>221</v>
      </c>
      <c r="B3005" t="s">
        <v>6994</v>
      </c>
      <c r="C3005" t="s">
        <v>178</v>
      </c>
      <c r="D3005">
        <v>2005</v>
      </c>
      <c r="E3005" t="s">
        <v>106</v>
      </c>
      <c r="F3005" t="s">
        <v>224</v>
      </c>
      <c r="G3005" t="s">
        <v>152</v>
      </c>
      <c r="H3005">
        <v>2.9016150425216507</v>
      </c>
    </row>
    <row r="3006" spans="1:8">
      <c r="A3006" t="s">
        <v>107</v>
      </c>
      <c r="B3006" t="s">
        <v>6995</v>
      </c>
      <c r="C3006" t="s">
        <v>179</v>
      </c>
      <c r="D3006">
        <v>2005</v>
      </c>
      <c r="E3006" t="s">
        <v>106</v>
      </c>
      <c r="F3006" t="s">
        <v>224</v>
      </c>
      <c r="G3006" t="s">
        <v>152</v>
      </c>
      <c r="H3006">
        <v>2.378146900802828</v>
      </c>
    </row>
    <row r="3007" spans="1:8">
      <c r="A3007" t="s">
        <v>27</v>
      </c>
      <c r="B3007" t="s">
        <v>6996</v>
      </c>
      <c r="C3007" t="s">
        <v>180</v>
      </c>
      <c r="D3007">
        <v>2005</v>
      </c>
      <c r="E3007" t="s">
        <v>106</v>
      </c>
      <c r="F3007" t="s">
        <v>224</v>
      </c>
      <c r="G3007" t="s">
        <v>152</v>
      </c>
      <c r="H3007">
        <v>2.5787811597124235</v>
      </c>
    </row>
    <row r="3008" spans="1:8">
      <c r="A3008" t="s">
        <v>28</v>
      </c>
      <c r="B3008" t="s">
        <v>6997</v>
      </c>
      <c r="C3008" t="s">
        <v>181</v>
      </c>
      <c r="D3008">
        <v>2005</v>
      </c>
      <c r="E3008" t="s">
        <v>106</v>
      </c>
      <c r="F3008" t="s">
        <v>224</v>
      </c>
      <c r="G3008" t="s">
        <v>152</v>
      </c>
      <c r="H3008">
        <v>2.732908013212072</v>
      </c>
    </row>
    <row r="3009" spans="1:8">
      <c r="A3009" t="s">
        <v>30</v>
      </c>
      <c r="B3009" t="s">
        <v>6998</v>
      </c>
      <c r="C3009" t="s">
        <v>29</v>
      </c>
      <c r="D3009">
        <v>2005</v>
      </c>
      <c r="E3009" t="s">
        <v>106</v>
      </c>
      <c r="F3009" t="s">
        <v>224</v>
      </c>
      <c r="G3009" t="s">
        <v>152</v>
      </c>
      <c r="H3009">
        <v>3.3250113481615982</v>
      </c>
    </row>
    <row r="3010" spans="1:8">
      <c r="A3010" t="s">
        <v>32</v>
      </c>
      <c r="B3010" t="s">
        <v>6999</v>
      </c>
      <c r="C3010" t="s">
        <v>31</v>
      </c>
      <c r="D3010">
        <v>2005</v>
      </c>
      <c r="E3010" t="s">
        <v>106</v>
      </c>
      <c r="F3010" t="s">
        <v>224</v>
      </c>
      <c r="G3010" t="s">
        <v>152</v>
      </c>
      <c r="H3010">
        <v>3.3266343153113409</v>
      </c>
    </row>
    <row r="3011" spans="1:8">
      <c r="A3011" t="s">
        <v>34</v>
      </c>
      <c r="B3011" t="s">
        <v>7000</v>
      </c>
      <c r="C3011" t="s">
        <v>33</v>
      </c>
      <c r="D3011">
        <v>2005</v>
      </c>
      <c r="E3011" t="s">
        <v>106</v>
      </c>
      <c r="F3011" t="s">
        <v>224</v>
      </c>
      <c r="G3011" t="s">
        <v>152</v>
      </c>
      <c r="H3011">
        <v>4.2229411664013421</v>
      </c>
    </row>
    <row r="3012" spans="1:8">
      <c r="A3012" t="s">
        <v>36</v>
      </c>
      <c r="B3012" t="s">
        <v>7001</v>
      </c>
      <c r="C3012" t="s">
        <v>35</v>
      </c>
      <c r="D3012">
        <v>2005</v>
      </c>
      <c r="E3012" t="s">
        <v>106</v>
      </c>
      <c r="F3012" t="s">
        <v>224</v>
      </c>
      <c r="G3012" t="s">
        <v>152</v>
      </c>
      <c r="H3012">
        <v>3.7784465699208445</v>
      </c>
    </row>
    <row r="3013" spans="1:8">
      <c r="A3013" t="s">
        <v>38</v>
      </c>
      <c r="B3013" t="s">
        <v>7002</v>
      </c>
      <c r="C3013" t="s">
        <v>37</v>
      </c>
      <c r="D3013">
        <v>2005</v>
      </c>
      <c r="E3013" t="s">
        <v>106</v>
      </c>
      <c r="F3013" t="s">
        <v>224</v>
      </c>
      <c r="G3013" t="s">
        <v>152</v>
      </c>
      <c r="H3013">
        <v>2.465846904896261</v>
      </c>
    </row>
    <row r="3014" spans="1:8">
      <c r="A3014" t="s">
        <v>40</v>
      </c>
      <c r="B3014" t="s">
        <v>7003</v>
      </c>
      <c r="C3014" t="s">
        <v>39</v>
      </c>
      <c r="D3014">
        <v>2005</v>
      </c>
      <c r="E3014" t="s">
        <v>106</v>
      </c>
      <c r="F3014" t="s">
        <v>224</v>
      </c>
      <c r="G3014" t="s">
        <v>152</v>
      </c>
      <c r="H3014">
        <v>2.8540082587959223</v>
      </c>
    </row>
    <row r="3015" spans="1:8">
      <c r="A3015" t="s">
        <v>41</v>
      </c>
      <c r="B3015" t="s">
        <v>7004</v>
      </c>
      <c r="C3015" t="s">
        <v>24</v>
      </c>
      <c r="D3015">
        <v>2005</v>
      </c>
      <c r="E3015" t="s">
        <v>106</v>
      </c>
      <c r="F3015" t="s">
        <v>224</v>
      </c>
      <c r="G3015" t="s">
        <v>152</v>
      </c>
      <c r="H3015">
        <v>3.4682344362409987</v>
      </c>
    </row>
    <row r="3016" spans="1:8">
      <c r="A3016" t="s">
        <v>43</v>
      </c>
      <c r="B3016" t="s">
        <v>7005</v>
      </c>
      <c r="C3016" t="s">
        <v>42</v>
      </c>
      <c r="D3016">
        <v>2005</v>
      </c>
      <c r="E3016" t="s">
        <v>106</v>
      </c>
      <c r="F3016" t="s">
        <v>224</v>
      </c>
      <c r="G3016" t="s">
        <v>152</v>
      </c>
      <c r="H3016">
        <v>3.3796127146510777</v>
      </c>
    </row>
    <row r="3017" spans="1:8">
      <c r="A3017" t="s">
        <v>45</v>
      </c>
      <c r="B3017" t="s">
        <v>7006</v>
      </c>
      <c r="C3017" t="s">
        <v>44</v>
      </c>
      <c r="D3017">
        <v>2005</v>
      </c>
      <c r="E3017" t="s">
        <v>106</v>
      </c>
      <c r="F3017" t="s">
        <v>224</v>
      </c>
      <c r="G3017" t="s">
        <v>152</v>
      </c>
      <c r="H3017">
        <v>3.0979529018485117</v>
      </c>
    </row>
    <row r="3018" spans="1:8">
      <c r="A3018" t="s">
        <v>47</v>
      </c>
      <c r="B3018" t="s">
        <v>7007</v>
      </c>
      <c r="C3018" t="s">
        <v>46</v>
      </c>
      <c r="D3018">
        <v>2005</v>
      </c>
      <c r="E3018" t="s">
        <v>106</v>
      </c>
      <c r="F3018" t="s">
        <v>224</v>
      </c>
      <c r="G3018" t="s">
        <v>152</v>
      </c>
      <c r="H3018">
        <v>3.1705936152606591</v>
      </c>
    </row>
    <row r="3019" spans="1:8">
      <c r="A3019" t="s">
        <v>49</v>
      </c>
      <c r="B3019" t="s">
        <v>7008</v>
      </c>
      <c r="C3019" t="s">
        <v>48</v>
      </c>
      <c r="D3019">
        <v>2005</v>
      </c>
      <c r="E3019" t="s">
        <v>106</v>
      </c>
      <c r="F3019" t="s">
        <v>224</v>
      </c>
      <c r="G3019" t="s">
        <v>152</v>
      </c>
      <c r="H3019">
        <v>3.0669255795731343</v>
      </c>
    </row>
    <row r="3020" spans="1:8">
      <c r="A3020" t="s">
        <v>51</v>
      </c>
      <c r="B3020" t="s">
        <v>7009</v>
      </c>
      <c r="C3020" t="s">
        <v>50</v>
      </c>
      <c r="D3020">
        <v>2005</v>
      </c>
      <c r="E3020" t="s">
        <v>106</v>
      </c>
      <c r="F3020" t="s">
        <v>224</v>
      </c>
      <c r="G3020" t="s">
        <v>152</v>
      </c>
      <c r="H3020">
        <v>3.0144518857948537</v>
      </c>
    </row>
    <row r="3021" spans="1:8">
      <c r="A3021" t="s">
        <v>53</v>
      </c>
      <c r="B3021" t="s">
        <v>7010</v>
      </c>
      <c r="C3021" t="s">
        <v>52</v>
      </c>
      <c r="D3021">
        <v>2005</v>
      </c>
      <c r="E3021" t="s">
        <v>106</v>
      </c>
      <c r="F3021" t="s">
        <v>224</v>
      </c>
      <c r="G3021" t="s">
        <v>152</v>
      </c>
      <c r="H3021">
        <v>2.4984926692254525</v>
      </c>
    </row>
    <row r="3022" spans="1:8">
      <c r="A3022" t="s">
        <v>55</v>
      </c>
      <c r="B3022" t="s">
        <v>7011</v>
      </c>
      <c r="C3022" t="s">
        <v>54</v>
      </c>
      <c r="D3022">
        <v>2005</v>
      </c>
      <c r="E3022" t="s">
        <v>106</v>
      </c>
      <c r="F3022" t="s">
        <v>224</v>
      </c>
      <c r="G3022" t="s">
        <v>152</v>
      </c>
      <c r="H3022">
        <v>2.7161818784425753</v>
      </c>
    </row>
    <row r="3023" spans="1:8">
      <c r="A3023" t="s">
        <v>57</v>
      </c>
      <c r="B3023" t="s">
        <v>7012</v>
      </c>
      <c r="C3023" t="s">
        <v>56</v>
      </c>
      <c r="D3023">
        <v>2005</v>
      </c>
      <c r="E3023" t="s">
        <v>106</v>
      </c>
      <c r="F3023" t="s">
        <v>224</v>
      </c>
      <c r="G3023" t="s">
        <v>152</v>
      </c>
      <c r="H3023">
        <v>2.2476155651034526</v>
      </c>
    </row>
    <row r="3024" spans="1:8">
      <c r="A3024" t="s">
        <v>59</v>
      </c>
      <c r="B3024" t="s">
        <v>7013</v>
      </c>
      <c r="C3024" t="s">
        <v>58</v>
      </c>
      <c r="D3024">
        <v>2005</v>
      </c>
      <c r="E3024" t="s">
        <v>106</v>
      </c>
      <c r="F3024" t="s">
        <v>224</v>
      </c>
      <c r="G3024" t="s">
        <v>152</v>
      </c>
      <c r="H3024">
        <v>2.6197267677525895</v>
      </c>
    </row>
    <row r="3025" spans="1:8">
      <c r="A3025" t="s">
        <v>61</v>
      </c>
      <c r="B3025" t="s">
        <v>7014</v>
      </c>
      <c r="C3025" t="s">
        <v>60</v>
      </c>
      <c r="D3025">
        <v>2005</v>
      </c>
      <c r="E3025" t="s">
        <v>106</v>
      </c>
      <c r="F3025" t="s">
        <v>224</v>
      </c>
      <c r="G3025" t="s">
        <v>152</v>
      </c>
      <c r="H3025">
        <v>2.4090971934190515</v>
      </c>
    </row>
    <row r="3026" spans="1:8">
      <c r="A3026" t="s">
        <v>63</v>
      </c>
      <c r="B3026" t="s">
        <v>7015</v>
      </c>
      <c r="C3026" t="s">
        <v>62</v>
      </c>
      <c r="D3026">
        <v>2005</v>
      </c>
      <c r="E3026" t="s">
        <v>106</v>
      </c>
      <c r="F3026" t="s">
        <v>224</v>
      </c>
      <c r="G3026" t="s">
        <v>152</v>
      </c>
      <c r="H3026">
        <v>2.3633828680246198</v>
      </c>
    </row>
    <row r="3027" spans="1:8">
      <c r="A3027" t="s">
        <v>65</v>
      </c>
      <c r="B3027" t="s">
        <v>7016</v>
      </c>
      <c r="C3027" t="s">
        <v>64</v>
      </c>
      <c r="D3027">
        <v>2005</v>
      </c>
      <c r="E3027" t="s">
        <v>106</v>
      </c>
      <c r="F3027" t="s">
        <v>224</v>
      </c>
      <c r="G3027" t="s">
        <v>152</v>
      </c>
      <c r="H3027">
        <v>2.9784840388131064</v>
      </c>
    </row>
    <row r="3028" spans="1:8">
      <c r="A3028" t="s">
        <v>67</v>
      </c>
      <c r="B3028" t="s">
        <v>7017</v>
      </c>
      <c r="C3028" t="s">
        <v>66</v>
      </c>
      <c r="D3028">
        <v>2005</v>
      </c>
      <c r="E3028" t="s">
        <v>106</v>
      </c>
      <c r="F3028" t="s">
        <v>224</v>
      </c>
      <c r="G3028" t="s">
        <v>152</v>
      </c>
      <c r="H3028">
        <v>2.7745590318012106</v>
      </c>
    </row>
    <row r="3029" spans="1:8">
      <c r="A3029" t="s">
        <v>69</v>
      </c>
      <c r="B3029" t="s">
        <v>7018</v>
      </c>
      <c r="C3029" t="s">
        <v>68</v>
      </c>
      <c r="D3029">
        <v>2005</v>
      </c>
      <c r="E3029" t="s">
        <v>106</v>
      </c>
      <c r="F3029" t="s">
        <v>224</v>
      </c>
      <c r="G3029" t="s">
        <v>152</v>
      </c>
      <c r="H3029">
        <v>3.1568002831607824</v>
      </c>
    </row>
    <row r="3030" spans="1:8">
      <c r="A3030" t="s">
        <v>71</v>
      </c>
      <c r="B3030" t="s">
        <v>7019</v>
      </c>
      <c r="C3030" t="s">
        <v>70</v>
      </c>
      <c r="D3030">
        <v>2005</v>
      </c>
      <c r="E3030" t="s">
        <v>106</v>
      </c>
      <c r="F3030" t="s">
        <v>224</v>
      </c>
      <c r="G3030" t="s">
        <v>152</v>
      </c>
      <c r="H3030">
        <v>2.7714656145878354</v>
      </c>
    </row>
    <row r="3031" spans="1:8">
      <c r="A3031" t="s">
        <v>20</v>
      </c>
      <c r="B3031" t="s">
        <v>7020</v>
      </c>
      <c r="C3031" t="s">
        <v>182</v>
      </c>
      <c r="D3031">
        <v>2005</v>
      </c>
      <c r="E3031" t="s">
        <v>106</v>
      </c>
      <c r="F3031" t="s">
        <v>224</v>
      </c>
      <c r="G3031" t="s">
        <v>152</v>
      </c>
      <c r="H3031">
        <v>2.9022302198936085</v>
      </c>
    </row>
    <row r="3032" spans="1:8">
      <c r="A3032" t="s">
        <v>23</v>
      </c>
      <c r="B3032" t="s">
        <v>7021</v>
      </c>
      <c r="C3032" t="s">
        <v>175</v>
      </c>
      <c r="D3032">
        <v>2006</v>
      </c>
      <c r="E3032" t="s">
        <v>106</v>
      </c>
      <c r="F3032" t="s">
        <v>224</v>
      </c>
      <c r="G3032" t="s">
        <v>152</v>
      </c>
      <c r="H3032">
        <v>3.3876930269335879</v>
      </c>
    </row>
    <row r="3033" spans="1:8">
      <c r="A3033" t="s">
        <v>25</v>
      </c>
      <c r="B3033" t="s">
        <v>7022</v>
      </c>
      <c r="C3033" t="s">
        <v>176</v>
      </c>
      <c r="D3033">
        <v>2006</v>
      </c>
      <c r="E3033" t="s">
        <v>106</v>
      </c>
      <c r="F3033" t="s">
        <v>224</v>
      </c>
      <c r="G3033" t="s">
        <v>152</v>
      </c>
      <c r="H3033">
        <v>3.5876400597185985</v>
      </c>
    </row>
    <row r="3034" spans="1:8">
      <c r="A3034" t="s">
        <v>26</v>
      </c>
      <c r="B3034" t="s">
        <v>7023</v>
      </c>
      <c r="C3034" t="s">
        <v>177</v>
      </c>
      <c r="D3034">
        <v>2006</v>
      </c>
      <c r="E3034" t="s">
        <v>106</v>
      </c>
      <c r="F3034" t="s">
        <v>224</v>
      </c>
      <c r="G3034" t="s">
        <v>152</v>
      </c>
      <c r="H3034">
        <v>3.3507831542247533</v>
      </c>
    </row>
    <row r="3035" spans="1:8">
      <c r="A3035" s="16" t="s">
        <v>221</v>
      </c>
      <c r="B3035" t="s">
        <v>7024</v>
      </c>
      <c r="C3035" t="s">
        <v>178</v>
      </c>
      <c r="D3035">
        <v>2006</v>
      </c>
      <c r="E3035" t="s">
        <v>106</v>
      </c>
      <c r="F3035" t="s">
        <v>224</v>
      </c>
      <c r="G3035" t="s">
        <v>152</v>
      </c>
      <c r="H3035">
        <v>3.0130782562841931</v>
      </c>
    </row>
    <row r="3036" spans="1:8">
      <c r="A3036" t="s">
        <v>107</v>
      </c>
      <c r="B3036" t="s">
        <v>7025</v>
      </c>
      <c r="C3036" t="s">
        <v>179</v>
      </c>
      <c r="D3036">
        <v>2006</v>
      </c>
      <c r="E3036" t="s">
        <v>106</v>
      </c>
      <c r="F3036" t="s">
        <v>224</v>
      </c>
      <c r="G3036" t="s">
        <v>152</v>
      </c>
      <c r="H3036">
        <v>2.5246211543738757</v>
      </c>
    </row>
    <row r="3037" spans="1:8">
      <c r="A3037" t="s">
        <v>27</v>
      </c>
      <c r="B3037" t="s">
        <v>7026</v>
      </c>
      <c r="C3037" t="s">
        <v>180</v>
      </c>
      <c r="D3037">
        <v>2006</v>
      </c>
      <c r="E3037" t="s">
        <v>106</v>
      </c>
      <c r="F3037" t="s">
        <v>224</v>
      </c>
      <c r="G3037" t="s">
        <v>152</v>
      </c>
      <c r="H3037">
        <v>2.7409739433317704</v>
      </c>
    </row>
    <row r="3038" spans="1:8">
      <c r="A3038" t="s">
        <v>28</v>
      </c>
      <c r="B3038" t="s">
        <v>7027</v>
      </c>
      <c r="C3038" t="s">
        <v>181</v>
      </c>
      <c r="D3038">
        <v>2006</v>
      </c>
      <c r="E3038" t="s">
        <v>106</v>
      </c>
      <c r="F3038" t="s">
        <v>224</v>
      </c>
      <c r="G3038" t="s">
        <v>152</v>
      </c>
      <c r="H3038">
        <v>2.8251091574533507</v>
      </c>
    </row>
    <row r="3039" spans="1:8">
      <c r="A3039" t="s">
        <v>30</v>
      </c>
      <c r="B3039" t="s">
        <v>7028</v>
      </c>
      <c r="C3039" t="s">
        <v>29</v>
      </c>
      <c r="D3039">
        <v>2006</v>
      </c>
      <c r="E3039" t="s">
        <v>106</v>
      </c>
      <c r="F3039" t="s">
        <v>224</v>
      </c>
      <c r="G3039" t="s">
        <v>152</v>
      </c>
      <c r="H3039">
        <v>3.5435181266751306</v>
      </c>
    </row>
    <row r="3040" spans="1:8">
      <c r="A3040" t="s">
        <v>32</v>
      </c>
      <c r="B3040" t="s">
        <v>7029</v>
      </c>
      <c r="C3040" t="s">
        <v>31</v>
      </c>
      <c r="D3040">
        <v>2006</v>
      </c>
      <c r="E3040" t="s">
        <v>106</v>
      </c>
      <c r="F3040" t="s">
        <v>224</v>
      </c>
      <c r="G3040" t="s">
        <v>152</v>
      </c>
      <c r="H3040">
        <v>3.5326883611844035</v>
      </c>
    </row>
    <row r="3041" spans="1:8">
      <c r="A3041" t="s">
        <v>34</v>
      </c>
      <c r="B3041" t="s">
        <v>7030</v>
      </c>
      <c r="C3041" t="s">
        <v>33</v>
      </c>
      <c r="D3041">
        <v>2006</v>
      </c>
      <c r="E3041" t="s">
        <v>106</v>
      </c>
      <c r="F3041" t="s">
        <v>224</v>
      </c>
      <c r="G3041" t="s">
        <v>152</v>
      </c>
      <c r="H3041">
        <v>4.4072353531744008</v>
      </c>
    </row>
    <row r="3042" spans="1:8">
      <c r="A3042" t="s">
        <v>36</v>
      </c>
      <c r="B3042" t="s">
        <v>7031</v>
      </c>
      <c r="C3042" t="s">
        <v>35</v>
      </c>
      <c r="D3042">
        <v>2006</v>
      </c>
      <c r="E3042" t="s">
        <v>106</v>
      </c>
      <c r="F3042" t="s">
        <v>224</v>
      </c>
      <c r="G3042" t="s">
        <v>152</v>
      </c>
      <c r="H3042">
        <v>3.862086021062177</v>
      </c>
    </row>
    <row r="3043" spans="1:8">
      <c r="A3043" t="s">
        <v>38</v>
      </c>
      <c r="B3043" t="s">
        <v>7032</v>
      </c>
      <c r="C3043" t="s">
        <v>37</v>
      </c>
      <c r="D3043">
        <v>2006</v>
      </c>
      <c r="E3043" t="s">
        <v>106</v>
      </c>
      <c r="F3043" t="s">
        <v>224</v>
      </c>
      <c r="G3043" t="s">
        <v>152</v>
      </c>
      <c r="H3043">
        <v>2.5376248146641651</v>
      </c>
    </row>
    <row r="3044" spans="1:8">
      <c r="A3044" t="s">
        <v>40</v>
      </c>
      <c r="B3044" t="s">
        <v>7033</v>
      </c>
      <c r="C3044" t="s">
        <v>39</v>
      </c>
      <c r="D3044">
        <v>2006</v>
      </c>
      <c r="E3044" t="s">
        <v>106</v>
      </c>
      <c r="F3044" t="s">
        <v>224</v>
      </c>
      <c r="G3044" t="s">
        <v>152</v>
      </c>
      <c r="H3044">
        <v>2.89544073866985</v>
      </c>
    </row>
    <row r="3045" spans="1:8">
      <c r="A3045" t="s">
        <v>41</v>
      </c>
      <c r="B3045" t="s">
        <v>7034</v>
      </c>
      <c r="C3045" t="s">
        <v>24</v>
      </c>
      <c r="D3045">
        <v>2006</v>
      </c>
      <c r="E3045" t="s">
        <v>106</v>
      </c>
      <c r="F3045" t="s">
        <v>224</v>
      </c>
      <c r="G3045" t="s">
        <v>152</v>
      </c>
      <c r="H3045">
        <v>3.5876400597185985</v>
      </c>
    </row>
    <row r="3046" spans="1:8">
      <c r="A3046" t="s">
        <v>43</v>
      </c>
      <c r="B3046" t="s">
        <v>7035</v>
      </c>
      <c r="C3046" t="s">
        <v>42</v>
      </c>
      <c r="D3046">
        <v>2006</v>
      </c>
      <c r="E3046" t="s">
        <v>106</v>
      </c>
      <c r="F3046" t="s">
        <v>224</v>
      </c>
      <c r="G3046" t="s">
        <v>152</v>
      </c>
      <c r="H3046">
        <v>3.4837460084803435</v>
      </c>
    </row>
    <row r="3047" spans="1:8">
      <c r="A3047" t="s">
        <v>45</v>
      </c>
      <c r="B3047" t="s">
        <v>7036</v>
      </c>
      <c r="C3047" t="s">
        <v>44</v>
      </c>
      <c r="D3047">
        <v>2006</v>
      </c>
      <c r="E3047" t="s">
        <v>106</v>
      </c>
      <c r="F3047" t="s">
        <v>224</v>
      </c>
      <c r="G3047" t="s">
        <v>152</v>
      </c>
      <c r="H3047">
        <v>3.2484693291311699</v>
      </c>
    </row>
    <row r="3048" spans="1:8">
      <c r="A3048" t="s">
        <v>47</v>
      </c>
      <c r="B3048" t="s">
        <v>7037</v>
      </c>
      <c r="C3048" t="s">
        <v>46</v>
      </c>
      <c r="D3048">
        <v>2006</v>
      </c>
      <c r="E3048" t="s">
        <v>106</v>
      </c>
      <c r="F3048" t="s">
        <v>224</v>
      </c>
      <c r="G3048" t="s">
        <v>152</v>
      </c>
      <c r="H3048">
        <v>3.3632529469016981</v>
      </c>
    </row>
    <row r="3049" spans="1:8">
      <c r="A3049" t="s">
        <v>49</v>
      </c>
      <c r="B3049" t="s">
        <v>7038</v>
      </c>
      <c r="C3049" t="s">
        <v>48</v>
      </c>
      <c r="D3049">
        <v>2006</v>
      </c>
      <c r="E3049" t="s">
        <v>106</v>
      </c>
      <c r="F3049" t="s">
        <v>224</v>
      </c>
      <c r="G3049" t="s">
        <v>152</v>
      </c>
      <c r="H3049">
        <v>3.1636945316665681</v>
      </c>
    </row>
    <row r="3050" spans="1:8">
      <c r="A3050" t="s">
        <v>51</v>
      </c>
      <c r="B3050" t="s">
        <v>7039</v>
      </c>
      <c r="C3050" t="s">
        <v>50</v>
      </c>
      <c r="D3050">
        <v>2006</v>
      </c>
      <c r="E3050" t="s">
        <v>106</v>
      </c>
      <c r="F3050" t="s">
        <v>224</v>
      </c>
      <c r="G3050" t="s">
        <v>152</v>
      </c>
      <c r="H3050">
        <v>3.1270642137365958</v>
      </c>
    </row>
    <row r="3051" spans="1:8">
      <c r="A3051" t="s">
        <v>53</v>
      </c>
      <c r="B3051" t="s">
        <v>7040</v>
      </c>
      <c r="C3051" t="s">
        <v>52</v>
      </c>
      <c r="D3051">
        <v>2006</v>
      </c>
      <c r="E3051" t="s">
        <v>106</v>
      </c>
      <c r="F3051" t="s">
        <v>224</v>
      </c>
      <c r="G3051" t="s">
        <v>152</v>
      </c>
      <c r="H3051">
        <v>2.6354532600615133</v>
      </c>
    </row>
    <row r="3052" spans="1:8">
      <c r="A3052" t="s">
        <v>55</v>
      </c>
      <c r="B3052" t="s">
        <v>7041</v>
      </c>
      <c r="C3052" t="s">
        <v>54</v>
      </c>
      <c r="D3052">
        <v>2006</v>
      </c>
      <c r="E3052" t="s">
        <v>106</v>
      </c>
      <c r="F3052" t="s">
        <v>224</v>
      </c>
      <c r="G3052" t="s">
        <v>152</v>
      </c>
      <c r="H3052">
        <v>2.8369684606935506</v>
      </c>
    </row>
    <row r="3053" spans="1:8">
      <c r="A3053" t="s">
        <v>57</v>
      </c>
      <c r="B3053" t="s">
        <v>7042</v>
      </c>
      <c r="C3053" t="s">
        <v>56</v>
      </c>
      <c r="D3053">
        <v>2006</v>
      </c>
      <c r="E3053" t="s">
        <v>106</v>
      </c>
      <c r="F3053" t="s">
        <v>224</v>
      </c>
      <c r="G3053" t="s">
        <v>152</v>
      </c>
      <c r="H3053">
        <v>2.4045969526496997</v>
      </c>
    </row>
    <row r="3054" spans="1:8">
      <c r="A3054" t="s">
        <v>59</v>
      </c>
      <c r="B3054" t="s">
        <v>7043</v>
      </c>
      <c r="C3054" t="s">
        <v>58</v>
      </c>
      <c r="D3054">
        <v>2006</v>
      </c>
      <c r="E3054" t="s">
        <v>106</v>
      </c>
      <c r="F3054" t="s">
        <v>224</v>
      </c>
      <c r="G3054" t="s">
        <v>152</v>
      </c>
      <c r="H3054">
        <v>2.7727386202879254</v>
      </c>
    </row>
    <row r="3055" spans="1:8">
      <c r="A3055" t="s">
        <v>61</v>
      </c>
      <c r="B3055" t="s">
        <v>7044</v>
      </c>
      <c r="C3055" t="s">
        <v>60</v>
      </c>
      <c r="D3055">
        <v>2006</v>
      </c>
      <c r="E3055" t="s">
        <v>106</v>
      </c>
      <c r="F3055" t="s">
        <v>224</v>
      </c>
      <c r="G3055" t="s">
        <v>152</v>
      </c>
      <c r="H3055">
        <v>2.6098901098901099</v>
      </c>
    </row>
    <row r="3056" spans="1:8">
      <c r="A3056" t="s">
        <v>63</v>
      </c>
      <c r="B3056" t="s">
        <v>7045</v>
      </c>
      <c r="C3056" t="s">
        <v>62</v>
      </c>
      <c r="D3056">
        <v>2006</v>
      </c>
      <c r="E3056" t="s">
        <v>106</v>
      </c>
      <c r="F3056" t="s">
        <v>224</v>
      </c>
      <c r="G3056" t="s">
        <v>152</v>
      </c>
      <c r="H3056">
        <v>2.4349570136001533</v>
      </c>
    </row>
    <row r="3057" spans="1:8">
      <c r="A3057" t="s">
        <v>65</v>
      </c>
      <c r="B3057" t="s">
        <v>7046</v>
      </c>
      <c r="C3057" t="s">
        <v>64</v>
      </c>
      <c r="D3057">
        <v>2006</v>
      </c>
      <c r="E3057" t="s">
        <v>106</v>
      </c>
      <c r="F3057" t="s">
        <v>224</v>
      </c>
      <c r="G3057" t="s">
        <v>152</v>
      </c>
      <c r="H3057">
        <v>3.1170430062396823</v>
      </c>
    </row>
    <row r="3058" spans="1:8">
      <c r="A3058" t="s">
        <v>67</v>
      </c>
      <c r="B3058" t="s">
        <v>7047</v>
      </c>
      <c r="C3058" t="s">
        <v>66</v>
      </c>
      <c r="D3058">
        <v>2006</v>
      </c>
      <c r="E3058" t="s">
        <v>106</v>
      </c>
      <c r="F3058" t="s">
        <v>224</v>
      </c>
      <c r="G3058" t="s">
        <v>152</v>
      </c>
      <c r="H3058">
        <v>2.8891079771957653</v>
      </c>
    </row>
    <row r="3059" spans="1:8">
      <c r="A3059" t="s">
        <v>69</v>
      </c>
      <c r="B3059" t="s">
        <v>7048</v>
      </c>
      <c r="C3059" t="s">
        <v>68</v>
      </c>
      <c r="D3059">
        <v>2006</v>
      </c>
      <c r="E3059" t="s">
        <v>106</v>
      </c>
      <c r="F3059" t="s">
        <v>224</v>
      </c>
      <c r="G3059" t="s">
        <v>152</v>
      </c>
      <c r="H3059">
        <v>3.316523156202515</v>
      </c>
    </row>
    <row r="3060" spans="1:8">
      <c r="A3060" t="s">
        <v>71</v>
      </c>
      <c r="B3060" t="s">
        <v>7049</v>
      </c>
      <c r="C3060" t="s">
        <v>70</v>
      </c>
      <c r="D3060">
        <v>2006</v>
      </c>
      <c r="E3060" t="s">
        <v>106</v>
      </c>
      <c r="F3060" t="s">
        <v>224</v>
      </c>
      <c r="G3060" t="s">
        <v>152</v>
      </c>
      <c r="H3060">
        <v>2.8097663603144722</v>
      </c>
    </row>
    <row r="3061" spans="1:8">
      <c r="A3061" t="s">
        <v>20</v>
      </c>
      <c r="B3061" t="s">
        <v>7050</v>
      </c>
      <c r="C3061" t="s">
        <v>182</v>
      </c>
      <c r="D3061">
        <v>2006</v>
      </c>
      <c r="E3061" t="s">
        <v>106</v>
      </c>
      <c r="F3061" t="s">
        <v>224</v>
      </c>
      <c r="G3061" t="s">
        <v>152</v>
      </c>
      <c r="H3061">
        <v>3.0297880795394536</v>
      </c>
    </row>
    <row r="3062" spans="1:8">
      <c r="A3062" t="s">
        <v>23</v>
      </c>
      <c r="B3062" t="s">
        <v>7051</v>
      </c>
      <c r="C3062" t="s">
        <v>175</v>
      </c>
      <c r="D3062">
        <v>2007</v>
      </c>
      <c r="E3062" t="s">
        <v>106</v>
      </c>
      <c r="F3062" t="s">
        <v>224</v>
      </c>
      <c r="G3062" t="s">
        <v>152</v>
      </c>
      <c r="H3062">
        <v>3.4815997238880021</v>
      </c>
    </row>
    <row r="3063" spans="1:8">
      <c r="A3063" t="s">
        <v>25</v>
      </c>
      <c r="B3063" t="s">
        <v>7052</v>
      </c>
      <c r="C3063" t="s">
        <v>176</v>
      </c>
      <c r="D3063">
        <v>2007</v>
      </c>
      <c r="E3063" t="s">
        <v>106</v>
      </c>
      <c r="F3063" t="s">
        <v>224</v>
      </c>
      <c r="G3063" t="s">
        <v>152</v>
      </c>
      <c r="H3063">
        <v>3.6916216499319137</v>
      </c>
    </row>
    <row r="3064" spans="1:8">
      <c r="A3064" t="s">
        <v>26</v>
      </c>
      <c r="B3064" t="s">
        <v>7053</v>
      </c>
      <c r="C3064" t="s">
        <v>177</v>
      </c>
      <c r="D3064">
        <v>2007</v>
      </c>
      <c r="E3064" t="s">
        <v>106</v>
      </c>
      <c r="F3064" t="s">
        <v>224</v>
      </c>
      <c r="G3064" t="s">
        <v>152</v>
      </c>
      <c r="H3064">
        <v>3.4656238330359739</v>
      </c>
    </row>
    <row r="3065" spans="1:8">
      <c r="A3065" s="16" t="s">
        <v>221</v>
      </c>
      <c r="B3065" t="s">
        <v>7054</v>
      </c>
      <c r="C3065" t="s">
        <v>178</v>
      </c>
      <c r="D3065">
        <v>2007</v>
      </c>
      <c r="E3065" t="s">
        <v>106</v>
      </c>
      <c r="F3065" t="s">
        <v>224</v>
      </c>
      <c r="G3065" t="s">
        <v>152</v>
      </c>
      <c r="H3065">
        <v>3.1039828469179986</v>
      </c>
    </row>
    <row r="3066" spans="1:8">
      <c r="A3066" t="s">
        <v>107</v>
      </c>
      <c r="B3066" t="s">
        <v>7055</v>
      </c>
      <c r="C3066" t="s">
        <v>179</v>
      </c>
      <c r="D3066">
        <v>2007</v>
      </c>
      <c r="E3066" t="s">
        <v>106</v>
      </c>
      <c r="F3066" t="s">
        <v>224</v>
      </c>
      <c r="G3066" t="s">
        <v>152</v>
      </c>
      <c r="H3066">
        <v>2.6379444901971771</v>
      </c>
    </row>
    <row r="3067" spans="1:8">
      <c r="A3067" t="s">
        <v>27</v>
      </c>
      <c r="B3067" t="s">
        <v>7056</v>
      </c>
      <c r="C3067" t="s">
        <v>180</v>
      </c>
      <c r="D3067">
        <v>2007</v>
      </c>
      <c r="E3067" t="s">
        <v>106</v>
      </c>
      <c r="F3067" t="s">
        <v>224</v>
      </c>
      <c r="G3067" t="s">
        <v>152</v>
      </c>
      <c r="H3067">
        <v>2.8218836676448125</v>
      </c>
    </row>
    <row r="3068" spans="1:8">
      <c r="A3068" t="s">
        <v>28</v>
      </c>
      <c r="B3068" t="s">
        <v>7057</v>
      </c>
      <c r="C3068" t="s">
        <v>181</v>
      </c>
      <c r="D3068">
        <v>2007</v>
      </c>
      <c r="E3068" t="s">
        <v>106</v>
      </c>
      <c r="F3068" t="s">
        <v>224</v>
      </c>
      <c r="G3068" t="s">
        <v>152</v>
      </c>
      <c r="H3068">
        <v>2.9170848465409196</v>
      </c>
    </row>
    <row r="3069" spans="1:8">
      <c r="A3069" t="s">
        <v>30</v>
      </c>
      <c r="B3069" t="s">
        <v>7058</v>
      </c>
      <c r="C3069" t="s">
        <v>29</v>
      </c>
      <c r="D3069">
        <v>2007</v>
      </c>
      <c r="E3069" t="s">
        <v>106</v>
      </c>
      <c r="F3069" t="s">
        <v>224</v>
      </c>
      <c r="G3069" t="s">
        <v>152</v>
      </c>
      <c r="H3069">
        <v>3.6588798198705321</v>
      </c>
    </row>
    <row r="3070" spans="1:8">
      <c r="A3070" t="s">
        <v>32</v>
      </c>
      <c r="B3070" t="s">
        <v>7059</v>
      </c>
      <c r="C3070" t="s">
        <v>31</v>
      </c>
      <c r="D3070">
        <v>2007</v>
      </c>
      <c r="E3070" t="s">
        <v>106</v>
      </c>
      <c r="F3070" t="s">
        <v>224</v>
      </c>
      <c r="G3070" t="s">
        <v>152</v>
      </c>
      <c r="H3070">
        <v>3.615556170538345</v>
      </c>
    </row>
    <row r="3071" spans="1:8">
      <c r="A3071" t="s">
        <v>34</v>
      </c>
      <c r="B3071" t="s">
        <v>7060</v>
      </c>
      <c r="C3071" t="s">
        <v>33</v>
      </c>
      <c r="D3071">
        <v>2007</v>
      </c>
      <c r="E3071" t="s">
        <v>106</v>
      </c>
      <c r="F3071" t="s">
        <v>224</v>
      </c>
      <c r="G3071" t="s">
        <v>152</v>
      </c>
      <c r="H3071">
        <v>4.5907642232318437</v>
      </c>
    </row>
    <row r="3072" spans="1:8">
      <c r="A3072" t="s">
        <v>36</v>
      </c>
      <c r="B3072" t="s">
        <v>7061</v>
      </c>
      <c r="C3072" t="s">
        <v>35</v>
      </c>
      <c r="D3072">
        <v>2007</v>
      </c>
      <c r="E3072" t="s">
        <v>106</v>
      </c>
      <c r="F3072" t="s">
        <v>224</v>
      </c>
      <c r="G3072" t="s">
        <v>152</v>
      </c>
      <c r="H3072">
        <v>3.9365548980933598</v>
      </c>
    </row>
    <row r="3073" spans="1:8">
      <c r="A3073" t="s">
        <v>38</v>
      </c>
      <c r="B3073" t="s">
        <v>7062</v>
      </c>
      <c r="C3073" t="s">
        <v>37</v>
      </c>
      <c r="D3073">
        <v>2007</v>
      </c>
      <c r="E3073" t="s">
        <v>106</v>
      </c>
      <c r="F3073" t="s">
        <v>224</v>
      </c>
      <c r="G3073" t="s">
        <v>152</v>
      </c>
      <c r="H3073">
        <v>2.6110138260892293</v>
      </c>
    </row>
    <row r="3074" spans="1:8">
      <c r="A3074" t="s">
        <v>40</v>
      </c>
      <c r="B3074" t="s">
        <v>7063</v>
      </c>
      <c r="C3074" t="s">
        <v>39</v>
      </c>
      <c r="D3074">
        <v>2007</v>
      </c>
      <c r="E3074" t="s">
        <v>106</v>
      </c>
      <c r="F3074" t="s">
        <v>224</v>
      </c>
      <c r="G3074" t="s">
        <v>152</v>
      </c>
      <c r="H3074">
        <v>2.9484251021880259</v>
      </c>
    </row>
    <row r="3075" spans="1:8">
      <c r="A3075" t="s">
        <v>41</v>
      </c>
      <c r="B3075" t="s">
        <v>7064</v>
      </c>
      <c r="C3075" t="s">
        <v>24</v>
      </c>
      <c r="D3075">
        <v>2007</v>
      </c>
      <c r="E3075" t="s">
        <v>106</v>
      </c>
      <c r="F3075" t="s">
        <v>224</v>
      </c>
      <c r="G3075" t="s">
        <v>152</v>
      </c>
      <c r="H3075">
        <v>3.6916216499319137</v>
      </c>
    </row>
    <row r="3076" spans="1:8">
      <c r="A3076" t="s">
        <v>43</v>
      </c>
      <c r="B3076" t="s">
        <v>7065</v>
      </c>
      <c r="C3076" t="s">
        <v>42</v>
      </c>
      <c r="D3076">
        <v>2007</v>
      </c>
      <c r="E3076" t="s">
        <v>106</v>
      </c>
      <c r="F3076" t="s">
        <v>224</v>
      </c>
      <c r="G3076" t="s">
        <v>152</v>
      </c>
      <c r="H3076">
        <v>3.5799585312721449</v>
      </c>
    </row>
    <row r="3077" spans="1:8">
      <c r="A3077" t="s">
        <v>45</v>
      </c>
      <c r="B3077" t="s">
        <v>7066</v>
      </c>
      <c r="C3077" t="s">
        <v>44</v>
      </c>
      <c r="D3077">
        <v>2007</v>
      </c>
      <c r="E3077" t="s">
        <v>106</v>
      </c>
      <c r="F3077" t="s">
        <v>224</v>
      </c>
      <c r="G3077" t="s">
        <v>152</v>
      </c>
      <c r="H3077">
        <v>3.3592656489046577</v>
      </c>
    </row>
    <row r="3078" spans="1:8">
      <c r="A3078" t="s">
        <v>47</v>
      </c>
      <c r="B3078" t="s">
        <v>7067</v>
      </c>
      <c r="C3078" t="s">
        <v>46</v>
      </c>
      <c r="D3078">
        <v>2007</v>
      </c>
      <c r="E3078" t="s">
        <v>106</v>
      </c>
      <c r="F3078" t="s">
        <v>224</v>
      </c>
      <c r="G3078" t="s">
        <v>152</v>
      </c>
      <c r="H3078">
        <v>3.4889830054146787</v>
      </c>
    </row>
    <row r="3079" spans="1:8">
      <c r="A3079" t="s">
        <v>49</v>
      </c>
      <c r="B3079" t="s">
        <v>7068</v>
      </c>
      <c r="C3079" t="s">
        <v>48</v>
      </c>
      <c r="D3079">
        <v>2007</v>
      </c>
      <c r="E3079" t="s">
        <v>106</v>
      </c>
      <c r="F3079" t="s">
        <v>224</v>
      </c>
      <c r="G3079" t="s">
        <v>152</v>
      </c>
      <c r="H3079">
        <v>3.2118092124664028</v>
      </c>
    </row>
    <row r="3080" spans="1:8">
      <c r="A3080" t="s">
        <v>51</v>
      </c>
      <c r="B3080" t="s">
        <v>7069</v>
      </c>
      <c r="C3080" t="s">
        <v>50</v>
      </c>
      <c r="D3080">
        <v>2007</v>
      </c>
      <c r="E3080" t="s">
        <v>106</v>
      </c>
      <c r="F3080" t="s">
        <v>224</v>
      </c>
      <c r="G3080" t="s">
        <v>152</v>
      </c>
      <c r="H3080">
        <v>3.2686615322026289</v>
      </c>
    </row>
    <row r="3081" spans="1:8">
      <c r="A3081" t="s">
        <v>53</v>
      </c>
      <c r="B3081" t="s">
        <v>7070</v>
      </c>
      <c r="C3081" t="s">
        <v>52</v>
      </c>
      <c r="D3081">
        <v>2007</v>
      </c>
      <c r="E3081" t="s">
        <v>106</v>
      </c>
      <c r="F3081" t="s">
        <v>224</v>
      </c>
      <c r="G3081" t="s">
        <v>152</v>
      </c>
      <c r="H3081">
        <v>2.750137002105506</v>
      </c>
    </row>
    <row r="3082" spans="1:8">
      <c r="A3082" t="s">
        <v>55</v>
      </c>
      <c r="B3082" t="s">
        <v>7071</v>
      </c>
      <c r="C3082" t="s">
        <v>54</v>
      </c>
      <c r="D3082">
        <v>2007</v>
      </c>
      <c r="E3082" t="s">
        <v>106</v>
      </c>
      <c r="F3082" t="s">
        <v>224</v>
      </c>
      <c r="G3082" t="s">
        <v>152</v>
      </c>
      <c r="H3082">
        <v>2.9748461957791452</v>
      </c>
    </row>
    <row r="3083" spans="1:8">
      <c r="A3083" t="s">
        <v>57</v>
      </c>
      <c r="B3083" t="s">
        <v>7072</v>
      </c>
      <c r="C3083" t="s">
        <v>56</v>
      </c>
      <c r="D3083">
        <v>2007</v>
      </c>
      <c r="E3083" t="s">
        <v>106</v>
      </c>
      <c r="F3083" t="s">
        <v>224</v>
      </c>
      <c r="G3083" t="s">
        <v>152</v>
      </c>
      <c r="H3083">
        <v>2.5089733958191727</v>
      </c>
    </row>
    <row r="3084" spans="1:8">
      <c r="A3084" t="s">
        <v>59</v>
      </c>
      <c r="B3084" t="s">
        <v>7073</v>
      </c>
      <c r="C3084" t="s">
        <v>58</v>
      </c>
      <c r="D3084">
        <v>2007</v>
      </c>
      <c r="E3084" t="s">
        <v>106</v>
      </c>
      <c r="F3084" t="s">
        <v>224</v>
      </c>
      <c r="G3084" t="s">
        <v>152</v>
      </c>
      <c r="H3084">
        <v>2.8509722824455488</v>
      </c>
    </row>
    <row r="3085" spans="1:8">
      <c r="A3085" t="s">
        <v>61</v>
      </c>
      <c r="B3085" t="s">
        <v>7074</v>
      </c>
      <c r="C3085" t="s">
        <v>60</v>
      </c>
      <c r="D3085">
        <v>2007</v>
      </c>
      <c r="E3085" t="s">
        <v>106</v>
      </c>
      <c r="F3085" t="s">
        <v>224</v>
      </c>
      <c r="G3085" t="s">
        <v>152</v>
      </c>
      <c r="H3085">
        <v>2.7029790715113506</v>
      </c>
    </row>
    <row r="3086" spans="1:8">
      <c r="A3086" t="s">
        <v>63</v>
      </c>
      <c r="B3086" t="s">
        <v>7075</v>
      </c>
      <c r="C3086" t="s">
        <v>62</v>
      </c>
      <c r="D3086">
        <v>2007</v>
      </c>
      <c r="E3086" t="s">
        <v>106</v>
      </c>
      <c r="F3086" t="s">
        <v>224</v>
      </c>
      <c r="G3086" t="s">
        <v>152</v>
      </c>
      <c r="H3086">
        <v>2.5530819426256115</v>
      </c>
    </row>
    <row r="3087" spans="1:8">
      <c r="A3087" t="s">
        <v>65</v>
      </c>
      <c r="B3087" t="s">
        <v>7076</v>
      </c>
      <c r="C3087" t="s">
        <v>64</v>
      </c>
      <c r="D3087">
        <v>2007</v>
      </c>
      <c r="E3087" t="s">
        <v>106</v>
      </c>
      <c r="F3087" t="s">
        <v>224</v>
      </c>
      <c r="G3087" t="s">
        <v>152</v>
      </c>
      <c r="H3087">
        <v>3.1628740168500014</v>
      </c>
    </row>
    <row r="3088" spans="1:8">
      <c r="A3088" t="s">
        <v>67</v>
      </c>
      <c r="B3088" t="s">
        <v>7077</v>
      </c>
      <c r="C3088" t="s">
        <v>66</v>
      </c>
      <c r="D3088">
        <v>2007</v>
      </c>
      <c r="E3088" t="s">
        <v>106</v>
      </c>
      <c r="F3088" t="s">
        <v>224</v>
      </c>
      <c r="G3088" t="s">
        <v>152</v>
      </c>
      <c r="H3088">
        <v>3.0179061000685401</v>
      </c>
    </row>
    <row r="3089" spans="1:8">
      <c r="A3089" t="s">
        <v>69</v>
      </c>
      <c r="B3089" t="s">
        <v>7078</v>
      </c>
      <c r="C3089" t="s">
        <v>68</v>
      </c>
      <c r="D3089">
        <v>2007</v>
      </c>
      <c r="E3089" t="s">
        <v>106</v>
      </c>
      <c r="F3089" t="s">
        <v>224</v>
      </c>
      <c r="G3089" t="s">
        <v>152</v>
      </c>
      <c r="H3089">
        <v>3.4244925663988091</v>
      </c>
    </row>
    <row r="3090" spans="1:8">
      <c r="A3090" t="s">
        <v>71</v>
      </c>
      <c r="B3090" t="s">
        <v>7079</v>
      </c>
      <c r="C3090" t="s">
        <v>70</v>
      </c>
      <c r="D3090">
        <v>2007</v>
      </c>
      <c r="E3090" t="s">
        <v>106</v>
      </c>
      <c r="F3090" t="s">
        <v>224</v>
      </c>
      <c r="G3090" t="s">
        <v>152</v>
      </c>
      <c r="H3090">
        <v>2.8599795912738908</v>
      </c>
    </row>
    <row r="3091" spans="1:8">
      <c r="A3091" t="s">
        <v>20</v>
      </c>
      <c r="B3091" t="s">
        <v>7080</v>
      </c>
      <c r="C3091" t="s">
        <v>182</v>
      </c>
      <c r="D3091">
        <v>2007</v>
      </c>
      <c r="E3091" t="s">
        <v>106</v>
      </c>
      <c r="F3091" t="s">
        <v>224</v>
      </c>
      <c r="G3091" t="s">
        <v>152</v>
      </c>
      <c r="H3091">
        <v>3.1273329327517101</v>
      </c>
    </row>
    <row r="3092" spans="1:8">
      <c r="A3092" t="s">
        <v>23</v>
      </c>
      <c r="B3092" t="s">
        <v>7081</v>
      </c>
      <c r="C3092" t="s">
        <v>175</v>
      </c>
      <c r="D3092">
        <v>2008</v>
      </c>
      <c r="E3092" t="s">
        <v>106</v>
      </c>
      <c r="F3092" t="s">
        <v>224</v>
      </c>
      <c r="G3092" t="s">
        <v>152</v>
      </c>
      <c r="H3092">
        <v>3.5090434388854974</v>
      </c>
    </row>
    <row r="3093" spans="1:8">
      <c r="A3093" t="s">
        <v>25</v>
      </c>
      <c r="B3093" t="s">
        <v>7082</v>
      </c>
      <c r="C3093" t="s">
        <v>176</v>
      </c>
      <c r="D3093">
        <v>2008</v>
      </c>
      <c r="E3093" t="s">
        <v>106</v>
      </c>
      <c r="F3093" t="s">
        <v>224</v>
      </c>
      <c r="G3093" t="s">
        <v>152</v>
      </c>
      <c r="H3093">
        <v>3.7913917127400278</v>
      </c>
    </row>
    <row r="3094" spans="1:8">
      <c r="A3094" t="s">
        <v>26</v>
      </c>
      <c r="B3094" t="s">
        <v>7083</v>
      </c>
      <c r="C3094" t="s">
        <v>177</v>
      </c>
      <c r="D3094">
        <v>2008</v>
      </c>
      <c r="E3094" t="s">
        <v>106</v>
      </c>
      <c r="F3094" t="s">
        <v>224</v>
      </c>
      <c r="G3094" t="s">
        <v>152</v>
      </c>
      <c r="H3094">
        <v>3.5665988789214524</v>
      </c>
    </row>
    <row r="3095" spans="1:8">
      <c r="A3095" s="16" t="s">
        <v>221</v>
      </c>
      <c r="B3095" t="s">
        <v>7084</v>
      </c>
      <c r="C3095" t="s">
        <v>178</v>
      </c>
      <c r="D3095">
        <v>2008</v>
      </c>
      <c r="E3095" t="s">
        <v>106</v>
      </c>
      <c r="F3095" t="s">
        <v>224</v>
      </c>
      <c r="G3095" t="s">
        <v>152</v>
      </c>
      <c r="H3095">
        <v>3.1429919411446563</v>
      </c>
    </row>
    <row r="3096" spans="1:8">
      <c r="A3096" t="s">
        <v>107</v>
      </c>
      <c r="B3096" t="s">
        <v>7085</v>
      </c>
      <c r="C3096" t="s">
        <v>179</v>
      </c>
      <c r="D3096">
        <v>2008</v>
      </c>
      <c r="E3096" t="s">
        <v>106</v>
      </c>
      <c r="F3096" t="s">
        <v>224</v>
      </c>
      <c r="G3096" t="s">
        <v>152</v>
      </c>
      <c r="H3096">
        <v>2.7008372211925606</v>
      </c>
    </row>
    <row r="3097" spans="1:8">
      <c r="A3097" t="s">
        <v>27</v>
      </c>
      <c r="B3097" t="s">
        <v>7086</v>
      </c>
      <c r="C3097" t="s">
        <v>180</v>
      </c>
      <c r="D3097">
        <v>2008</v>
      </c>
      <c r="E3097" t="s">
        <v>106</v>
      </c>
      <c r="F3097" t="s">
        <v>224</v>
      </c>
      <c r="G3097" t="s">
        <v>152</v>
      </c>
      <c r="H3097">
        <v>2.8229661872572027</v>
      </c>
    </row>
    <row r="3098" spans="1:8">
      <c r="A3098" t="s">
        <v>28</v>
      </c>
      <c r="B3098" t="s">
        <v>7087</v>
      </c>
      <c r="C3098" t="s">
        <v>181</v>
      </c>
      <c r="D3098">
        <v>2008</v>
      </c>
      <c r="E3098" t="s">
        <v>106</v>
      </c>
      <c r="F3098" t="s">
        <v>224</v>
      </c>
      <c r="G3098" t="s">
        <v>152</v>
      </c>
      <c r="H3098">
        <v>2.9158148915444455</v>
      </c>
    </row>
    <row r="3099" spans="1:8">
      <c r="A3099" t="s">
        <v>30</v>
      </c>
      <c r="B3099" t="s">
        <v>7088</v>
      </c>
      <c r="C3099" t="s">
        <v>29</v>
      </c>
      <c r="D3099">
        <v>2008</v>
      </c>
      <c r="E3099" t="s">
        <v>106</v>
      </c>
      <c r="F3099" t="s">
        <v>224</v>
      </c>
      <c r="G3099" t="s">
        <v>152</v>
      </c>
      <c r="H3099">
        <v>3.8194249845877937</v>
      </c>
    </row>
    <row r="3100" spans="1:8">
      <c r="A3100" t="s">
        <v>32</v>
      </c>
      <c r="B3100" t="s">
        <v>7089</v>
      </c>
      <c r="C3100" t="s">
        <v>31</v>
      </c>
      <c r="D3100">
        <v>2008</v>
      </c>
      <c r="E3100" t="s">
        <v>106</v>
      </c>
      <c r="F3100" t="s">
        <v>224</v>
      </c>
      <c r="G3100" t="s">
        <v>152</v>
      </c>
      <c r="H3100">
        <v>3.6108896229638914</v>
      </c>
    </row>
    <row r="3101" spans="1:8">
      <c r="A3101" t="s">
        <v>34</v>
      </c>
      <c r="B3101" t="s">
        <v>7090</v>
      </c>
      <c r="C3101" t="s">
        <v>33</v>
      </c>
      <c r="D3101">
        <v>2008</v>
      </c>
      <c r="E3101" t="s">
        <v>106</v>
      </c>
      <c r="F3101" t="s">
        <v>224</v>
      </c>
      <c r="G3101" t="s">
        <v>152</v>
      </c>
      <c r="H3101">
        <v>4.6188635941745275</v>
      </c>
    </row>
    <row r="3102" spans="1:8">
      <c r="A3102" t="s">
        <v>36</v>
      </c>
      <c r="B3102" t="s">
        <v>7091</v>
      </c>
      <c r="C3102" t="s">
        <v>35</v>
      </c>
      <c r="D3102">
        <v>2008</v>
      </c>
      <c r="E3102" t="s">
        <v>106</v>
      </c>
      <c r="F3102" t="s">
        <v>224</v>
      </c>
      <c r="G3102" t="s">
        <v>152</v>
      </c>
      <c r="H3102">
        <v>3.9333937098633296</v>
      </c>
    </row>
    <row r="3103" spans="1:8">
      <c r="A3103" t="s">
        <v>38</v>
      </c>
      <c r="B3103" t="s">
        <v>7092</v>
      </c>
      <c r="C3103" t="s">
        <v>37</v>
      </c>
      <c r="D3103">
        <v>2008</v>
      </c>
      <c r="E3103" t="s">
        <v>106</v>
      </c>
      <c r="F3103" t="s">
        <v>224</v>
      </c>
      <c r="G3103" t="s">
        <v>152</v>
      </c>
      <c r="H3103">
        <v>2.6277790063873243</v>
      </c>
    </row>
    <row r="3104" spans="1:8">
      <c r="A3104" t="s">
        <v>40</v>
      </c>
      <c r="B3104" t="s">
        <v>7093</v>
      </c>
      <c r="C3104" t="s">
        <v>39</v>
      </c>
      <c r="D3104">
        <v>2008</v>
      </c>
      <c r="E3104" t="s">
        <v>106</v>
      </c>
      <c r="F3104" t="s">
        <v>224</v>
      </c>
      <c r="G3104" t="s">
        <v>152</v>
      </c>
      <c r="H3104">
        <v>2.9727473313852943</v>
      </c>
    </row>
    <row r="3105" spans="1:8">
      <c r="A3105" t="s">
        <v>41</v>
      </c>
      <c r="B3105" t="s">
        <v>7094</v>
      </c>
      <c r="C3105" t="s">
        <v>24</v>
      </c>
      <c r="D3105">
        <v>2008</v>
      </c>
      <c r="E3105" t="s">
        <v>106</v>
      </c>
      <c r="F3105" t="s">
        <v>224</v>
      </c>
      <c r="G3105" t="s">
        <v>152</v>
      </c>
      <c r="H3105">
        <v>3.7913917127400278</v>
      </c>
    </row>
    <row r="3106" spans="1:8">
      <c r="A3106" t="s">
        <v>43</v>
      </c>
      <c r="B3106" t="s">
        <v>7095</v>
      </c>
      <c r="C3106" t="s">
        <v>42</v>
      </c>
      <c r="D3106">
        <v>2008</v>
      </c>
      <c r="E3106" t="s">
        <v>106</v>
      </c>
      <c r="F3106" t="s">
        <v>224</v>
      </c>
      <c r="G3106" t="s">
        <v>152</v>
      </c>
      <c r="H3106">
        <v>3.7091675447839831</v>
      </c>
    </row>
    <row r="3107" spans="1:8">
      <c r="A3107" t="s">
        <v>45</v>
      </c>
      <c r="B3107" t="s">
        <v>7096</v>
      </c>
      <c r="C3107" t="s">
        <v>44</v>
      </c>
      <c r="D3107">
        <v>2008</v>
      </c>
      <c r="E3107" t="s">
        <v>106</v>
      </c>
      <c r="F3107" t="s">
        <v>224</v>
      </c>
      <c r="G3107" t="s">
        <v>152</v>
      </c>
      <c r="H3107">
        <v>3.4252203193220447</v>
      </c>
    </row>
    <row r="3108" spans="1:8">
      <c r="A3108" t="s">
        <v>47</v>
      </c>
      <c r="B3108" t="s">
        <v>7097</v>
      </c>
      <c r="C3108" t="s">
        <v>46</v>
      </c>
      <c r="D3108">
        <v>2008</v>
      </c>
      <c r="E3108" t="s">
        <v>106</v>
      </c>
      <c r="F3108" t="s">
        <v>224</v>
      </c>
      <c r="G3108" t="s">
        <v>152</v>
      </c>
      <c r="H3108">
        <v>3.6024884487744497</v>
      </c>
    </row>
    <row r="3109" spans="1:8">
      <c r="A3109" t="s">
        <v>49</v>
      </c>
      <c r="B3109" t="s">
        <v>7098</v>
      </c>
      <c r="C3109" t="s">
        <v>48</v>
      </c>
      <c r="D3109">
        <v>2008</v>
      </c>
      <c r="E3109" t="s">
        <v>106</v>
      </c>
      <c r="F3109" t="s">
        <v>224</v>
      </c>
      <c r="G3109" t="s">
        <v>152</v>
      </c>
      <c r="H3109">
        <v>3.2072754069806391</v>
      </c>
    </row>
    <row r="3110" spans="1:8">
      <c r="A3110" t="s">
        <v>51</v>
      </c>
      <c r="B3110" t="s">
        <v>7099</v>
      </c>
      <c r="C3110" t="s">
        <v>50</v>
      </c>
      <c r="D3110">
        <v>2008</v>
      </c>
      <c r="E3110" t="s">
        <v>106</v>
      </c>
      <c r="F3110" t="s">
        <v>224</v>
      </c>
      <c r="G3110" t="s">
        <v>152</v>
      </c>
      <c r="H3110">
        <v>3.3467183411917789</v>
      </c>
    </row>
    <row r="3111" spans="1:8">
      <c r="A3111" t="s">
        <v>53</v>
      </c>
      <c r="B3111" t="s">
        <v>7100</v>
      </c>
      <c r="C3111" t="s">
        <v>52</v>
      </c>
      <c r="D3111">
        <v>2008</v>
      </c>
      <c r="E3111" t="s">
        <v>106</v>
      </c>
      <c r="F3111" t="s">
        <v>224</v>
      </c>
      <c r="G3111" t="s">
        <v>152</v>
      </c>
      <c r="H3111">
        <v>2.8244865221003179</v>
      </c>
    </row>
    <row r="3112" spans="1:8">
      <c r="A3112" t="s">
        <v>55</v>
      </c>
      <c r="B3112" t="s">
        <v>7101</v>
      </c>
      <c r="C3112" t="s">
        <v>54</v>
      </c>
      <c r="D3112">
        <v>2008</v>
      </c>
      <c r="E3112" t="s">
        <v>106</v>
      </c>
      <c r="F3112" t="s">
        <v>224</v>
      </c>
      <c r="G3112" t="s">
        <v>152</v>
      </c>
      <c r="H3112">
        <v>3.092608326253186</v>
      </c>
    </row>
    <row r="3113" spans="1:8">
      <c r="A3113" t="s">
        <v>57</v>
      </c>
      <c r="B3113" t="s">
        <v>7102</v>
      </c>
      <c r="C3113" t="s">
        <v>56</v>
      </c>
      <c r="D3113">
        <v>2008</v>
      </c>
      <c r="E3113" t="s">
        <v>106</v>
      </c>
      <c r="F3113" t="s">
        <v>224</v>
      </c>
      <c r="G3113" t="s">
        <v>152</v>
      </c>
      <c r="H3113">
        <v>2.5516267576631169</v>
      </c>
    </row>
    <row r="3114" spans="1:8">
      <c r="A3114" t="s">
        <v>59</v>
      </c>
      <c r="B3114" t="s">
        <v>7103</v>
      </c>
      <c r="C3114" t="s">
        <v>58</v>
      </c>
      <c r="D3114">
        <v>2008</v>
      </c>
      <c r="E3114" t="s">
        <v>106</v>
      </c>
      <c r="F3114" t="s">
        <v>224</v>
      </c>
      <c r="G3114" t="s">
        <v>152</v>
      </c>
      <c r="H3114">
        <v>2.8547858910581705</v>
      </c>
    </row>
    <row r="3115" spans="1:8">
      <c r="A3115" t="s">
        <v>61</v>
      </c>
      <c r="B3115" t="s">
        <v>7104</v>
      </c>
      <c r="C3115" t="s">
        <v>60</v>
      </c>
      <c r="D3115">
        <v>2008</v>
      </c>
      <c r="E3115" t="s">
        <v>106</v>
      </c>
      <c r="F3115" t="s">
        <v>224</v>
      </c>
      <c r="G3115" t="s">
        <v>152</v>
      </c>
      <c r="H3115">
        <v>2.6937394247038915</v>
      </c>
    </row>
    <row r="3116" spans="1:8">
      <c r="A3116" t="s">
        <v>63</v>
      </c>
      <c r="B3116" t="s">
        <v>7105</v>
      </c>
      <c r="C3116" t="s">
        <v>62</v>
      </c>
      <c r="D3116">
        <v>2008</v>
      </c>
      <c r="E3116" t="s">
        <v>106</v>
      </c>
      <c r="F3116" t="s">
        <v>224</v>
      </c>
      <c r="G3116" t="s">
        <v>152</v>
      </c>
      <c r="H3116">
        <v>2.5261566172628114</v>
      </c>
    </row>
    <row r="3117" spans="1:8">
      <c r="A3117" t="s">
        <v>65</v>
      </c>
      <c r="B3117" t="s">
        <v>7106</v>
      </c>
      <c r="C3117" t="s">
        <v>64</v>
      </c>
      <c r="D3117">
        <v>2008</v>
      </c>
      <c r="E3117" t="s">
        <v>106</v>
      </c>
      <c r="F3117" t="s">
        <v>224</v>
      </c>
      <c r="G3117" t="s">
        <v>152</v>
      </c>
      <c r="H3117">
        <v>3.142473719525833</v>
      </c>
    </row>
    <row r="3118" spans="1:8">
      <c r="A3118" t="s">
        <v>67</v>
      </c>
      <c r="B3118" t="s">
        <v>7107</v>
      </c>
      <c r="C3118" t="s">
        <v>66</v>
      </c>
      <c r="D3118">
        <v>2008</v>
      </c>
      <c r="E3118" t="s">
        <v>106</v>
      </c>
      <c r="F3118" t="s">
        <v>224</v>
      </c>
      <c r="G3118" t="s">
        <v>152</v>
      </c>
      <c r="H3118">
        <v>2.9817886456908345</v>
      </c>
    </row>
    <row r="3119" spans="1:8">
      <c r="A3119" t="s">
        <v>69</v>
      </c>
      <c r="B3119" t="s">
        <v>7108</v>
      </c>
      <c r="C3119" t="s">
        <v>68</v>
      </c>
      <c r="D3119">
        <v>2008</v>
      </c>
      <c r="E3119" t="s">
        <v>106</v>
      </c>
      <c r="F3119" t="s">
        <v>224</v>
      </c>
      <c r="G3119" t="s">
        <v>152</v>
      </c>
      <c r="H3119">
        <v>3.5578974872621174</v>
      </c>
    </row>
    <row r="3120" spans="1:8">
      <c r="A3120" t="s">
        <v>71</v>
      </c>
      <c r="B3120" t="s">
        <v>7109</v>
      </c>
      <c r="C3120" t="s">
        <v>70</v>
      </c>
      <c r="D3120">
        <v>2008</v>
      </c>
      <c r="E3120" t="s">
        <v>106</v>
      </c>
      <c r="F3120" t="s">
        <v>224</v>
      </c>
      <c r="G3120" t="s">
        <v>152</v>
      </c>
      <c r="H3120">
        <v>2.8387414366000741</v>
      </c>
    </row>
    <row r="3121" spans="1:8">
      <c r="A3121" t="s">
        <v>20</v>
      </c>
      <c r="B3121" t="s">
        <v>7110</v>
      </c>
      <c r="C3121" t="s">
        <v>182</v>
      </c>
      <c r="D3121">
        <v>2008</v>
      </c>
      <c r="E3121" t="s">
        <v>106</v>
      </c>
      <c r="F3121" t="s">
        <v>224</v>
      </c>
      <c r="G3121" t="s">
        <v>152</v>
      </c>
      <c r="H3121">
        <v>3.165980373391823</v>
      </c>
    </row>
    <row r="3122" spans="1:8">
      <c r="A3122" t="s">
        <v>23</v>
      </c>
      <c r="B3122" t="s">
        <v>7111</v>
      </c>
      <c r="C3122" t="s">
        <v>175</v>
      </c>
      <c r="D3122">
        <v>2009</v>
      </c>
      <c r="E3122" t="s">
        <v>106</v>
      </c>
      <c r="F3122" t="s">
        <v>224</v>
      </c>
      <c r="G3122" t="s">
        <v>152</v>
      </c>
      <c r="H3122">
        <v>3.5341048269862529</v>
      </c>
    </row>
    <row r="3123" spans="1:8">
      <c r="A3123" t="s">
        <v>25</v>
      </c>
      <c r="B3123" t="s">
        <v>7112</v>
      </c>
      <c r="C3123" t="s">
        <v>176</v>
      </c>
      <c r="D3123">
        <v>2009</v>
      </c>
      <c r="E3123" t="s">
        <v>106</v>
      </c>
      <c r="F3123" t="s">
        <v>224</v>
      </c>
      <c r="G3123" t="s">
        <v>152</v>
      </c>
      <c r="H3123">
        <v>3.8182790269403273</v>
      </c>
    </row>
    <row r="3124" spans="1:8">
      <c r="A3124" t="s">
        <v>26</v>
      </c>
      <c r="B3124" t="s">
        <v>7113</v>
      </c>
      <c r="C3124" t="s">
        <v>177</v>
      </c>
      <c r="D3124">
        <v>2009</v>
      </c>
      <c r="E3124" t="s">
        <v>106</v>
      </c>
      <c r="F3124" t="s">
        <v>224</v>
      </c>
      <c r="G3124" t="s">
        <v>152</v>
      </c>
      <c r="H3124">
        <v>3.6307123569167854</v>
      </c>
    </row>
    <row r="3125" spans="1:8">
      <c r="A3125" s="16" t="s">
        <v>221</v>
      </c>
      <c r="B3125" t="s">
        <v>7114</v>
      </c>
      <c r="C3125" t="s">
        <v>178</v>
      </c>
      <c r="D3125">
        <v>2009</v>
      </c>
      <c r="E3125" t="s">
        <v>106</v>
      </c>
      <c r="F3125" t="s">
        <v>224</v>
      </c>
      <c r="G3125" t="s">
        <v>152</v>
      </c>
      <c r="H3125">
        <v>3.1465386926288641</v>
      </c>
    </row>
    <row r="3126" spans="1:8">
      <c r="A3126" t="s">
        <v>107</v>
      </c>
      <c r="B3126" t="s">
        <v>7115</v>
      </c>
      <c r="C3126" t="s">
        <v>179</v>
      </c>
      <c r="D3126">
        <v>2009</v>
      </c>
      <c r="E3126" t="s">
        <v>106</v>
      </c>
      <c r="F3126" t="s">
        <v>224</v>
      </c>
      <c r="G3126" t="s">
        <v>152</v>
      </c>
      <c r="H3126">
        <v>2.7425510828079203</v>
      </c>
    </row>
    <row r="3127" spans="1:8">
      <c r="A3127" t="s">
        <v>27</v>
      </c>
      <c r="B3127" t="s">
        <v>7116</v>
      </c>
      <c r="C3127" t="s">
        <v>180</v>
      </c>
      <c r="D3127">
        <v>2009</v>
      </c>
      <c r="E3127" t="s">
        <v>106</v>
      </c>
      <c r="F3127" t="s">
        <v>224</v>
      </c>
      <c r="G3127" t="s">
        <v>152</v>
      </c>
      <c r="H3127">
        <v>2.8671800386030766</v>
      </c>
    </row>
    <row r="3128" spans="1:8">
      <c r="A3128" t="s">
        <v>28</v>
      </c>
      <c r="B3128" t="s">
        <v>7117</v>
      </c>
      <c r="C3128" t="s">
        <v>181</v>
      </c>
      <c r="D3128">
        <v>2009</v>
      </c>
      <c r="E3128" t="s">
        <v>106</v>
      </c>
      <c r="F3128" t="s">
        <v>224</v>
      </c>
      <c r="G3128" t="s">
        <v>152</v>
      </c>
      <c r="H3128">
        <v>2.9619370062583359</v>
      </c>
    </row>
    <row r="3129" spans="1:8">
      <c r="A3129" t="s">
        <v>30</v>
      </c>
      <c r="B3129" t="s">
        <v>7118</v>
      </c>
      <c r="C3129" t="s">
        <v>29</v>
      </c>
      <c r="D3129">
        <v>2009</v>
      </c>
      <c r="E3129" t="s">
        <v>106</v>
      </c>
      <c r="F3129" t="s">
        <v>224</v>
      </c>
      <c r="G3129" t="s">
        <v>152</v>
      </c>
      <c r="H3129">
        <v>3.8779063237111084</v>
      </c>
    </row>
    <row r="3130" spans="1:8">
      <c r="A3130" t="s">
        <v>32</v>
      </c>
      <c r="B3130" t="s">
        <v>7119</v>
      </c>
      <c r="C3130" t="s">
        <v>31</v>
      </c>
      <c r="D3130">
        <v>2009</v>
      </c>
      <c r="E3130" t="s">
        <v>106</v>
      </c>
      <c r="F3130" t="s">
        <v>224</v>
      </c>
      <c r="G3130" t="s">
        <v>152</v>
      </c>
      <c r="H3130">
        <v>3.6724903568766001</v>
      </c>
    </row>
    <row r="3131" spans="1:8">
      <c r="A3131" t="s">
        <v>34</v>
      </c>
      <c r="B3131" t="s">
        <v>7120</v>
      </c>
      <c r="C3131" t="s">
        <v>33</v>
      </c>
      <c r="D3131">
        <v>2009</v>
      </c>
      <c r="E3131" t="s">
        <v>106</v>
      </c>
      <c r="F3131" t="s">
        <v>224</v>
      </c>
      <c r="G3131" t="s">
        <v>152</v>
      </c>
      <c r="H3131">
        <v>4.706358303553368</v>
      </c>
    </row>
    <row r="3132" spans="1:8">
      <c r="A3132" t="s">
        <v>36</v>
      </c>
      <c r="B3132" t="s">
        <v>7121</v>
      </c>
      <c r="C3132" t="s">
        <v>35</v>
      </c>
      <c r="D3132">
        <v>2009</v>
      </c>
      <c r="E3132" t="s">
        <v>106</v>
      </c>
      <c r="F3132" t="s">
        <v>224</v>
      </c>
      <c r="G3132" t="s">
        <v>152</v>
      </c>
      <c r="H3132">
        <v>3.8230543014538378</v>
      </c>
    </row>
    <row r="3133" spans="1:8">
      <c r="A3133" t="s">
        <v>38</v>
      </c>
      <c r="B3133" t="s">
        <v>7122</v>
      </c>
      <c r="C3133" t="s">
        <v>37</v>
      </c>
      <c r="D3133">
        <v>2009</v>
      </c>
      <c r="E3133" t="s">
        <v>106</v>
      </c>
      <c r="F3133" t="s">
        <v>224</v>
      </c>
      <c r="G3133" t="s">
        <v>152</v>
      </c>
      <c r="H3133">
        <v>2.6933191693332121</v>
      </c>
    </row>
    <row r="3134" spans="1:8">
      <c r="A3134" t="s">
        <v>40</v>
      </c>
      <c r="B3134" t="s">
        <v>7123</v>
      </c>
      <c r="C3134" t="s">
        <v>39</v>
      </c>
      <c r="D3134">
        <v>2009</v>
      </c>
      <c r="E3134" t="s">
        <v>106</v>
      </c>
      <c r="F3134" t="s">
        <v>224</v>
      </c>
      <c r="G3134" t="s">
        <v>152</v>
      </c>
      <c r="H3134">
        <v>2.9493443426348067</v>
      </c>
    </row>
    <row r="3135" spans="1:8">
      <c r="A3135" t="s">
        <v>41</v>
      </c>
      <c r="B3135" t="s">
        <v>7124</v>
      </c>
      <c r="C3135" t="s">
        <v>24</v>
      </c>
      <c r="D3135">
        <v>2009</v>
      </c>
      <c r="E3135" t="s">
        <v>106</v>
      </c>
      <c r="F3135" t="s">
        <v>224</v>
      </c>
      <c r="G3135" t="s">
        <v>152</v>
      </c>
      <c r="H3135">
        <v>3.8182790269403273</v>
      </c>
    </row>
    <row r="3136" spans="1:8">
      <c r="A3136" t="s">
        <v>43</v>
      </c>
      <c r="B3136" t="s">
        <v>7125</v>
      </c>
      <c r="C3136" t="s">
        <v>42</v>
      </c>
      <c r="D3136">
        <v>2009</v>
      </c>
      <c r="E3136" t="s">
        <v>106</v>
      </c>
      <c r="F3136" t="s">
        <v>224</v>
      </c>
      <c r="G3136" t="s">
        <v>152</v>
      </c>
      <c r="H3136">
        <v>3.815133184760692</v>
      </c>
    </row>
    <row r="3137" spans="1:8">
      <c r="A3137" t="s">
        <v>45</v>
      </c>
      <c r="B3137" t="s">
        <v>7126</v>
      </c>
      <c r="C3137" t="s">
        <v>44</v>
      </c>
      <c r="D3137">
        <v>2009</v>
      </c>
      <c r="E3137" t="s">
        <v>106</v>
      </c>
      <c r="F3137" t="s">
        <v>224</v>
      </c>
      <c r="G3137" t="s">
        <v>152</v>
      </c>
      <c r="H3137">
        <v>3.5407052467398823</v>
      </c>
    </row>
    <row r="3138" spans="1:8">
      <c r="A3138" t="s">
        <v>47</v>
      </c>
      <c r="B3138" t="s">
        <v>7127</v>
      </c>
      <c r="C3138" t="s">
        <v>46</v>
      </c>
      <c r="D3138">
        <v>2009</v>
      </c>
      <c r="E3138" t="s">
        <v>106</v>
      </c>
      <c r="F3138" t="s">
        <v>224</v>
      </c>
      <c r="G3138" t="s">
        <v>152</v>
      </c>
      <c r="H3138">
        <v>3.6162817970532419</v>
      </c>
    </row>
    <row r="3139" spans="1:8">
      <c r="A3139" t="s">
        <v>49</v>
      </c>
      <c r="B3139" t="s">
        <v>7128</v>
      </c>
      <c r="C3139" t="s">
        <v>48</v>
      </c>
      <c r="D3139">
        <v>2009</v>
      </c>
      <c r="E3139" t="s">
        <v>106</v>
      </c>
      <c r="F3139" t="s">
        <v>224</v>
      </c>
      <c r="G3139" t="s">
        <v>152</v>
      </c>
      <c r="H3139">
        <v>3.1787084932421159</v>
      </c>
    </row>
    <row r="3140" spans="1:8">
      <c r="A3140" t="s">
        <v>51</v>
      </c>
      <c r="B3140" t="s">
        <v>7129</v>
      </c>
      <c r="C3140" t="s">
        <v>50</v>
      </c>
      <c r="D3140">
        <v>2009</v>
      </c>
      <c r="E3140" t="s">
        <v>106</v>
      </c>
      <c r="F3140" t="s">
        <v>224</v>
      </c>
      <c r="G3140" t="s">
        <v>152</v>
      </c>
      <c r="H3140">
        <v>3.3786244572068922</v>
      </c>
    </row>
    <row r="3141" spans="1:8">
      <c r="A3141" t="s">
        <v>53</v>
      </c>
      <c r="B3141" t="s">
        <v>7130</v>
      </c>
      <c r="C3141" t="s">
        <v>52</v>
      </c>
      <c r="D3141">
        <v>2009</v>
      </c>
      <c r="E3141" t="s">
        <v>106</v>
      </c>
      <c r="F3141" t="s">
        <v>224</v>
      </c>
      <c r="G3141" t="s">
        <v>152</v>
      </c>
      <c r="H3141">
        <v>2.8549812284984224</v>
      </c>
    </row>
    <row r="3142" spans="1:8">
      <c r="A3142" t="s">
        <v>55</v>
      </c>
      <c r="B3142" t="s">
        <v>7131</v>
      </c>
      <c r="C3142" t="s">
        <v>54</v>
      </c>
      <c r="D3142">
        <v>2009</v>
      </c>
      <c r="E3142" t="s">
        <v>106</v>
      </c>
      <c r="F3142" t="s">
        <v>224</v>
      </c>
      <c r="G3142" t="s">
        <v>152</v>
      </c>
      <c r="H3142">
        <v>3.1335254859045301</v>
      </c>
    </row>
    <row r="3143" spans="1:8">
      <c r="A3143" t="s">
        <v>57</v>
      </c>
      <c r="B3143" t="s">
        <v>7132</v>
      </c>
      <c r="C3143" t="s">
        <v>56</v>
      </c>
      <c r="D3143">
        <v>2009</v>
      </c>
      <c r="E3143" t="s">
        <v>106</v>
      </c>
      <c r="F3143" t="s">
        <v>224</v>
      </c>
      <c r="G3143" t="s">
        <v>152</v>
      </c>
      <c r="H3143">
        <v>2.5952762488678323</v>
      </c>
    </row>
    <row r="3144" spans="1:8">
      <c r="A3144" t="s">
        <v>59</v>
      </c>
      <c r="B3144" t="s">
        <v>7133</v>
      </c>
      <c r="C3144" t="s">
        <v>58</v>
      </c>
      <c r="D3144">
        <v>2009</v>
      </c>
      <c r="E3144" t="s">
        <v>106</v>
      </c>
      <c r="F3144" t="s">
        <v>224</v>
      </c>
      <c r="G3144" t="s">
        <v>152</v>
      </c>
      <c r="H3144">
        <v>2.8976201991227923</v>
      </c>
    </row>
    <row r="3145" spans="1:8">
      <c r="A3145" t="s">
        <v>61</v>
      </c>
      <c r="B3145" t="s">
        <v>7134</v>
      </c>
      <c r="C3145" t="s">
        <v>60</v>
      </c>
      <c r="D3145">
        <v>2009</v>
      </c>
      <c r="E3145" t="s">
        <v>106</v>
      </c>
      <c r="F3145" t="s">
        <v>224</v>
      </c>
      <c r="G3145" t="s">
        <v>152</v>
      </c>
      <c r="H3145">
        <v>2.7446901318659194</v>
      </c>
    </row>
    <row r="3146" spans="1:8">
      <c r="A3146" t="s">
        <v>63</v>
      </c>
      <c r="B3146" t="s">
        <v>7135</v>
      </c>
      <c r="C3146" t="s">
        <v>62</v>
      </c>
      <c r="D3146">
        <v>2009</v>
      </c>
      <c r="E3146" t="s">
        <v>106</v>
      </c>
      <c r="F3146" t="s">
        <v>224</v>
      </c>
      <c r="G3146" t="s">
        <v>152</v>
      </c>
      <c r="H3146">
        <v>2.5757391275472368</v>
      </c>
    </row>
    <row r="3147" spans="1:8">
      <c r="A3147" t="s">
        <v>65</v>
      </c>
      <c r="B3147" t="s">
        <v>7136</v>
      </c>
      <c r="C3147" t="s">
        <v>64</v>
      </c>
      <c r="D3147">
        <v>2009</v>
      </c>
      <c r="E3147" t="s">
        <v>106</v>
      </c>
      <c r="F3147" t="s">
        <v>224</v>
      </c>
      <c r="G3147" t="s">
        <v>152</v>
      </c>
      <c r="H3147">
        <v>3.1331519452469778</v>
      </c>
    </row>
    <row r="3148" spans="1:8">
      <c r="A3148" t="s">
        <v>67</v>
      </c>
      <c r="B3148" t="s">
        <v>7137</v>
      </c>
      <c r="C3148" t="s">
        <v>66</v>
      </c>
      <c r="D3148">
        <v>2009</v>
      </c>
      <c r="E3148" t="s">
        <v>106</v>
      </c>
      <c r="F3148" t="s">
        <v>224</v>
      </c>
      <c r="G3148" t="s">
        <v>152</v>
      </c>
      <c r="H3148">
        <v>3.0903615744399122</v>
      </c>
    </row>
    <row r="3149" spans="1:8">
      <c r="A3149" t="s">
        <v>69</v>
      </c>
      <c r="B3149" t="s">
        <v>7138</v>
      </c>
      <c r="C3149" t="s">
        <v>68</v>
      </c>
      <c r="D3149">
        <v>2009</v>
      </c>
      <c r="E3149" t="s">
        <v>106</v>
      </c>
      <c r="F3149" t="s">
        <v>224</v>
      </c>
      <c r="G3149" t="s">
        <v>152</v>
      </c>
      <c r="H3149">
        <v>3.6140137883189523</v>
      </c>
    </row>
    <row r="3150" spans="1:8">
      <c r="A3150" t="s">
        <v>71</v>
      </c>
      <c r="B3150" t="s">
        <v>7139</v>
      </c>
      <c r="C3150" t="s">
        <v>70</v>
      </c>
      <c r="D3150">
        <v>2009</v>
      </c>
      <c r="E3150" t="s">
        <v>106</v>
      </c>
      <c r="F3150" t="s">
        <v>224</v>
      </c>
      <c r="G3150" t="s">
        <v>152</v>
      </c>
      <c r="H3150">
        <v>2.8625096982318592</v>
      </c>
    </row>
    <row r="3151" spans="1:8">
      <c r="A3151" t="s">
        <v>20</v>
      </c>
      <c r="B3151" t="s">
        <v>7140</v>
      </c>
      <c r="C3151" t="s">
        <v>182</v>
      </c>
      <c r="D3151">
        <v>2009</v>
      </c>
      <c r="E3151" t="s">
        <v>106</v>
      </c>
      <c r="F3151" t="s">
        <v>224</v>
      </c>
      <c r="G3151" t="s">
        <v>152</v>
      </c>
      <c r="H3151">
        <v>3.199950484325194</v>
      </c>
    </row>
    <row r="3152" spans="1:8">
      <c r="A3152" t="s">
        <v>23</v>
      </c>
      <c r="B3152" t="s">
        <v>7141</v>
      </c>
      <c r="C3152" t="s">
        <v>175</v>
      </c>
      <c r="D3152">
        <v>2010</v>
      </c>
      <c r="E3152" t="s">
        <v>106</v>
      </c>
      <c r="F3152" t="s">
        <v>224</v>
      </c>
      <c r="G3152" t="s">
        <v>152</v>
      </c>
      <c r="H3152">
        <v>3.5610492167524219</v>
      </c>
    </row>
    <row r="3153" spans="1:8">
      <c r="A3153" t="s">
        <v>25</v>
      </c>
      <c r="B3153" t="s">
        <v>7142</v>
      </c>
      <c r="C3153" t="s">
        <v>176</v>
      </c>
      <c r="D3153">
        <v>2010</v>
      </c>
      <c r="E3153" t="s">
        <v>106</v>
      </c>
      <c r="F3153" t="s">
        <v>224</v>
      </c>
      <c r="G3153" t="s">
        <v>152</v>
      </c>
      <c r="H3153">
        <v>3.9574227693039572</v>
      </c>
    </row>
    <row r="3154" spans="1:8">
      <c r="A3154" t="s">
        <v>26</v>
      </c>
      <c r="B3154" t="s">
        <v>7143</v>
      </c>
      <c r="C3154" t="s">
        <v>177</v>
      </c>
      <c r="D3154">
        <v>2010</v>
      </c>
      <c r="E3154" t="s">
        <v>106</v>
      </c>
      <c r="F3154" t="s">
        <v>224</v>
      </c>
      <c r="G3154" t="s">
        <v>152</v>
      </c>
      <c r="H3154">
        <v>3.7143755508935428</v>
      </c>
    </row>
    <row r="3155" spans="1:8">
      <c r="A3155" s="16" t="s">
        <v>221</v>
      </c>
      <c r="B3155" t="s">
        <v>7144</v>
      </c>
      <c r="C3155" t="s">
        <v>178</v>
      </c>
      <c r="D3155">
        <v>2010</v>
      </c>
      <c r="E3155" t="s">
        <v>106</v>
      </c>
      <c r="F3155" t="s">
        <v>224</v>
      </c>
      <c r="G3155" t="s">
        <v>152</v>
      </c>
      <c r="H3155">
        <v>3.1642454007395453</v>
      </c>
    </row>
    <row r="3156" spans="1:8">
      <c r="A3156" t="s">
        <v>107</v>
      </c>
      <c r="B3156" t="s">
        <v>7145</v>
      </c>
      <c r="C3156" t="s">
        <v>179</v>
      </c>
      <c r="D3156">
        <v>2010</v>
      </c>
      <c r="E3156" t="s">
        <v>106</v>
      </c>
      <c r="F3156" t="s">
        <v>224</v>
      </c>
      <c r="G3156" t="s">
        <v>152</v>
      </c>
      <c r="H3156">
        <v>2.810837974789564</v>
      </c>
    </row>
    <row r="3157" spans="1:8">
      <c r="A3157" t="s">
        <v>27</v>
      </c>
      <c r="B3157" t="s">
        <v>7146</v>
      </c>
      <c r="C3157" t="s">
        <v>180</v>
      </c>
      <c r="D3157">
        <v>2010</v>
      </c>
      <c r="E3157" t="s">
        <v>106</v>
      </c>
      <c r="F3157" t="s">
        <v>224</v>
      </c>
      <c r="G3157" t="s">
        <v>152</v>
      </c>
      <c r="H3157">
        <v>2.9216573862650055</v>
      </c>
    </row>
    <row r="3158" spans="1:8">
      <c r="A3158" t="s">
        <v>28</v>
      </c>
      <c r="B3158" t="s">
        <v>7147</v>
      </c>
      <c r="C3158" t="s">
        <v>181</v>
      </c>
      <c r="D3158">
        <v>2010</v>
      </c>
      <c r="E3158" t="s">
        <v>106</v>
      </c>
      <c r="F3158" t="s">
        <v>224</v>
      </c>
      <c r="G3158" t="s">
        <v>152</v>
      </c>
      <c r="H3158">
        <v>2.9989397859799478</v>
      </c>
    </row>
    <row r="3159" spans="1:8">
      <c r="A3159" t="s">
        <v>30</v>
      </c>
      <c r="B3159" t="s">
        <v>7148</v>
      </c>
      <c r="C3159" t="s">
        <v>29</v>
      </c>
      <c r="D3159">
        <v>2010</v>
      </c>
      <c r="E3159" t="s">
        <v>106</v>
      </c>
      <c r="F3159" t="s">
        <v>224</v>
      </c>
      <c r="G3159" t="s">
        <v>152</v>
      </c>
      <c r="H3159">
        <v>3.9754490680781576</v>
      </c>
    </row>
    <row r="3160" spans="1:8">
      <c r="A3160" t="s">
        <v>32</v>
      </c>
      <c r="B3160" t="s">
        <v>7149</v>
      </c>
      <c r="C3160" t="s">
        <v>31</v>
      </c>
      <c r="D3160">
        <v>2010</v>
      </c>
      <c r="E3160" t="s">
        <v>106</v>
      </c>
      <c r="F3160" t="s">
        <v>224</v>
      </c>
      <c r="G3160" t="s">
        <v>152</v>
      </c>
      <c r="H3160">
        <v>3.7514559337388378</v>
      </c>
    </row>
    <row r="3161" spans="1:8">
      <c r="A3161" t="s">
        <v>34</v>
      </c>
      <c r="B3161" t="s">
        <v>7150</v>
      </c>
      <c r="C3161" t="s">
        <v>33</v>
      </c>
      <c r="D3161">
        <v>2010</v>
      </c>
      <c r="E3161" t="s">
        <v>106</v>
      </c>
      <c r="F3161" t="s">
        <v>224</v>
      </c>
      <c r="G3161" t="s">
        <v>152</v>
      </c>
      <c r="H3161">
        <v>4.8107415154173134</v>
      </c>
    </row>
    <row r="3162" spans="1:8">
      <c r="A3162" t="s">
        <v>36</v>
      </c>
      <c r="B3162" t="s">
        <v>7151</v>
      </c>
      <c r="C3162" t="s">
        <v>35</v>
      </c>
      <c r="D3162">
        <v>2010</v>
      </c>
      <c r="E3162" t="s">
        <v>106</v>
      </c>
      <c r="F3162" t="s">
        <v>224</v>
      </c>
      <c r="G3162" t="s">
        <v>152</v>
      </c>
      <c r="H3162">
        <v>3.7098721738768372</v>
      </c>
    </row>
    <row r="3163" spans="1:8">
      <c r="A3163" t="s">
        <v>38</v>
      </c>
      <c r="B3163" t="s">
        <v>7152</v>
      </c>
      <c r="C3163" t="s">
        <v>37</v>
      </c>
      <c r="D3163">
        <v>2010</v>
      </c>
      <c r="E3163" t="s">
        <v>106</v>
      </c>
      <c r="F3163" t="s">
        <v>224</v>
      </c>
      <c r="G3163" t="s">
        <v>152</v>
      </c>
      <c r="H3163">
        <v>2.7030885024656111</v>
      </c>
    </row>
    <row r="3164" spans="1:8">
      <c r="A3164" t="s">
        <v>40</v>
      </c>
      <c r="B3164" t="s">
        <v>7153</v>
      </c>
      <c r="C3164" t="s">
        <v>39</v>
      </c>
      <c r="D3164">
        <v>2010</v>
      </c>
      <c r="E3164" t="s">
        <v>106</v>
      </c>
      <c r="F3164" t="s">
        <v>224</v>
      </c>
      <c r="G3164" t="s">
        <v>152</v>
      </c>
      <c r="H3164">
        <v>2.9449651312574954</v>
      </c>
    </row>
    <row r="3165" spans="1:8">
      <c r="A3165" t="s">
        <v>41</v>
      </c>
      <c r="B3165" t="s">
        <v>7154</v>
      </c>
      <c r="C3165" t="s">
        <v>24</v>
      </c>
      <c r="D3165">
        <v>2010</v>
      </c>
      <c r="E3165" t="s">
        <v>106</v>
      </c>
      <c r="F3165" t="s">
        <v>224</v>
      </c>
      <c r="G3165" t="s">
        <v>152</v>
      </c>
      <c r="H3165">
        <v>3.9574227693039572</v>
      </c>
    </row>
    <row r="3166" spans="1:8">
      <c r="A3166" t="s">
        <v>43</v>
      </c>
      <c r="B3166" t="s">
        <v>7155</v>
      </c>
      <c r="C3166" t="s">
        <v>42</v>
      </c>
      <c r="D3166">
        <v>2010</v>
      </c>
      <c r="E3166" t="s">
        <v>106</v>
      </c>
      <c r="F3166" t="s">
        <v>224</v>
      </c>
      <c r="G3166" t="s">
        <v>152</v>
      </c>
      <c r="H3166">
        <v>3.7980032750515029</v>
      </c>
    </row>
    <row r="3167" spans="1:8">
      <c r="A3167" t="s">
        <v>45</v>
      </c>
      <c r="B3167" t="s">
        <v>7156</v>
      </c>
      <c r="C3167" t="s">
        <v>44</v>
      </c>
      <c r="D3167">
        <v>2010</v>
      </c>
      <c r="E3167" t="s">
        <v>106</v>
      </c>
      <c r="F3167" t="s">
        <v>224</v>
      </c>
      <c r="G3167" t="s">
        <v>152</v>
      </c>
      <c r="H3167">
        <v>3.6404112879976935</v>
      </c>
    </row>
    <row r="3168" spans="1:8">
      <c r="A3168" t="s">
        <v>47</v>
      </c>
      <c r="B3168" t="s">
        <v>7157</v>
      </c>
      <c r="C3168" t="s">
        <v>46</v>
      </c>
      <c r="D3168">
        <v>2010</v>
      </c>
      <c r="E3168" t="s">
        <v>106</v>
      </c>
      <c r="F3168" t="s">
        <v>224</v>
      </c>
      <c r="G3168" t="s">
        <v>152</v>
      </c>
      <c r="H3168">
        <v>3.7298699081139342</v>
      </c>
    </row>
    <row r="3169" spans="1:8">
      <c r="A3169" t="s">
        <v>49</v>
      </c>
      <c r="B3169" t="s">
        <v>7158</v>
      </c>
      <c r="C3169" t="s">
        <v>48</v>
      </c>
      <c r="D3169">
        <v>2010</v>
      </c>
      <c r="E3169" t="s">
        <v>106</v>
      </c>
      <c r="F3169" t="s">
        <v>224</v>
      </c>
      <c r="G3169" t="s">
        <v>152</v>
      </c>
      <c r="H3169">
        <v>3.1799184039751056</v>
      </c>
    </row>
    <row r="3170" spans="1:8">
      <c r="A3170" t="s">
        <v>51</v>
      </c>
      <c r="B3170" t="s">
        <v>7159</v>
      </c>
      <c r="C3170" t="s">
        <v>50</v>
      </c>
      <c r="D3170">
        <v>2010</v>
      </c>
      <c r="E3170" t="s">
        <v>106</v>
      </c>
      <c r="F3170" t="s">
        <v>224</v>
      </c>
      <c r="G3170" t="s">
        <v>152</v>
      </c>
      <c r="H3170">
        <v>3.4053819322845893</v>
      </c>
    </row>
    <row r="3171" spans="1:8">
      <c r="A3171" t="s">
        <v>53</v>
      </c>
      <c r="B3171" t="s">
        <v>7160</v>
      </c>
      <c r="C3171" t="s">
        <v>52</v>
      </c>
      <c r="D3171">
        <v>2010</v>
      </c>
      <c r="E3171" t="s">
        <v>106</v>
      </c>
      <c r="F3171" t="s">
        <v>224</v>
      </c>
      <c r="G3171" t="s">
        <v>152</v>
      </c>
      <c r="H3171">
        <v>2.8926148726481506</v>
      </c>
    </row>
    <row r="3172" spans="1:8">
      <c r="A3172" t="s">
        <v>55</v>
      </c>
      <c r="B3172" t="s">
        <v>7161</v>
      </c>
      <c r="C3172" t="s">
        <v>54</v>
      </c>
      <c r="D3172">
        <v>2010</v>
      </c>
      <c r="E3172" t="s">
        <v>106</v>
      </c>
      <c r="F3172" t="s">
        <v>224</v>
      </c>
      <c r="G3172" t="s">
        <v>152</v>
      </c>
      <c r="H3172">
        <v>3.2157068385823129</v>
      </c>
    </row>
    <row r="3173" spans="1:8">
      <c r="A3173" t="s">
        <v>57</v>
      </c>
      <c r="B3173" t="s">
        <v>7162</v>
      </c>
      <c r="C3173" t="s">
        <v>56</v>
      </c>
      <c r="D3173">
        <v>2010</v>
      </c>
      <c r="E3173" t="s">
        <v>106</v>
      </c>
      <c r="F3173" t="s">
        <v>224</v>
      </c>
      <c r="G3173" t="s">
        <v>152</v>
      </c>
      <c r="H3173">
        <v>2.6599291758646064</v>
      </c>
    </row>
    <row r="3174" spans="1:8">
      <c r="A3174" t="s">
        <v>59</v>
      </c>
      <c r="B3174" t="s">
        <v>7163</v>
      </c>
      <c r="C3174" t="s">
        <v>58</v>
      </c>
      <c r="D3174">
        <v>2010</v>
      </c>
      <c r="E3174" t="s">
        <v>106</v>
      </c>
      <c r="F3174" t="s">
        <v>224</v>
      </c>
      <c r="G3174" t="s">
        <v>152</v>
      </c>
      <c r="H3174">
        <v>2.9334223260470549</v>
      </c>
    </row>
    <row r="3175" spans="1:8">
      <c r="A3175" t="s">
        <v>61</v>
      </c>
      <c r="B3175" t="s">
        <v>7164</v>
      </c>
      <c r="C3175" t="s">
        <v>60</v>
      </c>
      <c r="D3175">
        <v>2010</v>
      </c>
      <c r="E3175" t="s">
        <v>106</v>
      </c>
      <c r="F3175" t="s">
        <v>224</v>
      </c>
      <c r="G3175" t="s">
        <v>152</v>
      </c>
      <c r="H3175">
        <v>2.8745236981081623</v>
      </c>
    </row>
    <row r="3176" spans="1:8">
      <c r="A3176" t="s">
        <v>63</v>
      </c>
      <c r="B3176" t="s">
        <v>7165</v>
      </c>
      <c r="C3176" t="s">
        <v>62</v>
      </c>
      <c r="D3176">
        <v>2010</v>
      </c>
      <c r="E3176" t="s">
        <v>106</v>
      </c>
      <c r="F3176" t="s">
        <v>224</v>
      </c>
      <c r="G3176" t="s">
        <v>152</v>
      </c>
      <c r="H3176">
        <v>2.5933392823699197</v>
      </c>
    </row>
    <row r="3177" spans="1:8">
      <c r="A3177" t="s">
        <v>65</v>
      </c>
      <c r="B3177" t="s">
        <v>7166</v>
      </c>
      <c r="C3177" t="s">
        <v>64</v>
      </c>
      <c r="D3177">
        <v>2010</v>
      </c>
      <c r="E3177" t="s">
        <v>106</v>
      </c>
      <c r="F3177" t="s">
        <v>224</v>
      </c>
      <c r="G3177" t="s">
        <v>152</v>
      </c>
      <c r="H3177">
        <v>3.1765201516640924</v>
      </c>
    </row>
    <row r="3178" spans="1:8">
      <c r="A3178" t="s">
        <v>67</v>
      </c>
      <c r="B3178" t="s">
        <v>7167</v>
      </c>
      <c r="C3178" t="s">
        <v>66</v>
      </c>
      <c r="D3178">
        <v>2010</v>
      </c>
      <c r="E3178" t="s">
        <v>106</v>
      </c>
      <c r="F3178" t="s">
        <v>224</v>
      </c>
      <c r="G3178" t="s">
        <v>152</v>
      </c>
      <c r="H3178">
        <v>3.1436708996295262</v>
      </c>
    </row>
    <row r="3179" spans="1:8">
      <c r="A3179" t="s">
        <v>69</v>
      </c>
      <c r="B3179" t="s">
        <v>7168</v>
      </c>
      <c r="C3179" t="s">
        <v>68</v>
      </c>
      <c r="D3179">
        <v>2010</v>
      </c>
      <c r="E3179" t="s">
        <v>106</v>
      </c>
      <c r="F3179" t="s">
        <v>224</v>
      </c>
      <c r="G3179" t="s">
        <v>152</v>
      </c>
      <c r="H3179">
        <v>3.6634860325547254</v>
      </c>
    </row>
    <row r="3180" spans="1:8">
      <c r="A3180" t="s">
        <v>71</v>
      </c>
      <c r="B3180" t="s">
        <v>7169</v>
      </c>
      <c r="C3180" t="s">
        <v>70</v>
      </c>
      <c r="D3180">
        <v>2010</v>
      </c>
      <c r="E3180" t="s">
        <v>106</v>
      </c>
      <c r="F3180" t="s">
        <v>224</v>
      </c>
      <c r="G3180" t="s">
        <v>152</v>
      </c>
      <c r="H3180">
        <v>2.9036271672391876</v>
      </c>
    </row>
    <row r="3181" spans="1:8">
      <c r="A3181" t="s">
        <v>20</v>
      </c>
      <c r="B3181" t="s">
        <v>7170</v>
      </c>
      <c r="C3181" t="s">
        <v>182</v>
      </c>
      <c r="D3181">
        <v>2010</v>
      </c>
      <c r="E3181" t="s">
        <v>106</v>
      </c>
      <c r="F3181" t="s">
        <v>224</v>
      </c>
      <c r="G3181" t="s">
        <v>152</v>
      </c>
      <c r="H3181">
        <v>3.2475210327839954</v>
      </c>
    </row>
    <row r="3182" spans="1:8">
      <c r="A3182" t="s">
        <v>23</v>
      </c>
      <c r="B3182" t="s">
        <v>7171</v>
      </c>
      <c r="C3182" t="s">
        <v>175</v>
      </c>
      <c r="D3182">
        <v>2011</v>
      </c>
      <c r="E3182" t="s">
        <v>106</v>
      </c>
      <c r="F3182" t="s">
        <v>224</v>
      </c>
      <c r="G3182" t="s">
        <v>152</v>
      </c>
      <c r="H3182">
        <v>3.590549381481587</v>
      </c>
    </row>
    <row r="3183" spans="1:8">
      <c r="A3183" t="s">
        <v>25</v>
      </c>
      <c r="B3183" t="s">
        <v>7172</v>
      </c>
      <c r="C3183" t="s">
        <v>176</v>
      </c>
      <c r="D3183">
        <v>2011</v>
      </c>
      <c r="E3183" t="s">
        <v>106</v>
      </c>
      <c r="F3183" t="s">
        <v>224</v>
      </c>
      <c r="G3183" t="s">
        <v>152</v>
      </c>
      <c r="H3183">
        <v>4.0656565656565657</v>
      </c>
    </row>
    <row r="3184" spans="1:8">
      <c r="A3184" t="s">
        <v>26</v>
      </c>
      <c r="B3184" t="s">
        <v>7173</v>
      </c>
      <c r="C3184" t="s">
        <v>177</v>
      </c>
      <c r="D3184">
        <v>2011</v>
      </c>
      <c r="E3184" t="s">
        <v>106</v>
      </c>
      <c r="F3184" t="s">
        <v>224</v>
      </c>
      <c r="G3184" t="s">
        <v>152</v>
      </c>
      <c r="H3184">
        <v>3.7903632045891458</v>
      </c>
    </row>
    <row r="3185" spans="1:8">
      <c r="A3185" s="16" t="s">
        <v>221</v>
      </c>
      <c r="B3185" t="s">
        <v>7174</v>
      </c>
      <c r="C3185" t="s">
        <v>178</v>
      </c>
      <c r="D3185">
        <v>2011</v>
      </c>
      <c r="E3185" t="s">
        <v>106</v>
      </c>
      <c r="F3185" t="s">
        <v>224</v>
      </c>
      <c r="G3185" t="s">
        <v>152</v>
      </c>
      <c r="H3185">
        <v>3.175938544466185</v>
      </c>
    </row>
    <row r="3186" spans="1:8">
      <c r="A3186" t="s">
        <v>107</v>
      </c>
      <c r="B3186" t="s">
        <v>7175</v>
      </c>
      <c r="C3186" t="s">
        <v>179</v>
      </c>
      <c r="D3186">
        <v>2011</v>
      </c>
      <c r="E3186" t="s">
        <v>106</v>
      </c>
      <c r="F3186" t="s">
        <v>224</v>
      </c>
      <c r="G3186" t="s">
        <v>152</v>
      </c>
      <c r="H3186">
        <v>2.8476157610480755</v>
      </c>
    </row>
    <row r="3187" spans="1:8">
      <c r="A3187" t="s">
        <v>27</v>
      </c>
      <c r="B3187" t="s">
        <v>7176</v>
      </c>
      <c r="C3187" t="s">
        <v>180</v>
      </c>
      <c r="D3187">
        <v>2011</v>
      </c>
      <c r="E3187" t="s">
        <v>106</v>
      </c>
      <c r="F3187" t="s">
        <v>224</v>
      </c>
      <c r="G3187" t="s">
        <v>152</v>
      </c>
      <c r="H3187">
        <v>2.9373289728358807</v>
      </c>
    </row>
    <row r="3188" spans="1:8">
      <c r="A3188" t="s">
        <v>28</v>
      </c>
      <c r="B3188" t="s">
        <v>7177</v>
      </c>
      <c r="C3188" t="s">
        <v>181</v>
      </c>
      <c r="D3188">
        <v>2011</v>
      </c>
      <c r="E3188" t="s">
        <v>106</v>
      </c>
      <c r="F3188" t="s">
        <v>224</v>
      </c>
      <c r="G3188" t="s">
        <v>152</v>
      </c>
      <c r="H3188">
        <v>3.0199153377317849</v>
      </c>
    </row>
    <row r="3189" spans="1:8">
      <c r="A3189" t="s">
        <v>30</v>
      </c>
      <c r="B3189" t="s">
        <v>7178</v>
      </c>
      <c r="C3189" t="s">
        <v>29</v>
      </c>
      <c r="D3189">
        <v>2011</v>
      </c>
      <c r="E3189" t="s">
        <v>106</v>
      </c>
      <c r="F3189" t="s">
        <v>224</v>
      </c>
      <c r="G3189" t="s">
        <v>152</v>
      </c>
      <c r="H3189">
        <v>3.9497003966579456</v>
      </c>
    </row>
    <row r="3190" spans="1:8">
      <c r="A3190" t="s">
        <v>32</v>
      </c>
      <c r="B3190" t="s">
        <v>7179</v>
      </c>
      <c r="C3190" t="s">
        <v>31</v>
      </c>
      <c r="D3190">
        <v>2011</v>
      </c>
      <c r="E3190" t="s">
        <v>106</v>
      </c>
      <c r="F3190" t="s">
        <v>224</v>
      </c>
      <c r="G3190" t="s">
        <v>152</v>
      </c>
      <c r="H3190">
        <v>3.9088422381561272</v>
      </c>
    </row>
    <row r="3191" spans="1:8">
      <c r="A3191" t="s">
        <v>34</v>
      </c>
      <c r="B3191" t="s">
        <v>7180</v>
      </c>
      <c r="C3191" t="s">
        <v>33</v>
      </c>
      <c r="D3191">
        <v>2011</v>
      </c>
      <c r="E3191" t="s">
        <v>106</v>
      </c>
      <c r="F3191" t="s">
        <v>224</v>
      </c>
      <c r="G3191" t="s">
        <v>152</v>
      </c>
      <c r="H3191">
        <v>4.9230717549045959</v>
      </c>
    </row>
    <row r="3192" spans="1:8">
      <c r="A3192" t="s">
        <v>36</v>
      </c>
      <c r="B3192" t="s">
        <v>7181</v>
      </c>
      <c r="C3192" t="s">
        <v>35</v>
      </c>
      <c r="D3192">
        <v>2011</v>
      </c>
      <c r="E3192" t="s">
        <v>106</v>
      </c>
      <c r="F3192" t="s">
        <v>224</v>
      </c>
      <c r="G3192" t="s">
        <v>152</v>
      </c>
      <c r="H3192">
        <v>3.5800869419829464</v>
      </c>
    </row>
    <row r="3193" spans="1:8">
      <c r="A3193" t="s">
        <v>38</v>
      </c>
      <c r="B3193" t="s">
        <v>7182</v>
      </c>
      <c r="C3193" t="s">
        <v>37</v>
      </c>
      <c r="D3193">
        <v>2011</v>
      </c>
      <c r="E3193" t="s">
        <v>106</v>
      </c>
      <c r="F3193" t="s">
        <v>224</v>
      </c>
      <c r="G3193" t="s">
        <v>152</v>
      </c>
      <c r="H3193">
        <v>2.7123769157211899</v>
      </c>
    </row>
    <row r="3194" spans="1:8">
      <c r="A3194" t="s">
        <v>40</v>
      </c>
      <c r="B3194" t="s">
        <v>7183</v>
      </c>
      <c r="C3194" t="s">
        <v>39</v>
      </c>
      <c r="D3194">
        <v>2011</v>
      </c>
      <c r="E3194" t="s">
        <v>106</v>
      </c>
      <c r="F3194" t="s">
        <v>224</v>
      </c>
      <c r="G3194" t="s">
        <v>152</v>
      </c>
      <c r="H3194">
        <v>2.9530398940085378</v>
      </c>
    </row>
    <row r="3195" spans="1:8">
      <c r="A3195" t="s">
        <v>41</v>
      </c>
      <c r="B3195" t="s">
        <v>7184</v>
      </c>
      <c r="C3195" t="s">
        <v>24</v>
      </c>
      <c r="D3195">
        <v>2011</v>
      </c>
      <c r="E3195" t="s">
        <v>106</v>
      </c>
      <c r="F3195" t="s">
        <v>224</v>
      </c>
      <c r="G3195" t="s">
        <v>152</v>
      </c>
      <c r="H3195">
        <v>4.0656565656565657</v>
      </c>
    </row>
    <row r="3196" spans="1:8">
      <c r="A3196" t="s">
        <v>43</v>
      </c>
      <c r="B3196" t="s">
        <v>7185</v>
      </c>
      <c r="C3196" t="s">
        <v>42</v>
      </c>
      <c r="D3196">
        <v>2011</v>
      </c>
      <c r="E3196" t="s">
        <v>106</v>
      </c>
      <c r="F3196" t="s">
        <v>224</v>
      </c>
      <c r="G3196" t="s">
        <v>152</v>
      </c>
      <c r="H3196">
        <v>3.8184895282420142</v>
      </c>
    </row>
    <row r="3197" spans="1:8">
      <c r="A3197" t="s">
        <v>45</v>
      </c>
      <c r="B3197" t="s">
        <v>7186</v>
      </c>
      <c r="C3197" t="s">
        <v>44</v>
      </c>
      <c r="D3197">
        <v>2011</v>
      </c>
      <c r="E3197" t="s">
        <v>106</v>
      </c>
      <c r="F3197" t="s">
        <v>224</v>
      </c>
      <c r="G3197" t="s">
        <v>152</v>
      </c>
      <c r="H3197">
        <v>3.7837924100730906</v>
      </c>
    </row>
    <row r="3198" spans="1:8">
      <c r="A3198" t="s">
        <v>47</v>
      </c>
      <c r="B3198" t="s">
        <v>7187</v>
      </c>
      <c r="C3198" t="s">
        <v>46</v>
      </c>
      <c r="D3198">
        <v>2011</v>
      </c>
      <c r="E3198" t="s">
        <v>106</v>
      </c>
      <c r="F3198" t="s">
        <v>224</v>
      </c>
      <c r="G3198" t="s">
        <v>152</v>
      </c>
      <c r="H3198">
        <v>3.7834332610452015</v>
      </c>
    </row>
    <row r="3199" spans="1:8">
      <c r="A3199" t="s">
        <v>49</v>
      </c>
      <c r="B3199" t="s">
        <v>7188</v>
      </c>
      <c r="C3199" t="s">
        <v>48</v>
      </c>
      <c r="D3199">
        <v>2011</v>
      </c>
      <c r="E3199" t="s">
        <v>106</v>
      </c>
      <c r="F3199" t="s">
        <v>224</v>
      </c>
      <c r="G3199" t="s">
        <v>152</v>
      </c>
      <c r="H3199">
        <v>3.1913660007288875</v>
      </c>
    </row>
    <row r="3200" spans="1:8">
      <c r="A3200" t="s">
        <v>51</v>
      </c>
      <c r="B3200" t="s">
        <v>7189</v>
      </c>
      <c r="C3200" t="s">
        <v>50</v>
      </c>
      <c r="D3200">
        <v>2011</v>
      </c>
      <c r="E3200" t="s">
        <v>106</v>
      </c>
      <c r="F3200" t="s">
        <v>224</v>
      </c>
      <c r="G3200" t="s">
        <v>152</v>
      </c>
      <c r="H3200">
        <v>3.4019983766688124</v>
      </c>
    </row>
    <row r="3201" spans="1:8">
      <c r="A3201" t="s">
        <v>53</v>
      </c>
      <c r="B3201" t="s">
        <v>7190</v>
      </c>
      <c r="C3201" t="s">
        <v>52</v>
      </c>
      <c r="D3201">
        <v>2011</v>
      </c>
      <c r="E3201" t="s">
        <v>106</v>
      </c>
      <c r="F3201" t="s">
        <v>224</v>
      </c>
      <c r="G3201" t="s">
        <v>152</v>
      </c>
      <c r="H3201">
        <v>2.9204016793373424</v>
      </c>
    </row>
    <row r="3202" spans="1:8">
      <c r="A3202" t="s">
        <v>55</v>
      </c>
      <c r="B3202" t="s">
        <v>7191</v>
      </c>
      <c r="C3202" t="s">
        <v>54</v>
      </c>
      <c r="D3202">
        <v>2011</v>
      </c>
      <c r="E3202" t="s">
        <v>106</v>
      </c>
      <c r="F3202" t="s">
        <v>224</v>
      </c>
      <c r="G3202" t="s">
        <v>152</v>
      </c>
      <c r="H3202">
        <v>3.3617198207493417</v>
      </c>
    </row>
    <row r="3203" spans="1:8">
      <c r="A3203" t="s">
        <v>57</v>
      </c>
      <c r="B3203" t="s">
        <v>7192</v>
      </c>
      <c r="C3203" t="s">
        <v>56</v>
      </c>
      <c r="D3203">
        <v>2011</v>
      </c>
      <c r="E3203" t="s">
        <v>106</v>
      </c>
      <c r="F3203" t="s">
        <v>224</v>
      </c>
      <c r="G3203" t="s">
        <v>152</v>
      </c>
      <c r="H3203">
        <v>2.6574780726734253</v>
      </c>
    </row>
    <row r="3204" spans="1:8">
      <c r="A3204" t="s">
        <v>59</v>
      </c>
      <c r="B3204" t="s">
        <v>7193</v>
      </c>
      <c r="C3204" t="s">
        <v>58</v>
      </c>
      <c r="D3204">
        <v>2011</v>
      </c>
      <c r="E3204" t="s">
        <v>106</v>
      </c>
      <c r="F3204" t="s">
        <v>224</v>
      </c>
      <c r="G3204" t="s">
        <v>152</v>
      </c>
      <c r="H3204">
        <v>2.9797039498401197</v>
      </c>
    </row>
    <row r="3205" spans="1:8">
      <c r="A3205" t="s">
        <v>61</v>
      </c>
      <c r="B3205" t="s">
        <v>7194</v>
      </c>
      <c r="C3205" t="s">
        <v>60</v>
      </c>
      <c r="D3205">
        <v>2011</v>
      </c>
      <c r="E3205" t="s">
        <v>106</v>
      </c>
      <c r="F3205" t="s">
        <v>224</v>
      </c>
      <c r="G3205" t="s">
        <v>152</v>
      </c>
      <c r="H3205">
        <v>2.7684424183941703</v>
      </c>
    </row>
    <row r="3206" spans="1:8">
      <c r="A3206" t="s">
        <v>63</v>
      </c>
      <c r="B3206" t="s">
        <v>7195</v>
      </c>
      <c r="C3206" t="s">
        <v>62</v>
      </c>
      <c r="D3206">
        <v>2011</v>
      </c>
      <c r="E3206" t="s">
        <v>106</v>
      </c>
      <c r="F3206" t="s">
        <v>224</v>
      </c>
      <c r="G3206" t="s">
        <v>152</v>
      </c>
      <c r="H3206">
        <v>2.6353901518476257</v>
      </c>
    </row>
    <row r="3207" spans="1:8">
      <c r="A3207" t="s">
        <v>65</v>
      </c>
      <c r="B3207" t="s">
        <v>7196</v>
      </c>
      <c r="C3207" t="s">
        <v>64</v>
      </c>
      <c r="D3207">
        <v>2011</v>
      </c>
      <c r="E3207" t="s">
        <v>106</v>
      </c>
      <c r="F3207" t="s">
        <v>224</v>
      </c>
      <c r="G3207" t="s">
        <v>152</v>
      </c>
      <c r="H3207">
        <v>3.0279984226240777</v>
      </c>
    </row>
    <row r="3208" spans="1:8">
      <c r="A3208" t="s">
        <v>67</v>
      </c>
      <c r="B3208" t="s">
        <v>7197</v>
      </c>
      <c r="C3208" t="s">
        <v>66</v>
      </c>
      <c r="D3208">
        <v>2011</v>
      </c>
      <c r="E3208" t="s">
        <v>106</v>
      </c>
      <c r="F3208" t="s">
        <v>224</v>
      </c>
      <c r="G3208" t="s">
        <v>152</v>
      </c>
      <c r="H3208">
        <v>3.2030448169688674</v>
      </c>
    </row>
    <row r="3209" spans="1:8">
      <c r="A3209" t="s">
        <v>69</v>
      </c>
      <c r="B3209" t="s">
        <v>7198</v>
      </c>
      <c r="C3209" t="s">
        <v>68</v>
      </c>
      <c r="D3209">
        <v>2011</v>
      </c>
      <c r="E3209" t="s">
        <v>106</v>
      </c>
      <c r="F3209" t="s">
        <v>224</v>
      </c>
      <c r="G3209" t="s">
        <v>152</v>
      </c>
      <c r="H3209">
        <v>3.8050834711986767</v>
      </c>
    </row>
    <row r="3210" spans="1:8">
      <c r="A3210" t="s">
        <v>71</v>
      </c>
      <c r="B3210" t="s">
        <v>7199</v>
      </c>
      <c r="C3210" t="s">
        <v>70</v>
      </c>
      <c r="D3210">
        <v>2011</v>
      </c>
      <c r="E3210" t="s">
        <v>106</v>
      </c>
      <c r="F3210" t="s">
        <v>224</v>
      </c>
      <c r="G3210" t="s">
        <v>152</v>
      </c>
      <c r="H3210">
        <v>2.8808022691526975</v>
      </c>
    </row>
    <row r="3211" spans="1:8">
      <c r="A3211" t="s">
        <v>20</v>
      </c>
      <c r="B3211" t="s">
        <v>7200</v>
      </c>
      <c r="C3211" t="s">
        <v>182</v>
      </c>
      <c r="D3211">
        <v>2011</v>
      </c>
      <c r="E3211" t="s">
        <v>106</v>
      </c>
      <c r="F3211" t="s">
        <v>224</v>
      </c>
      <c r="G3211" t="s">
        <v>152</v>
      </c>
      <c r="H3211">
        <v>3.2810593073867924</v>
      </c>
    </row>
    <row r="3212" spans="1:8">
      <c r="A3212" t="s">
        <v>23</v>
      </c>
      <c r="B3212" t="s">
        <v>7201</v>
      </c>
      <c r="C3212" t="s">
        <v>175</v>
      </c>
      <c r="D3212">
        <v>2012</v>
      </c>
      <c r="E3212" t="s">
        <v>106</v>
      </c>
      <c r="F3212" t="s">
        <v>224</v>
      </c>
      <c r="G3212" t="s">
        <v>152</v>
      </c>
      <c r="H3212">
        <v>3.6396244329570631</v>
      </c>
    </row>
    <row r="3213" spans="1:8">
      <c r="A3213" t="s">
        <v>25</v>
      </c>
      <c r="B3213" t="s">
        <v>7202</v>
      </c>
      <c r="C3213" t="s">
        <v>176</v>
      </c>
      <c r="D3213">
        <v>2012</v>
      </c>
      <c r="E3213" t="s">
        <v>106</v>
      </c>
      <c r="F3213" t="s">
        <v>224</v>
      </c>
      <c r="G3213" t="s">
        <v>152</v>
      </c>
      <c r="H3213">
        <v>4.1854312510218339</v>
      </c>
    </row>
    <row r="3214" spans="1:8">
      <c r="A3214" t="s">
        <v>26</v>
      </c>
      <c r="B3214" t="s">
        <v>7203</v>
      </c>
      <c r="C3214" t="s">
        <v>177</v>
      </c>
      <c r="D3214">
        <v>2012</v>
      </c>
      <c r="E3214" t="s">
        <v>106</v>
      </c>
      <c r="F3214" t="s">
        <v>224</v>
      </c>
      <c r="G3214" t="s">
        <v>152</v>
      </c>
      <c r="H3214">
        <v>3.8156748167512431</v>
      </c>
    </row>
    <row r="3215" spans="1:8">
      <c r="A3215" s="16" t="s">
        <v>221</v>
      </c>
      <c r="B3215" t="s">
        <v>7204</v>
      </c>
      <c r="C3215" t="s">
        <v>178</v>
      </c>
      <c r="D3215">
        <v>2012</v>
      </c>
      <c r="E3215" t="s">
        <v>106</v>
      </c>
      <c r="F3215" t="s">
        <v>224</v>
      </c>
      <c r="G3215" t="s">
        <v>152</v>
      </c>
      <c r="H3215">
        <v>3.2063572819809933</v>
      </c>
    </row>
    <row r="3216" spans="1:8">
      <c r="A3216" t="s">
        <v>107</v>
      </c>
      <c r="B3216" t="s">
        <v>7205</v>
      </c>
      <c r="C3216" t="s">
        <v>179</v>
      </c>
      <c r="D3216">
        <v>2012</v>
      </c>
      <c r="E3216" t="s">
        <v>106</v>
      </c>
      <c r="F3216" t="s">
        <v>224</v>
      </c>
      <c r="G3216" t="s">
        <v>152</v>
      </c>
      <c r="H3216">
        <v>2.8831400240880369</v>
      </c>
    </row>
    <row r="3217" spans="1:8">
      <c r="A3217" t="s">
        <v>27</v>
      </c>
      <c r="B3217" t="s">
        <v>7206</v>
      </c>
      <c r="C3217" t="s">
        <v>180</v>
      </c>
      <c r="D3217">
        <v>2012</v>
      </c>
      <c r="E3217" t="s">
        <v>106</v>
      </c>
      <c r="F3217" t="s">
        <v>224</v>
      </c>
      <c r="G3217" t="s">
        <v>152</v>
      </c>
      <c r="H3217">
        <v>2.8993701070219431</v>
      </c>
    </row>
    <row r="3218" spans="1:8">
      <c r="A3218" t="s">
        <v>28</v>
      </c>
      <c r="B3218" t="s">
        <v>7207</v>
      </c>
      <c r="C3218" t="s">
        <v>181</v>
      </c>
      <c r="D3218">
        <v>2012</v>
      </c>
      <c r="E3218" t="s">
        <v>106</v>
      </c>
      <c r="F3218" t="s">
        <v>224</v>
      </c>
      <c r="G3218" t="s">
        <v>152</v>
      </c>
      <c r="H3218">
        <v>3.0610410795375542</v>
      </c>
    </row>
    <row r="3219" spans="1:8">
      <c r="A3219" t="s">
        <v>30</v>
      </c>
      <c r="B3219" t="s">
        <v>7208</v>
      </c>
      <c r="C3219" t="s">
        <v>29</v>
      </c>
      <c r="D3219">
        <v>2012</v>
      </c>
      <c r="E3219" t="s">
        <v>106</v>
      </c>
      <c r="F3219" t="s">
        <v>224</v>
      </c>
      <c r="G3219" t="s">
        <v>152</v>
      </c>
      <c r="H3219">
        <v>4.0622104938098316</v>
      </c>
    </row>
    <row r="3220" spans="1:8">
      <c r="A3220" t="s">
        <v>32</v>
      </c>
      <c r="B3220" t="s">
        <v>7209</v>
      </c>
      <c r="C3220" t="s">
        <v>31</v>
      </c>
      <c r="D3220">
        <v>2012</v>
      </c>
      <c r="E3220" t="s">
        <v>106</v>
      </c>
      <c r="F3220" t="s">
        <v>224</v>
      </c>
      <c r="G3220" t="s">
        <v>152</v>
      </c>
      <c r="H3220">
        <v>4.0071036486922829</v>
      </c>
    </row>
    <row r="3221" spans="1:8">
      <c r="A3221" t="s">
        <v>34</v>
      </c>
      <c r="B3221" t="s">
        <v>7210</v>
      </c>
      <c r="C3221" t="s">
        <v>33</v>
      </c>
      <c r="D3221">
        <v>2012</v>
      </c>
      <c r="E3221" t="s">
        <v>106</v>
      </c>
      <c r="F3221" t="s">
        <v>224</v>
      </c>
      <c r="G3221" t="s">
        <v>152</v>
      </c>
      <c r="H3221">
        <v>4.954494410271022</v>
      </c>
    </row>
    <row r="3222" spans="1:8">
      <c r="A3222" t="s">
        <v>36</v>
      </c>
      <c r="B3222" t="s">
        <v>7211</v>
      </c>
      <c r="C3222" t="s">
        <v>35</v>
      </c>
      <c r="D3222">
        <v>2012</v>
      </c>
      <c r="E3222" t="s">
        <v>106</v>
      </c>
      <c r="F3222" t="s">
        <v>224</v>
      </c>
      <c r="G3222" t="s">
        <v>152</v>
      </c>
      <c r="H3222">
        <v>3.5676173338076205</v>
      </c>
    </row>
    <row r="3223" spans="1:8">
      <c r="A3223" t="s">
        <v>38</v>
      </c>
      <c r="B3223" t="s">
        <v>7212</v>
      </c>
      <c r="C3223" t="s">
        <v>37</v>
      </c>
      <c r="D3223">
        <v>2012</v>
      </c>
      <c r="E3223" t="s">
        <v>106</v>
      </c>
      <c r="F3223" t="s">
        <v>224</v>
      </c>
      <c r="G3223" t="s">
        <v>152</v>
      </c>
      <c r="H3223">
        <v>2.7443788663455204</v>
      </c>
    </row>
    <row r="3224" spans="1:8">
      <c r="A3224" t="s">
        <v>40</v>
      </c>
      <c r="B3224" t="s">
        <v>7213</v>
      </c>
      <c r="C3224" t="s">
        <v>39</v>
      </c>
      <c r="D3224">
        <v>2012</v>
      </c>
      <c r="E3224" t="s">
        <v>106</v>
      </c>
      <c r="F3224" t="s">
        <v>224</v>
      </c>
      <c r="G3224" t="s">
        <v>152</v>
      </c>
      <c r="H3224">
        <v>3.0024752112717312</v>
      </c>
    </row>
    <row r="3225" spans="1:8">
      <c r="A3225" t="s">
        <v>41</v>
      </c>
      <c r="B3225" t="s">
        <v>7214</v>
      </c>
      <c r="C3225" t="s">
        <v>24</v>
      </c>
      <c r="D3225">
        <v>2012</v>
      </c>
      <c r="E3225" t="s">
        <v>106</v>
      </c>
      <c r="F3225" t="s">
        <v>224</v>
      </c>
      <c r="G3225" t="s">
        <v>152</v>
      </c>
      <c r="H3225">
        <v>4.1854312510218339</v>
      </c>
    </row>
    <row r="3226" spans="1:8">
      <c r="A3226" t="s">
        <v>43</v>
      </c>
      <c r="B3226" t="s">
        <v>7215</v>
      </c>
      <c r="C3226" t="s">
        <v>42</v>
      </c>
      <c r="D3226">
        <v>2012</v>
      </c>
      <c r="E3226" t="s">
        <v>106</v>
      </c>
      <c r="F3226" t="s">
        <v>224</v>
      </c>
      <c r="G3226" t="s">
        <v>152</v>
      </c>
      <c r="H3226">
        <v>3.9097625746062632</v>
      </c>
    </row>
    <row r="3227" spans="1:8">
      <c r="A3227" t="s">
        <v>45</v>
      </c>
      <c r="B3227" t="s">
        <v>7216</v>
      </c>
      <c r="C3227" t="s">
        <v>44</v>
      </c>
      <c r="D3227">
        <v>2012</v>
      </c>
      <c r="E3227" t="s">
        <v>106</v>
      </c>
      <c r="F3227" t="s">
        <v>224</v>
      </c>
      <c r="G3227" t="s">
        <v>152</v>
      </c>
      <c r="H3227">
        <v>3.7993606768555481</v>
      </c>
    </row>
    <row r="3228" spans="1:8">
      <c r="A3228" t="s">
        <v>47</v>
      </c>
      <c r="B3228" t="s">
        <v>7217</v>
      </c>
      <c r="C3228" t="s">
        <v>46</v>
      </c>
      <c r="D3228">
        <v>2012</v>
      </c>
      <c r="E3228" t="s">
        <v>106</v>
      </c>
      <c r="F3228" t="s">
        <v>224</v>
      </c>
      <c r="G3228" t="s">
        <v>152</v>
      </c>
      <c r="H3228">
        <v>3.7885705791161421</v>
      </c>
    </row>
    <row r="3229" spans="1:8">
      <c r="A3229" t="s">
        <v>49</v>
      </c>
      <c r="B3229" t="s">
        <v>7218</v>
      </c>
      <c r="C3229" t="s">
        <v>48</v>
      </c>
      <c r="D3229">
        <v>2012</v>
      </c>
      <c r="E3229" t="s">
        <v>106</v>
      </c>
      <c r="F3229" t="s">
        <v>224</v>
      </c>
      <c r="G3229" t="s">
        <v>152</v>
      </c>
      <c r="H3229">
        <v>3.2685300703114026</v>
      </c>
    </row>
    <row r="3230" spans="1:8">
      <c r="A3230" t="s">
        <v>51</v>
      </c>
      <c r="B3230" t="s">
        <v>7219</v>
      </c>
      <c r="C3230" t="s">
        <v>50</v>
      </c>
      <c r="D3230">
        <v>2012</v>
      </c>
      <c r="E3230" t="s">
        <v>106</v>
      </c>
      <c r="F3230" t="s">
        <v>224</v>
      </c>
      <c r="G3230" t="s">
        <v>152</v>
      </c>
      <c r="H3230">
        <v>3.4239494859186412</v>
      </c>
    </row>
    <row r="3231" spans="1:8">
      <c r="A3231" t="s">
        <v>53</v>
      </c>
      <c r="B3231" t="s">
        <v>7220</v>
      </c>
      <c r="C3231" t="s">
        <v>52</v>
      </c>
      <c r="D3231">
        <v>2012</v>
      </c>
      <c r="E3231" t="s">
        <v>106</v>
      </c>
      <c r="F3231" t="s">
        <v>224</v>
      </c>
      <c r="G3231" t="s">
        <v>152</v>
      </c>
      <c r="H3231">
        <v>2.8799140830342256</v>
      </c>
    </row>
    <row r="3232" spans="1:8">
      <c r="A3232" t="s">
        <v>55</v>
      </c>
      <c r="B3232" t="s">
        <v>7221</v>
      </c>
      <c r="C3232" t="s">
        <v>54</v>
      </c>
      <c r="D3232">
        <v>2012</v>
      </c>
      <c r="E3232" t="s">
        <v>106</v>
      </c>
      <c r="F3232" t="s">
        <v>224</v>
      </c>
      <c r="G3232" t="s">
        <v>152</v>
      </c>
      <c r="H3232">
        <v>3.4517719710585739</v>
      </c>
    </row>
    <row r="3233" spans="1:8">
      <c r="A3233" t="s">
        <v>57</v>
      </c>
      <c r="B3233" t="s">
        <v>7222</v>
      </c>
      <c r="C3233" t="s">
        <v>56</v>
      </c>
      <c r="D3233">
        <v>2012</v>
      </c>
      <c r="E3233" t="s">
        <v>106</v>
      </c>
      <c r="F3233" t="s">
        <v>224</v>
      </c>
      <c r="G3233" t="s">
        <v>152</v>
      </c>
      <c r="H3233">
        <v>2.6744179489926529</v>
      </c>
    </row>
    <row r="3234" spans="1:8">
      <c r="A3234" t="s">
        <v>59</v>
      </c>
      <c r="B3234" t="s">
        <v>7223</v>
      </c>
      <c r="C3234" t="s">
        <v>58</v>
      </c>
      <c r="D3234">
        <v>2012</v>
      </c>
      <c r="E3234" t="s">
        <v>106</v>
      </c>
      <c r="F3234" t="s">
        <v>224</v>
      </c>
      <c r="G3234" t="s">
        <v>152</v>
      </c>
      <c r="H3234">
        <v>2.9332024882738432</v>
      </c>
    </row>
    <row r="3235" spans="1:8">
      <c r="A3235" t="s">
        <v>61</v>
      </c>
      <c r="B3235" t="s">
        <v>7224</v>
      </c>
      <c r="C3235" t="s">
        <v>60</v>
      </c>
      <c r="D3235">
        <v>2012</v>
      </c>
      <c r="E3235" t="s">
        <v>106</v>
      </c>
      <c r="F3235" t="s">
        <v>224</v>
      </c>
      <c r="G3235" t="s">
        <v>152</v>
      </c>
      <c r="H3235">
        <v>2.7642114355958669</v>
      </c>
    </row>
    <row r="3236" spans="1:8">
      <c r="A3236" t="s">
        <v>63</v>
      </c>
      <c r="B3236" t="s">
        <v>7225</v>
      </c>
      <c r="C3236" t="s">
        <v>62</v>
      </c>
      <c r="D3236">
        <v>2012</v>
      </c>
      <c r="E3236" t="s">
        <v>106</v>
      </c>
      <c r="F3236" t="s">
        <v>224</v>
      </c>
      <c r="G3236" t="s">
        <v>152</v>
      </c>
      <c r="H3236">
        <v>2.6359035035824623</v>
      </c>
    </row>
    <row r="3237" spans="1:8">
      <c r="A3237" t="s">
        <v>65</v>
      </c>
      <c r="B3237" t="s">
        <v>7226</v>
      </c>
      <c r="C3237" t="s">
        <v>64</v>
      </c>
      <c r="D3237">
        <v>2012</v>
      </c>
      <c r="E3237" t="s">
        <v>106</v>
      </c>
      <c r="F3237" t="s">
        <v>224</v>
      </c>
      <c r="G3237" t="s">
        <v>152</v>
      </c>
      <c r="H3237">
        <v>3.0016331587542942</v>
      </c>
    </row>
    <row r="3238" spans="1:8">
      <c r="A3238" t="s">
        <v>67</v>
      </c>
      <c r="B3238" t="s">
        <v>7227</v>
      </c>
      <c r="C3238" t="s">
        <v>66</v>
      </c>
      <c r="D3238">
        <v>2012</v>
      </c>
      <c r="E3238" t="s">
        <v>106</v>
      </c>
      <c r="F3238" t="s">
        <v>224</v>
      </c>
      <c r="G3238" t="s">
        <v>152</v>
      </c>
      <c r="H3238">
        <v>3.2802269285729517</v>
      </c>
    </row>
    <row r="3239" spans="1:8">
      <c r="A3239" t="s">
        <v>69</v>
      </c>
      <c r="B3239" t="s">
        <v>7228</v>
      </c>
      <c r="C3239" t="s">
        <v>68</v>
      </c>
      <c r="D3239">
        <v>2012</v>
      </c>
      <c r="E3239" t="s">
        <v>106</v>
      </c>
      <c r="F3239" t="s">
        <v>224</v>
      </c>
      <c r="G3239" t="s">
        <v>152</v>
      </c>
      <c r="H3239">
        <v>3.9571275455519825</v>
      </c>
    </row>
    <row r="3240" spans="1:8">
      <c r="A3240" t="s">
        <v>71</v>
      </c>
      <c r="B3240" t="s">
        <v>7229</v>
      </c>
      <c r="C3240" t="s">
        <v>70</v>
      </c>
      <c r="D3240">
        <v>2012</v>
      </c>
      <c r="E3240" t="s">
        <v>106</v>
      </c>
      <c r="F3240" t="s">
        <v>224</v>
      </c>
      <c r="G3240" t="s">
        <v>152</v>
      </c>
      <c r="H3240">
        <v>2.9112667364297407</v>
      </c>
    </row>
    <row r="3241" spans="1:8">
      <c r="A3241" t="s">
        <v>20</v>
      </c>
      <c r="B3241" t="s">
        <v>7230</v>
      </c>
      <c r="C3241" t="s">
        <v>182</v>
      </c>
      <c r="D3241">
        <v>2012</v>
      </c>
      <c r="E3241" t="s">
        <v>106</v>
      </c>
      <c r="F3241" t="s">
        <v>224</v>
      </c>
      <c r="G3241" t="s">
        <v>152</v>
      </c>
      <c r="H3241">
        <v>3.3146200669892738</v>
      </c>
    </row>
    <row r="3242" spans="1:8">
      <c r="A3242" t="s">
        <v>23</v>
      </c>
      <c r="B3242" t="s">
        <v>7231</v>
      </c>
      <c r="C3242" t="s">
        <v>175</v>
      </c>
      <c r="D3242">
        <v>2013</v>
      </c>
      <c r="E3242" t="s">
        <v>106</v>
      </c>
      <c r="F3242" t="s">
        <v>224</v>
      </c>
      <c r="G3242" t="s">
        <v>152</v>
      </c>
      <c r="H3242">
        <v>3.636415419449468</v>
      </c>
    </row>
    <row r="3243" spans="1:8">
      <c r="A3243" t="s">
        <v>25</v>
      </c>
      <c r="B3243" t="s">
        <v>7232</v>
      </c>
      <c r="C3243" t="s">
        <v>176</v>
      </c>
      <c r="D3243">
        <v>2013</v>
      </c>
      <c r="E3243" t="s">
        <v>106</v>
      </c>
      <c r="F3243" t="s">
        <v>224</v>
      </c>
      <c r="G3243" t="s">
        <v>152</v>
      </c>
      <c r="H3243">
        <v>4.2206678498456398</v>
      </c>
    </row>
    <row r="3244" spans="1:8">
      <c r="A3244" t="s">
        <v>26</v>
      </c>
      <c r="B3244" t="s">
        <v>7233</v>
      </c>
      <c r="C3244" t="s">
        <v>177</v>
      </c>
      <c r="D3244">
        <v>2013</v>
      </c>
      <c r="E3244" t="s">
        <v>106</v>
      </c>
      <c r="F3244" t="s">
        <v>224</v>
      </c>
      <c r="G3244" t="s">
        <v>152</v>
      </c>
      <c r="H3244">
        <v>3.8127512099089489</v>
      </c>
    </row>
    <row r="3245" spans="1:8">
      <c r="A3245" s="16" t="s">
        <v>221</v>
      </c>
      <c r="B3245" t="s">
        <v>7234</v>
      </c>
      <c r="C3245" t="s">
        <v>178</v>
      </c>
      <c r="D3245">
        <v>2013</v>
      </c>
      <c r="E3245" t="s">
        <v>106</v>
      </c>
      <c r="F3245" t="s">
        <v>224</v>
      </c>
      <c r="G3245" t="s">
        <v>152</v>
      </c>
      <c r="H3245">
        <v>3.2078827897733095</v>
      </c>
    </row>
    <row r="3246" spans="1:8">
      <c r="A3246" t="s">
        <v>107</v>
      </c>
      <c r="B3246" t="s">
        <v>7235</v>
      </c>
      <c r="C3246" t="s">
        <v>179</v>
      </c>
      <c r="D3246">
        <v>2013</v>
      </c>
      <c r="E3246" t="s">
        <v>106</v>
      </c>
      <c r="F3246" t="s">
        <v>224</v>
      </c>
      <c r="G3246" t="s">
        <v>152</v>
      </c>
      <c r="H3246">
        <v>2.8350156773174184</v>
      </c>
    </row>
    <row r="3247" spans="1:8">
      <c r="A3247" t="s">
        <v>27</v>
      </c>
      <c r="B3247" t="s">
        <v>7236</v>
      </c>
      <c r="C3247" t="s">
        <v>180</v>
      </c>
      <c r="D3247">
        <v>2013</v>
      </c>
      <c r="E3247" t="s">
        <v>106</v>
      </c>
      <c r="F3247" t="s">
        <v>224</v>
      </c>
      <c r="G3247" t="s">
        <v>152</v>
      </c>
      <c r="H3247">
        <v>2.8597596182562701</v>
      </c>
    </row>
    <row r="3248" spans="1:8">
      <c r="A3248" t="s">
        <v>28</v>
      </c>
      <c r="B3248" t="s">
        <v>7237</v>
      </c>
      <c r="C3248" t="s">
        <v>181</v>
      </c>
      <c r="D3248">
        <v>2013</v>
      </c>
      <c r="E3248" t="s">
        <v>106</v>
      </c>
      <c r="F3248" t="s">
        <v>224</v>
      </c>
      <c r="G3248" t="s">
        <v>152</v>
      </c>
      <c r="H3248">
        <v>3.0008025165836498</v>
      </c>
    </row>
    <row r="3249" spans="1:8">
      <c r="A3249" t="s">
        <v>30</v>
      </c>
      <c r="B3249" t="s">
        <v>7238</v>
      </c>
      <c r="C3249" t="s">
        <v>29</v>
      </c>
      <c r="D3249">
        <v>2013</v>
      </c>
      <c r="E3249" t="s">
        <v>106</v>
      </c>
      <c r="F3249" t="s">
        <v>224</v>
      </c>
      <c r="G3249" t="s">
        <v>152</v>
      </c>
      <c r="H3249">
        <v>4.1142344665227997</v>
      </c>
    </row>
    <row r="3250" spans="1:8">
      <c r="A3250" t="s">
        <v>32</v>
      </c>
      <c r="B3250" t="s">
        <v>7239</v>
      </c>
      <c r="C3250" t="s">
        <v>31</v>
      </c>
      <c r="D3250">
        <v>2013</v>
      </c>
      <c r="E3250" t="s">
        <v>106</v>
      </c>
      <c r="F3250" t="s">
        <v>224</v>
      </c>
      <c r="G3250" t="s">
        <v>152</v>
      </c>
      <c r="H3250">
        <v>4.0446123170197934</v>
      </c>
    </row>
    <row r="3251" spans="1:8">
      <c r="A3251" t="s">
        <v>34</v>
      </c>
      <c r="B3251" t="s">
        <v>7240</v>
      </c>
      <c r="C3251" t="s">
        <v>33</v>
      </c>
      <c r="D3251">
        <v>2013</v>
      </c>
      <c r="E3251" t="s">
        <v>106</v>
      </c>
      <c r="F3251" t="s">
        <v>224</v>
      </c>
      <c r="G3251" t="s">
        <v>152</v>
      </c>
      <c r="H3251">
        <v>4.9741818669527902</v>
      </c>
    </row>
    <row r="3252" spans="1:8">
      <c r="A3252" t="s">
        <v>36</v>
      </c>
      <c r="B3252" t="s">
        <v>7241</v>
      </c>
      <c r="C3252" t="s">
        <v>35</v>
      </c>
      <c r="D3252">
        <v>2013</v>
      </c>
      <c r="E3252" t="s">
        <v>106</v>
      </c>
      <c r="F3252" t="s">
        <v>224</v>
      </c>
      <c r="G3252" t="s">
        <v>152</v>
      </c>
      <c r="H3252">
        <v>3.5837885168661132</v>
      </c>
    </row>
    <row r="3253" spans="1:8">
      <c r="A3253" t="s">
        <v>38</v>
      </c>
      <c r="B3253" t="s">
        <v>7242</v>
      </c>
      <c r="C3253" t="s">
        <v>37</v>
      </c>
      <c r="D3253">
        <v>2013</v>
      </c>
      <c r="E3253" t="s">
        <v>106</v>
      </c>
      <c r="F3253" t="s">
        <v>224</v>
      </c>
      <c r="G3253" t="s">
        <v>152</v>
      </c>
      <c r="H3253">
        <v>2.6776413092405633</v>
      </c>
    </row>
    <row r="3254" spans="1:8">
      <c r="A3254" t="s">
        <v>40</v>
      </c>
      <c r="B3254" t="s">
        <v>7243</v>
      </c>
      <c r="C3254" t="s">
        <v>39</v>
      </c>
      <c r="D3254">
        <v>2013</v>
      </c>
      <c r="E3254" t="s">
        <v>106</v>
      </c>
      <c r="F3254" t="s">
        <v>224</v>
      </c>
      <c r="G3254" t="s">
        <v>152</v>
      </c>
      <c r="H3254">
        <v>2.9790283424493258</v>
      </c>
    </row>
    <row r="3255" spans="1:8">
      <c r="A3255" t="s">
        <v>41</v>
      </c>
      <c r="B3255" t="s">
        <v>7244</v>
      </c>
      <c r="C3255" t="s">
        <v>24</v>
      </c>
      <c r="D3255">
        <v>2013</v>
      </c>
      <c r="E3255" t="s">
        <v>106</v>
      </c>
      <c r="F3255" t="s">
        <v>224</v>
      </c>
      <c r="G3255" t="s">
        <v>152</v>
      </c>
      <c r="H3255">
        <v>4.2206678498456398</v>
      </c>
    </row>
    <row r="3256" spans="1:8">
      <c r="A3256" t="s">
        <v>43</v>
      </c>
      <c r="B3256" t="s">
        <v>7245</v>
      </c>
      <c r="C3256" t="s">
        <v>42</v>
      </c>
      <c r="D3256">
        <v>2013</v>
      </c>
      <c r="E3256" t="s">
        <v>106</v>
      </c>
      <c r="F3256" t="s">
        <v>224</v>
      </c>
      <c r="G3256" t="s">
        <v>152</v>
      </c>
      <c r="H3256">
        <v>3.9213097438605757</v>
      </c>
    </row>
    <row r="3257" spans="1:8">
      <c r="A3257" t="s">
        <v>45</v>
      </c>
      <c r="B3257" t="s">
        <v>7246</v>
      </c>
      <c r="C3257" t="s">
        <v>44</v>
      </c>
      <c r="D3257">
        <v>2013</v>
      </c>
      <c r="E3257" t="s">
        <v>106</v>
      </c>
      <c r="F3257" t="s">
        <v>224</v>
      </c>
      <c r="G3257" t="s">
        <v>152</v>
      </c>
      <c r="H3257">
        <v>3.8075992871690429</v>
      </c>
    </row>
    <row r="3258" spans="1:8">
      <c r="A3258" t="s">
        <v>47</v>
      </c>
      <c r="B3258" t="s">
        <v>7247</v>
      </c>
      <c r="C3258" t="s">
        <v>46</v>
      </c>
      <c r="D3258">
        <v>2013</v>
      </c>
      <c r="E3258" t="s">
        <v>106</v>
      </c>
      <c r="F3258" t="s">
        <v>224</v>
      </c>
      <c r="G3258" t="s">
        <v>152</v>
      </c>
      <c r="H3258">
        <v>3.7726048888040875</v>
      </c>
    </row>
    <row r="3259" spans="1:8">
      <c r="A3259" t="s">
        <v>49</v>
      </c>
      <c r="B3259" t="s">
        <v>7248</v>
      </c>
      <c r="C3259" t="s">
        <v>48</v>
      </c>
      <c r="D3259">
        <v>2013</v>
      </c>
      <c r="E3259" t="s">
        <v>106</v>
      </c>
      <c r="F3259" t="s">
        <v>224</v>
      </c>
      <c r="G3259" t="s">
        <v>152</v>
      </c>
      <c r="H3259">
        <v>3.306883767783273</v>
      </c>
    </row>
    <row r="3260" spans="1:8">
      <c r="A3260" t="s">
        <v>51</v>
      </c>
      <c r="B3260" t="s">
        <v>7249</v>
      </c>
      <c r="C3260" t="s">
        <v>50</v>
      </c>
      <c r="D3260">
        <v>2013</v>
      </c>
      <c r="E3260" t="s">
        <v>106</v>
      </c>
      <c r="F3260" t="s">
        <v>224</v>
      </c>
      <c r="G3260" t="s">
        <v>152</v>
      </c>
      <c r="H3260">
        <v>3.3829480375820884</v>
      </c>
    </row>
    <row r="3261" spans="1:8">
      <c r="A3261" t="s">
        <v>53</v>
      </c>
      <c r="B3261" t="s">
        <v>7250</v>
      </c>
      <c r="C3261" t="s">
        <v>52</v>
      </c>
      <c r="D3261">
        <v>2013</v>
      </c>
      <c r="E3261" t="s">
        <v>106</v>
      </c>
      <c r="F3261" t="s">
        <v>224</v>
      </c>
      <c r="G3261" t="s">
        <v>152</v>
      </c>
      <c r="H3261">
        <v>2.8635692696984605</v>
      </c>
    </row>
    <row r="3262" spans="1:8">
      <c r="A3262" t="s">
        <v>55</v>
      </c>
      <c r="B3262" t="s">
        <v>7251</v>
      </c>
      <c r="C3262" t="s">
        <v>54</v>
      </c>
      <c r="D3262">
        <v>2013</v>
      </c>
      <c r="E3262" t="s">
        <v>106</v>
      </c>
      <c r="F3262" t="s">
        <v>224</v>
      </c>
      <c r="G3262" t="s">
        <v>152</v>
      </c>
      <c r="H3262">
        <v>3.4164344124222841</v>
      </c>
    </row>
    <row r="3263" spans="1:8">
      <c r="A3263" t="s">
        <v>57</v>
      </c>
      <c r="B3263" t="s">
        <v>7252</v>
      </c>
      <c r="C3263" t="s">
        <v>56</v>
      </c>
      <c r="D3263">
        <v>2013</v>
      </c>
      <c r="E3263" t="s">
        <v>106</v>
      </c>
      <c r="F3263" t="s">
        <v>224</v>
      </c>
      <c r="G3263" t="s">
        <v>152</v>
      </c>
      <c r="H3263">
        <v>2.6229050279329607</v>
      </c>
    </row>
    <row r="3264" spans="1:8">
      <c r="A3264" t="s">
        <v>59</v>
      </c>
      <c r="B3264" t="s">
        <v>7253</v>
      </c>
      <c r="C3264" t="s">
        <v>58</v>
      </c>
      <c r="D3264">
        <v>2013</v>
      </c>
      <c r="E3264" t="s">
        <v>106</v>
      </c>
      <c r="F3264" t="s">
        <v>224</v>
      </c>
      <c r="G3264" t="s">
        <v>152</v>
      </c>
      <c r="H3264">
        <v>2.8899048314429612</v>
      </c>
    </row>
    <row r="3265" spans="1:8">
      <c r="A3265" t="s">
        <v>61</v>
      </c>
      <c r="B3265" t="s">
        <v>7254</v>
      </c>
      <c r="C3265" t="s">
        <v>60</v>
      </c>
      <c r="D3265">
        <v>2013</v>
      </c>
      <c r="E3265" t="s">
        <v>106</v>
      </c>
      <c r="F3265" t="s">
        <v>224</v>
      </c>
      <c r="G3265" t="s">
        <v>152</v>
      </c>
      <c r="H3265">
        <v>2.739271738409498</v>
      </c>
    </row>
    <row r="3266" spans="1:8">
      <c r="A3266" t="s">
        <v>63</v>
      </c>
      <c r="B3266" t="s">
        <v>7255</v>
      </c>
      <c r="C3266" t="s">
        <v>62</v>
      </c>
      <c r="D3266">
        <v>2013</v>
      </c>
      <c r="E3266" t="s">
        <v>106</v>
      </c>
      <c r="F3266" t="s">
        <v>224</v>
      </c>
      <c r="G3266" t="s">
        <v>152</v>
      </c>
      <c r="H3266">
        <v>2.5692067068435618</v>
      </c>
    </row>
    <row r="3267" spans="1:8">
      <c r="A3267" t="s">
        <v>65</v>
      </c>
      <c r="B3267" t="s">
        <v>7256</v>
      </c>
      <c r="C3267" t="s">
        <v>64</v>
      </c>
      <c r="D3267">
        <v>2013</v>
      </c>
      <c r="E3267" t="s">
        <v>106</v>
      </c>
      <c r="F3267" t="s">
        <v>224</v>
      </c>
      <c r="G3267" t="s">
        <v>152</v>
      </c>
      <c r="H3267">
        <v>2.898142144286882</v>
      </c>
    </row>
    <row r="3268" spans="1:8">
      <c r="A3268" t="s">
        <v>67</v>
      </c>
      <c r="B3268" t="s">
        <v>7257</v>
      </c>
      <c r="C3268" t="s">
        <v>66</v>
      </c>
      <c r="D3268">
        <v>2013</v>
      </c>
      <c r="E3268" t="s">
        <v>106</v>
      </c>
      <c r="F3268" t="s">
        <v>224</v>
      </c>
      <c r="G3268" t="s">
        <v>152</v>
      </c>
      <c r="H3268">
        <v>3.2393585259745796</v>
      </c>
    </row>
    <row r="3269" spans="1:8">
      <c r="A3269" t="s">
        <v>69</v>
      </c>
      <c r="B3269" t="s">
        <v>7258</v>
      </c>
      <c r="C3269" t="s">
        <v>68</v>
      </c>
      <c r="D3269">
        <v>2013</v>
      </c>
      <c r="E3269" t="s">
        <v>106</v>
      </c>
      <c r="F3269" t="s">
        <v>224</v>
      </c>
      <c r="G3269" t="s">
        <v>152</v>
      </c>
      <c r="H3269">
        <v>3.9829242262540019</v>
      </c>
    </row>
    <row r="3270" spans="1:8">
      <c r="A3270" t="s">
        <v>71</v>
      </c>
      <c r="B3270" t="s">
        <v>7259</v>
      </c>
      <c r="C3270" t="s">
        <v>70</v>
      </c>
      <c r="D3270">
        <v>2013</v>
      </c>
      <c r="E3270" t="s">
        <v>106</v>
      </c>
      <c r="F3270" t="s">
        <v>224</v>
      </c>
      <c r="G3270" t="s">
        <v>152</v>
      </c>
      <c r="H3270">
        <v>2.812035511991323</v>
      </c>
    </row>
    <row r="3271" spans="1:8">
      <c r="A3271" t="s">
        <v>20</v>
      </c>
      <c r="B3271" t="s">
        <v>7260</v>
      </c>
      <c r="C3271" t="s">
        <v>182</v>
      </c>
      <c r="D3271">
        <v>2013</v>
      </c>
      <c r="E3271" t="s">
        <v>106</v>
      </c>
      <c r="F3271" t="s">
        <v>224</v>
      </c>
      <c r="G3271" t="s">
        <v>152</v>
      </c>
      <c r="H3271">
        <v>3.2918895982286713</v>
      </c>
    </row>
    <row r="3272" spans="1:8">
      <c r="A3272" t="s">
        <v>23</v>
      </c>
      <c r="B3272" t="s">
        <v>7261</v>
      </c>
      <c r="C3272" t="s">
        <v>175</v>
      </c>
      <c r="D3272">
        <v>2014</v>
      </c>
      <c r="E3272" t="s">
        <v>106</v>
      </c>
      <c r="F3272" t="s">
        <v>224</v>
      </c>
      <c r="G3272" t="s">
        <v>152</v>
      </c>
      <c r="H3272">
        <v>3.7130281339952207</v>
      </c>
    </row>
    <row r="3273" spans="1:8">
      <c r="A3273" t="s">
        <v>25</v>
      </c>
      <c r="B3273" t="s">
        <v>7262</v>
      </c>
      <c r="C3273" t="s">
        <v>176</v>
      </c>
      <c r="D3273">
        <v>2014</v>
      </c>
      <c r="E3273" t="s">
        <v>106</v>
      </c>
      <c r="F3273" t="s">
        <v>224</v>
      </c>
      <c r="G3273" t="s">
        <v>152</v>
      </c>
      <c r="H3273">
        <v>4.2784258734373601</v>
      </c>
    </row>
    <row r="3274" spans="1:8">
      <c r="A3274" t="s">
        <v>26</v>
      </c>
      <c r="B3274" t="s">
        <v>7263</v>
      </c>
      <c r="C3274" t="s">
        <v>177</v>
      </c>
      <c r="D3274">
        <v>2014</v>
      </c>
      <c r="E3274" t="s">
        <v>106</v>
      </c>
      <c r="F3274" t="s">
        <v>224</v>
      </c>
      <c r="G3274" t="s">
        <v>152</v>
      </c>
      <c r="H3274">
        <v>3.8536505298577128</v>
      </c>
    </row>
    <row r="3275" spans="1:8">
      <c r="A3275" s="16" t="s">
        <v>221</v>
      </c>
      <c r="B3275" t="s">
        <v>7264</v>
      </c>
      <c r="C3275" t="s">
        <v>178</v>
      </c>
      <c r="D3275">
        <v>2014</v>
      </c>
      <c r="E3275" t="s">
        <v>106</v>
      </c>
      <c r="F3275" t="s">
        <v>224</v>
      </c>
      <c r="G3275" t="s">
        <v>152</v>
      </c>
      <c r="H3275">
        <v>3.2487232835256288</v>
      </c>
    </row>
    <row r="3276" spans="1:8">
      <c r="A3276" t="s">
        <v>107</v>
      </c>
      <c r="B3276" t="s">
        <v>7265</v>
      </c>
      <c r="C3276" t="s">
        <v>179</v>
      </c>
      <c r="D3276">
        <v>2014</v>
      </c>
      <c r="E3276" t="s">
        <v>106</v>
      </c>
      <c r="F3276" t="s">
        <v>224</v>
      </c>
      <c r="G3276" t="s">
        <v>152</v>
      </c>
      <c r="H3276">
        <v>2.875451388464811</v>
      </c>
    </row>
    <row r="3277" spans="1:8">
      <c r="A3277" t="s">
        <v>27</v>
      </c>
      <c r="B3277" t="s">
        <v>7266</v>
      </c>
      <c r="C3277" t="s">
        <v>180</v>
      </c>
      <c r="D3277">
        <v>2014</v>
      </c>
      <c r="E3277" t="s">
        <v>106</v>
      </c>
      <c r="F3277" t="s">
        <v>224</v>
      </c>
      <c r="G3277" t="s">
        <v>152</v>
      </c>
      <c r="H3277">
        <v>2.8257311181651303</v>
      </c>
    </row>
    <row r="3278" spans="1:8">
      <c r="A3278" t="s">
        <v>28</v>
      </c>
      <c r="B3278" t="s">
        <v>7267</v>
      </c>
      <c r="C3278" t="s">
        <v>181</v>
      </c>
      <c r="D3278">
        <v>2014</v>
      </c>
      <c r="E3278" t="s">
        <v>106</v>
      </c>
      <c r="F3278" t="s">
        <v>224</v>
      </c>
      <c r="G3278" t="s">
        <v>152</v>
      </c>
      <c r="H3278">
        <v>2.9821644600339274</v>
      </c>
    </row>
    <row r="3279" spans="1:8">
      <c r="A3279" t="s">
        <v>30</v>
      </c>
      <c r="B3279" t="s">
        <v>7268</v>
      </c>
      <c r="C3279" t="s">
        <v>29</v>
      </c>
      <c r="D3279">
        <v>2014</v>
      </c>
      <c r="E3279" t="s">
        <v>106</v>
      </c>
      <c r="F3279" t="s">
        <v>224</v>
      </c>
      <c r="G3279" t="s">
        <v>152</v>
      </c>
      <c r="H3279">
        <v>4.1994897816153181</v>
      </c>
    </row>
    <row r="3280" spans="1:8">
      <c r="A3280" t="s">
        <v>32</v>
      </c>
      <c r="B3280" t="s">
        <v>7269</v>
      </c>
      <c r="C3280" t="s">
        <v>31</v>
      </c>
      <c r="D3280">
        <v>2014</v>
      </c>
      <c r="E3280" t="s">
        <v>106</v>
      </c>
      <c r="F3280" t="s">
        <v>224</v>
      </c>
      <c r="G3280" t="s">
        <v>152</v>
      </c>
      <c r="H3280">
        <v>4.1777360202164191</v>
      </c>
    </row>
    <row r="3281" spans="1:8">
      <c r="A3281" t="s">
        <v>34</v>
      </c>
      <c r="B3281" t="s">
        <v>7270</v>
      </c>
      <c r="C3281" t="s">
        <v>33</v>
      </c>
      <c r="D3281">
        <v>2014</v>
      </c>
      <c r="E3281" t="s">
        <v>106</v>
      </c>
      <c r="F3281" t="s">
        <v>224</v>
      </c>
      <c r="G3281" t="s">
        <v>152</v>
      </c>
      <c r="H3281">
        <v>5.1027568922305759</v>
      </c>
    </row>
    <row r="3282" spans="1:8">
      <c r="A3282" t="s">
        <v>36</v>
      </c>
      <c r="B3282" t="s">
        <v>7271</v>
      </c>
      <c r="C3282" t="s">
        <v>35</v>
      </c>
      <c r="D3282">
        <v>2014</v>
      </c>
      <c r="E3282" t="s">
        <v>106</v>
      </c>
      <c r="F3282" t="s">
        <v>224</v>
      </c>
      <c r="G3282" t="s">
        <v>152</v>
      </c>
      <c r="H3282">
        <v>3.5356057768343949</v>
      </c>
    </row>
    <row r="3283" spans="1:8">
      <c r="A3283" t="s">
        <v>38</v>
      </c>
      <c r="B3283" t="s">
        <v>7272</v>
      </c>
      <c r="C3283" t="s">
        <v>37</v>
      </c>
      <c r="D3283">
        <v>2014</v>
      </c>
      <c r="E3283" t="s">
        <v>106</v>
      </c>
      <c r="F3283" t="s">
        <v>224</v>
      </c>
      <c r="G3283" t="s">
        <v>152</v>
      </c>
      <c r="H3283">
        <v>2.7866395049390782</v>
      </c>
    </row>
    <row r="3284" spans="1:8">
      <c r="A3284" t="s">
        <v>40</v>
      </c>
      <c r="B3284" t="s">
        <v>7273</v>
      </c>
      <c r="C3284" t="s">
        <v>39</v>
      </c>
      <c r="D3284">
        <v>2014</v>
      </c>
      <c r="E3284" t="s">
        <v>106</v>
      </c>
      <c r="F3284" t="s">
        <v>224</v>
      </c>
      <c r="G3284" t="s">
        <v>152</v>
      </c>
      <c r="H3284">
        <v>3.0073652738277548</v>
      </c>
    </row>
    <row r="3285" spans="1:8">
      <c r="A3285" t="s">
        <v>41</v>
      </c>
      <c r="B3285" t="s">
        <v>7274</v>
      </c>
      <c r="C3285" t="s">
        <v>24</v>
      </c>
      <c r="D3285">
        <v>2014</v>
      </c>
      <c r="E3285" t="s">
        <v>106</v>
      </c>
      <c r="F3285" t="s">
        <v>224</v>
      </c>
      <c r="G3285" t="s">
        <v>152</v>
      </c>
      <c r="H3285">
        <v>4.2784258734373601</v>
      </c>
    </row>
    <row r="3286" spans="1:8">
      <c r="A3286" t="s">
        <v>43</v>
      </c>
      <c r="B3286" t="s">
        <v>7275</v>
      </c>
      <c r="C3286" t="s">
        <v>42</v>
      </c>
      <c r="D3286">
        <v>2014</v>
      </c>
      <c r="E3286" t="s">
        <v>106</v>
      </c>
      <c r="F3286" t="s">
        <v>224</v>
      </c>
      <c r="G3286" t="s">
        <v>152</v>
      </c>
      <c r="H3286">
        <v>3.9699656522086428</v>
      </c>
    </row>
    <row r="3287" spans="1:8">
      <c r="A3287" t="s">
        <v>45</v>
      </c>
      <c r="B3287" t="s">
        <v>7276</v>
      </c>
      <c r="C3287" t="s">
        <v>44</v>
      </c>
      <c r="D3287">
        <v>2014</v>
      </c>
      <c r="E3287" t="s">
        <v>106</v>
      </c>
      <c r="F3287" t="s">
        <v>224</v>
      </c>
      <c r="G3287" t="s">
        <v>152</v>
      </c>
      <c r="H3287">
        <v>3.9071554447743182</v>
      </c>
    </row>
    <row r="3288" spans="1:8">
      <c r="A3288" t="s">
        <v>47</v>
      </c>
      <c r="B3288" t="s">
        <v>7277</v>
      </c>
      <c r="C3288" t="s">
        <v>46</v>
      </c>
      <c r="D3288">
        <v>2014</v>
      </c>
      <c r="E3288" t="s">
        <v>106</v>
      </c>
      <c r="F3288" t="s">
        <v>224</v>
      </c>
      <c r="G3288" t="s">
        <v>152</v>
      </c>
      <c r="H3288">
        <v>3.7716864024403165</v>
      </c>
    </row>
    <row r="3289" spans="1:8">
      <c r="A3289" t="s">
        <v>49</v>
      </c>
      <c r="B3289" t="s">
        <v>7278</v>
      </c>
      <c r="C3289" t="s">
        <v>48</v>
      </c>
      <c r="D3289">
        <v>2014</v>
      </c>
      <c r="E3289" t="s">
        <v>106</v>
      </c>
      <c r="F3289" t="s">
        <v>224</v>
      </c>
      <c r="G3289" t="s">
        <v>152</v>
      </c>
      <c r="H3289">
        <v>3.3842398654220402</v>
      </c>
    </row>
    <row r="3290" spans="1:8">
      <c r="A3290" t="s">
        <v>51</v>
      </c>
      <c r="B3290" t="s">
        <v>7279</v>
      </c>
      <c r="C3290" t="s">
        <v>50</v>
      </c>
      <c r="D3290">
        <v>2014</v>
      </c>
      <c r="E3290" t="s">
        <v>106</v>
      </c>
      <c r="F3290" t="s">
        <v>224</v>
      </c>
      <c r="G3290" t="s">
        <v>152</v>
      </c>
      <c r="H3290">
        <v>3.3693268330842194</v>
      </c>
    </row>
    <row r="3291" spans="1:8">
      <c r="A3291" t="s">
        <v>53</v>
      </c>
      <c r="B3291" t="s">
        <v>7280</v>
      </c>
      <c r="C3291" t="s">
        <v>52</v>
      </c>
      <c r="D3291">
        <v>2014</v>
      </c>
      <c r="E3291" t="s">
        <v>106</v>
      </c>
      <c r="F3291" t="s">
        <v>224</v>
      </c>
      <c r="G3291" t="s">
        <v>152</v>
      </c>
      <c r="H3291">
        <v>2.8981047625708092</v>
      </c>
    </row>
    <row r="3292" spans="1:8">
      <c r="A3292" t="s">
        <v>55</v>
      </c>
      <c r="B3292" t="s">
        <v>7281</v>
      </c>
      <c r="C3292" t="s">
        <v>54</v>
      </c>
      <c r="D3292">
        <v>2014</v>
      </c>
      <c r="E3292" t="s">
        <v>106</v>
      </c>
      <c r="F3292" t="s">
        <v>224</v>
      </c>
      <c r="G3292" t="s">
        <v>152</v>
      </c>
      <c r="H3292">
        <v>3.4748152099367524</v>
      </c>
    </row>
    <row r="3293" spans="1:8">
      <c r="A3293" t="s">
        <v>57</v>
      </c>
      <c r="B3293" t="s">
        <v>7282</v>
      </c>
      <c r="C3293" t="s">
        <v>56</v>
      </c>
      <c r="D3293">
        <v>2014</v>
      </c>
      <c r="E3293" t="s">
        <v>106</v>
      </c>
      <c r="F3293" t="s">
        <v>224</v>
      </c>
      <c r="G3293" t="s">
        <v>152</v>
      </c>
      <c r="H3293">
        <v>2.6569860456848278</v>
      </c>
    </row>
    <row r="3294" spans="1:8">
      <c r="A3294" t="s">
        <v>59</v>
      </c>
      <c r="B3294" t="s">
        <v>7283</v>
      </c>
      <c r="C3294" t="s">
        <v>58</v>
      </c>
      <c r="D3294">
        <v>2014</v>
      </c>
      <c r="E3294" t="s">
        <v>106</v>
      </c>
      <c r="F3294" t="s">
        <v>224</v>
      </c>
      <c r="G3294" t="s">
        <v>152</v>
      </c>
      <c r="H3294">
        <v>2.8589875177962454</v>
      </c>
    </row>
    <row r="3295" spans="1:8">
      <c r="A3295" t="s">
        <v>61</v>
      </c>
      <c r="B3295" t="s">
        <v>7284</v>
      </c>
      <c r="C3295" t="s">
        <v>60</v>
      </c>
      <c r="D3295">
        <v>2014</v>
      </c>
      <c r="E3295" t="s">
        <v>106</v>
      </c>
      <c r="F3295" t="s">
        <v>224</v>
      </c>
      <c r="G3295" t="s">
        <v>152</v>
      </c>
      <c r="H3295">
        <v>2.6921926413401134</v>
      </c>
    </row>
    <row r="3296" spans="1:8">
      <c r="A3296" t="s">
        <v>63</v>
      </c>
      <c r="B3296" t="s">
        <v>7285</v>
      </c>
      <c r="C3296" t="s">
        <v>62</v>
      </c>
      <c r="D3296">
        <v>2014</v>
      </c>
      <c r="E3296" t="s">
        <v>106</v>
      </c>
      <c r="F3296" t="s">
        <v>224</v>
      </c>
      <c r="G3296" t="s">
        <v>152</v>
      </c>
      <c r="H3296">
        <v>2.5543312573494186</v>
      </c>
    </row>
    <row r="3297" spans="1:8">
      <c r="A3297" t="s">
        <v>65</v>
      </c>
      <c r="B3297" t="s">
        <v>7286</v>
      </c>
      <c r="C3297" t="s">
        <v>64</v>
      </c>
      <c r="D3297">
        <v>2014</v>
      </c>
      <c r="E3297" t="s">
        <v>106</v>
      </c>
      <c r="F3297" t="s">
        <v>224</v>
      </c>
      <c r="G3297" t="s">
        <v>152</v>
      </c>
      <c r="H3297">
        <v>2.8757062146892656</v>
      </c>
    </row>
    <row r="3298" spans="1:8">
      <c r="A3298" t="s">
        <v>67</v>
      </c>
      <c r="B3298" t="s">
        <v>7287</v>
      </c>
      <c r="C3298" t="s">
        <v>66</v>
      </c>
      <c r="D3298">
        <v>2014</v>
      </c>
      <c r="E3298" t="s">
        <v>106</v>
      </c>
      <c r="F3298" t="s">
        <v>224</v>
      </c>
      <c r="G3298" t="s">
        <v>152</v>
      </c>
      <c r="H3298">
        <v>3.2064939492074314</v>
      </c>
    </row>
    <row r="3299" spans="1:8">
      <c r="A3299" t="s">
        <v>69</v>
      </c>
      <c r="B3299" t="s">
        <v>7288</v>
      </c>
      <c r="C3299" t="s">
        <v>68</v>
      </c>
      <c r="D3299">
        <v>2014</v>
      </c>
      <c r="E3299" t="s">
        <v>106</v>
      </c>
      <c r="F3299" t="s">
        <v>224</v>
      </c>
      <c r="G3299" t="s">
        <v>152</v>
      </c>
      <c r="H3299">
        <v>3.9259543285616907</v>
      </c>
    </row>
    <row r="3300" spans="1:8">
      <c r="A3300" t="s">
        <v>71</v>
      </c>
      <c r="B3300" t="s">
        <v>7289</v>
      </c>
      <c r="C3300" t="s">
        <v>70</v>
      </c>
      <c r="D3300">
        <v>2014</v>
      </c>
      <c r="E3300" t="s">
        <v>106</v>
      </c>
      <c r="F3300" t="s">
        <v>224</v>
      </c>
      <c r="G3300" t="s">
        <v>152</v>
      </c>
      <c r="H3300">
        <v>2.8247907809951607</v>
      </c>
    </row>
    <row r="3301" spans="1:8">
      <c r="A3301" t="s">
        <v>20</v>
      </c>
      <c r="B3301" t="s">
        <v>7290</v>
      </c>
      <c r="C3301" t="s">
        <v>182</v>
      </c>
      <c r="D3301">
        <v>2014</v>
      </c>
      <c r="E3301" t="s">
        <v>106</v>
      </c>
      <c r="F3301" t="s">
        <v>224</v>
      </c>
      <c r="G3301" t="s">
        <v>152</v>
      </c>
      <c r="H3301">
        <v>3.3225505993744275</v>
      </c>
    </row>
    <row r="3302" spans="1:8">
      <c r="A3302" t="s">
        <v>23</v>
      </c>
      <c r="B3302" t="s">
        <v>7291</v>
      </c>
      <c r="C3302" t="s">
        <v>175</v>
      </c>
      <c r="D3302">
        <v>2005</v>
      </c>
      <c r="E3302" t="s">
        <v>104</v>
      </c>
      <c r="F3302" t="s">
        <v>224</v>
      </c>
      <c r="G3302" t="s">
        <v>152</v>
      </c>
      <c r="H3302">
        <v>2.3708199463182549</v>
      </c>
    </row>
    <row r="3303" spans="1:8">
      <c r="A3303" t="s">
        <v>25</v>
      </c>
      <c r="B3303" t="s">
        <v>7292</v>
      </c>
      <c r="C3303" t="s">
        <v>176</v>
      </c>
      <c r="D3303">
        <v>2005</v>
      </c>
      <c r="E3303" t="s">
        <v>104</v>
      </c>
      <c r="F3303" t="s">
        <v>224</v>
      </c>
      <c r="G3303" t="s">
        <v>152</v>
      </c>
      <c r="H3303">
        <v>2.5942707933338456</v>
      </c>
    </row>
    <row r="3304" spans="1:8">
      <c r="A3304" t="s">
        <v>26</v>
      </c>
      <c r="B3304" t="s">
        <v>7293</v>
      </c>
      <c r="C3304" t="s">
        <v>177</v>
      </c>
      <c r="D3304">
        <v>2005</v>
      </c>
      <c r="E3304" t="s">
        <v>104</v>
      </c>
      <c r="F3304" t="s">
        <v>224</v>
      </c>
      <c r="G3304" t="s">
        <v>152</v>
      </c>
      <c r="H3304">
        <v>2.3290862131252732</v>
      </c>
    </row>
    <row r="3305" spans="1:8">
      <c r="A3305" s="16" t="s">
        <v>221</v>
      </c>
      <c r="B3305" t="s">
        <v>7294</v>
      </c>
      <c r="C3305" t="s">
        <v>178</v>
      </c>
      <c r="D3305">
        <v>2005</v>
      </c>
      <c r="E3305" t="s">
        <v>104</v>
      </c>
      <c r="F3305" t="s">
        <v>224</v>
      </c>
      <c r="G3305" t="s">
        <v>152</v>
      </c>
      <c r="H3305">
        <v>2.0815746834430198</v>
      </c>
    </row>
    <row r="3306" spans="1:8">
      <c r="A3306" t="s">
        <v>107</v>
      </c>
      <c r="B3306" t="s">
        <v>7295</v>
      </c>
      <c r="C3306" t="s">
        <v>179</v>
      </c>
      <c r="D3306">
        <v>2005</v>
      </c>
      <c r="E3306" t="s">
        <v>104</v>
      </c>
      <c r="F3306" t="s">
        <v>224</v>
      </c>
      <c r="G3306" t="s">
        <v>152</v>
      </c>
      <c r="H3306">
        <v>1.7637729285974975</v>
      </c>
    </row>
    <row r="3307" spans="1:8">
      <c r="A3307" t="s">
        <v>27</v>
      </c>
      <c r="B3307" t="s">
        <v>7296</v>
      </c>
      <c r="C3307" t="s">
        <v>180</v>
      </c>
      <c r="D3307">
        <v>2005</v>
      </c>
      <c r="E3307" t="s">
        <v>104</v>
      </c>
      <c r="F3307" t="s">
        <v>224</v>
      </c>
      <c r="G3307" t="s">
        <v>152</v>
      </c>
      <c r="H3307">
        <v>1.8045045448439527</v>
      </c>
    </row>
    <row r="3308" spans="1:8">
      <c r="A3308" t="s">
        <v>28</v>
      </c>
      <c r="B3308" t="s">
        <v>7297</v>
      </c>
      <c r="C3308" t="s">
        <v>181</v>
      </c>
      <c r="D3308">
        <v>2005</v>
      </c>
      <c r="E3308" t="s">
        <v>104</v>
      </c>
      <c r="F3308" t="s">
        <v>224</v>
      </c>
      <c r="G3308" t="s">
        <v>152</v>
      </c>
      <c r="H3308">
        <v>1.9385311596774109</v>
      </c>
    </row>
    <row r="3309" spans="1:8">
      <c r="A3309" t="s">
        <v>30</v>
      </c>
      <c r="B3309" t="s">
        <v>7298</v>
      </c>
      <c r="C3309" t="s">
        <v>29</v>
      </c>
      <c r="D3309">
        <v>2005</v>
      </c>
      <c r="E3309" t="s">
        <v>104</v>
      </c>
      <c r="F3309" t="s">
        <v>224</v>
      </c>
      <c r="G3309" t="s">
        <v>152</v>
      </c>
      <c r="H3309">
        <v>2.4473550908169912</v>
      </c>
    </row>
    <row r="3310" spans="1:8">
      <c r="A3310" t="s">
        <v>32</v>
      </c>
      <c r="B3310" t="s">
        <v>7299</v>
      </c>
      <c r="C3310" t="s">
        <v>31</v>
      </c>
      <c r="D3310">
        <v>2005</v>
      </c>
      <c r="E3310" t="s">
        <v>104</v>
      </c>
      <c r="F3310" t="s">
        <v>224</v>
      </c>
      <c r="G3310" t="s">
        <v>152</v>
      </c>
      <c r="H3310">
        <v>2.3634325401842533</v>
      </c>
    </row>
    <row r="3311" spans="1:8">
      <c r="A3311" t="s">
        <v>34</v>
      </c>
      <c r="B3311" t="s">
        <v>7300</v>
      </c>
      <c r="C3311" t="s">
        <v>33</v>
      </c>
      <c r="D3311">
        <v>2005</v>
      </c>
      <c r="E3311" t="s">
        <v>104</v>
      </c>
      <c r="F3311" t="s">
        <v>224</v>
      </c>
      <c r="G3311" t="s">
        <v>152</v>
      </c>
      <c r="H3311">
        <v>3.1448555715734954</v>
      </c>
    </row>
    <row r="3312" spans="1:8">
      <c r="A3312" t="s">
        <v>36</v>
      </c>
      <c r="B3312" t="s">
        <v>7301</v>
      </c>
      <c r="C3312" t="s">
        <v>35</v>
      </c>
      <c r="D3312">
        <v>2005</v>
      </c>
      <c r="E3312" t="s">
        <v>104</v>
      </c>
      <c r="F3312" t="s">
        <v>224</v>
      </c>
      <c r="G3312" t="s">
        <v>152</v>
      </c>
      <c r="H3312">
        <v>2.826193364404435</v>
      </c>
    </row>
    <row r="3313" spans="1:8">
      <c r="A3313" t="s">
        <v>38</v>
      </c>
      <c r="B3313" t="s">
        <v>7302</v>
      </c>
      <c r="C3313" t="s">
        <v>37</v>
      </c>
      <c r="D3313">
        <v>2005</v>
      </c>
      <c r="E3313" t="s">
        <v>104</v>
      </c>
      <c r="F3313" t="s">
        <v>224</v>
      </c>
      <c r="G3313" t="s">
        <v>152</v>
      </c>
      <c r="H3313">
        <v>1.7672960170791914</v>
      </c>
    </row>
    <row r="3314" spans="1:8">
      <c r="A3314" t="s">
        <v>40</v>
      </c>
      <c r="B3314" t="s">
        <v>7303</v>
      </c>
      <c r="C3314" t="s">
        <v>39</v>
      </c>
      <c r="D3314">
        <v>2005</v>
      </c>
      <c r="E3314" t="s">
        <v>104</v>
      </c>
      <c r="F3314" t="s">
        <v>224</v>
      </c>
      <c r="G3314" t="s">
        <v>152</v>
      </c>
      <c r="H3314">
        <v>2.0325108898328037</v>
      </c>
    </row>
    <row r="3315" spans="1:8">
      <c r="A3315" t="s">
        <v>41</v>
      </c>
      <c r="B3315" t="s">
        <v>7304</v>
      </c>
      <c r="C3315" t="s">
        <v>24</v>
      </c>
      <c r="D3315">
        <v>2005</v>
      </c>
      <c r="E3315" t="s">
        <v>104</v>
      </c>
      <c r="F3315" t="s">
        <v>224</v>
      </c>
      <c r="G3315" t="s">
        <v>152</v>
      </c>
      <c r="H3315">
        <v>2.5942707933338456</v>
      </c>
    </row>
    <row r="3316" spans="1:8">
      <c r="A3316" t="s">
        <v>43</v>
      </c>
      <c r="B3316" t="s">
        <v>7305</v>
      </c>
      <c r="C3316" t="s">
        <v>42</v>
      </c>
      <c r="D3316">
        <v>2005</v>
      </c>
      <c r="E3316" t="s">
        <v>104</v>
      </c>
      <c r="F3316" t="s">
        <v>224</v>
      </c>
      <c r="G3316" t="s">
        <v>152</v>
      </c>
      <c r="H3316">
        <v>2.4521428098297675</v>
      </c>
    </row>
    <row r="3317" spans="1:8">
      <c r="A3317" t="s">
        <v>45</v>
      </c>
      <c r="B3317" t="s">
        <v>7306</v>
      </c>
      <c r="C3317" t="s">
        <v>44</v>
      </c>
      <c r="D3317">
        <v>2005</v>
      </c>
      <c r="E3317" t="s">
        <v>104</v>
      </c>
      <c r="F3317" t="s">
        <v>224</v>
      </c>
      <c r="G3317" t="s">
        <v>152</v>
      </c>
      <c r="H3317">
        <v>2.2746663936384426</v>
      </c>
    </row>
    <row r="3318" spans="1:8">
      <c r="A3318" t="s">
        <v>47</v>
      </c>
      <c r="B3318" t="s">
        <v>7307</v>
      </c>
      <c r="C3318" t="s">
        <v>46</v>
      </c>
      <c r="D3318">
        <v>2005</v>
      </c>
      <c r="E3318" t="s">
        <v>104</v>
      </c>
      <c r="F3318" t="s">
        <v>224</v>
      </c>
      <c r="G3318" t="s">
        <v>152</v>
      </c>
      <c r="H3318">
        <v>2.3127549388707784</v>
      </c>
    </row>
    <row r="3319" spans="1:8">
      <c r="A3319" t="s">
        <v>49</v>
      </c>
      <c r="B3319" t="s">
        <v>7308</v>
      </c>
      <c r="C3319" t="s">
        <v>48</v>
      </c>
      <c r="D3319">
        <v>2005</v>
      </c>
      <c r="E3319" t="s">
        <v>104</v>
      </c>
      <c r="F3319" t="s">
        <v>224</v>
      </c>
      <c r="G3319" t="s">
        <v>152</v>
      </c>
      <c r="H3319">
        <v>2.2106240761815066</v>
      </c>
    </row>
    <row r="3320" spans="1:8">
      <c r="A3320" t="s">
        <v>51</v>
      </c>
      <c r="B3320" t="s">
        <v>7309</v>
      </c>
      <c r="C3320" t="s">
        <v>50</v>
      </c>
      <c r="D3320">
        <v>2005</v>
      </c>
      <c r="E3320" t="s">
        <v>104</v>
      </c>
      <c r="F3320" t="s">
        <v>224</v>
      </c>
      <c r="G3320" t="s">
        <v>152</v>
      </c>
      <c r="H3320">
        <v>2.1435316336166195</v>
      </c>
    </row>
    <row r="3321" spans="1:8">
      <c r="A3321" t="s">
        <v>53</v>
      </c>
      <c r="B3321" t="s">
        <v>7310</v>
      </c>
      <c r="C3321" t="s">
        <v>52</v>
      </c>
      <c r="D3321">
        <v>2005</v>
      </c>
      <c r="E3321" t="s">
        <v>104</v>
      </c>
      <c r="F3321" t="s">
        <v>224</v>
      </c>
      <c r="G3321" t="s">
        <v>152</v>
      </c>
      <c r="H3321">
        <v>1.7946769205300503</v>
      </c>
    </row>
    <row r="3322" spans="1:8">
      <c r="A3322" t="s">
        <v>55</v>
      </c>
      <c r="B3322" t="s">
        <v>7311</v>
      </c>
      <c r="C3322" t="s">
        <v>54</v>
      </c>
      <c r="D3322">
        <v>2005</v>
      </c>
      <c r="E3322" t="s">
        <v>104</v>
      </c>
      <c r="F3322" t="s">
        <v>224</v>
      </c>
      <c r="G3322" t="s">
        <v>152</v>
      </c>
      <c r="H3322">
        <v>2.0410654556996017</v>
      </c>
    </row>
    <row r="3323" spans="1:8">
      <c r="A3323" t="s">
        <v>57</v>
      </c>
      <c r="B3323" t="s">
        <v>7312</v>
      </c>
      <c r="C3323" t="s">
        <v>56</v>
      </c>
      <c r="D3323">
        <v>2005</v>
      </c>
      <c r="E3323" t="s">
        <v>104</v>
      </c>
      <c r="F3323" t="s">
        <v>224</v>
      </c>
      <c r="G3323" t="s">
        <v>152</v>
      </c>
      <c r="H3323">
        <v>1.6576272348061223</v>
      </c>
    </row>
    <row r="3324" spans="1:8">
      <c r="A3324" t="s">
        <v>59</v>
      </c>
      <c r="B3324" t="s">
        <v>7313</v>
      </c>
      <c r="C3324" t="s">
        <v>58</v>
      </c>
      <c r="D3324">
        <v>2005</v>
      </c>
      <c r="E3324" t="s">
        <v>104</v>
      </c>
      <c r="F3324" t="s">
        <v>224</v>
      </c>
      <c r="G3324" t="s">
        <v>152</v>
      </c>
      <c r="H3324">
        <v>1.8250950570342206</v>
      </c>
    </row>
    <row r="3325" spans="1:8">
      <c r="A3325" t="s">
        <v>61</v>
      </c>
      <c r="B3325" t="s">
        <v>7314</v>
      </c>
      <c r="C3325" t="s">
        <v>60</v>
      </c>
      <c r="D3325">
        <v>2005</v>
      </c>
      <c r="E3325" t="s">
        <v>104</v>
      </c>
      <c r="F3325" t="s">
        <v>224</v>
      </c>
      <c r="G3325" t="s">
        <v>152</v>
      </c>
      <c r="H3325">
        <v>1.7188360973355374</v>
      </c>
    </row>
    <row r="3326" spans="1:8">
      <c r="A3326" t="s">
        <v>63</v>
      </c>
      <c r="B3326" t="s">
        <v>7315</v>
      </c>
      <c r="C3326" t="s">
        <v>62</v>
      </c>
      <c r="D3326">
        <v>2005</v>
      </c>
      <c r="E3326" t="s">
        <v>104</v>
      </c>
      <c r="F3326" t="s">
        <v>224</v>
      </c>
      <c r="G3326" t="s">
        <v>152</v>
      </c>
      <c r="H3326">
        <v>1.6616795059527598</v>
      </c>
    </row>
    <row r="3327" spans="1:8">
      <c r="A3327" t="s">
        <v>65</v>
      </c>
      <c r="B3327" t="s">
        <v>7316</v>
      </c>
      <c r="C3327" t="s">
        <v>64</v>
      </c>
      <c r="D3327">
        <v>2005</v>
      </c>
      <c r="E3327" t="s">
        <v>104</v>
      </c>
      <c r="F3327" t="s">
        <v>224</v>
      </c>
      <c r="G3327" t="s">
        <v>152</v>
      </c>
      <c r="H3327">
        <v>2.0061282303289589</v>
      </c>
    </row>
    <row r="3328" spans="1:8">
      <c r="A3328" t="s">
        <v>67</v>
      </c>
      <c r="B3328" t="s">
        <v>7317</v>
      </c>
      <c r="C3328" t="s">
        <v>66</v>
      </c>
      <c r="D3328">
        <v>2005</v>
      </c>
      <c r="E3328" t="s">
        <v>104</v>
      </c>
      <c r="F3328" t="s">
        <v>224</v>
      </c>
      <c r="G3328" t="s">
        <v>152</v>
      </c>
      <c r="H3328">
        <v>1.980274480384802</v>
      </c>
    </row>
    <row r="3329" spans="1:8">
      <c r="A3329" t="s">
        <v>69</v>
      </c>
      <c r="B3329" t="s">
        <v>7318</v>
      </c>
      <c r="C3329" t="s">
        <v>68</v>
      </c>
      <c r="D3329">
        <v>2005</v>
      </c>
      <c r="E3329" t="s">
        <v>104</v>
      </c>
      <c r="F3329" t="s">
        <v>224</v>
      </c>
      <c r="G3329" t="s">
        <v>152</v>
      </c>
      <c r="H3329">
        <v>2.3157395808646783</v>
      </c>
    </row>
    <row r="3330" spans="1:8">
      <c r="A3330" t="s">
        <v>71</v>
      </c>
      <c r="B3330" t="s">
        <v>7319</v>
      </c>
      <c r="C3330" t="s">
        <v>70</v>
      </c>
      <c r="D3330">
        <v>2005</v>
      </c>
      <c r="E3330" t="s">
        <v>104</v>
      </c>
      <c r="F3330" t="s">
        <v>224</v>
      </c>
      <c r="G3330" t="s">
        <v>152</v>
      </c>
      <c r="H3330">
        <v>1.9811341025806311</v>
      </c>
    </row>
    <row r="3331" spans="1:8">
      <c r="A3331" t="s">
        <v>20</v>
      </c>
      <c r="B3331" t="s">
        <v>7320</v>
      </c>
      <c r="C3331" t="s">
        <v>182</v>
      </c>
      <c r="D3331">
        <v>2005</v>
      </c>
      <c r="E3331" t="s">
        <v>104</v>
      </c>
      <c r="F3331" t="s">
        <v>224</v>
      </c>
      <c r="G3331" t="s">
        <v>152</v>
      </c>
      <c r="H3331">
        <v>2.0989395175779952</v>
      </c>
    </row>
    <row r="3332" spans="1:8">
      <c r="A3332" t="s">
        <v>23</v>
      </c>
      <c r="B3332" t="s">
        <v>7321</v>
      </c>
      <c r="C3332" t="s">
        <v>175</v>
      </c>
      <c r="D3332">
        <v>2006</v>
      </c>
      <c r="E3332" t="s">
        <v>104</v>
      </c>
      <c r="F3332" t="s">
        <v>224</v>
      </c>
      <c r="G3332" t="s">
        <v>152</v>
      </c>
      <c r="H3332">
        <v>2.4754357645798595</v>
      </c>
    </row>
    <row r="3333" spans="1:8">
      <c r="A3333" t="s">
        <v>25</v>
      </c>
      <c r="B3333" t="s">
        <v>7322</v>
      </c>
      <c r="C3333" t="s">
        <v>176</v>
      </c>
      <c r="D3333">
        <v>2006</v>
      </c>
      <c r="E3333" t="s">
        <v>104</v>
      </c>
      <c r="F3333" t="s">
        <v>224</v>
      </c>
      <c r="G3333" t="s">
        <v>152</v>
      </c>
      <c r="H3333">
        <v>2.6870273281592221</v>
      </c>
    </row>
    <row r="3334" spans="1:8">
      <c r="A3334" t="s">
        <v>26</v>
      </c>
      <c r="B3334" t="s">
        <v>7323</v>
      </c>
      <c r="C3334" t="s">
        <v>177</v>
      </c>
      <c r="D3334">
        <v>2006</v>
      </c>
      <c r="E3334" t="s">
        <v>104</v>
      </c>
      <c r="F3334" t="s">
        <v>224</v>
      </c>
      <c r="G3334" t="s">
        <v>152</v>
      </c>
      <c r="H3334">
        <v>2.4536079158671114</v>
      </c>
    </row>
    <row r="3335" spans="1:8">
      <c r="A3335" s="16" t="s">
        <v>221</v>
      </c>
      <c r="B3335" t="s">
        <v>7324</v>
      </c>
      <c r="C3335" t="s">
        <v>178</v>
      </c>
      <c r="D3335">
        <v>2006</v>
      </c>
      <c r="E3335" t="s">
        <v>104</v>
      </c>
      <c r="F3335" t="s">
        <v>224</v>
      </c>
      <c r="G3335" t="s">
        <v>152</v>
      </c>
      <c r="H3335">
        <v>2.185662056906692</v>
      </c>
    </row>
    <row r="3336" spans="1:8">
      <c r="A3336" t="s">
        <v>107</v>
      </c>
      <c r="B3336" t="s">
        <v>7325</v>
      </c>
      <c r="C3336" t="s">
        <v>179</v>
      </c>
      <c r="D3336">
        <v>2006</v>
      </c>
      <c r="E3336" t="s">
        <v>104</v>
      </c>
      <c r="F3336" t="s">
        <v>224</v>
      </c>
      <c r="G3336" t="s">
        <v>152</v>
      </c>
      <c r="H3336">
        <v>1.880163072631692</v>
      </c>
    </row>
    <row r="3337" spans="1:8">
      <c r="A3337" t="s">
        <v>27</v>
      </c>
      <c r="B3337" t="s">
        <v>7326</v>
      </c>
      <c r="C3337" t="s">
        <v>180</v>
      </c>
      <c r="D3337">
        <v>2006</v>
      </c>
      <c r="E3337" t="s">
        <v>104</v>
      </c>
      <c r="F3337" t="s">
        <v>224</v>
      </c>
      <c r="G3337" t="s">
        <v>152</v>
      </c>
      <c r="H3337">
        <v>1.9280708985985162</v>
      </c>
    </row>
    <row r="3338" spans="1:8">
      <c r="A3338" t="s">
        <v>28</v>
      </c>
      <c r="B3338" t="s">
        <v>7327</v>
      </c>
      <c r="C3338" t="s">
        <v>181</v>
      </c>
      <c r="D3338">
        <v>2006</v>
      </c>
      <c r="E3338" t="s">
        <v>104</v>
      </c>
      <c r="F3338" t="s">
        <v>224</v>
      </c>
      <c r="G3338" t="s">
        <v>152</v>
      </c>
      <c r="H3338">
        <v>2.0295556367480283</v>
      </c>
    </row>
    <row r="3339" spans="1:8">
      <c r="A3339" t="s">
        <v>30</v>
      </c>
      <c r="B3339" t="s">
        <v>7328</v>
      </c>
      <c r="C3339" t="s">
        <v>29</v>
      </c>
      <c r="D3339">
        <v>2006</v>
      </c>
      <c r="E3339" t="s">
        <v>104</v>
      </c>
      <c r="F3339" t="s">
        <v>224</v>
      </c>
      <c r="G3339" t="s">
        <v>152</v>
      </c>
      <c r="H3339">
        <v>2.6041966910705021</v>
      </c>
    </row>
    <row r="3340" spans="1:8">
      <c r="A3340" t="s">
        <v>32</v>
      </c>
      <c r="B3340" t="s">
        <v>7329</v>
      </c>
      <c r="C3340" t="s">
        <v>31</v>
      </c>
      <c r="D3340">
        <v>2006</v>
      </c>
      <c r="E3340" t="s">
        <v>104</v>
      </c>
      <c r="F3340" t="s">
        <v>224</v>
      </c>
      <c r="G3340" t="s">
        <v>152</v>
      </c>
      <c r="H3340">
        <v>2.5195263290501386</v>
      </c>
    </row>
    <row r="3341" spans="1:8">
      <c r="A3341" t="s">
        <v>34</v>
      </c>
      <c r="B3341" t="s">
        <v>7330</v>
      </c>
      <c r="C3341" t="s">
        <v>33</v>
      </c>
      <c r="D3341">
        <v>2006</v>
      </c>
      <c r="E3341" t="s">
        <v>104</v>
      </c>
      <c r="F3341" t="s">
        <v>224</v>
      </c>
      <c r="G3341" t="s">
        <v>152</v>
      </c>
      <c r="H3341">
        <v>3.3025379632579379</v>
      </c>
    </row>
    <row r="3342" spans="1:8">
      <c r="A3342" t="s">
        <v>36</v>
      </c>
      <c r="B3342" t="s">
        <v>7331</v>
      </c>
      <c r="C3342" t="s">
        <v>35</v>
      </c>
      <c r="D3342">
        <v>2006</v>
      </c>
      <c r="E3342" t="s">
        <v>104</v>
      </c>
      <c r="F3342" t="s">
        <v>224</v>
      </c>
      <c r="G3342" t="s">
        <v>152</v>
      </c>
      <c r="H3342">
        <v>2.8973324963025227</v>
      </c>
    </row>
    <row r="3343" spans="1:8">
      <c r="A3343" t="s">
        <v>38</v>
      </c>
      <c r="B3343" t="s">
        <v>7332</v>
      </c>
      <c r="C3343" t="s">
        <v>37</v>
      </c>
      <c r="D3343">
        <v>2006</v>
      </c>
      <c r="E3343" t="s">
        <v>104</v>
      </c>
      <c r="F3343" t="s">
        <v>224</v>
      </c>
      <c r="G3343" t="s">
        <v>152</v>
      </c>
      <c r="H3343">
        <v>1.8324729392173187</v>
      </c>
    </row>
    <row r="3344" spans="1:8">
      <c r="A3344" t="s">
        <v>40</v>
      </c>
      <c r="B3344" t="s">
        <v>7333</v>
      </c>
      <c r="C3344" t="s">
        <v>39</v>
      </c>
      <c r="D3344">
        <v>2006</v>
      </c>
      <c r="E3344" t="s">
        <v>104</v>
      </c>
      <c r="F3344" t="s">
        <v>224</v>
      </c>
      <c r="G3344" t="s">
        <v>152</v>
      </c>
      <c r="H3344">
        <v>2.0857794046550175</v>
      </c>
    </row>
    <row r="3345" spans="1:8">
      <c r="A3345" t="s">
        <v>41</v>
      </c>
      <c r="B3345" t="s">
        <v>7334</v>
      </c>
      <c r="C3345" t="s">
        <v>24</v>
      </c>
      <c r="D3345">
        <v>2006</v>
      </c>
      <c r="E3345" t="s">
        <v>104</v>
      </c>
      <c r="F3345" t="s">
        <v>224</v>
      </c>
      <c r="G3345" t="s">
        <v>152</v>
      </c>
      <c r="H3345">
        <v>2.6870273281592221</v>
      </c>
    </row>
    <row r="3346" spans="1:8">
      <c r="A3346" t="s">
        <v>43</v>
      </c>
      <c r="B3346" t="s">
        <v>7335</v>
      </c>
      <c r="C3346" t="s">
        <v>42</v>
      </c>
      <c r="D3346">
        <v>2006</v>
      </c>
      <c r="E3346" t="s">
        <v>104</v>
      </c>
      <c r="F3346" t="s">
        <v>224</v>
      </c>
      <c r="G3346" t="s">
        <v>152</v>
      </c>
      <c r="H3346">
        <v>2.5457248281171192</v>
      </c>
    </row>
    <row r="3347" spans="1:8">
      <c r="A3347" t="s">
        <v>45</v>
      </c>
      <c r="B3347" t="s">
        <v>7336</v>
      </c>
      <c r="C3347" t="s">
        <v>44</v>
      </c>
      <c r="D3347">
        <v>2006</v>
      </c>
      <c r="E3347" t="s">
        <v>104</v>
      </c>
      <c r="F3347" t="s">
        <v>224</v>
      </c>
      <c r="G3347" t="s">
        <v>152</v>
      </c>
      <c r="H3347">
        <v>2.401122778538697</v>
      </c>
    </row>
    <row r="3348" spans="1:8">
      <c r="A3348" t="s">
        <v>47</v>
      </c>
      <c r="B3348" t="s">
        <v>7337</v>
      </c>
      <c r="C3348" t="s">
        <v>46</v>
      </c>
      <c r="D3348">
        <v>2006</v>
      </c>
      <c r="E3348" t="s">
        <v>104</v>
      </c>
      <c r="F3348" t="s">
        <v>224</v>
      </c>
      <c r="G3348" t="s">
        <v>152</v>
      </c>
      <c r="H3348">
        <v>2.4495275871289777</v>
      </c>
    </row>
    <row r="3349" spans="1:8">
      <c r="A3349" t="s">
        <v>49</v>
      </c>
      <c r="B3349" t="s">
        <v>7338</v>
      </c>
      <c r="C3349" t="s">
        <v>48</v>
      </c>
      <c r="D3349">
        <v>2006</v>
      </c>
      <c r="E3349" t="s">
        <v>104</v>
      </c>
      <c r="F3349" t="s">
        <v>224</v>
      </c>
      <c r="G3349" t="s">
        <v>152</v>
      </c>
      <c r="H3349">
        <v>2.3068290632731494</v>
      </c>
    </row>
    <row r="3350" spans="1:8">
      <c r="A3350" t="s">
        <v>51</v>
      </c>
      <c r="B3350" t="s">
        <v>7339</v>
      </c>
      <c r="C3350" t="s">
        <v>50</v>
      </c>
      <c r="D3350">
        <v>2006</v>
      </c>
      <c r="E3350" t="s">
        <v>104</v>
      </c>
      <c r="F3350" t="s">
        <v>224</v>
      </c>
      <c r="G3350" t="s">
        <v>152</v>
      </c>
      <c r="H3350">
        <v>2.2635425778793112</v>
      </c>
    </row>
    <row r="3351" spans="1:8">
      <c r="A3351" t="s">
        <v>53</v>
      </c>
      <c r="B3351" t="s">
        <v>7340</v>
      </c>
      <c r="C3351" t="s">
        <v>52</v>
      </c>
      <c r="D3351">
        <v>2006</v>
      </c>
      <c r="E3351" t="s">
        <v>104</v>
      </c>
      <c r="F3351" t="s">
        <v>224</v>
      </c>
      <c r="G3351" t="s">
        <v>152</v>
      </c>
      <c r="H3351">
        <v>1.8969321129364063</v>
      </c>
    </row>
    <row r="3352" spans="1:8">
      <c r="A3352" t="s">
        <v>55</v>
      </c>
      <c r="B3352" t="s">
        <v>7341</v>
      </c>
      <c r="C3352" t="s">
        <v>54</v>
      </c>
      <c r="D3352">
        <v>2006</v>
      </c>
      <c r="E3352" t="s">
        <v>104</v>
      </c>
      <c r="F3352" t="s">
        <v>224</v>
      </c>
      <c r="G3352" t="s">
        <v>152</v>
      </c>
      <c r="H3352">
        <v>2.1473285776677828</v>
      </c>
    </row>
    <row r="3353" spans="1:8">
      <c r="A3353" t="s">
        <v>57</v>
      </c>
      <c r="B3353" t="s">
        <v>7342</v>
      </c>
      <c r="C3353" t="s">
        <v>56</v>
      </c>
      <c r="D3353">
        <v>2006</v>
      </c>
      <c r="E3353" t="s">
        <v>104</v>
      </c>
      <c r="F3353" t="s">
        <v>224</v>
      </c>
      <c r="G3353" t="s">
        <v>152</v>
      </c>
      <c r="H3353">
        <v>1.7781360612294066</v>
      </c>
    </row>
    <row r="3354" spans="1:8">
      <c r="A3354" t="s">
        <v>59</v>
      </c>
      <c r="B3354" t="s">
        <v>7343</v>
      </c>
      <c r="C3354" t="s">
        <v>58</v>
      </c>
      <c r="D3354">
        <v>2006</v>
      </c>
      <c r="E3354" t="s">
        <v>104</v>
      </c>
      <c r="F3354" t="s">
        <v>224</v>
      </c>
      <c r="G3354" t="s">
        <v>152</v>
      </c>
      <c r="H3354">
        <v>1.9459003040602492</v>
      </c>
    </row>
    <row r="3355" spans="1:8">
      <c r="A3355" t="s">
        <v>61</v>
      </c>
      <c r="B3355" t="s">
        <v>7344</v>
      </c>
      <c r="C3355" t="s">
        <v>60</v>
      </c>
      <c r="D3355">
        <v>2006</v>
      </c>
      <c r="E3355" t="s">
        <v>104</v>
      </c>
      <c r="F3355" t="s">
        <v>224</v>
      </c>
      <c r="G3355" t="s">
        <v>152</v>
      </c>
      <c r="H3355">
        <v>1.8542391438712982</v>
      </c>
    </row>
    <row r="3356" spans="1:8">
      <c r="A3356" t="s">
        <v>63</v>
      </c>
      <c r="B3356" t="s">
        <v>7345</v>
      </c>
      <c r="C3356" t="s">
        <v>62</v>
      </c>
      <c r="D3356">
        <v>2006</v>
      </c>
      <c r="E3356" t="s">
        <v>104</v>
      </c>
      <c r="F3356" t="s">
        <v>224</v>
      </c>
      <c r="G3356" t="s">
        <v>152</v>
      </c>
      <c r="H3356">
        <v>1.7267081460334635</v>
      </c>
    </row>
    <row r="3357" spans="1:8">
      <c r="A3357" t="s">
        <v>65</v>
      </c>
      <c r="B3357" t="s">
        <v>7346</v>
      </c>
      <c r="C3357" t="s">
        <v>64</v>
      </c>
      <c r="D3357">
        <v>2006</v>
      </c>
      <c r="E3357" t="s">
        <v>104</v>
      </c>
      <c r="F3357" t="s">
        <v>224</v>
      </c>
      <c r="G3357" t="s">
        <v>152</v>
      </c>
      <c r="H3357">
        <v>2.1275678781784229</v>
      </c>
    </row>
    <row r="3358" spans="1:8">
      <c r="A3358" t="s">
        <v>67</v>
      </c>
      <c r="B3358" t="s">
        <v>7347</v>
      </c>
      <c r="C3358" t="s">
        <v>66</v>
      </c>
      <c r="D3358">
        <v>2006</v>
      </c>
      <c r="E3358" t="s">
        <v>104</v>
      </c>
      <c r="F3358" t="s">
        <v>224</v>
      </c>
      <c r="G3358" t="s">
        <v>152</v>
      </c>
      <c r="H3358">
        <v>2.0997577626073549</v>
      </c>
    </row>
    <row r="3359" spans="1:8">
      <c r="A3359" t="s">
        <v>69</v>
      </c>
      <c r="B3359" t="s">
        <v>7348</v>
      </c>
      <c r="C3359" t="s">
        <v>68</v>
      </c>
      <c r="D3359">
        <v>2006</v>
      </c>
      <c r="E3359" t="s">
        <v>104</v>
      </c>
      <c r="F3359" t="s">
        <v>224</v>
      </c>
      <c r="G3359" t="s">
        <v>152</v>
      </c>
      <c r="H3359">
        <v>2.4267594567291502</v>
      </c>
    </row>
    <row r="3360" spans="1:8">
      <c r="A3360" t="s">
        <v>71</v>
      </c>
      <c r="B3360" t="s">
        <v>7349</v>
      </c>
      <c r="C3360" t="s">
        <v>70</v>
      </c>
      <c r="D3360">
        <v>2006</v>
      </c>
      <c r="E3360" t="s">
        <v>104</v>
      </c>
      <c r="F3360" t="s">
        <v>224</v>
      </c>
      <c r="G3360" t="s">
        <v>152</v>
      </c>
      <c r="H3360">
        <v>2.058239717694601</v>
      </c>
    </row>
    <row r="3361" spans="1:8">
      <c r="A3361" t="s">
        <v>20</v>
      </c>
      <c r="B3361" t="s">
        <v>7350</v>
      </c>
      <c r="C3361" t="s">
        <v>182</v>
      </c>
      <c r="D3361">
        <v>2006</v>
      </c>
      <c r="E3361" t="s">
        <v>104</v>
      </c>
      <c r="F3361" t="s">
        <v>224</v>
      </c>
      <c r="G3361" t="s">
        <v>152</v>
      </c>
      <c r="H3361">
        <v>2.2063739169927805</v>
      </c>
    </row>
    <row r="3362" spans="1:8">
      <c r="A3362" t="s">
        <v>23</v>
      </c>
      <c r="B3362" t="s">
        <v>7351</v>
      </c>
      <c r="C3362" t="s">
        <v>175</v>
      </c>
      <c r="D3362">
        <v>2007</v>
      </c>
      <c r="E3362" t="s">
        <v>104</v>
      </c>
      <c r="F3362" t="s">
        <v>224</v>
      </c>
      <c r="G3362" t="s">
        <v>152</v>
      </c>
      <c r="H3362">
        <v>2.5559063113976026</v>
      </c>
    </row>
    <row r="3363" spans="1:8">
      <c r="A3363" t="s">
        <v>25</v>
      </c>
      <c r="B3363" t="s">
        <v>7352</v>
      </c>
      <c r="C3363" t="s">
        <v>176</v>
      </c>
      <c r="D3363">
        <v>2007</v>
      </c>
      <c r="E3363" t="s">
        <v>104</v>
      </c>
      <c r="F3363" t="s">
        <v>224</v>
      </c>
      <c r="G3363" t="s">
        <v>152</v>
      </c>
      <c r="H3363">
        <v>2.7806822142413359</v>
      </c>
    </row>
    <row r="3364" spans="1:8">
      <c r="A3364" t="s">
        <v>26</v>
      </c>
      <c r="B3364" t="s">
        <v>7353</v>
      </c>
      <c r="C3364" t="s">
        <v>177</v>
      </c>
      <c r="D3364">
        <v>2007</v>
      </c>
      <c r="E3364" t="s">
        <v>104</v>
      </c>
      <c r="F3364" t="s">
        <v>224</v>
      </c>
      <c r="G3364" t="s">
        <v>152</v>
      </c>
      <c r="H3364">
        <v>2.5539491867758053</v>
      </c>
    </row>
    <row r="3365" spans="1:8">
      <c r="A3365" s="16" t="s">
        <v>221</v>
      </c>
      <c r="B3365" t="s">
        <v>7354</v>
      </c>
      <c r="C3365" t="s">
        <v>178</v>
      </c>
      <c r="D3365">
        <v>2007</v>
      </c>
      <c r="E3365" t="s">
        <v>104</v>
      </c>
      <c r="F3365" t="s">
        <v>224</v>
      </c>
      <c r="G3365" t="s">
        <v>152</v>
      </c>
      <c r="H3365">
        <v>2.2721270246725243</v>
      </c>
    </row>
    <row r="3366" spans="1:8">
      <c r="A3366" t="s">
        <v>107</v>
      </c>
      <c r="B3366" t="s">
        <v>7355</v>
      </c>
      <c r="C3366" t="s">
        <v>179</v>
      </c>
      <c r="D3366">
        <v>2007</v>
      </c>
      <c r="E3366" t="s">
        <v>104</v>
      </c>
      <c r="F3366" t="s">
        <v>224</v>
      </c>
      <c r="G3366" t="s">
        <v>152</v>
      </c>
      <c r="H3366">
        <v>1.9660961565635158</v>
      </c>
    </row>
    <row r="3367" spans="1:8">
      <c r="A3367" t="s">
        <v>27</v>
      </c>
      <c r="B3367" t="s">
        <v>7356</v>
      </c>
      <c r="C3367" t="s">
        <v>180</v>
      </c>
      <c r="D3367">
        <v>2007</v>
      </c>
      <c r="E3367" t="s">
        <v>104</v>
      </c>
      <c r="F3367" t="s">
        <v>224</v>
      </c>
      <c r="G3367" t="s">
        <v>152</v>
      </c>
      <c r="H3367">
        <v>1.9924977026786079</v>
      </c>
    </row>
    <row r="3368" spans="1:8">
      <c r="A3368" t="s">
        <v>28</v>
      </c>
      <c r="B3368" t="s">
        <v>7357</v>
      </c>
      <c r="C3368" t="s">
        <v>181</v>
      </c>
      <c r="D3368">
        <v>2007</v>
      </c>
      <c r="E3368" t="s">
        <v>104</v>
      </c>
      <c r="F3368" t="s">
        <v>224</v>
      </c>
      <c r="G3368" t="s">
        <v>152</v>
      </c>
      <c r="H3368">
        <v>2.1123727970011332</v>
      </c>
    </row>
    <row r="3369" spans="1:8">
      <c r="A3369" t="s">
        <v>30</v>
      </c>
      <c r="B3369" t="s">
        <v>7358</v>
      </c>
      <c r="C3369" t="s">
        <v>29</v>
      </c>
      <c r="D3369">
        <v>2007</v>
      </c>
      <c r="E3369" t="s">
        <v>104</v>
      </c>
      <c r="F3369" t="s">
        <v>224</v>
      </c>
      <c r="G3369" t="s">
        <v>152</v>
      </c>
      <c r="H3369">
        <v>2.691535150645624</v>
      </c>
    </row>
    <row r="3370" spans="1:8">
      <c r="A3370" t="s">
        <v>32</v>
      </c>
      <c r="B3370" t="s">
        <v>7359</v>
      </c>
      <c r="C3370" t="s">
        <v>31</v>
      </c>
      <c r="D3370">
        <v>2007</v>
      </c>
      <c r="E3370" t="s">
        <v>104</v>
      </c>
      <c r="F3370" t="s">
        <v>224</v>
      </c>
      <c r="G3370" t="s">
        <v>152</v>
      </c>
      <c r="H3370">
        <v>2.6164592371731521</v>
      </c>
    </row>
    <row r="3371" spans="1:8">
      <c r="A3371" t="s">
        <v>34</v>
      </c>
      <c r="B3371" t="s">
        <v>7360</v>
      </c>
      <c r="C3371" t="s">
        <v>33</v>
      </c>
      <c r="D3371">
        <v>2007</v>
      </c>
      <c r="E3371" t="s">
        <v>104</v>
      </c>
      <c r="F3371" t="s">
        <v>224</v>
      </c>
      <c r="G3371" t="s">
        <v>152</v>
      </c>
      <c r="H3371">
        <v>3.4303643938195432</v>
      </c>
    </row>
    <row r="3372" spans="1:8">
      <c r="A3372" t="s">
        <v>36</v>
      </c>
      <c r="B3372" t="s">
        <v>7361</v>
      </c>
      <c r="C3372" t="s">
        <v>35</v>
      </c>
      <c r="D3372">
        <v>2007</v>
      </c>
      <c r="E3372" t="s">
        <v>104</v>
      </c>
      <c r="F3372" t="s">
        <v>224</v>
      </c>
      <c r="G3372" t="s">
        <v>152</v>
      </c>
      <c r="H3372">
        <v>2.9450967946683595</v>
      </c>
    </row>
    <row r="3373" spans="1:8">
      <c r="A3373" t="s">
        <v>38</v>
      </c>
      <c r="B3373" t="s">
        <v>7362</v>
      </c>
      <c r="C3373" t="s">
        <v>37</v>
      </c>
      <c r="D3373">
        <v>2007</v>
      </c>
      <c r="E3373" t="s">
        <v>104</v>
      </c>
      <c r="F3373" t="s">
        <v>224</v>
      </c>
      <c r="G3373" t="s">
        <v>152</v>
      </c>
      <c r="H3373">
        <v>1.9208837258646299</v>
      </c>
    </row>
    <row r="3374" spans="1:8">
      <c r="A3374" t="s">
        <v>40</v>
      </c>
      <c r="B3374" t="s">
        <v>7363</v>
      </c>
      <c r="C3374" t="s">
        <v>39</v>
      </c>
      <c r="D3374">
        <v>2007</v>
      </c>
      <c r="E3374" t="s">
        <v>104</v>
      </c>
      <c r="F3374" t="s">
        <v>224</v>
      </c>
      <c r="G3374" t="s">
        <v>152</v>
      </c>
      <c r="H3374">
        <v>2.120170954495936</v>
      </c>
    </row>
    <row r="3375" spans="1:8">
      <c r="A3375" t="s">
        <v>41</v>
      </c>
      <c r="B3375" t="s">
        <v>7364</v>
      </c>
      <c r="C3375" t="s">
        <v>24</v>
      </c>
      <c r="D3375">
        <v>2007</v>
      </c>
      <c r="E3375" t="s">
        <v>104</v>
      </c>
      <c r="F3375" t="s">
        <v>224</v>
      </c>
      <c r="G3375" t="s">
        <v>152</v>
      </c>
      <c r="H3375">
        <v>2.7806822142413359</v>
      </c>
    </row>
    <row r="3376" spans="1:8">
      <c r="A3376" t="s">
        <v>43</v>
      </c>
      <c r="B3376" t="s">
        <v>7365</v>
      </c>
      <c r="C3376" t="s">
        <v>42</v>
      </c>
      <c r="D3376">
        <v>2007</v>
      </c>
      <c r="E3376" t="s">
        <v>104</v>
      </c>
      <c r="F3376" t="s">
        <v>224</v>
      </c>
      <c r="G3376" t="s">
        <v>152</v>
      </c>
      <c r="H3376">
        <v>2.6710564745240686</v>
      </c>
    </row>
    <row r="3377" spans="1:8">
      <c r="A3377" t="s">
        <v>45</v>
      </c>
      <c r="B3377" t="s">
        <v>7366</v>
      </c>
      <c r="C3377" t="s">
        <v>44</v>
      </c>
      <c r="D3377">
        <v>2007</v>
      </c>
      <c r="E3377" t="s">
        <v>104</v>
      </c>
      <c r="F3377" t="s">
        <v>224</v>
      </c>
      <c r="G3377" t="s">
        <v>152</v>
      </c>
      <c r="H3377">
        <v>2.5033433634236042</v>
      </c>
    </row>
    <row r="3378" spans="1:8">
      <c r="A3378" t="s">
        <v>47</v>
      </c>
      <c r="B3378" t="s">
        <v>7367</v>
      </c>
      <c r="C3378" t="s">
        <v>46</v>
      </c>
      <c r="D3378">
        <v>2007</v>
      </c>
      <c r="E3378" t="s">
        <v>104</v>
      </c>
      <c r="F3378" t="s">
        <v>224</v>
      </c>
      <c r="G3378" t="s">
        <v>152</v>
      </c>
      <c r="H3378">
        <v>2.5386897867787375</v>
      </c>
    </row>
    <row r="3379" spans="1:8">
      <c r="A3379" t="s">
        <v>49</v>
      </c>
      <c r="B3379" t="s">
        <v>7368</v>
      </c>
      <c r="C3379" t="s">
        <v>48</v>
      </c>
      <c r="D3379">
        <v>2007</v>
      </c>
      <c r="E3379" t="s">
        <v>104</v>
      </c>
      <c r="F3379" t="s">
        <v>224</v>
      </c>
      <c r="G3379" t="s">
        <v>152</v>
      </c>
      <c r="H3379">
        <v>2.3707304482491609</v>
      </c>
    </row>
    <row r="3380" spans="1:8">
      <c r="A3380" t="s">
        <v>51</v>
      </c>
      <c r="B3380" t="s">
        <v>7369</v>
      </c>
      <c r="C3380" t="s">
        <v>50</v>
      </c>
      <c r="D3380">
        <v>2007</v>
      </c>
      <c r="E3380" t="s">
        <v>104</v>
      </c>
      <c r="F3380" t="s">
        <v>224</v>
      </c>
      <c r="G3380" t="s">
        <v>152</v>
      </c>
      <c r="H3380">
        <v>2.3626013802831092</v>
      </c>
    </row>
    <row r="3381" spans="1:8">
      <c r="A3381" t="s">
        <v>53</v>
      </c>
      <c r="B3381" t="s">
        <v>7370</v>
      </c>
      <c r="C3381" t="s">
        <v>52</v>
      </c>
      <c r="D3381">
        <v>2007</v>
      </c>
      <c r="E3381" t="s">
        <v>104</v>
      </c>
      <c r="F3381" t="s">
        <v>224</v>
      </c>
      <c r="G3381" t="s">
        <v>152</v>
      </c>
      <c r="H3381">
        <v>2.0110482607448383</v>
      </c>
    </row>
    <row r="3382" spans="1:8">
      <c r="A3382" t="s">
        <v>55</v>
      </c>
      <c r="B3382" t="s">
        <v>7371</v>
      </c>
      <c r="C3382" t="s">
        <v>54</v>
      </c>
      <c r="D3382">
        <v>2007</v>
      </c>
      <c r="E3382" t="s">
        <v>104</v>
      </c>
      <c r="F3382" t="s">
        <v>224</v>
      </c>
      <c r="G3382" t="s">
        <v>152</v>
      </c>
      <c r="H3382">
        <v>2.2456145976974633</v>
      </c>
    </row>
    <row r="3383" spans="1:8">
      <c r="A3383" t="s">
        <v>57</v>
      </c>
      <c r="B3383" t="s">
        <v>7372</v>
      </c>
      <c r="C3383" t="s">
        <v>56</v>
      </c>
      <c r="D3383">
        <v>2007</v>
      </c>
      <c r="E3383" t="s">
        <v>104</v>
      </c>
      <c r="F3383" t="s">
        <v>224</v>
      </c>
      <c r="G3383" t="s">
        <v>152</v>
      </c>
      <c r="H3383">
        <v>1.8598642274738266</v>
      </c>
    </row>
    <row r="3384" spans="1:8">
      <c r="A3384" t="s">
        <v>59</v>
      </c>
      <c r="B3384" t="s">
        <v>7373</v>
      </c>
      <c r="C3384" t="s">
        <v>58</v>
      </c>
      <c r="D3384">
        <v>2007</v>
      </c>
      <c r="E3384" t="s">
        <v>104</v>
      </c>
      <c r="F3384" t="s">
        <v>224</v>
      </c>
      <c r="G3384" t="s">
        <v>152</v>
      </c>
      <c r="H3384">
        <v>2.0100566807835509</v>
      </c>
    </row>
    <row r="3385" spans="1:8">
      <c r="A3385" t="s">
        <v>61</v>
      </c>
      <c r="B3385" t="s">
        <v>7374</v>
      </c>
      <c r="C3385" t="s">
        <v>60</v>
      </c>
      <c r="D3385">
        <v>2007</v>
      </c>
      <c r="E3385" t="s">
        <v>104</v>
      </c>
      <c r="F3385" t="s">
        <v>224</v>
      </c>
      <c r="G3385" t="s">
        <v>152</v>
      </c>
      <c r="H3385">
        <v>1.9204869431374949</v>
      </c>
    </row>
    <row r="3386" spans="1:8">
      <c r="A3386" t="s">
        <v>63</v>
      </c>
      <c r="B3386" t="s">
        <v>7375</v>
      </c>
      <c r="C3386" t="s">
        <v>62</v>
      </c>
      <c r="D3386">
        <v>2007</v>
      </c>
      <c r="E3386" t="s">
        <v>104</v>
      </c>
      <c r="F3386" t="s">
        <v>224</v>
      </c>
      <c r="G3386" t="s">
        <v>152</v>
      </c>
      <c r="H3386">
        <v>1.8412796379159595</v>
      </c>
    </row>
    <row r="3387" spans="1:8">
      <c r="A3387" t="s">
        <v>65</v>
      </c>
      <c r="B3387" t="s">
        <v>7376</v>
      </c>
      <c r="C3387" t="s">
        <v>64</v>
      </c>
      <c r="D3387">
        <v>2007</v>
      </c>
      <c r="E3387" t="s">
        <v>104</v>
      </c>
      <c r="F3387" t="s">
        <v>224</v>
      </c>
      <c r="G3387" t="s">
        <v>152</v>
      </c>
      <c r="H3387">
        <v>2.1855492573724615</v>
      </c>
    </row>
    <row r="3388" spans="1:8">
      <c r="A3388" t="s">
        <v>67</v>
      </c>
      <c r="B3388" t="s">
        <v>7377</v>
      </c>
      <c r="C3388" t="s">
        <v>66</v>
      </c>
      <c r="D3388">
        <v>2007</v>
      </c>
      <c r="E3388" t="s">
        <v>104</v>
      </c>
      <c r="F3388" t="s">
        <v>224</v>
      </c>
      <c r="G3388" t="s">
        <v>152</v>
      </c>
      <c r="H3388">
        <v>2.2039263965528613</v>
      </c>
    </row>
    <row r="3389" spans="1:8">
      <c r="A3389" t="s">
        <v>69</v>
      </c>
      <c r="B3389" t="s">
        <v>7378</v>
      </c>
      <c r="C3389" t="s">
        <v>68</v>
      </c>
      <c r="D3389">
        <v>2007</v>
      </c>
      <c r="E3389" t="s">
        <v>104</v>
      </c>
      <c r="F3389" t="s">
        <v>224</v>
      </c>
      <c r="G3389" t="s">
        <v>152</v>
      </c>
      <c r="H3389">
        <v>2.5102687739976783</v>
      </c>
    </row>
    <row r="3390" spans="1:8">
      <c r="A3390" t="s">
        <v>71</v>
      </c>
      <c r="B3390" t="s">
        <v>7379</v>
      </c>
      <c r="C3390" t="s">
        <v>70</v>
      </c>
      <c r="D3390">
        <v>2007</v>
      </c>
      <c r="E3390" t="s">
        <v>104</v>
      </c>
      <c r="F3390" t="s">
        <v>224</v>
      </c>
      <c r="G3390" t="s">
        <v>152</v>
      </c>
      <c r="H3390">
        <v>2.1007808963331822</v>
      </c>
    </row>
    <row r="3391" spans="1:8">
      <c r="A3391" t="s">
        <v>20</v>
      </c>
      <c r="B3391" t="s">
        <v>7380</v>
      </c>
      <c r="C3391" t="s">
        <v>182</v>
      </c>
      <c r="D3391">
        <v>2007</v>
      </c>
      <c r="E3391" t="s">
        <v>104</v>
      </c>
      <c r="F3391" t="s">
        <v>224</v>
      </c>
      <c r="G3391" t="s">
        <v>152</v>
      </c>
      <c r="H3391">
        <v>2.2905239964487896</v>
      </c>
    </row>
    <row r="3392" spans="1:8">
      <c r="A3392" t="s">
        <v>23</v>
      </c>
      <c r="B3392" t="s">
        <v>7381</v>
      </c>
      <c r="C3392" t="s">
        <v>175</v>
      </c>
      <c r="D3392">
        <v>2008</v>
      </c>
      <c r="E3392" t="s">
        <v>104</v>
      </c>
      <c r="F3392" t="s">
        <v>224</v>
      </c>
      <c r="G3392" t="s">
        <v>152</v>
      </c>
      <c r="H3392">
        <v>2.5891972975665207</v>
      </c>
    </row>
    <row r="3393" spans="1:8">
      <c r="A3393" t="s">
        <v>25</v>
      </c>
      <c r="B3393" t="s">
        <v>7382</v>
      </c>
      <c r="C3393" t="s">
        <v>176</v>
      </c>
      <c r="D3393">
        <v>2008</v>
      </c>
      <c r="E3393" t="s">
        <v>104</v>
      </c>
      <c r="F3393" t="s">
        <v>224</v>
      </c>
      <c r="G3393" t="s">
        <v>152</v>
      </c>
      <c r="H3393">
        <v>2.8683249915327589</v>
      </c>
    </row>
    <row r="3394" spans="1:8">
      <c r="A3394" t="s">
        <v>26</v>
      </c>
      <c r="B3394" t="s">
        <v>7383</v>
      </c>
      <c r="C3394" t="s">
        <v>177</v>
      </c>
      <c r="D3394">
        <v>2008</v>
      </c>
      <c r="E3394" t="s">
        <v>104</v>
      </c>
      <c r="F3394" t="s">
        <v>224</v>
      </c>
      <c r="G3394" t="s">
        <v>152</v>
      </c>
      <c r="H3394">
        <v>2.6390436900127301</v>
      </c>
    </row>
    <row r="3395" spans="1:8">
      <c r="A3395" s="16" t="s">
        <v>221</v>
      </c>
      <c r="B3395" t="s">
        <v>7384</v>
      </c>
      <c r="C3395" t="s">
        <v>178</v>
      </c>
      <c r="D3395">
        <v>2008</v>
      </c>
      <c r="E3395" t="s">
        <v>104</v>
      </c>
      <c r="F3395" t="s">
        <v>224</v>
      </c>
      <c r="G3395" t="s">
        <v>152</v>
      </c>
      <c r="H3395">
        <v>2.3193257569083485</v>
      </c>
    </row>
    <row r="3396" spans="1:8">
      <c r="A3396" t="s">
        <v>107</v>
      </c>
      <c r="B3396" t="s">
        <v>7385</v>
      </c>
      <c r="C3396" t="s">
        <v>179</v>
      </c>
      <c r="D3396">
        <v>2008</v>
      </c>
      <c r="E3396" t="s">
        <v>104</v>
      </c>
      <c r="F3396" t="s">
        <v>224</v>
      </c>
      <c r="G3396" t="s">
        <v>152</v>
      </c>
      <c r="H3396">
        <v>2.0152539896140267</v>
      </c>
    </row>
    <row r="3397" spans="1:8">
      <c r="A3397" t="s">
        <v>27</v>
      </c>
      <c r="B3397" t="s">
        <v>7386</v>
      </c>
      <c r="C3397" t="s">
        <v>180</v>
      </c>
      <c r="D3397">
        <v>2008</v>
      </c>
      <c r="E3397" t="s">
        <v>104</v>
      </c>
      <c r="F3397" t="s">
        <v>224</v>
      </c>
      <c r="G3397" t="s">
        <v>152</v>
      </c>
      <c r="H3397">
        <v>2.017701051940413</v>
      </c>
    </row>
    <row r="3398" spans="1:8">
      <c r="A3398" t="s">
        <v>28</v>
      </c>
      <c r="B3398" t="s">
        <v>7387</v>
      </c>
      <c r="C3398" t="s">
        <v>181</v>
      </c>
      <c r="D3398">
        <v>2008</v>
      </c>
      <c r="E3398" t="s">
        <v>104</v>
      </c>
      <c r="F3398" t="s">
        <v>224</v>
      </c>
      <c r="G3398" t="s">
        <v>152</v>
      </c>
      <c r="H3398">
        <v>2.1290256935648548</v>
      </c>
    </row>
    <row r="3399" spans="1:8">
      <c r="A3399" t="s">
        <v>30</v>
      </c>
      <c r="B3399" t="s">
        <v>7388</v>
      </c>
      <c r="C3399" t="s">
        <v>29</v>
      </c>
      <c r="D3399">
        <v>2008</v>
      </c>
      <c r="E3399" t="s">
        <v>104</v>
      </c>
      <c r="F3399" t="s">
        <v>224</v>
      </c>
      <c r="G3399" t="s">
        <v>152</v>
      </c>
      <c r="H3399">
        <v>2.7904914468791118</v>
      </c>
    </row>
    <row r="3400" spans="1:8">
      <c r="A3400" t="s">
        <v>32</v>
      </c>
      <c r="B3400" t="s">
        <v>7389</v>
      </c>
      <c r="C3400" t="s">
        <v>31</v>
      </c>
      <c r="D3400">
        <v>2008</v>
      </c>
      <c r="E3400" t="s">
        <v>104</v>
      </c>
      <c r="F3400" t="s">
        <v>224</v>
      </c>
      <c r="G3400" t="s">
        <v>152</v>
      </c>
      <c r="H3400">
        <v>2.6364137424214587</v>
      </c>
    </row>
    <row r="3401" spans="1:8">
      <c r="A3401" t="s">
        <v>34</v>
      </c>
      <c r="B3401" t="s">
        <v>7390</v>
      </c>
      <c r="C3401" t="s">
        <v>33</v>
      </c>
      <c r="D3401">
        <v>2008</v>
      </c>
      <c r="E3401" t="s">
        <v>104</v>
      </c>
      <c r="F3401" t="s">
        <v>224</v>
      </c>
      <c r="G3401" t="s">
        <v>152</v>
      </c>
      <c r="H3401">
        <v>3.5035105052854307</v>
      </c>
    </row>
    <row r="3402" spans="1:8">
      <c r="A3402" t="s">
        <v>36</v>
      </c>
      <c r="B3402" t="s">
        <v>7391</v>
      </c>
      <c r="C3402" t="s">
        <v>35</v>
      </c>
      <c r="D3402">
        <v>2008</v>
      </c>
      <c r="E3402" t="s">
        <v>104</v>
      </c>
      <c r="F3402" t="s">
        <v>224</v>
      </c>
      <c r="G3402" t="s">
        <v>152</v>
      </c>
      <c r="H3402">
        <v>2.9259333537402759</v>
      </c>
    </row>
    <row r="3403" spans="1:8">
      <c r="A3403" t="s">
        <v>38</v>
      </c>
      <c r="B3403" t="s">
        <v>7392</v>
      </c>
      <c r="C3403" t="s">
        <v>37</v>
      </c>
      <c r="D3403">
        <v>2008</v>
      </c>
      <c r="E3403" t="s">
        <v>104</v>
      </c>
      <c r="F3403" t="s">
        <v>224</v>
      </c>
      <c r="G3403" t="s">
        <v>152</v>
      </c>
      <c r="H3403">
        <v>1.9544425449336968</v>
      </c>
    </row>
    <row r="3404" spans="1:8">
      <c r="A3404" t="s">
        <v>40</v>
      </c>
      <c r="B3404" t="s">
        <v>7393</v>
      </c>
      <c r="C3404" t="s">
        <v>39</v>
      </c>
      <c r="D3404">
        <v>2008</v>
      </c>
      <c r="E3404" t="s">
        <v>104</v>
      </c>
      <c r="F3404" t="s">
        <v>224</v>
      </c>
      <c r="G3404" t="s">
        <v>152</v>
      </c>
      <c r="H3404">
        <v>2.1356641560462641</v>
      </c>
    </row>
    <row r="3405" spans="1:8">
      <c r="A3405" t="s">
        <v>41</v>
      </c>
      <c r="B3405" t="s">
        <v>7394</v>
      </c>
      <c r="C3405" t="s">
        <v>24</v>
      </c>
      <c r="D3405">
        <v>2008</v>
      </c>
      <c r="E3405" t="s">
        <v>104</v>
      </c>
      <c r="F3405" t="s">
        <v>224</v>
      </c>
      <c r="G3405" t="s">
        <v>152</v>
      </c>
      <c r="H3405">
        <v>2.8683249915327589</v>
      </c>
    </row>
    <row r="3406" spans="1:8">
      <c r="A3406" t="s">
        <v>43</v>
      </c>
      <c r="B3406" t="s">
        <v>7395</v>
      </c>
      <c r="C3406" t="s">
        <v>42</v>
      </c>
      <c r="D3406">
        <v>2008</v>
      </c>
      <c r="E3406" t="s">
        <v>104</v>
      </c>
      <c r="F3406" t="s">
        <v>224</v>
      </c>
      <c r="G3406" t="s">
        <v>152</v>
      </c>
      <c r="H3406">
        <v>2.7877445945765698</v>
      </c>
    </row>
    <row r="3407" spans="1:8">
      <c r="A3407" t="s">
        <v>45</v>
      </c>
      <c r="B3407" t="s">
        <v>7396</v>
      </c>
      <c r="C3407" t="s">
        <v>44</v>
      </c>
      <c r="D3407">
        <v>2008</v>
      </c>
      <c r="E3407" t="s">
        <v>104</v>
      </c>
      <c r="F3407" t="s">
        <v>224</v>
      </c>
      <c r="G3407" t="s">
        <v>152</v>
      </c>
      <c r="H3407">
        <v>2.5756600128782998</v>
      </c>
    </row>
    <row r="3408" spans="1:8">
      <c r="A3408" t="s">
        <v>47</v>
      </c>
      <c r="B3408" t="s">
        <v>7397</v>
      </c>
      <c r="C3408" t="s">
        <v>46</v>
      </c>
      <c r="D3408">
        <v>2008</v>
      </c>
      <c r="E3408" t="s">
        <v>104</v>
      </c>
      <c r="F3408" t="s">
        <v>224</v>
      </c>
      <c r="G3408" t="s">
        <v>152</v>
      </c>
      <c r="H3408">
        <v>2.6200299150216146</v>
      </c>
    </row>
    <row r="3409" spans="1:8">
      <c r="A3409" t="s">
        <v>49</v>
      </c>
      <c r="B3409" t="s">
        <v>7398</v>
      </c>
      <c r="C3409" t="s">
        <v>48</v>
      </c>
      <c r="D3409">
        <v>2008</v>
      </c>
      <c r="E3409" t="s">
        <v>104</v>
      </c>
      <c r="F3409" t="s">
        <v>224</v>
      </c>
      <c r="G3409" t="s">
        <v>152</v>
      </c>
      <c r="H3409">
        <v>2.3913145610086315</v>
      </c>
    </row>
    <row r="3410" spans="1:8">
      <c r="A3410" t="s">
        <v>51</v>
      </c>
      <c r="B3410" t="s">
        <v>7399</v>
      </c>
      <c r="C3410" t="s">
        <v>50</v>
      </c>
      <c r="D3410">
        <v>2008</v>
      </c>
      <c r="E3410" t="s">
        <v>104</v>
      </c>
      <c r="F3410" t="s">
        <v>224</v>
      </c>
      <c r="G3410" t="s">
        <v>152</v>
      </c>
      <c r="H3410">
        <v>2.4247030061442061</v>
      </c>
    </row>
    <row r="3411" spans="1:8">
      <c r="A3411" t="s">
        <v>53</v>
      </c>
      <c r="B3411" t="s">
        <v>7400</v>
      </c>
      <c r="C3411" t="s">
        <v>52</v>
      </c>
      <c r="D3411">
        <v>2008</v>
      </c>
      <c r="E3411" t="s">
        <v>104</v>
      </c>
      <c r="F3411" t="s">
        <v>224</v>
      </c>
      <c r="G3411" t="s">
        <v>152</v>
      </c>
      <c r="H3411">
        <v>2.0893019865135773</v>
      </c>
    </row>
    <row r="3412" spans="1:8">
      <c r="A3412" t="s">
        <v>55</v>
      </c>
      <c r="B3412" t="s">
        <v>7401</v>
      </c>
      <c r="C3412" t="s">
        <v>54</v>
      </c>
      <c r="D3412">
        <v>2008</v>
      </c>
      <c r="E3412" t="s">
        <v>104</v>
      </c>
      <c r="F3412" t="s">
        <v>224</v>
      </c>
      <c r="G3412" t="s">
        <v>152</v>
      </c>
      <c r="H3412">
        <v>2.3322965803059348</v>
      </c>
    </row>
    <row r="3413" spans="1:8">
      <c r="A3413" t="s">
        <v>57</v>
      </c>
      <c r="B3413" t="s">
        <v>7402</v>
      </c>
      <c r="C3413" t="s">
        <v>56</v>
      </c>
      <c r="D3413">
        <v>2008</v>
      </c>
      <c r="E3413" t="s">
        <v>104</v>
      </c>
      <c r="F3413" t="s">
        <v>224</v>
      </c>
      <c r="G3413" t="s">
        <v>152</v>
      </c>
      <c r="H3413">
        <v>1.895489648126446</v>
      </c>
    </row>
    <row r="3414" spans="1:8">
      <c r="A3414" t="s">
        <v>59</v>
      </c>
      <c r="B3414" t="s">
        <v>7403</v>
      </c>
      <c r="C3414" t="s">
        <v>58</v>
      </c>
      <c r="D3414">
        <v>2008</v>
      </c>
      <c r="E3414" t="s">
        <v>104</v>
      </c>
      <c r="F3414" t="s">
        <v>224</v>
      </c>
      <c r="G3414" t="s">
        <v>152</v>
      </c>
      <c r="H3414">
        <v>2.0398425384707144</v>
      </c>
    </row>
    <row r="3415" spans="1:8">
      <c r="A3415" t="s">
        <v>61</v>
      </c>
      <c r="B3415" t="s">
        <v>7404</v>
      </c>
      <c r="C3415" t="s">
        <v>60</v>
      </c>
      <c r="D3415">
        <v>2008</v>
      </c>
      <c r="E3415" t="s">
        <v>104</v>
      </c>
      <c r="F3415" t="s">
        <v>224</v>
      </c>
      <c r="G3415" t="s">
        <v>152</v>
      </c>
      <c r="H3415">
        <v>1.9276105949244209</v>
      </c>
    </row>
    <row r="3416" spans="1:8">
      <c r="A3416" t="s">
        <v>63</v>
      </c>
      <c r="B3416" t="s">
        <v>7405</v>
      </c>
      <c r="C3416" t="s">
        <v>62</v>
      </c>
      <c r="D3416">
        <v>2008</v>
      </c>
      <c r="E3416" t="s">
        <v>104</v>
      </c>
      <c r="F3416" t="s">
        <v>224</v>
      </c>
      <c r="G3416" t="s">
        <v>152</v>
      </c>
      <c r="H3416">
        <v>1.8251550275446928</v>
      </c>
    </row>
    <row r="3417" spans="1:8">
      <c r="A3417" t="s">
        <v>65</v>
      </c>
      <c r="B3417" t="s">
        <v>7406</v>
      </c>
      <c r="C3417" t="s">
        <v>64</v>
      </c>
      <c r="D3417">
        <v>2008</v>
      </c>
      <c r="E3417" t="s">
        <v>104</v>
      </c>
      <c r="F3417" t="s">
        <v>224</v>
      </c>
      <c r="G3417" t="s">
        <v>152</v>
      </c>
      <c r="H3417">
        <v>2.2071039816671441</v>
      </c>
    </row>
    <row r="3418" spans="1:8">
      <c r="A3418" t="s">
        <v>67</v>
      </c>
      <c r="B3418" t="s">
        <v>7407</v>
      </c>
      <c r="C3418" t="s">
        <v>66</v>
      </c>
      <c r="D3418">
        <v>2008</v>
      </c>
      <c r="E3418" t="s">
        <v>104</v>
      </c>
      <c r="F3418" t="s">
        <v>224</v>
      </c>
      <c r="G3418" t="s">
        <v>152</v>
      </c>
      <c r="H3418">
        <v>2.2460315717829933</v>
      </c>
    </row>
    <row r="3419" spans="1:8">
      <c r="A3419" t="s">
        <v>69</v>
      </c>
      <c r="B3419" t="s">
        <v>7408</v>
      </c>
      <c r="C3419" t="s">
        <v>68</v>
      </c>
      <c r="D3419">
        <v>2008</v>
      </c>
      <c r="E3419" t="s">
        <v>104</v>
      </c>
      <c r="F3419" t="s">
        <v>224</v>
      </c>
      <c r="G3419" t="s">
        <v>152</v>
      </c>
      <c r="H3419">
        <v>2.5913060848527896</v>
      </c>
    </row>
    <row r="3420" spans="1:8">
      <c r="A3420" t="s">
        <v>71</v>
      </c>
      <c r="B3420" t="s">
        <v>7409</v>
      </c>
      <c r="C3420" t="s">
        <v>70</v>
      </c>
      <c r="D3420">
        <v>2008</v>
      </c>
      <c r="E3420" t="s">
        <v>104</v>
      </c>
      <c r="F3420" t="s">
        <v>224</v>
      </c>
      <c r="G3420" t="s">
        <v>152</v>
      </c>
      <c r="H3420">
        <v>2.0995628537801942</v>
      </c>
    </row>
    <row r="3421" spans="1:8">
      <c r="A3421" t="s">
        <v>20</v>
      </c>
      <c r="B3421" t="s">
        <v>7410</v>
      </c>
      <c r="C3421" t="s">
        <v>182</v>
      </c>
      <c r="D3421">
        <v>2008</v>
      </c>
      <c r="E3421" t="s">
        <v>104</v>
      </c>
      <c r="F3421" t="s">
        <v>224</v>
      </c>
      <c r="G3421" t="s">
        <v>152</v>
      </c>
      <c r="H3421">
        <v>2.3332486193213384</v>
      </c>
    </row>
    <row r="3422" spans="1:8">
      <c r="A3422" t="s">
        <v>23</v>
      </c>
      <c r="B3422" t="s">
        <v>7411</v>
      </c>
      <c r="C3422" t="s">
        <v>175</v>
      </c>
      <c r="D3422">
        <v>2009</v>
      </c>
      <c r="E3422" t="s">
        <v>104</v>
      </c>
      <c r="F3422" t="s">
        <v>224</v>
      </c>
      <c r="G3422" t="s">
        <v>152</v>
      </c>
      <c r="H3422">
        <v>2.6268852937954206</v>
      </c>
    </row>
    <row r="3423" spans="1:8">
      <c r="A3423" t="s">
        <v>25</v>
      </c>
      <c r="B3423" t="s">
        <v>7412</v>
      </c>
      <c r="C3423" t="s">
        <v>176</v>
      </c>
      <c r="D3423">
        <v>2009</v>
      </c>
      <c r="E3423" t="s">
        <v>104</v>
      </c>
      <c r="F3423" t="s">
        <v>224</v>
      </c>
      <c r="G3423" t="s">
        <v>152</v>
      </c>
      <c r="H3423">
        <v>2.9363588549102109</v>
      </c>
    </row>
    <row r="3424" spans="1:8">
      <c r="A3424" t="s">
        <v>26</v>
      </c>
      <c r="B3424" t="s">
        <v>7413</v>
      </c>
      <c r="C3424" t="s">
        <v>177</v>
      </c>
      <c r="D3424">
        <v>2009</v>
      </c>
      <c r="E3424" t="s">
        <v>104</v>
      </c>
      <c r="F3424" t="s">
        <v>224</v>
      </c>
      <c r="G3424" t="s">
        <v>152</v>
      </c>
      <c r="H3424">
        <v>2.7099255772969864</v>
      </c>
    </row>
    <row r="3425" spans="1:8">
      <c r="A3425" s="16" t="s">
        <v>221</v>
      </c>
      <c r="B3425" t="s">
        <v>7414</v>
      </c>
      <c r="C3425" t="s">
        <v>178</v>
      </c>
      <c r="D3425">
        <v>2009</v>
      </c>
      <c r="E3425" t="s">
        <v>104</v>
      </c>
      <c r="F3425" t="s">
        <v>224</v>
      </c>
      <c r="G3425" t="s">
        <v>152</v>
      </c>
      <c r="H3425">
        <v>2.341686146599574</v>
      </c>
    </row>
    <row r="3426" spans="1:8">
      <c r="A3426" t="s">
        <v>107</v>
      </c>
      <c r="B3426" t="s">
        <v>7415</v>
      </c>
      <c r="C3426" t="s">
        <v>179</v>
      </c>
      <c r="D3426">
        <v>2009</v>
      </c>
      <c r="E3426" t="s">
        <v>104</v>
      </c>
      <c r="F3426" t="s">
        <v>224</v>
      </c>
      <c r="G3426" t="s">
        <v>152</v>
      </c>
      <c r="H3426">
        <v>2.0499420031132902</v>
      </c>
    </row>
    <row r="3427" spans="1:8">
      <c r="A3427" t="s">
        <v>27</v>
      </c>
      <c r="B3427" t="s">
        <v>7416</v>
      </c>
      <c r="C3427" t="s">
        <v>180</v>
      </c>
      <c r="D3427">
        <v>2009</v>
      </c>
      <c r="E3427" t="s">
        <v>104</v>
      </c>
      <c r="F3427" t="s">
        <v>224</v>
      </c>
      <c r="G3427" t="s">
        <v>152</v>
      </c>
      <c r="H3427">
        <v>2.0600958009416215</v>
      </c>
    </row>
    <row r="3428" spans="1:8">
      <c r="A3428" t="s">
        <v>28</v>
      </c>
      <c r="B3428" t="s">
        <v>7417</v>
      </c>
      <c r="C3428" t="s">
        <v>181</v>
      </c>
      <c r="D3428">
        <v>2009</v>
      </c>
      <c r="E3428" t="s">
        <v>104</v>
      </c>
      <c r="F3428" t="s">
        <v>224</v>
      </c>
      <c r="G3428" t="s">
        <v>152</v>
      </c>
      <c r="H3428">
        <v>2.1691894403320071</v>
      </c>
    </row>
    <row r="3429" spans="1:8">
      <c r="A3429" t="s">
        <v>30</v>
      </c>
      <c r="B3429" t="s">
        <v>7418</v>
      </c>
      <c r="C3429" t="s">
        <v>29</v>
      </c>
      <c r="D3429">
        <v>2009</v>
      </c>
      <c r="E3429" t="s">
        <v>104</v>
      </c>
      <c r="F3429" t="s">
        <v>224</v>
      </c>
      <c r="G3429" t="s">
        <v>152</v>
      </c>
      <c r="H3429">
        <v>2.8361284414172059</v>
      </c>
    </row>
    <row r="3430" spans="1:8">
      <c r="A3430" t="s">
        <v>32</v>
      </c>
      <c r="B3430" t="s">
        <v>7419</v>
      </c>
      <c r="C3430" t="s">
        <v>31</v>
      </c>
      <c r="D3430">
        <v>2009</v>
      </c>
      <c r="E3430" t="s">
        <v>104</v>
      </c>
      <c r="F3430" t="s">
        <v>224</v>
      </c>
      <c r="G3430" t="s">
        <v>152</v>
      </c>
      <c r="H3430">
        <v>2.6872964169381111</v>
      </c>
    </row>
    <row r="3431" spans="1:8">
      <c r="A3431" t="s">
        <v>34</v>
      </c>
      <c r="B3431" t="s">
        <v>7420</v>
      </c>
      <c r="C3431" t="s">
        <v>33</v>
      </c>
      <c r="D3431">
        <v>2009</v>
      </c>
      <c r="E3431" t="s">
        <v>104</v>
      </c>
      <c r="F3431" t="s">
        <v>224</v>
      </c>
      <c r="G3431" t="s">
        <v>152</v>
      </c>
      <c r="H3431">
        <v>3.602243877755773</v>
      </c>
    </row>
    <row r="3432" spans="1:8">
      <c r="A3432" t="s">
        <v>36</v>
      </c>
      <c r="B3432" t="s">
        <v>7421</v>
      </c>
      <c r="C3432" t="s">
        <v>35</v>
      </c>
      <c r="D3432">
        <v>2009</v>
      </c>
      <c r="E3432" t="s">
        <v>104</v>
      </c>
      <c r="F3432" t="s">
        <v>224</v>
      </c>
      <c r="G3432" t="s">
        <v>152</v>
      </c>
      <c r="H3432">
        <v>2.9033077802719074</v>
      </c>
    </row>
    <row r="3433" spans="1:8">
      <c r="A3433" t="s">
        <v>38</v>
      </c>
      <c r="B3433" t="s">
        <v>7422</v>
      </c>
      <c r="C3433" t="s">
        <v>37</v>
      </c>
      <c r="D3433">
        <v>2009</v>
      </c>
      <c r="E3433" t="s">
        <v>104</v>
      </c>
      <c r="F3433" t="s">
        <v>224</v>
      </c>
      <c r="G3433" t="s">
        <v>152</v>
      </c>
      <c r="H3433">
        <v>2.0166463795769323</v>
      </c>
    </row>
    <row r="3434" spans="1:8">
      <c r="A3434" t="s">
        <v>40</v>
      </c>
      <c r="B3434" t="s">
        <v>7423</v>
      </c>
      <c r="C3434" t="s">
        <v>39</v>
      </c>
      <c r="D3434">
        <v>2009</v>
      </c>
      <c r="E3434" t="s">
        <v>104</v>
      </c>
      <c r="F3434" t="s">
        <v>224</v>
      </c>
      <c r="G3434" t="s">
        <v>152</v>
      </c>
      <c r="H3434">
        <v>2.1238606099253534</v>
      </c>
    </row>
    <row r="3435" spans="1:8">
      <c r="A3435" t="s">
        <v>41</v>
      </c>
      <c r="B3435" t="s">
        <v>7424</v>
      </c>
      <c r="C3435" t="s">
        <v>24</v>
      </c>
      <c r="D3435">
        <v>2009</v>
      </c>
      <c r="E3435" t="s">
        <v>104</v>
      </c>
      <c r="F3435" t="s">
        <v>224</v>
      </c>
      <c r="G3435" t="s">
        <v>152</v>
      </c>
      <c r="H3435">
        <v>2.9363588549102109</v>
      </c>
    </row>
    <row r="3436" spans="1:8">
      <c r="A3436" t="s">
        <v>43</v>
      </c>
      <c r="B3436" t="s">
        <v>7425</v>
      </c>
      <c r="C3436" t="s">
        <v>42</v>
      </c>
      <c r="D3436">
        <v>2009</v>
      </c>
      <c r="E3436" t="s">
        <v>104</v>
      </c>
      <c r="F3436" t="s">
        <v>224</v>
      </c>
      <c r="G3436" t="s">
        <v>152</v>
      </c>
      <c r="H3436">
        <v>2.8710377535435812</v>
      </c>
    </row>
    <row r="3437" spans="1:8">
      <c r="A3437" t="s">
        <v>45</v>
      </c>
      <c r="B3437" t="s">
        <v>7426</v>
      </c>
      <c r="C3437" t="s">
        <v>44</v>
      </c>
      <c r="D3437">
        <v>2009</v>
      </c>
      <c r="E3437" t="s">
        <v>104</v>
      </c>
      <c r="F3437" t="s">
        <v>224</v>
      </c>
      <c r="G3437" t="s">
        <v>152</v>
      </c>
      <c r="H3437">
        <v>2.677623948076306</v>
      </c>
    </row>
    <row r="3438" spans="1:8">
      <c r="A3438" t="s">
        <v>47</v>
      </c>
      <c r="B3438" t="s">
        <v>7427</v>
      </c>
      <c r="C3438" t="s">
        <v>46</v>
      </c>
      <c r="D3438">
        <v>2009</v>
      </c>
      <c r="E3438" t="s">
        <v>104</v>
      </c>
      <c r="F3438" t="s">
        <v>224</v>
      </c>
      <c r="G3438" t="s">
        <v>152</v>
      </c>
      <c r="H3438">
        <v>2.6656311869004514</v>
      </c>
    </row>
    <row r="3439" spans="1:8">
      <c r="A3439" t="s">
        <v>49</v>
      </c>
      <c r="B3439" t="s">
        <v>7428</v>
      </c>
      <c r="C3439" t="s">
        <v>48</v>
      </c>
      <c r="D3439">
        <v>2009</v>
      </c>
      <c r="E3439" t="s">
        <v>104</v>
      </c>
      <c r="F3439" t="s">
        <v>224</v>
      </c>
      <c r="G3439" t="s">
        <v>152</v>
      </c>
      <c r="H3439">
        <v>2.3951511241463321</v>
      </c>
    </row>
    <row r="3440" spans="1:8">
      <c r="A3440" t="s">
        <v>51</v>
      </c>
      <c r="B3440" t="s">
        <v>7429</v>
      </c>
      <c r="C3440" t="s">
        <v>50</v>
      </c>
      <c r="D3440">
        <v>2009</v>
      </c>
      <c r="E3440" t="s">
        <v>104</v>
      </c>
      <c r="F3440" t="s">
        <v>224</v>
      </c>
      <c r="G3440" t="s">
        <v>152</v>
      </c>
      <c r="H3440">
        <v>2.4559794176454988</v>
      </c>
    </row>
    <row r="3441" spans="1:8">
      <c r="A3441" t="s">
        <v>53</v>
      </c>
      <c r="B3441" t="s">
        <v>7430</v>
      </c>
      <c r="C3441" t="s">
        <v>52</v>
      </c>
      <c r="D3441">
        <v>2009</v>
      </c>
      <c r="E3441" t="s">
        <v>104</v>
      </c>
      <c r="F3441" t="s">
        <v>224</v>
      </c>
      <c r="G3441" t="s">
        <v>152</v>
      </c>
      <c r="H3441">
        <v>2.1345158691565724</v>
      </c>
    </row>
    <row r="3442" spans="1:8">
      <c r="A3442" t="s">
        <v>55</v>
      </c>
      <c r="B3442" t="s">
        <v>7431</v>
      </c>
      <c r="C3442" t="s">
        <v>54</v>
      </c>
      <c r="D3442">
        <v>2009</v>
      </c>
      <c r="E3442" t="s">
        <v>104</v>
      </c>
      <c r="F3442" t="s">
        <v>224</v>
      </c>
      <c r="G3442" t="s">
        <v>152</v>
      </c>
      <c r="H3442">
        <v>2.357286663179087</v>
      </c>
    </row>
    <row r="3443" spans="1:8">
      <c r="A3443" t="s">
        <v>57</v>
      </c>
      <c r="B3443" t="s">
        <v>7432</v>
      </c>
      <c r="C3443" t="s">
        <v>56</v>
      </c>
      <c r="D3443">
        <v>2009</v>
      </c>
      <c r="E3443" t="s">
        <v>104</v>
      </c>
      <c r="F3443" t="s">
        <v>224</v>
      </c>
      <c r="G3443" t="s">
        <v>152</v>
      </c>
      <c r="H3443">
        <v>1.9351055512118842</v>
      </c>
    </row>
    <row r="3444" spans="1:8">
      <c r="A3444" t="s">
        <v>59</v>
      </c>
      <c r="B3444" t="s">
        <v>7433</v>
      </c>
      <c r="C3444" t="s">
        <v>58</v>
      </c>
      <c r="D3444">
        <v>2009</v>
      </c>
      <c r="E3444" t="s">
        <v>104</v>
      </c>
      <c r="F3444" t="s">
        <v>224</v>
      </c>
      <c r="G3444" t="s">
        <v>152</v>
      </c>
      <c r="H3444">
        <v>2.0767392424907238</v>
      </c>
    </row>
    <row r="3445" spans="1:8">
      <c r="A3445" t="s">
        <v>61</v>
      </c>
      <c r="B3445" t="s">
        <v>7434</v>
      </c>
      <c r="C3445" t="s">
        <v>60</v>
      </c>
      <c r="D3445">
        <v>2009</v>
      </c>
      <c r="E3445" t="s">
        <v>104</v>
      </c>
      <c r="F3445" t="s">
        <v>224</v>
      </c>
      <c r="G3445" t="s">
        <v>152</v>
      </c>
      <c r="H3445">
        <v>1.9929156063002957</v>
      </c>
    </row>
    <row r="3446" spans="1:8">
      <c r="A3446" t="s">
        <v>63</v>
      </c>
      <c r="B3446" t="s">
        <v>7435</v>
      </c>
      <c r="C3446" t="s">
        <v>62</v>
      </c>
      <c r="D3446">
        <v>2009</v>
      </c>
      <c r="E3446" t="s">
        <v>104</v>
      </c>
      <c r="F3446" t="s">
        <v>224</v>
      </c>
      <c r="G3446" t="s">
        <v>152</v>
      </c>
      <c r="H3446">
        <v>1.8559599004284288</v>
      </c>
    </row>
    <row r="3447" spans="1:8">
      <c r="A3447" t="s">
        <v>65</v>
      </c>
      <c r="B3447" t="s">
        <v>7436</v>
      </c>
      <c r="C3447" t="s">
        <v>64</v>
      </c>
      <c r="D3447">
        <v>2009</v>
      </c>
      <c r="E3447" t="s">
        <v>104</v>
      </c>
      <c r="F3447" t="s">
        <v>224</v>
      </c>
      <c r="G3447" t="s">
        <v>152</v>
      </c>
      <c r="H3447">
        <v>2.204724409448819</v>
      </c>
    </row>
    <row r="3448" spans="1:8">
      <c r="A3448" t="s">
        <v>67</v>
      </c>
      <c r="B3448" t="s">
        <v>7437</v>
      </c>
      <c r="C3448" t="s">
        <v>66</v>
      </c>
      <c r="D3448">
        <v>2009</v>
      </c>
      <c r="E3448" t="s">
        <v>104</v>
      </c>
      <c r="F3448" t="s">
        <v>224</v>
      </c>
      <c r="G3448" t="s">
        <v>152</v>
      </c>
      <c r="H3448">
        <v>2.3256833956512684</v>
      </c>
    </row>
    <row r="3449" spans="1:8">
      <c r="A3449" t="s">
        <v>69</v>
      </c>
      <c r="B3449" t="s">
        <v>7438</v>
      </c>
      <c r="C3449" t="s">
        <v>68</v>
      </c>
      <c r="D3449">
        <v>2009</v>
      </c>
      <c r="E3449" t="s">
        <v>104</v>
      </c>
      <c r="F3449" t="s">
        <v>224</v>
      </c>
      <c r="G3449" t="s">
        <v>152</v>
      </c>
      <c r="H3449">
        <v>2.672350011594907</v>
      </c>
    </row>
    <row r="3450" spans="1:8">
      <c r="A3450" t="s">
        <v>71</v>
      </c>
      <c r="B3450" t="s">
        <v>7439</v>
      </c>
      <c r="C3450" t="s">
        <v>70</v>
      </c>
      <c r="D3450">
        <v>2009</v>
      </c>
      <c r="E3450" t="s">
        <v>104</v>
      </c>
      <c r="F3450" t="s">
        <v>224</v>
      </c>
      <c r="G3450" t="s">
        <v>152</v>
      </c>
      <c r="H3450">
        <v>2.1216948515857061</v>
      </c>
    </row>
    <row r="3451" spans="1:8">
      <c r="A3451" t="s">
        <v>20</v>
      </c>
      <c r="B3451" t="s">
        <v>7440</v>
      </c>
      <c r="C3451" t="s">
        <v>182</v>
      </c>
      <c r="D3451">
        <v>2009</v>
      </c>
      <c r="E3451" t="s">
        <v>104</v>
      </c>
      <c r="F3451" t="s">
        <v>224</v>
      </c>
      <c r="G3451" t="s">
        <v>152</v>
      </c>
      <c r="H3451">
        <v>2.3737426255531657</v>
      </c>
    </row>
    <row r="3452" spans="1:8">
      <c r="A3452" t="s">
        <v>23</v>
      </c>
      <c r="B3452" t="s">
        <v>7441</v>
      </c>
      <c r="C3452" t="s">
        <v>175</v>
      </c>
      <c r="D3452">
        <v>2010</v>
      </c>
      <c r="E3452" t="s">
        <v>104</v>
      </c>
      <c r="F3452" t="s">
        <v>224</v>
      </c>
      <c r="G3452" t="s">
        <v>152</v>
      </c>
      <c r="H3452">
        <v>2.6544260115379399</v>
      </c>
    </row>
    <row r="3453" spans="1:8">
      <c r="A3453" t="s">
        <v>25</v>
      </c>
      <c r="B3453" t="s">
        <v>7442</v>
      </c>
      <c r="C3453" t="s">
        <v>176</v>
      </c>
      <c r="D3453">
        <v>2010</v>
      </c>
      <c r="E3453" t="s">
        <v>104</v>
      </c>
      <c r="F3453" t="s">
        <v>224</v>
      </c>
      <c r="G3453" t="s">
        <v>152</v>
      </c>
      <c r="H3453">
        <v>3.0268366471500174</v>
      </c>
    </row>
    <row r="3454" spans="1:8">
      <c r="A3454" t="s">
        <v>26</v>
      </c>
      <c r="B3454" t="s">
        <v>7443</v>
      </c>
      <c r="C3454" t="s">
        <v>177</v>
      </c>
      <c r="D3454">
        <v>2010</v>
      </c>
      <c r="E3454" t="s">
        <v>104</v>
      </c>
      <c r="F3454" t="s">
        <v>224</v>
      </c>
      <c r="G3454" t="s">
        <v>152</v>
      </c>
      <c r="H3454">
        <v>2.7801522902720972</v>
      </c>
    </row>
    <row r="3455" spans="1:8">
      <c r="A3455" s="16" t="s">
        <v>221</v>
      </c>
      <c r="B3455" t="s">
        <v>7444</v>
      </c>
      <c r="C3455" t="s">
        <v>178</v>
      </c>
      <c r="D3455">
        <v>2010</v>
      </c>
      <c r="E3455" t="s">
        <v>104</v>
      </c>
      <c r="F3455" t="s">
        <v>224</v>
      </c>
      <c r="G3455" t="s">
        <v>152</v>
      </c>
      <c r="H3455">
        <v>2.3576888750921579</v>
      </c>
    </row>
    <row r="3456" spans="1:8">
      <c r="A3456" t="s">
        <v>107</v>
      </c>
      <c r="B3456" t="s">
        <v>7445</v>
      </c>
      <c r="C3456" t="s">
        <v>179</v>
      </c>
      <c r="D3456">
        <v>2010</v>
      </c>
      <c r="E3456" t="s">
        <v>104</v>
      </c>
      <c r="F3456" t="s">
        <v>224</v>
      </c>
      <c r="G3456" t="s">
        <v>152</v>
      </c>
      <c r="H3456">
        <v>2.1154803916748781</v>
      </c>
    </row>
    <row r="3457" spans="1:8">
      <c r="A3457" t="s">
        <v>27</v>
      </c>
      <c r="B3457" t="s">
        <v>7446</v>
      </c>
      <c r="C3457" t="s">
        <v>180</v>
      </c>
      <c r="D3457">
        <v>2010</v>
      </c>
      <c r="E3457" t="s">
        <v>104</v>
      </c>
      <c r="F3457" t="s">
        <v>224</v>
      </c>
      <c r="G3457" t="s">
        <v>152</v>
      </c>
      <c r="H3457">
        <v>2.1109260220104318</v>
      </c>
    </row>
    <row r="3458" spans="1:8">
      <c r="A3458" t="s">
        <v>28</v>
      </c>
      <c r="B3458" t="s">
        <v>7447</v>
      </c>
      <c r="C3458" t="s">
        <v>181</v>
      </c>
      <c r="D3458">
        <v>2010</v>
      </c>
      <c r="E3458" t="s">
        <v>104</v>
      </c>
      <c r="F3458" t="s">
        <v>224</v>
      </c>
      <c r="G3458" t="s">
        <v>152</v>
      </c>
      <c r="H3458">
        <v>2.209896690548351</v>
      </c>
    </row>
    <row r="3459" spans="1:8">
      <c r="A3459" t="s">
        <v>30</v>
      </c>
      <c r="B3459" t="s">
        <v>7448</v>
      </c>
      <c r="C3459" t="s">
        <v>29</v>
      </c>
      <c r="D3459">
        <v>2010</v>
      </c>
      <c r="E3459" t="s">
        <v>104</v>
      </c>
      <c r="F3459" t="s">
        <v>224</v>
      </c>
      <c r="G3459" t="s">
        <v>152</v>
      </c>
      <c r="H3459">
        <v>2.8782953617917029</v>
      </c>
    </row>
    <row r="3460" spans="1:8">
      <c r="A3460" t="s">
        <v>32</v>
      </c>
      <c r="B3460" t="s">
        <v>7449</v>
      </c>
      <c r="C3460" t="s">
        <v>31</v>
      </c>
      <c r="D3460">
        <v>2010</v>
      </c>
      <c r="E3460" t="s">
        <v>104</v>
      </c>
      <c r="F3460" t="s">
        <v>224</v>
      </c>
      <c r="G3460" t="s">
        <v>152</v>
      </c>
      <c r="H3460">
        <v>2.7592753084891255</v>
      </c>
    </row>
    <row r="3461" spans="1:8">
      <c r="A3461" t="s">
        <v>34</v>
      </c>
      <c r="B3461" t="s">
        <v>7450</v>
      </c>
      <c r="C3461" t="s">
        <v>33</v>
      </c>
      <c r="D3461">
        <v>2010</v>
      </c>
      <c r="E3461" t="s">
        <v>104</v>
      </c>
      <c r="F3461" t="s">
        <v>224</v>
      </c>
      <c r="G3461" t="s">
        <v>152</v>
      </c>
      <c r="H3461">
        <v>3.6623009713817338</v>
      </c>
    </row>
    <row r="3462" spans="1:8">
      <c r="A3462" t="s">
        <v>36</v>
      </c>
      <c r="B3462" t="s">
        <v>7451</v>
      </c>
      <c r="C3462" t="s">
        <v>35</v>
      </c>
      <c r="D3462">
        <v>2010</v>
      </c>
      <c r="E3462" t="s">
        <v>104</v>
      </c>
      <c r="F3462" t="s">
        <v>224</v>
      </c>
      <c r="G3462" t="s">
        <v>152</v>
      </c>
      <c r="H3462">
        <v>2.8390262554167727</v>
      </c>
    </row>
    <row r="3463" spans="1:8">
      <c r="A3463" t="s">
        <v>38</v>
      </c>
      <c r="B3463" t="s">
        <v>7452</v>
      </c>
      <c r="C3463" t="s">
        <v>37</v>
      </c>
      <c r="D3463">
        <v>2010</v>
      </c>
      <c r="E3463" t="s">
        <v>104</v>
      </c>
      <c r="F3463" t="s">
        <v>224</v>
      </c>
      <c r="G3463" t="s">
        <v>152</v>
      </c>
      <c r="H3463">
        <v>2.0581273014203054</v>
      </c>
    </row>
    <row r="3464" spans="1:8">
      <c r="A3464" t="s">
        <v>40</v>
      </c>
      <c r="B3464" t="s">
        <v>7453</v>
      </c>
      <c r="C3464" t="s">
        <v>39</v>
      </c>
      <c r="D3464">
        <v>2010</v>
      </c>
      <c r="E3464" t="s">
        <v>104</v>
      </c>
      <c r="F3464" t="s">
        <v>224</v>
      </c>
      <c r="G3464" t="s">
        <v>152</v>
      </c>
      <c r="H3464">
        <v>2.1274690505861544</v>
      </c>
    </row>
    <row r="3465" spans="1:8">
      <c r="A3465" t="s">
        <v>41</v>
      </c>
      <c r="B3465" t="s">
        <v>7454</v>
      </c>
      <c r="C3465" t="s">
        <v>24</v>
      </c>
      <c r="D3465">
        <v>2010</v>
      </c>
      <c r="E3465" t="s">
        <v>104</v>
      </c>
      <c r="F3465" t="s">
        <v>224</v>
      </c>
      <c r="G3465" t="s">
        <v>152</v>
      </c>
      <c r="H3465">
        <v>3.0268366471500174</v>
      </c>
    </row>
    <row r="3466" spans="1:8">
      <c r="A3466" t="s">
        <v>43</v>
      </c>
      <c r="B3466" t="s">
        <v>7455</v>
      </c>
      <c r="C3466" t="s">
        <v>42</v>
      </c>
      <c r="D3466">
        <v>2010</v>
      </c>
      <c r="E3466" t="s">
        <v>104</v>
      </c>
      <c r="F3466" t="s">
        <v>224</v>
      </c>
      <c r="G3466" t="s">
        <v>152</v>
      </c>
      <c r="H3466">
        <v>2.8530784264195592</v>
      </c>
    </row>
    <row r="3467" spans="1:8">
      <c r="A3467" t="s">
        <v>45</v>
      </c>
      <c r="B3467" t="s">
        <v>7456</v>
      </c>
      <c r="C3467" t="s">
        <v>44</v>
      </c>
      <c r="D3467">
        <v>2010</v>
      </c>
      <c r="E3467" t="s">
        <v>104</v>
      </c>
      <c r="F3467" t="s">
        <v>224</v>
      </c>
      <c r="G3467" t="s">
        <v>152</v>
      </c>
      <c r="H3467">
        <v>2.757964812173086</v>
      </c>
    </row>
    <row r="3468" spans="1:8">
      <c r="A3468" t="s">
        <v>47</v>
      </c>
      <c r="B3468" t="s">
        <v>7457</v>
      </c>
      <c r="C3468" t="s">
        <v>46</v>
      </c>
      <c r="D3468">
        <v>2010</v>
      </c>
      <c r="E3468" t="s">
        <v>104</v>
      </c>
      <c r="F3468" t="s">
        <v>224</v>
      </c>
      <c r="G3468" t="s">
        <v>152</v>
      </c>
      <c r="H3468">
        <v>2.7649668859697054</v>
      </c>
    </row>
    <row r="3469" spans="1:8">
      <c r="A3469" t="s">
        <v>49</v>
      </c>
      <c r="B3469" t="s">
        <v>7458</v>
      </c>
      <c r="C3469" t="s">
        <v>48</v>
      </c>
      <c r="D3469">
        <v>2010</v>
      </c>
      <c r="E3469" t="s">
        <v>104</v>
      </c>
      <c r="F3469" t="s">
        <v>224</v>
      </c>
      <c r="G3469" t="s">
        <v>152</v>
      </c>
      <c r="H3469">
        <v>2.3943264324030493</v>
      </c>
    </row>
    <row r="3470" spans="1:8">
      <c r="A3470" t="s">
        <v>51</v>
      </c>
      <c r="B3470" t="s">
        <v>7459</v>
      </c>
      <c r="C3470" t="s">
        <v>50</v>
      </c>
      <c r="D3470">
        <v>2010</v>
      </c>
      <c r="E3470" t="s">
        <v>104</v>
      </c>
      <c r="F3470" t="s">
        <v>224</v>
      </c>
      <c r="G3470" t="s">
        <v>152</v>
      </c>
      <c r="H3470">
        <v>2.4971712571076643</v>
      </c>
    </row>
    <row r="3471" spans="1:8">
      <c r="A3471" t="s">
        <v>53</v>
      </c>
      <c r="B3471" t="s">
        <v>7460</v>
      </c>
      <c r="C3471" t="s">
        <v>52</v>
      </c>
      <c r="D3471">
        <v>2010</v>
      </c>
      <c r="E3471" t="s">
        <v>104</v>
      </c>
      <c r="F3471" t="s">
        <v>224</v>
      </c>
      <c r="G3471" t="s">
        <v>152</v>
      </c>
      <c r="H3471">
        <v>2.1542416823739265</v>
      </c>
    </row>
    <row r="3472" spans="1:8">
      <c r="A3472" t="s">
        <v>55</v>
      </c>
      <c r="B3472" t="s">
        <v>7461</v>
      </c>
      <c r="C3472" t="s">
        <v>54</v>
      </c>
      <c r="D3472">
        <v>2010</v>
      </c>
      <c r="E3472" t="s">
        <v>104</v>
      </c>
      <c r="F3472" t="s">
        <v>224</v>
      </c>
      <c r="G3472" t="s">
        <v>152</v>
      </c>
      <c r="H3472">
        <v>2.4304978842883695</v>
      </c>
    </row>
    <row r="3473" spans="1:8">
      <c r="A3473" t="s">
        <v>57</v>
      </c>
      <c r="B3473" t="s">
        <v>7462</v>
      </c>
      <c r="C3473" t="s">
        <v>56</v>
      </c>
      <c r="D3473">
        <v>2010</v>
      </c>
      <c r="E3473" t="s">
        <v>104</v>
      </c>
      <c r="F3473" t="s">
        <v>224</v>
      </c>
      <c r="G3473" t="s">
        <v>152</v>
      </c>
      <c r="H3473">
        <v>1.9988166443078832</v>
      </c>
    </row>
    <row r="3474" spans="1:8">
      <c r="A3474" t="s">
        <v>59</v>
      </c>
      <c r="B3474" t="s">
        <v>7463</v>
      </c>
      <c r="C3474" t="s">
        <v>58</v>
      </c>
      <c r="D3474">
        <v>2010</v>
      </c>
      <c r="E3474" t="s">
        <v>104</v>
      </c>
      <c r="F3474" t="s">
        <v>224</v>
      </c>
      <c r="G3474" t="s">
        <v>152</v>
      </c>
      <c r="H3474">
        <v>2.1223326892974894</v>
      </c>
    </row>
    <row r="3475" spans="1:8">
      <c r="A3475" t="s">
        <v>61</v>
      </c>
      <c r="B3475" t="s">
        <v>7464</v>
      </c>
      <c r="C3475" t="s">
        <v>60</v>
      </c>
      <c r="D3475">
        <v>2010</v>
      </c>
      <c r="E3475" t="s">
        <v>104</v>
      </c>
      <c r="F3475" t="s">
        <v>224</v>
      </c>
      <c r="G3475" t="s">
        <v>152</v>
      </c>
      <c r="H3475">
        <v>2.0652043834304958</v>
      </c>
    </row>
    <row r="3476" spans="1:8">
      <c r="A3476" t="s">
        <v>63</v>
      </c>
      <c r="B3476" t="s">
        <v>7465</v>
      </c>
      <c r="C3476" t="s">
        <v>62</v>
      </c>
      <c r="D3476">
        <v>2010</v>
      </c>
      <c r="E3476" t="s">
        <v>104</v>
      </c>
      <c r="F3476" t="s">
        <v>224</v>
      </c>
      <c r="G3476" t="s">
        <v>152</v>
      </c>
      <c r="H3476">
        <v>1.8916232924015026</v>
      </c>
    </row>
    <row r="3477" spans="1:8">
      <c r="A3477" t="s">
        <v>65</v>
      </c>
      <c r="B3477" t="s">
        <v>7466</v>
      </c>
      <c r="C3477" t="s">
        <v>64</v>
      </c>
      <c r="D3477">
        <v>2010</v>
      </c>
      <c r="E3477" t="s">
        <v>104</v>
      </c>
      <c r="F3477" t="s">
        <v>224</v>
      </c>
      <c r="G3477" t="s">
        <v>152</v>
      </c>
      <c r="H3477">
        <v>2.2278575317344336</v>
      </c>
    </row>
    <row r="3478" spans="1:8">
      <c r="A3478" t="s">
        <v>67</v>
      </c>
      <c r="B3478" t="s">
        <v>7467</v>
      </c>
      <c r="C3478" t="s">
        <v>66</v>
      </c>
      <c r="D3478">
        <v>2010</v>
      </c>
      <c r="E3478" t="s">
        <v>104</v>
      </c>
      <c r="F3478" t="s">
        <v>224</v>
      </c>
      <c r="G3478" t="s">
        <v>152</v>
      </c>
      <c r="H3478">
        <v>2.3676696683505383</v>
      </c>
    </row>
    <row r="3479" spans="1:8">
      <c r="A3479" t="s">
        <v>69</v>
      </c>
      <c r="B3479" t="s">
        <v>7468</v>
      </c>
      <c r="C3479" t="s">
        <v>68</v>
      </c>
      <c r="D3479">
        <v>2010</v>
      </c>
      <c r="E3479" t="s">
        <v>104</v>
      </c>
      <c r="F3479" t="s">
        <v>224</v>
      </c>
      <c r="G3479" t="s">
        <v>152</v>
      </c>
      <c r="H3479">
        <v>2.7412762591192759</v>
      </c>
    </row>
    <row r="3480" spans="1:8">
      <c r="A3480" t="s">
        <v>71</v>
      </c>
      <c r="B3480" t="s">
        <v>7469</v>
      </c>
      <c r="C3480" t="s">
        <v>70</v>
      </c>
      <c r="D3480">
        <v>2010</v>
      </c>
      <c r="E3480" t="s">
        <v>104</v>
      </c>
      <c r="F3480" t="s">
        <v>224</v>
      </c>
      <c r="G3480" t="s">
        <v>152</v>
      </c>
      <c r="H3480">
        <v>2.1594856460156211</v>
      </c>
    </row>
    <row r="3481" spans="1:8">
      <c r="A3481" t="s">
        <v>20</v>
      </c>
      <c r="B3481" t="s">
        <v>7470</v>
      </c>
      <c r="C3481" t="s">
        <v>182</v>
      </c>
      <c r="D3481">
        <v>2010</v>
      </c>
      <c r="E3481" t="s">
        <v>104</v>
      </c>
      <c r="F3481" t="s">
        <v>224</v>
      </c>
      <c r="G3481" t="s">
        <v>152</v>
      </c>
      <c r="H3481">
        <v>2.4175311830833803</v>
      </c>
    </row>
    <row r="3482" spans="1:8">
      <c r="A3482" t="s">
        <v>23</v>
      </c>
      <c r="B3482" t="s">
        <v>7471</v>
      </c>
      <c r="C3482" t="s">
        <v>175</v>
      </c>
      <c r="D3482">
        <v>2011</v>
      </c>
      <c r="E3482" t="s">
        <v>104</v>
      </c>
      <c r="F3482" t="s">
        <v>224</v>
      </c>
      <c r="G3482" t="s">
        <v>152</v>
      </c>
      <c r="H3482">
        <v>2.6998171166603959</v>
      </c>
    </row>
    <row r="3483" spans="1:8">
      <c r="A3483" t="s">
        <v>25</v>
      </c>
      <c r="B3483" t="s">
        <v>7472</v>
      </c>
      <c r="C3483" t="s">
        <v>176</v>
      </c>
      <c r="D3483">
        <v>2011</v>
      </c>
      <c r="E3483" t="s">
        <v>104</v>
      </c>
      <c r="F3483" t="s">
        <v>224</v>
      </c>
      <c r="G3483" t="s">
        <v>152</v>
      </c>
      <c r="H3483">
        <v>3.1299080941752897</v>
      </c>
    </row>
    <row r="3484" spans="1:8">
      <c r="A3484" t="s">
        <v>26</v>
      </c>
      <c r="B3484" t="s">
        <v>7473</v>
      </c>
      <c r="C3484" t="s">
        <v>177</v>
      </c>
      <c r="D3484">
        <v>2011</v>
      </c>
      <c r="E3484" t="s">
        <v>104</v>
      </c>
      <c r="F3484" t="s">
        <v>224</v>
      </c>
      <c r="G3484" t="s">
        <v>152</v>
      </c>
      <c r="H3484">
        <v>2.848897652847719</v>
      </c>
    </row>
    <row r="3485" spans="1:8">
      <c r="A3485" s="16" t="s">
        <v>221</v>
      </c>
      <c r="B3485" t="s">
        <v>7474</v>
      </c>
      <c r="C3485" t="s">
        <v>178</v>
      </c>
      <c r="D3485">
        <v>2011</v>
      </c>
      <c r="E3485" t="s">
        <v>104</v>
      </c>
      <c r="F3485" t="s">
        <v>224</v>
      </c>
      <c r="G3485" t="s">
        <v>152</v>
      </c>
      <c r="H3485">
        <v>2.3838712230757499</v>
      </c>
    </row>
    <row r="3486" spans="1:8">
      <c r="A3486" t="s">
        <v>107</v>
      </c>
      <c r="B3486" t="s">
        <v>7475</v>
      </c>
      <c r="C3486" t="s">
        <v>179</v>
      </c>
      <c r="D3486">
        <v>2011</v>
      </c>
      <c r="E3486" t="s">
        <v>104</v>
      </c>
      <c r="F3486" t="s">
        <v>224</v>
      </c>
      <c r="G3486" t="s">
        <v>152</v>
      </c>
      <c r="H3486">
        <v>2.1433064828719757</v>
      </c>
    </row>
    <row r="3487" spans="1:8">
      <c r="A3487" t="s">
        <v>27</v>
      </c>
      <c r="B3487" t="s">
        <v>7476</v>
      </c>
      <c r="C3487" t="s">
        <v>180</v>
      </c>
      <c r="D3487">
        <v>2011</v>
      </c>
      <c r="E3487" t="s">
        <v>104</v>
      </c>
      <c r="F3487" t="s">
        <v>224</v>
      </c>
      <c r="G3487" t="s">
        <v>152</v>
      </c>
      <c r="H3487">
        <v>2.1400021826317084</v>
      </c>
    </row>
    <row r="3488" spans="1:8">
      <c r="A3488" t="s">
        <v>28</v>
      </c>
      <c r="B3488" t="s">
        <v>7477</v>
      </c>
      <c r="C3488" t="s">
        <v>181</v>
      </c>
      <c r="D3488">
        <v>2011</v>
      </c>
      <c r="E3488" t="s">
        <v>104</v>
      </c>
      <c r="F3488" t="s">
        <v>224</v>
      </c>
      <c r="G3488" t="s">
        <v>152</v>
      </c>
      <c r="H3488">
        <v>2.245627533240798</v>
      </c>
    </row>
    <row r="3489" spans="1:8">
      <c r="A3489" t="s">
        <v>30</v>
      </c>
      <c r="B3489" t="s">
        <v>7478</v>
      </c>
      <c r="C3489" t="s">
        <v>29</v>
      </c>
      <c r="D3489">
        <v>2011</v>
      </c>
      <c r="E3489" t="s">
        <v>104</v>
      </c>
      <c r="F3489" t="s">
        <v>224</v>
      </c>
      <c r="G3489" t="s">
        <v>152</v>
      </c>
      <c r="H3489">
        <v>2.9064694691974311</v>
      </c>
    </row>
    <row r="3490" spans="1:8">
      <c r="A3490" t="s">
        <v>32</v>
      </c>
      <c r="B3490" t="s">
        <v>7479</v>
      </c>
      <c r="C3490" t="s">
        <v>31</v>
      </c>
      <c r="D3490">
        <v>2011</v>
      </c>
      <c r="E3490" t="s">
        <v>104</v>
      </c>
      <c r="F3490" t="s">
        <v>224</v>
      </c>
      <c r="G3490" t="s">
        <v>152</v>
      </c>
      <c r="H3490">
        <v>2.8834047875710769</v>
      </c>
    </row>
    <row r="3491" spans="1:8">
      <c r="A3491" t="s">
        <v>34</v>
      </c>
      <c r="B3491" t="s">
        <v>7480</v>
      </c>
      <c r="C3491" t="s">
        <v>33</v>
      </c>
      <c r="D3491">
        <v>2011</v>
      </c>
      <c r="E3491" t="s">
        <v>104</v>
      </c>
      <c r="F3491" t="s">
        <v>224</v>
      </c>
      <c r="G3491" t="s">
        <v>152</v>
      </c>
      <c r="H3491">
        <v>3.7606437403534332</v>
      </c>
    </row>
    <row r="3492" spans="1:8">
      <c r="A3492" t="s">
        <v>36</v>
      </c>
      <c r="B3492" t="s">
        <v>7481</v>
      </c>
      <c r="C3492" t="s">
        <v>35</v>
      </c>
      <c r="D3492">
        <v>2011</v>
      </c>
      <c r="E3492" t="s">
        <v>104</v>
      </c>
      <c r="F3492" t="s">
        <v>224</v>
      </c>
      <c r="G3492" t="s">
        <v>152</v>
      </c>
      <c r="H3492">
        <v>2.7715371756513592</v>
      </c>
    </row>
    <row r="3493" spans="1:8">
      <c r="A3493" t="s">
        <v>38</v>
      </c>
      <c r="B3493" t="s">
        <v>7482</v>
      </c>
      <c r="C3493" t="s">
        <v>37</v>
      </c>
      <c r="D3493">
        <v>2011</v>
      </c>
      <c r="E3493" t="s">
        <v>104</v>
      </c>
      <c r="F3493" t="s">
        <v>224</v>
      </c>
      <c r="G3493" t="s">
        <v>152</v>
      </c>
      <c r="H3493">
        <v>2.0869086764571021</v>
      </c>
    </row>
    <row r="3494" spans="1:8">
      <c r="A3494" t="s">
        <v>40</v>
      </c>
      <c r="B3494" t="s">
        <v>7483</v>
      </c>
      <c r="C3494" t="s">
        <v>39</v>
      </c>
      <c r="D3494">
        <v>2011</v>
      </c>
      <c r="E3494" t="s">
        <v>104</v>
      </c>
      <c r="F3494" t="s">
        <v>224</v>
      </c>
      <c r="G3494" t="s">
        <v>152</v>
      </c>
      <c r="H3494">
        <v>2.1648034352557932</v>
      </c>
    </row>
    <row r="3495" spans="1:8">
      <c r="A3495" t="s">
        <v>41</v>
      </c>
      <c r="B3495" t="s">
        <v>7484</v>
      </c>
      <c r="C3495" t="s">
        <v>24</v>
      </c>
      <c r="D3495">
        <v>2011</v>
      </c>
      <c r="E3495" t="s">
        <v>104</v>
      </c>
      <c r="F3495" t="s">
        <v>224</v>
      </c>
      <c r="G3495" t="s">
        <v>152</v>
      </c>
      <c r="H3495">
        <v>3.1299080941752897</v>
      </c>
    </row>
    <row r="3496" spans="1:8">
      <c r="A3496" t="s">
        <v>43</v>
      </c>
      <c r="B3496" t="s">
        <v>7485</v>
      </c>
      <c r="C3496" t="s">
        <v>42</v>
      </c>
      <c r="D3496">
        <v>2011</v>
      </c>
      <c r="E3496" t="s">
        <v>104</v>
      </c>
      <c r="F3496" t="s">
        <v>224</v>
      </c>
      <c r="G3496" t="s">
        <v>152</v>
      </c>
      <c r="H3496">
        <v>2.8608237153520246</v>
      </c>
    </row>
    <row r="3497" spans="1:8">
      <c r="A3497" t="s">
        <v>45</v>
      </c>
      <c r="B3497" t="s">
        <v>7486</v>
      </c>
      <c r="C3497" t="s">
        <v>44</v>
      </c>
      <c r="D3497">
        <v>2011</v>
      </c>
      <c r="E3497" t="s">
        <v>104</v>
      </c>
      <c r="F3497" t="s">
        <v>224</v>
      </c>
      <c r="G3497" t="s">
        <v>152</v>
      </c>
      <c r="H3497">
        <v>2.8691900532569958</v>
      </c>
    </row>
    <row r="3498" spans="1:8">
      <c r="A3498" t="s">
        <v>47</v>
      </c>
      <c r="B3498" t="s">
        <v>7487</v>
      </c>
      <c r="C3498" t="s">
        <v>46</v>
      </c>
      <c r="D3498">
        <v>2011</v>
      </c>
      <c r="E3498" t="s">
        <v>104</v>
      </c>
      <c r="F3498" t="s">
        <v>224</v>
      </c>
      <c r="G3498" t="s">
        <v>152</v>
      </c>
      <c r="H3498">
        <v>2.8304912454270199</v>
      </c>
    </row>
    <row r="3499" spans="1:8">
      <c r="A3499" t="s">
        <v>49</v>
      </c>
      <c r="B3499" t="s">
        <v>7488</v>
      </c>
      <c r="C3499" t="s">
        <v>48</v>
      </c>
      <c r="D3499">
        <v>2011</v>
      </c>
      <c r="E3499" t="s">
        <v>104</v>
      </c>
      <c r="F3499" t="s">
        <v>224</v>
      </c>
      <c r="G3499" t="s">
        <v>152</v>
      </c>
      <c r="H3499">
        <v>2.4211218688597391</v>
      </c>
    </row>
    <row r="3500" spans="1:8">
      <c r="A3500" t="s">
        <v>51</v>
      </c>
      <c r="B3500" t="s">
        <v>7489</v>
      </c>
      <c r="C3500" t="s">
        <v>50</v>
      </c>
      <c r="D3500">
        <v>2011</v>
      </c>
      <c r="E3500" t="s">
        <v>104</v>
      </c>
      <c r="F3500" t="s">
        <v>224</v>
      </c>
      <c r="G3500" t="s">
        <v>152</v>
      </c>
      <c r="H3500">
        <v>2.4978553045467544</v>
      </c>
    </row>
    <row r="3501" spans="1:8">
      <c r="A3501" t="s">
        <v>53</v>
      </c>
      <c r="B3501" t="s">
        <v>7490</v>
      </c>
      <c r="C3501" t="s">
        <v>52</v>
      </c>
      <c r="D3501">
        <v>2011</v>
      </c>
      <c r="E3501" t="s">
        <v>104</v>
      </c>
      <c r="F3501" t="s">
        <v>224</v>
      </c>
      <c r="G3501" t="s">
        <v>152</v>
      </c>
      <c r="H3501">
        <v>2.2057241230901656</v>
      </c>
    </row>
    <row r="3502" spans="1:8">
      <c r="A3502" t="s">
        <v>55</v>
      </c>
      <c r="B3502" t="s">
        <v>7491</v>
      </c>
      <c r="C3502" t="s">
        <v>54</v>
      </c>
      <c r="D3502">
        <v>2011</v>
      </c>
      <c r="E3502" t="s">
        <v>104</v>
      </c>
      <c r="F3502" t="s">
        <v>224</v>
      </c>
      <c r="G3502" t="s">
        <v>152</v>
      </c>
      <c r="H3502">
        <v>2.5205440522896456</v>
      </c>
    </row>
    <row r="3503" spans="1:8">
      <c r="A3503" t="s">
        <v>57</v>
      </c>
      <c r="B3503" t="s">
        <v>7492</v>
      </c>
      <c r="C3503" t="s">
        <v>56</v>
      </c>
      <c r="D3503">
        <v>2011</v>
      </c>
      <c r="E3503" t="s">
        <v>104</v>
      </c>
      <c r="F3503" t="s">
        <v>224</v>
      </c>
      <c r="G3503" t="s">
        <v>152</v>
      </c>
      <c r="H3503">
        <v>2.0049675488215102</v>
      </c>
    </row>
    <row r="3504" spans="1:8">
      <c r="A3504" t="s">
        <v>59</v>
      </c>
      <c r="B3504" t="s">
        <v>7493</v>
      </c>
      <c r="C3504" t="s">
        <v>58</v>
      </c>
      <c r="D3504">
        <v>2011</v>
      </c>
      <c r="E3504" t="s">
        <v>104</v>
      </c>
      <c r="F3504" t="s">
        <v>224</v>
      </c>
      <c r="G3504" t="s">
        <v>152</v>
      </c>
      <c r="H3504">
        <v>2.1721785359235066</v>
      </c>
    </row>
    <row r="3505" spans="1:8">
      <c r="A3505" t="s">
        <v>61</v>
      </c>
      <c r="B3505" t="s">
        <v>7494</v>
      </c>
      <c r="C3505" t="s">
        <v>60</v>
      </c>
      <c r="D3505">
        <v>2011</v>
      </c>
      <c r="E3505" t="s">
        <v>104</v>
      </c>
      <c r="F3505" t="s">
        <v>224</v>
      </c>
      <c r="G3505" t="s">
        <v>152</v>
      </c>
      <c r="H3505">
        <v>2.0118604611646362</v>
      </c>
    </row>
    <row r="3506" spans="1:8">
      <c r="A3506" t="s">
        <v>63</v>
      </c>
      <c r="B3506" t="s">
        <v>7495</v>
      </c>
      <c r="C3506" t="s">
        <v>62</v>
      </c>
      <c r="D3506">
        <v>2011</v>
      </c>
      <c r="E3506" t="s">
        <v>104</v>
      </c>
      <c r="F3506" t="s">
        <v>224</v>
      </c>
      <c r="G3506" t="s">
        <v>152</v>
      </c>
      <c r="H3506">
        <v>1.9252497455001061</v>
      </c>
    </row>
    <row r="3507" spans="1:8">
      <c r="A3507" t="s">
        <v>65</v>
      </c>
      <c r="B3507" t="s">
        <v>7496</v>
      </c>
      <c r="C3507" t="s">
        <v>64</v>
      </c>
      <c r="D3507">
        <v>2011</v>
      </c>
      <c r="E3507" t="s">
        <v>104</v>
      </c>
      <c r="F3507" t="s">
        <v>224</v>
      </c>
      <c r="G3507" t="s">
        <v>152</v>
      </c>
      <c r="H3507">
        <v>2.1686816020168451</v>
      </c>
    </row>
    <row r="3508" spans="1:8">
      <c r="A3508" t="s">
        <v>67</v>
      </c>
      <c r="B3508" t="s">
        <v>7497</v>
      </c>
      <c r="C3508" t="s">
        <v>66</v>
      </c>
      <c r="D3508">
        <v>2011</v>
      </c>
      <c r="E3508" t="s">
        <v>104</v>
      </c>
      <c r="F3508" t="s">
        <v>224</v>
      </c>
      <c r="G3508" t="s">
        <v>152</v>
      </c>
      <c r="H3508">
        <v>2.4136418466937166</v>
      </c>
    </row>
    <row r="3509" spans="1:8">
      <c r="A3509" t="s">
        <v>69</v>
      </c>
      <c r="B3509" t="s">
        <v>7498</v>
      </c>
      <c r="C3509" t="s">
        <v>68</v>
      </c>
      <c r="D3509">
        <v>2011</v>
      </c>
      <c r="E3509" t="s">
        <v>104</v>
      </c>
      <c r="F3509" t="s">
        <v>224</v>
      </c>
      <c r="G3509" t="s">
        <v>152</v>
      </c>
      <c r="H3509">
        <v>2.8696944529440049</v>
      </c>
    </row>
    <row r="3510" spans="1:8">
      <c r="A3510" t="s">
        <v>71</v>
      </c>
      <c r="B3510" t="s">
        <v>7499</v>
      </c>
      <c r="C3510" t="s">
        <v>70</v>
      </c>
      <c r="D3510">
        <v>2011</v>
      </c>
      <c r="E3510" t="s">
        <v>104</v>
      </c>
      <c r="F3510" t="s">
        <v>224</v>
      </c>
      <c r="G3510" t="s">
        <v>152</v>
      </c>
      <c r="H3510">
        <v>2.1785506053434855</v>
      </c>
    </row>
    <row r="3511" spans="1:8">
      <c r="A3511" t="s">
        <v>20</v>
      </c>
      <c r="B3511" t="s">
        <v>7500</v>
      </c>
      <c r="C3511" t="s">
        <v>182</v>
      </c>
      <c r="D3511">
        <v>2011</v>
      </c>
      <c r="E3511" t="s">
        <v>104</v>
      </c>
      <c r="F3511" t="s">
        <v>224</v>
      </c>
      <c r="G3511" t="s">
        <v>152</v>
      </c>
      <c r="H3511">
        <v>2.4587777494175453</v>
      </c>
    </row>
    <row r="3512" spans="1:8">
      <c r="A3512" t="s">
        <v>23</v>
      </c>
      <c r="B3512" t="s">
        <v>7501</v>
      </c>
      <c r="C3512" t="s">
        <v>175</v>
      </c>
      <c r="D3512">
        <v>2012</v>
      </c>
      <c r="E3512" t="s">
        <v>104</v>
      </c>
      <c r="F3512" t="s">
        <v>224</v>
      </c>
      <c r="G3512" t="s">
        <v>152</v>
      </c>
      <c r="H3512">
        <v>2.7556580353806446</v>
      </c>
    </row>
    <row r="3513" spans="1:8">
      <c r="A3513" t="s">
        <v>25</v>
      </c>
      <c r="B3513" t="s">
        <v>7502</v>
      </c>
      <c r="C3513" t="s">
        <v>176</v>
      </c>
      <c r="D3513">
        <v>2012</v>
      </c>
      <c r="E3513" t="s">
        <v>104</v>
      </c>
      <c r="F3513" t="s">
        <v>224</v>
      </c>
      <c r="G3513" t="s">
        <v>152</v>
      </c>
      <c r="H3513">
        <v>3.2019074553222211</v>
      </c>
    </row>
    <row r="3514" spans="1:8">
      <c r="A3514" t="s">
        <v>26</v>
      </c>
      <c r="B3514" t="s">
        <v>7503</v>
      </c>
      <c r="C3514" t="s">
        <v>177</v>
      </c>
      <c r="D3514">
        <v>2012</v>
      </c>
      <c r="E3514" t="s">
        <v>104</v>
      </c>
      <c r="F3514" t="s">
        <v>224</v>
      </c>
      <c r="G3514" t="s">
        <v>152</v>
      </c>
      <c r="H3514">
        <v>2.9053359694103777</v>
      </c>
    </row>
    <row r="3515" spans="1:8">
      <c r="A3515" s="16" t="s">
        <v>221</v>
      </c>
      <c r="B3515" t="s">
        <v>7504</v>
      </c>
      <c r="C3515" t="s">
        <v>178</v>
      </c>
      <c r="D3515">
        <v>2012</v>
      </c>
      <c r="E3515" t="s">
        <v>104</v>
      </c>
      <c r="F3515" t="s">
        <v>224</v>
      </c>
      <c r="G3515" t="s">
        <v>152</v>
      </c>
      <c r="H3515">
        <v>2.4174127638931937</v>
      </c>
    </row>
    <row r="3516" spans="1:8">
      <c r="A3516" t="s">
        <v>107</v>
      </c>
      <c r="B3516" t="s">
        <v>7505</v>
      </c>
      <c r="C3516" t="s">
        <v>179</v>
      </c>
      <c r="D3516">
        <v>2012</v>
      </c>
      <c r="E3516" t="s">
        <v>104</v>
      </c>
      <c r="F3516" t="s">
        <v>224</v>
      </c>
      <c r="G3516" t="s">
        <v>152</v>
      </c>
      <c r="H3516">
        <v>2.1700987116156556</v>
      </c>
    </row>
    <row r="3517" spans="1:8">
      <c r="A3517" t="s">
        <v>27</v>
      </c>
      <c r="B3517" t="s">
        <v>7506</v>
      </c>
      <c r="C3517" t="s">
        <v>180</v>
      </c>
      <c r="D3517">
        <v>2012</v>
      </c>
      <c r="E3517" t="s">
        <v>104</v>
      </c>
      <c r="F3517" t="s">
        <v>224</v>
      </c>
      <c r="G3517" t="s">
        <v>152</v>
      </c>
      <c r="H3517">
        <v>2.1507859163251242</v>
      </c>
    </row>
    <row r="3518" spans="1:8">
      <c r="A3518" t="s">
        <v>28</v>
      </c>
      <c r="B3518" t="s">
        <v>7507</v>
      </c>
      <c r="C3518" t="s">
        <v>181</v>
      </c>
      <c r="D3518">
        <v>2012</v>
      </c>
      <c r="E3518" t="s">
        <v>104</v>
      </c>
      <c r="F3518" t="s">
        <v>224</v>
      </c>
      <c r="G3518" t="s">
        <v>152</v>
      </c>
      <c r="H3518">
        <v>2.3016327526337372</v>
      </c>
    </row>
    <row r="3519" spans="1:8">
      <c r="A3519" t="s">
        <v>30</v>
      </c>
      <c r="B3519" t="s">
        <v>7508</v>
      </c>
      <c r="C3519" t="s">
        <v>29</v>
      </c>
      <c r="D3519">
        <v>2012</v>
      </c>
      <c r="E3519" t="s">
        <v>104</v>
      </c>
      <c r="F3519" t="s">
        <v>224</v>
      </c>
      <c r="G3519" t="s">
        <v>152</v>
      </c>
      <c r="H3519">
        <v>3.0178874787648646</v>
      </c>
    </row>
    <row r="3520" spans="1:8">
      <c r="A3520" t="s">
        <v>32</v>
      </c>
      <c r="B3520" t="s">
        <v>7509</v>
      </c>
      <c r="C3520" t="s">
        <v>31</v>
      </c>
      <c r="D3520">
        <v>2012</v>
      </c>
      <c r="E3520" t="s">
        <v>104</v>
      </c>
      <c r="F3520" t="s">
        <v>224</v>
      </c>
      <c r="G3520" t="s">
        <v>152</v>
      </c>
      <c r="H3520">
        <v>2.9735881187470321</v>
      </c>
    </row>
    <row r="3521" spans="1:8">
      <c r="A3521" t="s">
        <v>34</v>
      </c>
      <c r="B3521" t="s">
        <v>7510</v>
      </c>
      <c r="C3521" t="s">
        <v>33</v>
      </c>
      <c r="D3521">
        <v>2012</v>
      </c>
      <c r="E3521" t="s">
        <v>104</v>
      </c>
      <c r="F3521" t="s">
        <v>224</v>
      </c>
      <c r="G3521" t="s">
        <v>152</v>
      </c>
      <c r="H3521">
        <v>3.8228801454356578</v>
      </c>
    </row>
    <row r="3522" spans="1:8">
      <c r="A3522" t="s">
        <v>36</v>
      </c>
      <c r="B3522" t="s">
        <v>7511</v>
      </c>
      <c r="C3522" t="s">
        <v>35</v>
      </c>
      <c r="D3522">
        <v>2012</v>
      </c>
      <c r="E3522" t="s">
        <v>104</v>
      </c>
      <c r="F3522" t="s">
        <v>224</v>
      </c>
      <c r="G3522" t="s">
        <v>152</v>
      </c>
      <c r="H3522">
        <v>2.7778368379648333</v>
      </c>
    </row>
    <row r="3523" spans="1:8">
      <c r="A3523" t="s">
        <v>38</v>
      </c>
      <c r="B3523" t="s">
        <v>7512</v>
      </c>
      <c r="C3523" t="s">
        <v>37</v>
      </c>
      <c r="D3523">
        <v>2012</v>
      </c>
      <c r="E3523" t="s">
        <v>104</v>
      </c>
      <c r="F3523" t="s">
        <v>224</v>
      </c>
      <c r="G3523" t="s">
        <v>152</v>
      </c>
      <c r="H3523">
        <v>2.1035333861453553</v>
      </c>
    </row>
    <row r="3524" spans="1:8">
      <c r="A3524" t="s">
        <v>40</v>
      </c>
      <c r="B3524" t="s">
        <v>7513</v>
      </c>
      <c r="C3524" t="s">
        <v>39</v>
      </c>
      <c r="D3524">
        <v>2012</v>
      </c>
      <c r="E3524" t="s">
        <v>104</v>
      </c>
      <c r="F3524" t="s">
        <v>224</v>
      </c>
      <c r="G3524" t="s">
        <v>152</v>
      </c>
      <c r="H3524">
        <v>2.2351547612916516</v>
      </c>
    </row>
    <row r="3525" spans="1:8">
      <c r="A3525" t="s">
        <v>41</v>
      </c>
      <c r="B3525" t="s">
        <v>7514</v>
      </c>
      <c r="C3525" t="s">
        <v>24</v>
      </c>
      <c r="D3525">
        <v>2012</v>
      </c>
      <c r="E3525" t="s">
        <v>104</v>
      </c>
      <c r="F3525" t="s">
        <v>224</v>
      </c>
      <c r="G3525" t="s">
        <v>152</v>
      </c>
      <c r="H3525">
        <v>3.2019074553222211</v>
      </c>
    </row>
    <row r="3526" spans="1:8">
      <c r="A3526" t="s">
        <v>43</v>
      </c>
      <c r="B3526" t="s">
        <v>7515</v>
      </c>
      <c r="C3526" t="s">
        <v>42</v>
      </c>
      <c r="D3526">
        <v>2012</v>
      </c>
      <c r="E3526" t="s">
        <v>104</v>
      </c>
      <c r="F3526" t="s">
        <v>224</v>
      </c>
      <c r="G3526" t="s">
        <v>152</v>
      </c>
      <c r="H3526">
        <v>2.9469005601872551</v>
      </c>
    </row>
    <row r="3527" spans="1:8">
      <c r="A3527" t="s">
        <v>45</v>
      </c>
      <c r="B3527" t="s">
        <v>7516</v>
      </c>
      <c r="C3527" t="s">
        <v>44</v>
      </c>
      <c r="D3527">
        <v>2012</v>
      </c>
      <c r="E3527" t="s">
        <v>104</v>
      </c>
      <c r="F3527" t="s">
        <v>224</v>
      </c>
      <c r="G3527" t="s">
        <v>152</v>
      </c>
      <c r="H3527">
        <v>2.9227455602064452</v>
      </c>
    </row>
    <row r="3528" spans="1:8">
      <c r="A3528" t="s">
        <v>47</v>
      </c>
      <c r="B3528" t="s">
        <v>7517</v>
      </c>
      <c r="C3528" t="s">
        <v>46</v>
      </c>
      <c r="D3528">
        <v>2012</v>
      </c>
      <c r="E3528" t="s">
        <v>104</v>
      </c>
      <c r="F3528" t="s">
        <v>224</v>
      </c>
      <c r="G3528" t="s">
        <v>152</v>
      </c>
      <c r="H3528">
        <v>2.8765659163289334</v>
      </c>
    </row>
    <row r="3529" spans="1:8">
      <c r="A3529" t="s">
        <v>49</v>
      </c>
      <c r="B3529" t="s">
        <v>7518</v>
      </c>
      <c r="C3529" t="s">
        <v>48</v>
      </c>
      <c r="D3529">
        <v>2012</v>
      </c>
      <c r="E3529" t="s">
        <v>104</v>
      </c>
      <c r="F3529" t="s">
        <v>224</v>
      </c>
      <c r="G3529" t="s">
        <v>152</v>
      </c>
      <c r="H3529">
        <v>2.4858846653006887</v>
      </c>
    </row>
    <row r="3530" spans="1:8">
      <c r="A3530" t="s">
        <v>51</v>
      </c>
      <c r="B3530" t="s">
        <v>7519</v>
      </c>
      <c r="C3530" t="s">
        <v>50</v>
      </c>
      <c r="D3530">
        <v>2012</v>
      </c>
      <c r="E3530" t="s">
        <v>104</v>
      </c>
      <c r="F3530" t="s">
        <v>224</v>
      </c>
      <c r="G3530" t="s">
        <v>152</v>
      </c>
      <c r="H3530">
        <v>2.5259085848060066</v>
      </c>
    </row>
    <row r="3531" spans="1:8">
      <c r="A3531" t="s">
        <v>53</v>
      </c>
      <c r="B3531" t="s">
        <v>7520</v>
      </c>
      <c r="C3531" t="s">
        <v>52</v>
      </c>
      <c r="D3531">
        <v>2012</v>
      </c>
      <c r="E3531" t="s">
        <v>104</v>
      </c>
      <c r="F3531" t="s">
        <v>224</v>
      </c>
      <c r="G3531" t="s">
        <v>152</v>
      </c>
      <c r="H3531">
        <v>2.1912122513238872</v>
      </c>
    </row>
    <row r="3532" spans="1:8">
      <c r="A3532" t="s">
        <v>55</v>
      </c>
      <c r="B3532" t="s">
        <v>7521</v>
      </c>
      <c r="C3532" t="s">
        <v>54</v>
      </c>
      <c r="D3532">
        <v>2012</v>
      </c>
      <c r="E3532" t="s">
        <v>104</v>
      </c>
      <c r="F3532" t="s">
        <v>224</v>
      </c>
      <c r="G3532" t="s">
        <v>152</v>
      </c>
      <c r="H3532">
        <v>2.5861185356892245</v>
      </c>
    </row>
    <row r="3533" spans="1:8">
      <c r="A3533" t="s">
        <v>57</v>
      </c>
      <c r="B3533" t="s">
        <v>7522</v>
      </c>
      <c r="C3533" t="s">
        <v>56</v>
      </c>
      <c r="D3533">
        <v>2012</v>
      </c>
      <c r="E3533" t="s">
        <v>104</v>
      </c>
      <c r="F3533" t="s">
        <v>224</v>
      </c>
      <c r="G3533" t="s">
        <v>152</v>
      </c>
      <c r="H3533">
        <v>2.0186919105979175</v>
      </c>
    </row>
    <row r="3534" spans="1:8">
      <c r="A3534" t="s">
        <v>59</v>
      </c>
      <c r="B3534" t="s">
        <v>7523</v>
      </c>
      <c r="C3534" t="s">
        <v>58</v>
      </c>
      <c r="D3534">
        <v>2012</v>
      </c>
      <c r="E3534" t="s">
        <v>104</v>
      </c>
      <c r="F3534" t="s">
        <v>224</v>
      </c>
      <c r="G3534" t="s">
        <v>152</v>
      </c>
      <c r="H3534">
        <v>2.1770041468766843</v>
      </c>
    </row>
    <row r="3535" spans="1:8">
      <c r="A3535" t="s">
        <v>61</v>
      </c>
      <c r="B3535" t="s">
        <v>7524</v>
      </c>
      <c r="C3535" t="s">
        <v>60</v>
      </c>
      <c r="D3535">
        <v>2012</v>
      </c>
      <c r="E3535" t="s">
        <v>104</v>
      </c>
      <c r="F3535" t="s">
        <v>224</v>
      </c>
      <c r="G3535" t="s">
        <v>152</v>
      </c>
      <c r="H3535">
        <v>2.0459098780943328</v>
      </c>
    </row>
    <row r="3536" spans="1:8">
      <c r="A3536" t="s">
        <v>63</v>
      </c>
      <c r="B3536" t="s">
        <v>7525</v>
      </c>
      <c r="C3536" t="s">
        <v>62</v>
      </c>
      <c r="D3536">
        <v>2012</v>
      </c>
      <c r="E3536" t="s">
        <v>104</v>
      </c>
      <c r="F3536" t="s">
        <v>224</v>
      </c>
      <c r="G3536" t="s">
        <v>152</v>
      </c>
      <c r="H3536">
        <v>1.95450838444437</v>
      </c>
    </row>
    <row r="3537" spans="1:8">
      <c r="A3537" t="s">
        <v>65</v>
      </c>
      <c r="B3537" t="s">
        <v>7526</v>
      </c>
      <c r="C3537" t="s">
        <v>64</v>
      </c>
      <c r="D3537">
        <v>2012</v>
      </c>
      <c r="E3537" t="s">
        <v>104</v>
      </c>
      <c r="F3537" t="s">
        <v>224</v>
      </c>
      <c r="G3537" t="s">
        <v>152</v>
      </c>
      <c r="H3537">
        <v>2.1812609206267366</v>
      </c>
    </row>
    <row r="3538" spans="1:8">
      <c r="A3538" t="s">
        <v>67</v>
      </c>
      <c r="B3538" t="s">
        <v>7527</v>
      </c>
      <c r="C3538" t="s">
        <v>66</v>
      </c>
      <c r="D3538">
        <v>2012</v>
      </c>
      <c r="E3538" t="s">
        <v>104</v>
      </c>
      <c r="F3538" t="s">
        <v>224</v>
      </c>
      <c r="G3538" t="s">
        <v>152</v>
      </c>
      <c r="H3538">
        <v>2.478877555487458</v>
      </c>
    </row>
    <row r="3539" spans="1:8">
      <c r="A3539" t="s">
        <v>69</v>
      </c>
      <c r="B3539" t="s">
        <v>7528</v>
      </c>
      <c r="C3539" t="s">
        <v>68</v>
      </c>
      <c r="D3539">
        <v>2012</v>
      </c>
      <c r="E3539" t="s">
        <v>104</v>
      </c>
      <c r="F3539" t="s">
        <v>224</v>
      </c>
      <c r="G3539" t="s">
        <v>152</v>
      </c>
      <c r="H3539">
        <v>2.9969779290631582</v>
      </c>
    </row>
    <row r="3540" spans="1:8">
      <c r="A3540" t="s">
        <v>71</v>
      </c>
      <c r="B3540" t="s">
        <v>7529</v>
      </c>
      <c r="C3540" t="s">
        <v>70</v>
      </c>
      <c r="D3540">
        <v>2012</v>
      </c>
      <c r="E3540" t="s">
        <v>104</v>
      </c>
      <c r="F3540" t="s">
        <v>224</v>
      </c>
      <c r="G3540" t="s">
        <v>152</v>
      </c>
      <c r="H3540">
        <v>2.2374166700888396</v>
      </c>
    </row>
    <row r="3541" spans="1:8">
      <c r="A3541" t="s">
        <v>20</v>
      </c>
      <c r="B3541" t="s">
        <v>7530</v>
      </c>
      <c r="C3541" t="s">
        <v>182</v>
      </c>
      <c r="D3541">
        <v>2012</v>
      </c>
      <c r="E3541" t="s">
        <v>104</v>
      </c>
      <c r="F3541" t="s">
        <v>224</v>
      </c>
      <c r="G3541" t="s">
        <v>152</v>
      </c>
      <c r="H3541">
        <v>2.5026129879407311</v>
      </c>
    </row>
    <row r="3542" spans="1:8">
      <c r="A3542" t="s">
        <v>23</v>
      </c>
      <c r="B3542" t="s">
        <v>7531</v>
      </c>
      <c r="C3542" t="s">
        <v>175</v>
      </c>
      <c r="D3542">
        <v>2013</v>
      </c>
      <c r="E3542" t="s">
        <v>104</v>
      </c>
      <c r="F3542" t="s">
        <v>224</v>
      </c>
      <c r="G3542" t="s">
        <v>152</v>
      </c>
      <c r="H3542">
        <v>2.7793914905792891</v>
      </c>
    </row>
    <row r="3543" spans="1:8">
      <c r="A3543" t="s">
        <v>25</v>
      </c>
      <c r="B3543" t="s">
        <v>7532</v>
      </c>
      <c r="C3543" t="s">
        <v>176</v>
      </c>
      <c r="D3543">
        <v>2013</v>
      </c>
      <c r="E3543" t="s">
        <v>104</v>
      </c>
      <c r="F3543" t="s">
        <v>224</v>
      </c>
      <c r="G3543" t="s">
        <v>152</v>
      </c>
      <c r="H3543">
        <v>3.2553407934893182</v>
      </c>
    </row>
    <row r="3544" spans="1:8">
      <c r="A3544" t="s">
        <v>26</v>
      </c>
      <c r="B3544" t="s">
        <v>7533</v>
      </c>
      <c r="C3544" t="s">
        <v>177</v>
      </c>
      <c r="D3544">
        <v>2013</v>
      </c>
      <c r="E3544" t="s">
        <v>104</v>
      </c>
      <c r="F3544" t="s">
        <v>224</v>
      </c>
      <c r="G3544" t="s">
        <v>152</v>
      </c>
      <c r="H3544">
        <v>2.9363958885768913</v>
      </c>
    </row>
    <row r="3545" spans="1:8">
      <c r="A3545" s="16" t="s">
        <v>221</v>
      </c>
      <c r="B3545" t="s">
        <v>7534</v>
      </c>
      <c r="C3545" t="s">
        <v>178</v>
      </c>
      <c r="D3545">
        <v>2013</v>
      </c>
      <c r="E3545" t="s">
        <v>104</v>
      </c>
      <c r="F3545" t="s">
        <v>224</v>
      </c>
      <c r="G3545" t="s">
        <v>152</v>
      </c>
      <c r="H3545">
        <v>2.4337923220218549</v>
      </c>
    </row>
    <row r="3546" spans="1:8">
      <c r="A3546" t="s">
        <v>107</v>
      </c>
      <c r="B3546" t="s">
        <v>7535</v>
      </c>
      <c r="C3546" t="s">
        <v>179</v>
      </c>
      <c r="D3546">
        <v>2013</v>
      </c>
      <c r="E3546" t="s">
        <v>104</v>
      </c>
      <c r="F3546" t="s">
        <v>224</v>
      </c>
      <c r="G3546" t="s">
        <v>152</v>
      </c>
      <c r="H3546">
        <v>2.145054284157045</v>
      </c>
    </row>
    <row r="3547" spans="1:8">
      <c r="A3547" t="s">
        <v>27</v>
      </c>
      <c r="B3547" t="s">
        <v>7536</v>
      </c>
      <c r="C3547" t="s">
        <v>180</v>
      </c>
      <c r="D3547">
        <v>2013</v>
      </c>
      <c r="E3547" t="s">
        <v>104</v>
      </c>
      <c r="F3547" t="s">
        <v>224</v>
      </c>
      <c r="G3547" t="s">
        <v>152</v>
      </c>
      <c r="H3547">
        <v>2.1441035458349567</v>
      </c>
    </row>
    <row r="3548" spans="1:8">
      <c r="A3548" t="s">
        <v>28</v>
      </c>
      <c r="B3548" t="s">
        <v>7537</v>
      </c>
      <c r="C3548" t="s">
        <v>181</v>
      </c>
      <c r="D3548">
        <v>2013</v>
      </c>
      <c r="E3548" t="s">
        <v>104</v>
      </c>
      <c r="F3548" t="s">
        <v>224</v>
      </c>
      <c r="G3548" t="s">
        <v>152</v>
      </c>
      <c r="H3548">
        <v>2.279222449969867</v>
      </c>
    </row>
    <row r="3549" spans="1:8">
      <c r="A3549" t="s">
        <v>30</v>
      </c>
      <c r="B3549" t="s">
        <v>7538</v>
      </c>
      <c r="C3549" t="s">
        <v>29</v>
      </c>
      <c r="D3549">
        <v>2013</v>
      </c>
      <c r="E3549" t="s">
        <v>104</v>
      </c>
      <c r="F3549" t="s">
        <v>224</v>
      </c>
      <c r="G3549" t="s">
        <v>152</v>
      </c>
      <c r="H3549">
        <v>3.0289195474454638</v>
      </c>
    </row>
    <row r="3550" spans="1:8">
      <c r="A3550" t="s">
        <v>32</v>
      </c>
      <c r="B3550" t="s">
        <v>7539</v>
      </c>
      <c r="C3550" t="s">
        <v>31</v>
      </c>
      <c r="D3550">
        <v>2013</v>
      </c>
      <c r="E3550" t="s">
        <v>104</v>
      </c>
      <c r="F3550" t="s">
        <v>224</v>
      </c>
      <c r="G3550" t="s">
        <v>152</v>
      </c>
      <c r="H3550">
        <v>3.0407428369876386</v>
      </c>
    </row>
    <row r="3551" spans="1:8">
      <c r="A3551" t="s">
        <v>34</v>
      </c>
      <c r="B3551" t="s">
        <v>7540</v>
      </c>
      <c r="C3551" t="s">
        <v>33</v>
      </c>
      <c r="D3551">
        <v>2013</v>
      </c>
      <c r="E3551" t="s">
        <v>104</v>
      </c>
      <c r="F3551" t="s">
        <v>224</v>
      </c>
      <c r="G3551" t="s">
        <v>152</v>
      </c>
      <c r="H3551">
        <v>3.863253766132861</v>
      </c>
    </row>
    <row r="3552" spans="1:8">
      <c r="A3552" t="s">
        <v>36</v>
      </c>
      <c r="B3552" t="s">
        <v>7541</v>
      </c>
      <c r="C3552" t="s">
        <v>35</v>
      </c>
      <c r="D3552">
        <v>2013</v>
      </c>
      <c r="E3552" t="s">
        <v>104</v>
      </c>
      <c r="F3552" t="s">
        <v>224</v>
      </c>
      <c r="G3552" t="s">
        <v>152</v>
      </c>
      <c r="H3552">
        <v>2.8176912496032167</v>
      </c>
    </row>
    <row r="3553" spans="1:8">
      <c r="A3553" t="s">
        <v>38</v>
      </c>
      <c r="B3553" t="s">
        <v>7542</v>
      </c>
      <c r="C3553" t="s">
        <v>37</v>
      </c>
      <c r="D3553">
        <v>2013</v>
      </c>
      <c r="E3553" t="s">
        <v>104</v>
      </c>
      <c r="F3553" t="s">
        <v>224</v>
      </c>
      <c r="G3553" t="s">
        <v>152</v>
      </c>
      <c r="H3553">
        <v>2.0797441921169408</v>
      </c>
    </row>
    <row r="3554" spans="1:8">
      <c r="A3554" t="s">
        <v>40</v>
      </c>
      <c r="B3554" t="s">
        <v>7543</v>
      </c>
      <c r="C3554" t="s">
        <v>39</v>
      </c>
      <c r="D3554">
        <v>2013</v>
      </c>
      <c r="E3554" t="s">
        <v>104</v>
      </c>
      <c r="F3554" t="s">
        <v>224</v>
      </c>
      <c r="G3554" t="s">
        <v>152</v>
      </c>
      <c r="H3554">
        <v>2.2566147845658695</v>
      </c>
    </row>
    <row r="3555" spans="1:8">
      <c r="A3555" t="s">
        <v>41</v>
      </c>
      <c r="B3555" t="s">
        <v>7544</v>
      </c>
      <c r="C3555" t="s">
        <v>24</v>
      </c>
      <c r="D3555">
        <v>2013</v>
      </c>
      <c r="E3555" t="s">
        <v>104</v>
      </c>
      <c r="F3555" t="s">
        <v>224</v>
      </c>
      <c r="G3555" t="s">
        <v>152</v>
      </c>
      <c r="H3555">
        <v>3.2553407934893182</v>
      </c>
    </row>
    <row r="3556" spans="1:8">
      <c r="A3556" t="s">
        <v>43</v>
      </c>
      <c r="B3556" t="s">
        <v>7545</v>
      </c>
      <c r="C3556" t="s">
        <v>42</v>
      </c>
      <c r="D3556">
        <v>2013</v>
      </c>
      <c r="E3556" t="s">
        <v>104</v>
      </c>
      <c r="F3556" t="s">
        <v>224</v>
      </c>
      <c r="G3556" t="s">
        <v>152</v>
      </c>
      <c r="H3556">
        <v>2.9895740087409828</v>
      </c>
    </row>
    <row r="3557" spans="1:8">
      <c r="A3557" t="s">
        <v>45</v>
      </c>
      <c r="B3557" t="s">
        <v>7546</v>
      </c>
      <c r="C3557" t="s">
        <v>44</v>
      </c>
      <c r="D3557">
        <v>2013</v>
      </c>
      <c r="E3557" t="s">
        <v>104</v>
      </c>
      <c r="F3557" t="s">
        <v>224</v>
      </c>
      <c r="G3557" t="s">
        <v>152</v>
      </c>
      <c r="H3557">
        <v>2.976610606761263</v>
      </c>
    </row>
    <row r="3558" spans="1:8">
      <c r="A3558" t="s">
        <v>47</v>
      </c>
      <c r="B3558" t="s">
        <v>7547</v>
      </c>
      <c r="C3558" t="s">
        <v>46</v>
      </c>
      <c r="D3558">
        <v>2013</v>
      </c>
      <c r="E3558" t="s">
        <v>104</v>
      </c>
      <c r="F3558" t="s">
        <v>224</v>
      </c>
      <c r="G3558" t="s">
        <v>152</v>
      </c>
      <c r="H3558">
        <v>2.8876820030214261</v>
      </c>
    </row>
    <row r="3559" spans="1:8">
      <c r="A3559" t="s">
        <v>49</v>
      </c>
      <c r="B3559" t="s">
        <v>7548</v>
      </c>
      <c r="C3559" t="s">
        <v>48</v>
      </c>
      <c r="D3559">
        <v>2013</v>
      </c>
      <c r="E3559" t="s">
        <v>104</v>
      </c>
      <c r="F3559" t="s">
        <v>224</v>
      </c>
      <c r="G3559" t="s">
        <v>152</v>
      </c>
      <c r="H3559">
        <v>2.5210958174525242</v>
      </c>
    </row>
    <row r="3560" spans="1:8">
      <c r="A3560" t="s">
        <v>51</v>
      </c>
      <c r="B3560" t="s">
        <v>7549</v>
      </c>
      <c r="C3560" t="s">
        <v>50</v>
      </c>
      <c r="D3560">
        <v>2013</v>
      </c>
      <c r="E3560" t="s">
        <v>104</v>
      </c>
      <c r="F3560" t="s">
        <v>224</v>
      </c>
      <c r="G3560" t="s">
        <v>152</v>
      </c>
      <c r="H3560">
        <v>2.5211225321305526</v>
      </c>
    </row>
    <row r="3561" spans="1:8">
      <c r="A3561" t="s">
        <v>53</v>
      </c>
      <c r="B3561" t="s">
        <v>7550</v>
      </c>
      <c r="C3561" t="s">
        <v>52</v>
      </c>
      <c r="D3561">
        <v>2013</v>
      </c>
      <c r="E3561" t="s">
        <v>104</v>
      </c>
      <c r="F3561" t="s">
        <v>224</v>
      </c>
      <c r="G3561" t="s">
        <v>152</v>
      </c>
      <c r="H3561">
        <v>2.1974658314350797</v>
      </c>
    </row>
    <row r="3562" spans="1:8">
      <c r="A3562" t="s">
        <v>55</v>
      </c>
      <c r="B3562" t="s">
        <v>7551</v>
      </c>
      <c r="C3562" t="s">
        <v>54</v>
      </c>
      <c r="D3562">
        <v>2013</v>
      </c>
      <c r="E3562" t="s">
        <v>104</v>
      </c>
      <c r="F3562" t="s">
        <v>224</v>
      </c>
      <c r="G3562" t="s">
        <v>152</v>
      </c>
      <c r="H3562">
        <v>2.5786613609732698</v>
      </c>
    </row>
    <row r="3563" spans="1:8">
      <c r="A3563" t="s">
        <v>57</v>
      </c>
      <c r="B3563" t="s">
        <v>7552</v>
      </c>
      <c r="C3563" t="s">
        <v>56</v>
      </c>
      <c r="D3563">
        <v>2013</v>
      </c>
      <c r="E3563" t="s">
        <v>104</v>
      </c>
      <c r="F3563" t="s">
        <v>224</v>
      </c>
      <c r="G3563" t="s">
        <v>152</v>
      </c>
      <c r="H3563">
        <v>1.9882858036450486</v>
      </c>
    </row>
    <row r="3564" spans="1:8">
      <c r="A3564" t="s">
        <v>59</v>
      </c>
      <c r="B3564" t="s">
        <v>7553</v>
      </c>
      <c r="C3564" t="s">
        <v>58</v>
      </c>
      <c r="D3564">
        <v>2013</v>
      </c>
      <c r="E3564" t="s">
        <v>104</v>
      </c>
      <c r="F3564" t="s">
        <v>224</v>
      </c>
      <c r="G3564" t="s">
        <v>152</v>
      </c>
      <c r="H3564">
        <v>2.1671734839950196</v>
      </c>
    </row>
    <row r="3565" spans="1:8">
      <c r="A3565" t="s">
        <v>61</v>
      </c>
      <c r="B3565" t="s">
        <v>7554</v>
      </c>
      <c r="C3565" t="s">
        <v>60</v>
      </c>
      <c r="D3565">
        <v>2013</v>
      </c>
      <c r="E3565" t="s">
        <v>104</v>
      </c>
      <c r="F3565" t="s">
        <v>224</v>
      </c>
      <c r="G3565" t="s">
        <v>152</v>
      </c>
      <c r="H3565">
        <v>2.0518120668914457</v>
      </c>
    </row>
    <row r="3566" spans="1:8">
      <c r="A3566" t="s">
        <v>63</v>
      </c>
      <c r="B3566" t="s">
        <v>7555</v>
      </c>
      <c r="C3566" t="s">
        <v>62</v>
      </c>
      <c r="D3566">
        <v>2013</v>
      </c>
      <c r="E3566" t="s">
        <v>104</v>
      </c>
      <c r="F3566" t="s">
        <v>224</v>
      </c>
      <c r="G3566" t="s">
        <v>152</v>
      </c>
      <c r="H3566">
        <v>1.9236026265432618</v>
      </c>
    </row>
    <row r="3567" spans="1:8">
      <c r="A3567" t="s">
        <v>65</v>
      </c>
      <c r="B3567" t="s">
        <v>7556</v>
      </c>
      <c r="C3567" t="s">
        <v>64</v>
      </c>
      <c r="D3567">
        <v>2013</v>
      </c>
      <c r="E3567" t="s">
        <v>104</v>
      </c>
      <c r="F3567" t="s">
        <v>224</v>
      </c>
      <c r="G3567" t="s">
        <v>152</v>
      </c>
      <c r="H3567">
        <v>2.1292753872386765</v>
      </c>
    </row>
    <row r="3568" spans="1:8">
      <c r="A3568" t="s">
        <v>67</v>
      </c>
      <c r="B3568" t="s">
        <v>7557</v>
      </c>
      <c r="C3568" t="s">
        <v>66</v>
      </c>
      <c r="D3568">
        <v>2013</v>
      </c>
      <c r="E3568" t="s">
        <v>104</v>
      </c>
      <c r="F3568" t="s">
        <v>224</v>
      </c>
      <c r="G3568" t="s">
        <v>152</v>
      </c>
      <c r="H3568">
        <v>2.4724583456409244</v>
      </c>
    </row>
    <row r="3569" spans="1:8">
      <c r="A3569" t="s">
        <v>69</v>
      </c>
      <c r="B3569" t="s">
        <v>7558</v>
      </c>
      <c r="C3569" t="s">
        <v>68</v>
      </c>
      <c r="D3569">
        <v>2013</v>
      </c>
      <c r="E3569" t="s">
        <v>104</v>
      </c>
      <c r="F3569" t="s">
        <v>224</v>
      </c>
      <c r="G3569" t="s">
        <v>152</v>
      </c>
      <c r="H3569">
        <v>3.0249728555917481</v>
      </c>
    </row>
    <row r="3570" spans="1:8">
      <c r="A3570" t="s">
        <v>71</v>
      </c>
      <c r="B3570" t="s">
        <v>7559</v>
      </c>
      <c r="C3570" t="s">
        <v>70</v>
      </c>
      <c r="D3570">
        <v>2013</v>
      </c>
      <c r="E3570" t="s">
        <v>104</v>
      </c>
      <c r="F3570" t="s">
        <v>224</v>
      </c>
      <c r="G3570" t="s">
        <v>152</v>
      </c>
      <c r="H3570">
        <v>2.1964000600444877</v>
      </c>
    </row>
    <row r="3571" spans="1:8">
      <c r="A3571" t="s">
        <v>20</v>
      </c>
      <c r="B3571" t="s">
        <v>7560</v>
      </c>
      <c r="C3571" t="s">
        <v>182</v>
      </c>
      <c r="D3571">
        <v>2013</v>
      </c>
      <c r="E3571" t="s">
        <v>104</v>
      </c>
      <c r="F3571" t="s">
        <v>224</v>
      </c>
      <c r="G3571" t="s">
        <v>152</v>
      </c>
      <c r="H3571">
        <v>2.5077114934668043</v>
      </c>
    </row>
    <row r="3572" spans="1:8">
      <c r="A3572" t="s">
        <v>23</v>
      </c>
      <c r="B3572" t="s">
        <v>7561</v>
      </c>
      <c r="C3572" t="s">
        <v>175</v>
      </c>
      <c r="D3572">
        <v>2014</v>
      </c>
      <c r="E3572" t="s">
        <v>104</v>
      </c>
      <c r="F3572" t="s">
        <v>224</v>
      </c>
      <c r="G3572" t="s">
        <v>152</v>
      </c>
      <c r="H3572">
        <v>2.8556073298580191</v>
      </c>
    </row>
    <row r="3573" spans="1:8">
      <c r="A3573" t="s">
        <v>25</v>
      </c>
      <c r="B3573" t="s">
        <v>7562</v>
      </c>
      <c r="C3573" t="s">
        <v>176</v>
      </c>
      <c r="D3573">
        <v>2014</v>
      </c>
      <c r="E3573" t="s">
        <v>104</v>
      </c>
      <c r="F3573" t="s">
        <v>224</v>
      </c>
      <c r="G3573" t="s">
        <v>152</v>
      </c>
      <c r="H3573">
        <v>3.354814396080648</v>
      </c>
    </row>
    <row r="3574" spans="1:8">
      <c r="A3574" t="s">
        <v>26</v>
      </c>
      <c r="B3574" t="s">
        <v>7563</v>
      </c>
      <c r="C3574" t="s">
        <v>177</v>
      </c>
      <c r="D3574">
        <v>2014</v>
      </c>
      <c r="E3574" t="s">
        <v>104</v>
      </c>
      <c r="F3574" t="s">
        <v>224</v>
      </c>
      <c r="G3574" t="s">
        <v>152</v>
      </c>
      <c r="H3574">
        <v>3.002429757102417</v>
      </c>
    </row>
    <row r="3575" spans="1:8">
      <c r="A3575" s="16" t="s">
        <v>221</v>
      </c>
      <c r="B3575" t="s">
        <v>7564</v>
      </c>
      <c r="C3575" t="s">
        <v>178</v>
      </c>
      <c r="D3575">
        <v>2014</v>
      </c>
      <c r="E3575" t="s">
        <v>104</v>
      </c>
      <c r="F3575" t="s">
        <v>224</v>
      </c>
      <c r="G3575" t="s">
        <v>152</v>
      </c>
      <c r="H3575">
        <v>2.4778155299894267</v>
      </c>
    </row>
    <row r="3576" spans="1:8">
      <c r="A3576" t="s">
        <v>107</v>
      </c>
      <c r="B3576" t="s">
        <v>7565</v>
      </c>
      <c r="C3576" t="s">
        <v>179</v>
      </c>
      <c r="D3576">
        <v>2014</v>
      </c>
      <c r="E3576" t="s">
        <v>104</v>
      </c>
      <c r="F3576" t="s">
        <v>224</v>
      </c>
      <c r="G3576" t="s">
        <v>152</v>
      </c>
      <c r="H3576">
        <v>2.1739536369841836</v>
      </c>
    </row>
    <row r="3577" spans="1:8">
      <c r="A3577" t="s">
        <v>27</v>
      </c>
      <c r="B3577" t="s">
        <v>7566</v>
      </c>
      <c r="C3577" t="s">
        <v>180</v>
      </c>
      <c r="D3577">
        <v>2014</v>
      </c>
      <c r="E3577" t="s">
        <v>104</v>
      </c>
      <c r="F3577" t="s">
        <v>224</v>
      </c>
      <c r="G3577" t="s">
        <v>152</v>
      </c>
      <c r="H3577">
        <v>2.142569935091045</v>
      </c>
    </row>
    <row r="3578" spans="1:8">
      <c r="A3578" t="s">
        <v>28</v>
      </c>
      <c r="B3578" t="s">
        <v>7567</v>
      </c>
      <c r="C3578" t="s">
        <v>181</v>
      </c>
      <c r="D3578">
        <v>2014</v>
      </c>
      <c r="E3578" t="s">
        <v>104</v>
      </c>
      <c r="F3578" t="s">
        <v>224</v>
      </c>
      <c r="G3578" t="s">
        <v>152</v>
      </c>
      <c r="H3578">
        <v>2.2896238979602033</v>
      </c>
    </row>
    <row r="3579" spans="1:8">
      <c r="A3579" t="s">
        <v>30</v>
      </c>
      <c r="B3579" t="s">
        <v>7568</v>
      </c>
      <c r="C3579" t="s">
        <v>29</v>
      </c>
      <c r="D3579">
        <v>2014</v>
      </c>
      <c r="E3579" t="s">
        <v>104</v>
      </c>
      <c r="F3579" t="s">
        <v>224</v>
      </c>
      <c r="G3579" t="s">
        <v>152</v>
      </c>
      <c r="H3579">
        <v>3.1067850475281107</v>
      </c>
    </row>
    <row r="3580" spans="1:8">
      <c r="A3580" t="s">
        <v>32</v>
      </c>
      <c r="B3580" t="s">
        <v>7569</v>
      </c>
      <c r="C3580" t="s">
        <v>31</v>
      </c>
      <c r="D3580">
        <v>2014</v>
      </c>
      <c r="E3580" t="s">
        <v>104</v>
      </c>
      <c r="F3580" t="s">
        <v>224</v>
      </c>
      <c r="G3580" t="s">
        <v>152</v>
      </c>
      <c r="H3580">
        <v>3.1413312832759477</v>
      </c>
    </row>
    <row r="3581" spans="1:8">
      <c r="A3581" t="s">
        <v>34</v>
      </c>
      <c r="B3581" t="s">
        <v>7570</v>
      </c>
      <c r="C3581" t="s">
        <v>33</v>
      </c>
      <c r="D3581">
        <v>2014</v>
      </c>
      <c r="E3581" t="s">
        <v>104</v>
      </c>
      <c r="F3581" t="s">
        <v>224</v>
      </c>
      <c r="G3581" t="s">
        <v>152</v>
      </c>
      <c r="H3581">
        <v>3.9505705710870518</v>
      </c>
    </row>
    <row r="3582" spans="1:8">
      <c r="A3582" t="s">
        <v>36</v>
      </c>
      <c r="B3582" t="s">
        <v>7571</v>
      </c>
      <c r="C3582" t="s">
        <v>35</v>
      </c>
      <c r="D3582">
        <v>2014</v>
      </c>
      <c r="E3582" t="s">
        <v>104</v>
      </c>
      <c r="F3582" t="s">
        <v>224</v>
      </c>
      <c r="G3582" t="s">
        <v>152</v>
      </c>
      <c r="H3582">
        <v>2.8019537719825722</v>
      </c>
    </row>
    <row r="3583" spans="1:8">
      <c r="A3583" t="s">
        <v>38</v>
      </c>
      <c r="B3583" t="s">
        <v>7572</v>
      </c>
      <c r="C3583" t="s">
        <v>37</v>
      </c>
      <c r="D3583">
        <v>2014</v>
      </c>
      <c r="E3583" t="s">
        <v>104</v>
      </c>
      <c r="F3583" t="s">
        <v>224</v>
      </c>
      <c r="G3583" t="s">
        <v>152</v>
      </c>
      <c r="H3583">
        <v>2.192400717796676</v>
      </c>
    </row>
    <row r="3584" spans="1:8">
      <c r="A3584" t="s">
        <v>40</v>
      </c>
      <c r="B3584" t="s">
        <v>7573</v>
      </c>
      <c r="C3584" t="s">
        <v>39</v>
      </c>
      <c r="D3584">
        <v>2014</v>
      </c>
      <c r="E3584" t="s">
        <v>104</v>
      </c>
      <c r="F3584" t="s">
        <v>224</v>
      </c>
      <c r="G3584" t="s">
        <v>152</v>
      </c>
      <c r="H3584">
        <v>2.3230978539140104</v>
      </c>
    </row>
    <row r="3585" spans="1:8">
      <c r="A3585" t="s">
        <v>41</v>
      </c>
      <c r="B3585" t="s">
        <v>7574</v>
      </c>
      <c r="C3585" t="s">
        <v>24</v>
      </c>
      <c r="D3585">
        <v>2014</v>
      </c>
      <c r="E3585" t="s">
        <v>104</v>
      </c>
      <c r="F3585" t="s">
        <v>224</v>
      </c>
      <c r="G3585" t="s">
        <v>152</v>
      </c>
      <c r="H3585">
        <v>3.354814396080648</v>
      </c>
    </row>
    <row r="3586" spans="1:8">
      <c r="A3586" t="s">
        <v>43</v>
      </c>
      <c r="B3586" t="s">
        <v>7575</v>
      </c>
      <c r="C3586" t="s">
        <v>42</v>
      </c>
      <c r="D3586">
        <v>2014</v>
      </c>
      <c r="E3586" t="s">
        <v>104</v>
      </c>
      <c r="F3586" t="s">
        <v>224</v>
      </c>
      <c r="G3586" t="s">
        <v>152</v>
      </c>
      <c r="H3586">
        <v>3.0785548558170368</v>
      </c>
    </row>
    <row r="3587" spans="1:8">
      <c r="A3587" t="s">
        <v>45</v>
      </c>
      <c r="B3587" t="s">
        <v>7576</v>
      </c>
      <c r="C3587" t="s">
        <v>44</v>
      </c>
      <c r="D3587">
        <v>2014</v>
      </c>
      <c r="E3587" t="s">
        <v>104</v>
      </c>
      <c r="F3587" t="s">
        <v>224</v>
      </c>
      <c r="G3587" t="s">
        <v>152</v>
      </c>
      <c r="H3587">
        <v>3.0606633998026944</v>
      </c>
    </row>
    <row r="3588" spans="1:8">
      <c r="A3588" t="s">
        <v>47</v>
      </c>
      <c r="B3588" t="s">
        <v>7577</v>
      </c>
      <c r="C3588" t="s">
        <v>46</v>
      </c>
      <c r="D3588">
        <v>2014</v>
      </c>
      <c r="E3588" t="s">
        <v>104</v>
      </c>
      <c r="F3588" t="s">
        <v>224</v>
      </c>
      <c r="G3588" t="s">
        <v>152</v>
      </c>
      <c r="H3588">
        <v>2.9324276087356269</v>
      </c>
    </row>
    <row r="3589" spans="1:8">
      <c r="A3589" t="s">
        <v>49</v>
      </c>
      <c r="B3589" t="s">
        <v>7578</v>
      </c>
      <c r="C3589" t="s">
        <v>48</v>
      </c>
      <c r="D3589">
        <v>2014</v>
      </c>
      <c r="E3589" t="s">
        <v>104</v>
      </c>
      <c r="F3589" t="s">
        <v>224</v>
      </c>
      <c r="G3589" t="s">
        <v>152</v>
      </c>
      <c r="H3589">
        <v>2.573591880545552</v>
      </c>
    </row>
    <row r="3590" spans="1:8">
      <c r="A3590" t="s">
        <v>51</v>
      </c>
      <c r="B3590" t="s">
        <v>7579</v>
      </c>
      <c r="C3590" t="s">
        <v>50</v>
      </c>
      <c r="D3590">
        <v>2014</v>
      </c>
      <c r="E3590" t="s">
        <v>104</v>
      </c>
      <c r="F3590" t="s">
        <v>224</v>
      </c>
      <c r="G3590" t="s">
        <v>152</v>
      </c>
      <c r="H3590">
        <v>2.5560538116591927</v>
      </c>
    </row>
    <row r="3591" spans="1:8">
      <c r="A3591" t="s">
        <v>53</v>
      </c>
      <c r="B3591" t="s">
        <v>7580</v>
      </c>
      <c r="C3591" t="s">
        <v>52</v>
      </c>
      <c r="D3591">
        <v>2014</v>
      </c>
      <c r="E3591" t="s">
        <v>104</v>
      </c>
      <c r="F3591" t="s">
        <v>224</v>
      </c>
      <c r="G3591" t="s">
        <v>152</v>
      </c>
      <c r="H3591">
        <v>2.2363221776877649</v>
      </c>
    </row>
    <row r="3592" spans="1:8">
      <c r="A3592" t="s">
        <v>55</v>
      </c>
      <c r="B3592" t="s">
        <v>7581</v>
      </c>
      <c r="C3592" t="s">
        <v>54</v>
      </c>
      <c r="D3592">
        <v>2014</v>
      </c>
      <c r="E3592" t="s">
        <v>104</v>
      </c>
      <c r="F3592" t="s">
        <v>224</v>
      </c>
      <c r="G3592" t="s">
        <v>152</v>
      </c>
      <c r="H3592">
        <v>2.6181618827583506</v>
      </c>
    </row>
    <row r="3593" spans="1:8">
      <c r="A3593" t="s">
        <v>57</v>
      </c>
      <c r="B3593" t="s">
        <v>7582</v>
      </c>
      <c r="C3593" t="s">
        <v>56</v>
      </c>
      <c r="D3593">
        <v>2014</v>
      </c>
      <c r="E3593" t="s">
        <v>104</v>
      </c>
      <c r="F3593" t="s">
        <v>224</v>
      </c>
      <c r="G3593" t="s">
        <v>152</v>
      </c>
      <c r="H3593">
        <v>2.0138641918858351</v>
      </c>
    </row>
    <row r="3594" spans="1:8">
      <c r="A3594" t="s">
        <v>59</v>
      </c>
      <c r="B3594" t="s">
        <v>7583</v>
      </c>
      <c r="C3594" t="s">
        <v>58</v>
      </c>
      <c r="D3594">
        <v>2014</v>
      </c>
      <c r="E3594" t="s">
        <v>104</v>
      </c>
      <c r="F3594" t="s">
        <v>224</v>
      </c>
      <c r="G3594" t="s">
        <v>152</v>
      </c>
      <c r="H3594">
        <v>2.155448988551552</v>
      </c>
    </row>
    <row r="3595" spans="1:8">
      <c r="A3595" t="s">
        <v>61</v>
      </c>
      <c r="B3595" t="s">
        <v>7584</v>
      </c>
      <c r="C3595" t="s">
        <v>60</v>
      </c>
      <c r="D3595">
        <v>2014</v>
      </c>
      <c r="E3595" t="s">
        <v>104</v>
      </c>
      <c r="F3595" t="s">
        <v>224</v>
      </c>
      <c r="G3595" t="s">
        <v>152</v>
      </c>
      <c r="H3595">
        <v>2.0909167865910439</v>
      </c>
    </row>
    <row r="3596" spans="1:8">
      <c r="A3596" t="s">
        <v>63</v>
      </c>
      <c r="B3596" t="s">
        <v>7585</v>
      </c>
      <c r="C3596" t="s">
        <v>62</v>
      </c>
      <c r="D3596">
        <v>2014</v>
      </c>
      <c r="E3596" t="s">
        <v>104</v>
      </c>
      <c r="F3596" t="s">
        <v>224</v>
      </c>
      <c r="G3596" t="s">
        <v>152</v>
      </c>
      <c r="H3596">
        <v>1.9389688842453914</v>
      </c>
    </row>
    <row r="3597" spans="1:8">
      <c r="A3597" t="s">
        <v>65</v>
      </c>
      <c r="B3597" t="s">
        <v>7586</v>
      </c>
      <c r="C3597" t="s">
        <v>64</v>
      </c>
      <c r="D3597">
        <v>2014</v>
      </c>
      <c r="E3597" t="s">
        <v>104</v>
      </c>
      <c r="F3597" t="s">
        <v>224</v>
      </c>
      <c r="G3597" t="s">
        <v>152</v>
      </c>
      <c r="H3597">
        <v>2.1428366392054423</v>
      </c>
    </row>
    <row r="3598" spans="1:8">
      <c r="A3598" t="s">
        <v>67</v>
      </c>
      <c r="B3598" t="s">
        <v>7587</v>
      </c>
      <c r="C3598" t="s">
        <v>66</v>
      </c>
      <c r="D3598">
        <v>2014</v>
      </c>
      <c r="E3598" t="s">
        <v>104</v>
      </c>
      <c r="F3598" t="s">
        <v>224</v>
      </c>
      <c r="G3598" t="s">
        <v>152</v>
      </c>
      <c r="H3598">
        <v>2.4648233252191378</v>
      </c>
    </row>
    <row r="3599" spans="1:8">
      <c r="A3599" t="s">
        <v>69</v>
      </c>
      <c r="B3599" t="s">
        <v>7588</v>
      </c>
      <c r="C3599" t="s">
        <v>68</v>
      </c>
      <c r="D3599">
        <v>2014</v>
      </c>
      <c r="E3599" t="s">
        <v>104</v>
      </c>
      <c r="F3599" t="s">
        <v>224</v>
      </c>
      <c r="G3599" t="s">
        <v>152</v>
      </c>
      <c r="H3599">
        <v>3.0367354011436491</v>
      </c>
    </row>
    <row r="3600" spans="1:8">
      <c r="A3600" t="s">
        <v>71</v>
      </c>
      <c r="B3600" t="s">
        <v>7589</v>
      </c>
      <c r="C3600" t="s">
        <v>70</v>
      </c>
      <c r="D3600">
        <v>2014</v>
      </c>
      <c r="E3600" t="s">
        <v>104</v>
      </c>
      <c r="F3600" t="s">
        <v>224</v>
      </c>
      <c r="G3600" t="s">
        <v>152</v>
      </c>
      <c r="H3600">
        <v>2.2098732642790502</v>
      </c>
    </row>
    <row r="3601" spans="1:8">
      <c r="A3601" t="s">
        <v>20</v>
      </c>
      <c r="B3601" t="s">
        <v>7590</v>
      </c>
      <c r="C3601" t="s">
        <v>182</v>
      </c>
      <c r="D3601">
        <v>2014</v>
      </c>
      <c r="E3601" t="s">
        <v>104</v>
      </c>
      <c r="F3601" t="s">
        <v>224</v>
      </c>
      <c r="G3601" t="s">
        <v>152</v>
      </c>
      <c r="H3601">
        <v>2.5506171338237977</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601"/>
  <sheetViews>
    <sheetView workbookViewId="0">
      <selection activeCell="B39" sqref="B39"/>
    </sheetView>
  </sheetViews>
  <sheetFormatPr defaultRowHeight="14.4"/>
  <cols>
    <col min="1" max="1" width="28.6640625" bestFit="1" customWidth="1"/>
    <col min="2" max="2" width="28.6640625" customWidth="1"/>
    <col min="3" max="3" width="13" customWidth="1"/>
    <col min="8" max="8" width="9.44140625" bestFit="1" customWidth="1"/>
    <col min="9" max="10" width="11.44140625" bestFit="1" customWidth="1"/>
    <col min="11" max="11" width="9.44140625" bestFit="1" customWidth="1"/>
    <col min="12" max="12" width="8.5546875" bestFit="1" customWidth="1"/>
    <col min="13" max="13" width="11.5546875" bestFit="1" customWidth="1"/>
    <col min="14" max="14" width="25.109375" customWidth="1"/>
    <col min="15" max="15" width="13.6640625" bestFit="1" customWidth="1"/>
    <col min="16" max="16" width="11.5546875" bestFit="1" customWidth="1"/>
    <col min="17" max="17" width="10.6640625" bestFit="1" customWidth="1"/>
    <col min="18" max="18" width="14.5546875" bestFit="1" customWidth="1"/>
    <col min="19" max="20" width="16.5546875" bestFit="1" customWidth="1"/>
    <col min="21" max="21" width="15" bestFit="1" customWidth="1"/>
    <col min="22" max="22" width="13.6640625" bestFit="1" customWidth="1"/>
  </cols>
  <sheetData>
    <row r="1" spans="1:22">
      <c r="A1" s="1" t="s">
        <v>22</v>
      </c>
      <c r="B1" s="1" t="s">
        <v>171</v>
      </c>
      <c r="C1" s="1" t="s">
        <v>172</v>
      </c>
      <c r="D1" s="1" t="s">
        <v>91</v>
      </c>
      <c r="E1" s="1" t="s">
        <v>73</v>
      </c>
      <c r="F1" s="1" t="s">
        <v>173</v>
      </c>
      <c r="G1" s="1" t="s">
        <v>169</v>
      </c>
      <c r="H1" s="20" t="s">
        <v>164</v>
      </c>
      <c r="I1" s="20"/>
      <c r="J1" s="20"/>
      <c r="K1" s="20"/>
      <c r="L1" s="20" t="s">
        <v>174</v>
      </c>
      <c r="M1" s="12"/>
      <c r="R1" s="20"/>
      <c r="S1" s="20"/>
      <c r="T1" s="20"/>
      <c r="U1" s="20"/>
      <c r="V1" s="20"/>
    </row>
    <row r="2" spans="1:22">
      <c r="A2" t="s">
        <v>23</v>
      </c>
      <c r="B2" t="s">
        <v>391</v>
      </c>
      <c r="C2" t="s">
        <v>175</v>
      </c>
      <c r="D2">
        <v>2005</v>
      </c>
      <c r="E2" t="s">
        <v>105</v>
      </c>
      <c r="F2" s="21" t="s">
        <v>164</v>
      </c>
      <c r="G2" t="s">
        <v>126</v>
      </c>
      <c r="H2">
        <v>64681</v>
      </c>
      <c r="L2">
        <v>328017</v>
      </c>
    </row>
    <row r="3" spans="1:22">
      <c r="A3" t="s">
        <v>25</v>
      </c>
      <c r="B3" t="s">
        <v>392</v>
      </c>
      <c r="C3" t="s">
        <v>176</v>
      </c>
      <c r="D3">
        <v>2005</v>
      </c>
      <c r="E3" t="s">
        <v>105</v>
      </c>
      <c r="F3" s="21" t="s">
        <v>164</v>
      </c>
      <c r="G3" t="s">
        <v>126</v>
      </c>
      <c r="H3">
        <v>12577</v>
      </c>
      <c r="L3">
        <v>64384</v>
      </c>
    </row>
    <row r="4" spans="1:22">
      <c r="A4" t="s">
        <v>26</v>
      </c>
      <c r="B4" t="s">
        <v>393</v>
      </c>
      <c r="C4" t="s">
        <v>177</v>
      </c>
      <c r="D4">
        <v>2005</v>
      </c>
      <c r="E4" t="s">
        <v>105</v>
      </c>
      <c r="F4" s="21" t="s">
        <v>164</v>
      </c>
      <c r="G4" t="s">
        <v>126</v>
      </c>
      <c r="H4">
        <v>35271</v>
      </c>
      <c r="L4">
        <v>180329</v>
      </c>
    </row>
    <row r="5" spans="1:22">
      <c r="A5" s="16" t="s">
        <v>221</v>
      </c>
      <c r="B5" t="s">
        <v>394</v>
      </c>
      <c r="C5" t="s">
        <v>178</v>
      </c>
      <c r="D5">
        <v>2005</v>
      </c>
      <c r="E5" t="s">
        <v>105</v>
      </c>
      <c r="F5" s="21" t="s">
        <v>164</v>
      </c>
      <c r="G5" t="s">
        <v>126</v>
      </c>
      <c r="H5">
        <v>47921</v>
      </c>
      <c r="L5">
        <v>243570</v>
      </c>
    </row>
    <row r="6" spans="1:22">
      <c r="A6" t="s">
        <v>107</v>
      </c>
      <c r="B6" t="s">
        <v>395</v>
      </c>
      <c r="C6" t="s">
        <v>179</v>
      </c>
      <c r="D6">
        <v>2005</v>
      </c>
      <c r="E6" t="s">
        <v>105</v>
      </c>
      <c r="F6" s="21" t="s">
        <v>164</v>
      </c>
      <c r="G6" t="s">
        <v>126</v>
      </c>
      <c r="H6">
        <v>43410</v>
      </c>
      <c r="L6">
        <v>216432</v>
      </c>
    </row>
    <row r="7" spans="1:22">
      <c r="A7" t="s">
        <v>27</v>
      </c>
      <c r="B7" t="s">
        <v>396</v>
      </c>
      <c r="C7" t="s">
        <v>180</v>
      </c>
      <c r="D7">
        <v>2005</v>
      </c>
      <c r="E7" t="s">
        <v>105</v>
      </c>
      <c r="F7" s="21" t="s">
        <v>164</v>
      </c>
      <c r="G7" t="s">
        <v>126</v>
      </c>
      <c r="H7">
        <v>29203</v>
      </c>
      <c r="L7">
        <v>141499</v>
      </c>
    </row>
    <row r="8" spans="1:22">
      <c r="A8" t="s">
        <v>28</v>
      </c>
      <c r="B8" t="s">
        <v>397</v>
      </c>
      <c r="C8" t="s">
        <v>181</v>
      </c>
      <c r="D8">
        <v>2005</v>
      </c>
      <c r="E8" t="s">
        <v>105</v>
      </c>
      <c r="F8" s="21" t="s">
        <v>164</v>
      </c>
      <c r="G8" t="s">
        <v>126</v>
      </c>
      <c r="H8">
        <v>58335</v>
      </c>
      <c r="L8">
        <v>273524</v>
      </c>
    </row>
    <row r="9" spans="1:22">
      <c r="A9" t="s">
        <v>30</v>
      </c>
      <c r="B9" t="s">
        <v>398</v>
      </c>
      <c r="C9" t="s">
        <v>29</v>
      </c>
      <c r="D9">
        <v>2005</v>
      </c>
      <c r="E9" t="s">
        <v>105</v>
      </c>
      <c r="F9" s="21" t="s">
        <v>164</v>
      </c>
      <c r="G9" t="s">
        <v>126</v>
      </c>
      <c r="H9">
        <v>6509</v>
      </c>
      <c r="L9">
        <v>33847</v>
      </c>
    </row>
    <row r="10" spans="1:22">
      <c r="A10" t="s">
        <v>32</v>
      </c>
      <c r="B10" t="s">
        <v>399</v>
      </c>
      <c r="C10" t="s">
        <v>31</v>
      </c>
      <c r="D10">
        <v>2005</v>
      </c>
      <c r="E10" t="s">
        <v>105</v>
      </c>
      <c r="F10" s="21" t="s">
        <v>164</v>
      </c>
      <c r="G10" t="s">
        <v>126</v>
      </c>
      <c r="H10">
        <v>10910</v>
      </c>
      <c r="L10">
        <v>57438</v>
      </c>
    </row>
    <row r="11" spans="1:22">
      <c r="A11" t="s">
        <v>34</v>
      </c>
      <c r="B11" t="s">
        <v>400</v>
      </c>
      <c r="C11" t="s">
        <v>33</v>
      </c>
      <c r="D11">
        <v>2005</v>
      </c>
      <c r="E11" t="s">
        <v>105</v>
      </c>
      <c r="F11" s="21" t="s">
        <v>164</v>
      </c>
      <c r="G11" t="s">
        <v>126</v>
      </c>
      <c r="H11">
        <v>10179</v>
      </c>
      <c r="L11">
        <v>53955</v>
      </c>
    </row>
    <row r="12" spans="1:22">
      <c r="A12" t="s">
        <v>36</v>
      </c>
      <c r="B12" t="s">
        <v>401</v>
      </c>
      <c r="C12" t="s">
        <v>35</v>
      </c>
      <c r="D12">
        <v>2005</v>
      </c>
      <c r="E12" t="s">
        <v>105</v>
      </c>
      <c r="F12" s="21" t="s">
        <v>164</v>
      </c>
      <c r="G12" t="s">
        <v>126</v>
      </c>
      <c r="H12">
        <v>9088</v>
      </c>
      <c r="L12">
        <v>45466</v>
      </c>
    </row>
    <row r="13" spans="1:22">
      <c r="A13" t="s">
        <v>38</v>
      </c>
      <c r="B13" t="s">
        <v>402</v>
      </c>
      <c r="C13" t="s">
        <v>37</v>
      </c>
      <c r="D13">
        <v>2005</v>
      </c>
      <c r="E13" t="s">
        <v>105</v>
      </c>
      <c r="F13" s="21" t="s">
        <v>164</v>
      </c>
      <c r="G13" t="s">
        <v>126</v>
      </c>
      <c r="H13">
        <v>15152</v>
      </c>
      <c r="L13">
        <v>73689</v>
      </c>
    </row>
    <row r="14" spans="1:22">
      <c r="A14" t="s">
        <v>40</v>
      </c>
      <c r="B14" t="s">
        <v>403</v>
      </c>
      <c r="C14" t="s">
        <v>39</v>
      </c>
      <c r="D14">
        <v>2005</v>
      </c>
      <c r="E14" t="s">
        <v>105</v>
      </c>
      <c r="F14" s="21" t="s">
        <v>164</v>
      </c>
      <c r="G14" t="s">
        <v>126</v>
      </c>
      <c r="H14">
        <v>12843</v>
      </c>
      <c r="L14">
        <v>63622</v>
      </c>
    </row>
    <row r="15" spans="1:22">
      <c r="A15" t="s">
        <v>41</v>
      </c>
      <c r="B15" t="s">
        <v>404</v>
      </c>
      <c r="C15" t="s">
        <v>24</v>
      </c>
      <c r="D15">
        <v>2005</v>
      </c>
      <c r="E15" t="s">
        <v>105</v>
      </c>
      <c r="F15" s="21" t="s">
        <v>164</v>
      </c>
      <c r="G15" t="s">
        <v>126</v>
      </c>
      <c r="H15">
        <v>12577</v>
      </c>
      <c r="L15">
        <v>64384</v>
      </c>
    </row>
    <row r="16" spans="1:22">
      <c r="A16" t="s">
        <v>43</v>
      </c>
      <c r="B16" t="s">
        <v>405</v>
      </c>
      <c r="C16" t="s">
        <v>42</v>
      </c>
      <c r="D16">
        <v>2005</v>
      </c>
      <c r="E16" t="s">
        <v>105</v>
      </c>
      <c r="F16" s="21" t="s">
        <v>164</v>
      </c>
      <c r="G16" t="s">
        <v>126</v>
      </c>
      <c r="H16">
        <v>6178</v>
      </c>
      <c r="L16">
        <v>37167</v>
      </c>
    </row>
    <row r="17" spans="1:12">
      <c r="A17" t="s">
        <v>45</v>
      </c>
      <c r="B17" t="s">
        <v>406</v>
      </c>
      <c r="C17" t="s">
        <v>44</v>
      </c>
      <c r="D17">
        <v>2005</v>
      </c>
      <c r="E17" t="s">
        <v>105</v>
      </c>
      <c r="F17" s="21" t="s">
        <v>164</v>
      </c>
      <c r="G17" t="s">
        <v>126</v>
      </c>
      <c r="H17">
        <v>11762</v>
      </c>
      <c r="L17">
        <v>56777</v>
      </c>
    </row>
    <row r="18" spans="1:12">
      <c r="A18" t="s">
        <v>47</v>
      </c>
      <c r="B18" t="s">
        <v>407</v>
      </c>
      <c r="C18" t="s">
        <v>46</v>
      </c>
      <c r="D18">
        <v>2005</v>
      </c>
      <c r="E18" t="s">
        <v>105</v>
      </c>
      <c r="F18" s="21" t="s">
        <v>164</v>
      </c>
      <c r="G18" t="s">
        <v>126</v>
      </c>
      <c r="H18">
        <v>17331</v>
      </c>
      <c r="L18">
        <v>86385</v>
      </c>
    </row>
    <row r="19" spans="1:12">
      <c r="A19" t="s">
        <v>49</v>
      </c>
      <c r="B19" t="s">
        <v>408</v>
      </c>
      <c r="C19" t="s">
        <v>48</v>
      </c>
      <c r="D19">
        <v>2005</v>
      </c>
      <c r="E19" t="s">
        <v>105</v>
      </c>
      <c r="F19" s="21" t="s">
        <v>164</v>
      </c>
      <c r="G19" t="s">
        <v>126</v>
      </c>
      <c r="H19">
        <v>21286</v>
      </c>
      <c r="L19">
        <v>111933</v>
      </c>
    </row>
    <row r="20" spans="1:12">
      <c r="A20" t="s">
        <v>51</v>
      </c>
      <c r="B20" t="s">
        <v>409</v>
      </c>
      <c r="C20" t="s">
        <v>50</v>
      </c>
      <c r="D20">
        <v>2005</v>
      </c>
      <c r="E20" t="s">
        <v>105</v>
      </c>
      <c r="F20" s="21" t="s">
        <v>164</v>
      </c>
      <c r="G20" t="s">
        <v>126</v>
      </c>
      <c r="H20">
        <v>13290</v>
      </c>
      <c r="L20">
        <v>66745</v>
      </c>
    </row>
    <row r="21" spans="1:12">
      <c r="A21" t="s">
        <v>53</v>
      </c>
      <c r="B21" t="s">
        <v>410</v>
      </c>
      <c r="C21" t="s">
        <v>52</v>
      </c>
      <c r="D21">
        <v>2005</v>
      </c>
      <c r="E21" t="s">
        <v>105</v>
      </c>
      <c r="F21" s="21" t="s">
        <v>164</v>
      </c>
      <c r="G21" t="s">
        <v>126</v>
      </c>
      <c r="H21">
        <v>13345</v>
      </c>
      <c r="L21">
        <v>64892</v>
      </c>
    </row>
    <row r="22" spans="1:12">
      <c r="A22" t="s">
        <v>55</v>
      </c>
      <c r="B22" t="s">
        <v>411</v>
      </c>
      <c r="C22" t="s">
        <v>54</v>
      </c>
      <c r="D22">
        <v>2005</v>
      </c>
      <c r="E22" t="s">
        <v>105</v>
      </c>
      <c r="F22" s="21" t="s">
        <v>164</v>
      </c>
      <c r="G22" t="s">
        <v>126</v>
      </c>
      <c r="H22">
        <v>12736</v>
      </c>
      <c r="L22">
        <v>59516</v>
      </c>
    </row>
    <row r="23" spans="1:12">
      <c r="A23" t="s">
        <v>57</v>
      </c>
      <c r="B23" t="s">
        <v>412</v>
      </c>
      <c r="C23" t="s">
        <v>56</v>
      </c>
      <c r="D23">
        <v>2005</v>
      </c>
      <c r="E23" t="s">
        <v>105</v>
      </c>
      <c r="F23" s="21" t="s">
        <v>164</v>
      </c>
      <c r="G23" t="s">
        <v>126</v>
      </c>
      <c r="H23">
        <v>30674</v>
      </c>
      <c r="L23">
        <v>156916</v>
      </c>
    </row>
    <row r="24" spans="1:12">
      <c r="A24" t="s">
        <v>59</v>
      </c>
      <c r="B24" t="s">
        <v>413</v>
      </c>
      <c r="C24" t="s">
        <v>58</v>
      </c>
      <c r="D24">
        <v>2005</v>
      </c>
      <c r="E24" t="s">
        <v>105</v>
      </c>
      <c r="F24" s="21" t="s">
        <v>164</v>
      </c>
      <c r="G24" t="s">
        <v>126</v>
      </c>
      <c r="H24">
        <v>23384</v>
      </c>
      <c r="L24">
        <v>114172</v>
      </c>
    </row>
    <row r="25" spans="1:12">
      <c r="A25" t="s">
        <v>61</v>
      </c>
      <c r="B25" t="s">
        <v>414</v>
      </c>
      <c r="C25" t="s">
        <v>60</v>
      </c>
      <c r="D25">
        <v>2005</v>
      </c>
      <c r="E25" t="s">
        <v>105</v>
      </c>
      <c r="F25" s="21" t="s">
        <v>164</v>
      </c>
      <c r="G25" t="s">
        <v>126</v>
      </c>
      <c r="H25">
        <v>5819</v>
      </c>
      <c r="L25">
        <v>27327</v>
      </c>
    </row>
    <row r="26" spans="1:12">
      <c r="A26" t="s">
        <v>63</v>
      </c>
      <c r="B26" t="s">
        <v>415</v>
      </c>
      <c r="C26" t="s">
        <v>62</v>
      </c>
      <c r="D26">
        <v>2005</v>
      </c>
      <c r="E26" t="s">
        <v>105</v>
      </c>
      <c r="F26" s="21" t="s">
        <v>164</v>
      </c>
      <c r="G26" t="s">
        <v>126</v>
      </c>
      <c r="H26">
        <v>18192</v>
      </c>
      <c r="L26">
        <v>84556</v>
      </c>
    </row>
    <row r="27" spans="1:12">
      <c r="A27" t="s">
        <v>65</v>
      </c>
      <c r="B27" t="s">
        <v>416</v>
      </c>
      <c r="C27" t="s">
        <v>64</v>
      </c>
      <c r="D27">
        <v>2005</v>
      </c>
      <c r="E27" t="s">
        <v>105</v>
      </c>
      <c r="F27" s="21" t="s">
        <v>164</v>
      </c>
      <c r="G27" t="s">
        <v>126</v>
      </c>
      <c r="H27">
        <v>6853</v>
      </c>
      <c r="L27">
        <v>33633</v>
      </c>
    </row>
    <row r="28" spans="1:12">
      <c r="A28" t="s">
        <v>67</v>
      </c>
      <c r="B28" t="s">
        <v>417</v>
      </c>
      <c r="C28" t="s">
        <v>66</v>
      </c>
      <c r="D28">
        <v>2005</v>
      </c>
      <c r="E28" t="s">
        <v>105</v>
      </c>
      <c r="F28" s="21" t="s">
        <v>164</v>
      </c>
      <c r="G28" t="s">
        <v>126</v>
      </c>
      <c r="H28">
        <v>9351</v>
      </c>
      <c r="L28">
        <v>44042</v>
      </c>
    </row>
    <row r="29" spans="1:12">
      <c r="A29" t="s">
        <v>69</v>
      </c>
      <c r="B29" t="s">
        <v>418</v>
      </c>
      <c r="C29" t="s">
        <v>68</v>
      </c>
      <c r="D29">
        <v>2005</v>
      </c>
      <c r="E29" t="s">
        <v>105</v>
      </c>
      <c r="F29" s="21" t="s">
        <v>164</v>
      </c>
      <c r="G29" t="s">
        <v>126</v>
      </c>
      <c r="H29">
        <v>8878</v>
      </c>
      <c r="L29">
        <v>43407</v>
      </c>
    </row>
    <row r="30" spans="1:12">
      <c r="A30" t="s">
        <v>71</v>
      </c>
      <c r="B30" t="s">
        <v>419</v>
      </c>
      <c r="C30" t="s">
        <v>70</v>
      </c>
      <c r="D30">
        <v>2005</v>
      </c>
      <c r="E30" t="s">
        <v>105</v>
      </c>
      <c r="F30" s="21" t="s">
        <v>164</v>
      </c>
      <c r="G30" t="s">
        <v>126</v>
      </c>
      <c r="H30">
        <v>15061</v>
      </c>
      <c r="L30">
        <v>67886</v>
      </c>
    </row>
    <row r="31" spans="1:12">
      <c r="A31" t="s">
        <v>20</v>
      </c>
      <c r="B31" t="s">
        <v>420</v>
      </c>
      <c r="C31" t="s">
        <v>182</v>
      </c>
      <c r="D31">
        <v>2005</v>
      </c>
      <c r="E31" t="s">
        <v>105</v>
      </c>
      <c r="F31" s="21" t="s">
        <v>164</v>
      </c>
      <c r="G31" t="s">
        <v>126</v>
      </c>
      <c r="H31">
        <v>291398</v>
      </c>
      <c r="L31">
        <v>1447755</v>
      </c>
    </row>
    <row r="32" spans="1:12">
      <c r="A32" t="s">
        <v>23</v>
      </c>
      <c r="B32" t="s">
        <v>421</v>
      </c>
      <c r="C32" t="s">
        <v>175</v>
      </c>
      <c r="D32">
        <v>2006</v>
      </c>
      <c r="E32" t="s">
        <v>105</v>
      </c>
      <c r="F32" s="21" t="s">
        <v>164</v>
      </c>
      <c r="G32" t="s">
        <v>126</v>
      </c>
      <c r="H32">
        <v>64097</v>
      </c>
      <c r="L32">
        <v>329362</v>
      </c>
    </row>
    <row r="33" spans="1:12">
      <c r="A33" t="s">
        <v>25</v>
      </c>
      <c r="B33" t="s">
        <v>422</v>
      </c>
      <c r="C33" t="s">
        <v>176</v>
      </c>
      <c r="D33">
        <v>2006</v>
      </c>
      <c r="E33" t="s">
        <v>105</v>
      </c>
      <c r="F33" s="21" t="s">
        <v>164</v>
      </c>
      <c r="G33" t="s">
        <v>126</v>
      </c>
      <c r="H33">
        <v>12493</v>
      </c>
      <c r="L33">
        <v>64726</v>
      </c>
    </row>
    <row r="34" spans="1:12">
      <c r="A34" t="s">
        <v>26</v>
      </c>
      <c r="B34" t="s">
        <v>423</v>
      </c>
      <c r="C34" t="s">
        <v>177</v>
      </c>
      <c r="D34">
        <v>2006</v>
      </c>
      <c r="E34" t="s">
        <v>105</v>
      </c>
      <c r="F34" s="21" t="s">
        <v>164</v>
      </c>
      <c r="G34" t="s">
        <v>126</v>
      </c>
      <c r="H34">
        <v>35094</v>
      </c>
      <c r="L34">
        <v>181527</v>
      </c>
    </row>
    <row r="35" spans="1:12">
      <c r="A35" s="16" t="s">
        <v>221</v>
      </c>
      <c r="B35" t="s">
        <v>424</v>
      </c>
      <c r="C35" t="s">
        <v>178</v>
      </c>
      <c r="D35">
        <v>2006</v>
      </c>
      <c r="E35" t="s">
        <v>105</v>
      </c>
      <c r="F35" s="21" t="s">
        <v>164</v>
      </c>
      <c r="G35" t="s">
        <v>126</v>
      </c>
      <c r="H35">
        <v>47768</v>
      </c>
      <c r="L35">
        <v>245371</v>
      </c>
    </row>
    <row r="36" spans="1:12">
      <c r="A36" t="s">
        <v>107</v>
      </c>
      <c r="B36" t="s">
        <v>425</v>
      </c>
      <c r="C36" t="s">
        <v>179</v>
      </c>
      <c r="D36">
        <v>2006</v>
      </c>
      <c r="E36" t="s">
        <v>105</v>
      </c>
      <c r="F36" s="21" t="s">
        <v>164</v>
      </c>
      <c r="G36" t="s">
        <v>126</v>
      </c>
      <c r="H36">
        <v>43176</v>
      </c>
      <c r="L36">
        <v>217829</v>
      </c>
    </row>
    <row r="37" spans="1:12">
      <c r="A37" t="s">
        <v>27</v>
      </c>
      <c r="B37" t="s">
        <v>426</v>
      </c>
      <c r="C37" t="s">
        <v>180</v>
      </c>
      <c r="D37">
        <v>2006</v>
      </c>
      <c r="E37" t="s">
        <v>105</v>
      </c>
      <c r="F37" s="21" t="s">
        <v>164</v>
      </c>
      <c r="G37" t="s">
        <v>126</v>
      </c>
      <c r="H37">
        <v>28769</v>
      </c>
      <c r="L37">
        <v>141830</v>
      </c>
    </row>
    <row r="38" spans="1:12">
      <c r="A38" t="s">
        <v>28</v>
      </c>
      <c r="B38" t="s">
        <v>427</v>
      </c>
      <c r="C38" t="s">
        <v>181</v>
      </c>
      <c r="D38">
        <v>2006</v>
      </c>
      <c r="E38" t="s">
        <v>105</v>
      </c>
      <c r="F38" s="21" t="s">
        <v>164</v>
      </c>
      <c r="G38" t="s">
        <v>126</v>
      </c>
      <c r="H38">
        <v>57859</v>
      </c>
      <c r="L38">
        <v>275015</v>
      </c>
    </row>
    <row r="39" spans="1:12">
      <c r="A39" t="s">
        <v>30</v>
      </c>
      <c r="B39" t="s">
        <v>428</v>
      </c>
      <c r="C39" t="s">
        <v>29</v>
      </c>
      <c r="D39">
        <v>2006</v>
      </c>
      <c r="E39" t="s">
        <v>105</v>
      </c>
      <c r="F39" s="21" t="s">
        <v>164</v>
      </c>
      <c r="G39" t="s">
        <v>126</v>
      </c>
      <c r="H39">
        <v>6396</v>
      </c>
      <c r="L39">
        <v>33943</v>
      </c>
    </row>
    <row r="40" spans="1:12">
      <c r="A40" t="s">
        <v>32</v>
      </c>
      <c r="B40" t="s">
        <v>429</v>
      </c>
      <c r="C40" t="s">
        <v>31</v>
      </c>
      <c r="D40">
        <v>2006</v>
      </c>
      <c r="E40" t="s">
        <v>105</v>
      </c>
      <c r="F40" s="21" t="s">
        <v>164</v>
      </c>
      <c r="G40" t="s">
        <v>126</v>
      </c>
      <c r="H40">
        <v>10850</v>
      </c>
      <c r="L40">
        <v>57672</v>
      </c>
    </row>
    <row r="41" spans="1:12">
      <c r="A41" t="s">
        <v>34</v>
      </c>
      <c r="B41" t="s">
        <v>430</v>
      </c>
      <c r="C41" t="s">
        <v>33</v>
      </c>
      <c r="D41">
        <v>2006</v>
      </c>
      <c r="E41" t="s">
        <v>105</v>
      </c>
      <c r="F41" s="21" t="s">
        <v>164</v>
      </c>
      <c r="G41" t="s">
        <v>126</v>
      </c>
      <c r="H41">
        <v>10064</v>
      </c>
      <c r="L41">
        <v>54237</v>
      </c>
    </row>
    <row r="42" spans="1:12">
      <c r="A42" t="s">
        <v>36</v>
      </c>
      <c r="B42" t="s">
        <v>431</v>
      </c>
      <c r="C42" t="s">
        <v>35</v>
      </c>
      <c r="D42">
        <v>2006</v>
      </c>
      <c r="E42" t="s">
        <v>105</v>
      </c>
      <c r="F42" s="21" t="s">
        <v>164</v>
      </c>
      <c r="G42" t="s">
        <v>126</v>
      </c>
      <c r="H42">
        <v>8992</v>
      </c>
      <c r="L42">
        <v>45460</v>
      </c>
    </row>
    <row r="43" spans="1:12">
      <c r="A43" t="s">
        <v>38</v>
      </c>
      <c r="B43" t="s">
        <v>432</v>
      </c>
      <c r="C43" t="s">
        <v>37</v>
      </c>
      <c r="D43">
        <v>2006</v>
      </c>
      <c r="E43" t="s">
        <v>105</v>
      </c>
      <c r="F43" s="21" t="s">
        <v>164</v>
      </c>
      <c r="G43" t="s">
        <v>126</v>
      </c>
      <c r="H43">
        <v>14933</v>
      </c>
      <c r="L43">
        <v>73912</v>
      </c>
    </row>
    <row r="44" spans="1:12">
      <c r="A44" t="s">
        <v>40</v>
      </c>
      <c r="B44" t="s">
        <v>433</v>
      </c>
      <c r="C44" t="s">
        <v>39</v>
      </c>
      <c r="D44">
        <v>2006</v>
      </c>
      <c r="E44" t="s">
        <v>105</v>
      </c>
      <c r="F44" s="21" t="s">
        <v>164</v>
      </c>
      <c r="G44" t="s">
        <v>126</v>
      </c>
      <c r="H44">
        <v>12862</v>
      </c>
      <c r="L44">
        <v>64138</v>
      </c>
    </row>
    <row r="45" spans="1:12">
      <c r="A45" t="s">
        <v>41</v>
      </c>
      <c r="B45" t="s">
        <v>434</v>
      </c>
      <c r="C45" t="s">
        <v>24</v>
      </c>
      <c r="D45">
        <v>2006</v>
      </c>
      <c r="E45" t="s">
        <v>105</v>
      </c>
      <c r="F45" s="21" t="s">
        <v>164</v>
      </c>
      <c r="G45" t="s">
        <v>126</v>
      </c>
      <c r="H45">
        <v>12493</v>
      </c>
      <c r="L45">
        <v>64726</v>
      </c>
    </row>
    <row r="46" spans="1:12">
      <c r="A46" t="s">
        <v>43</v>
      </c>
      <c r="B46" t="s">
        <v>435</v>
      </c>
      <c r="C46" t="s">
        <v>42</v>
      </c>
      <c r="D46">
        <v>2006</v>
      </c>
      <c r="E46" t="s">
        <v>105</v>
      </c>
      <c r="F46" s="21" t="s">
        <v>164</v>
      </c>
      <c r="G46" t="s">
        <v>126</v>
      </c>
      <c r="H46">
        <v>6132</v>
      </c>
      <c r="L46">
        <v>37136</v>
      </c>
    </row>
    <row r="47" spans="1:12">
      <c r="A47" t="s">
        <v>45</v>
      </c>
      <c r="B47" t="s">
        <v>436</v>
      </c>
      <c r="C47" t="s">
        <v>44</v>
      </c>
      <c r="D47">
        <v>2006</v>
      </c>
      <c r="E47" t="s">
        <v>105</v>
      </c>
      <c r="F47" s="21" t="s">
        <v>164</v>
      </c>
      <c r="G47" t="s">
        <v>126</v>
      </c>
      <c r="H47">
        <v>11722</v>
      </c>
      <c r="L47">
        <v>57357</v>
      </c>
    </row>
    <row r="48" spans="1:12">
      <c r="A48" t="s">
        <v>47</v>
      </c>
      <c r="B48" t="s">
        <v>437</v>
      </c>
      <c r="C48" t="s">
        <v>46</v>
      </c>
      <c r="D48">
        <v>2006</v>
      </c>
      <c r="E48" t="s">
        <v>105</v>
      </c>
      <c r="F48" s="21" t="s">
        <v>164</v>
      </c>
      <c r="G48" t="s">
        <v>126</v>
      </c>
      <c r="H48">
        <v>17240</v>
      </c>
      <c r="L48">
        <v>87034</v>
      </c>
    </row>
    <row r="49" spans="1:12">
      <c r="A49" t="s">
        <v>49</v>
      </c>
      <c r="B49" t="s">
        <v>438</v>
      </c>
      <c r="C49" t="s">
        <v>48</v>
      </c>
      <c r="D49">
        <v>2006</v>
      </c>
      <c r="E49" t="s">
        <v>105</v>
      </c>
      <c r="F49" s="21" t="s">
        <v>164</v>
      </c>
      <c r="G49" t="s">
        <v>126</v>
      </c>
      <c r="H49">
        <v>21263</v>
      </c>
      <c r="L49">
        <v>112640</v>
      </c>
    </row>
    <row r="50" spans="1:12">
      <c r="A50" t="s">
        <v>51</v>
      </c>
      <c r="B50" t="s">
        <v>439</v>
      </c>
      <c r="C50" t="s">
        <v>50</v>
      </c>
      <c r="D50">
        <v>2006</v>
      </c>
      <c r="E50" t="s">
        <v>105</v>
      </c>
      <c r="F50" s="21" t="s">
        <v>164</v>
      </c>
      <c r="G50" t="s">
        <v>126</v>
      </c>
      <c r="H50">
        <v>13099</v>
      </c>
      <c r="L50">
        <v>67170</v>
      </c>
    </row>
    <row r="51" spans="1:12">
      <c r="A51" t="s">
        <v>53</v>
      </c>
      <c r="B51" t="s">
        <v>440</v>
      </c>
      <c r="C51" t="s">
        <v>52</v>
      </c>
      <c r="D51">
        <v>2006</v>
      </c>
      <c r="E51" t="s">
        <v>105</v>
      </c>
      <c r="F51" s="21" t="s">
        <v>164</v>
      </c>
      <c r="G51" t="s">
        <v>126</v>
      </c>
      <c r="H51">
        <v>13406</v>
      </c>
      <c r="L51">
        <v>65561</v>
      </c>
    </row>
    <row r="52" spans="1:12">
      <c r="A52" t="s">
        <v>55</v>
      </c>
      <c r="B52" t="s">
        <v>441</v>
      </c>
      <c r="C52" t="s">
        <v>54</v>
      </c>
      <c r="D52">
        <v>2006</v>
      </c>
      <c r="E52" t="s">
        <v>105</v>
      </c>
      <c r="F52" s="21" t="s">
        <v>164</v>
      </c>
      <c r="G52" t="s">
        <v>126</v>
      </c>
      <c r="H52">
        <v>12599</v>
      </c>
      <c r="L52">
        <v>59912</v>
      </c>
    </row>
    <row r="53" spans="1:12">
      <c r="A53" t="s">
        <v>57</v>
      </c>
      <c r="B53" t="s">
        <v>442</v>
      </c>
      <c r="C53" t="s">
        <v>56</v>
      </c>
      <c r="D53">
        <v>2006</v>
      </c>
      <c r="E53" t="s">
        <v>105</v>
      </c>
      <c r="F53" s="21" t="s">
        <v>164</v>
      </c>
      <c r="G53" t="s">
        <v>126</v>
      </c>
      <c r="H53">
        <v>30577</v>
      </c>
      <c r="L53">
        <v>157917</v>
      </c>
    </row>
    <row r="54" spans="1:12">
      <c r="A54" t="s">
        <v>59</v>
      </c>
      <c r="B54" t="s">
        <v>443</v>
      </c>
      <c r="C54" t="s">
        <v>58</v>
      </c>
      <c r="D54">
        <v>2006</v>
      </c>
      <c r="E54" t="s">
        <v>105</v>
      </c>
      <c r="F54" s="21" t="s">
        <v>164</v>
      </c>
      <c r="G54" t="s">
        <v>126</v>
      </c>
      <c r="H54">
        <v>23032</v>
      </c>
      <c r="L54">
        <v>114323</v>
      </c>
    </row>
    <row r="55" spans="1:12">
      <c r="A55" t="s">
        <v>61</v>
      </c>
      <c r="B55" t="s">
        <v>444</v>
      </c>
      <c r="C55" t="s">
        <v>60</v>
      </c>
      <c r="D55">
        <v>2006</v>
      </c>
      <c r="E55" t="s">
        <v>105</v>
      </c>
      <c r="F55" s="21" t="s">
        <v>164</v>
      </c>
      <c r="G55" t="s">
        <v>126</v>
      </c>
      <c r="H55">
        <v>5737</v>
      </c>
      <c r="L55">
        <v>27507</v>
      </c>
    </row>
    <row r="56" spans="1:12">
      <c r="A56" t="s">
        <v>63</v>
      </c>
      <c r="B56" t="s">
        <v>445</v>
      </c>
      <c r="C56" t="s">
        <v>62</v>
      </c>
      <c r="D56">
        <v>2006</v>
      </c>
      <c r="E56" t="s">
        <v>105</v>
      </c>
      <c r="F56" s="21" t="s">
        <v>164</v>
      </c>
      <c r="G56" t="s">
        <v>126</v>
      </c>
      <c r="H56">
        <v>18105</v>
      </c>
      <c r="L56">
        <v>84992</v>
      </c>
    </row>
    <row r="57" spans="1:12">
      <c r="A57" t="s">
        <v>65</v>
      </c>
      <c r="B57" t="s">
        <v>446</v>
      </c>
      <c r="C57" t="s">
        <v>64</v>
      </c>
      <c r="D57">
        <v>2006</v>
      </c>
      <c r="E57" t="s">
        <v>105</v>
      </c>
      <c r="F57" s="21" t="s">
        <v>164</v>
      </c>
      <c r="G57" t="s">
        <v>126</v>
      </c>
      <c r="H57">
        <v>6723</v>
      </c>
      <c r="L57">
        <v>33871</v>
      </c>
    </row>
    <row r="58" spans="1:12">
      <c r="A58" t="s">
        <v>67</v>
      </c>
      <c r="B58" t="s">
        <v>447</v>
      </c>
      <c r="C58" t="s">
        <v>66</v>
      </c>
      <c r="D58">
        <v>2006</v>
      </c>
      <c r="E58" t="s">
        <v>105</v>
      </c>
      <c r="F58" s="21" t="s">
        <v>164</v>
      </c>
      <c r="G58" t="s">
        <v>126</v>
      </c>
      <c r="H58">
        <v>9300</v>
      </c>
      <c r="L58">
        <v>44162</v>
      </c>
    </row>
    <row r="59" spans="1:12">
      <c r="A59" t="s">
        <v>69</v>
      </c>
      <c r="B59" t="s">
        <v>448</v>
      </c>
      <c r="C59" t="s">
        <v>68</v>
      </c>
      <c r="D59">
        <v>2006</v>
      </c>
      <c r="E59" t="s">
        <v>105</v>
      </c>
      <c r="F59" s="21" t="s">
        <v>164</v>
      </c>
      <c r="G59" t="s">
        <v>126</v>
      </c>
      <c r="H59">
        <v>8809</v>
      </c>
      <c r="L59">
        <v>43681</v>
      </c>
    </row>
    <row r="60" spans="1:12">
      <c r="A60" t="s">
        <v>71</v>
      </c>
      <c r="B60" t="s">
        <v>449</v>
      </c>
      <c r="C60" t="s">
        <v>70</v>
      </c>
      <c r="D60">
        <v>2006</v>
      </c>
      <c r="E60" t="s">
        <v>105</v>
      </c>
      <c r="F60" s="21" t="s">
        <v>164</v>
      </c>
      <c r="G60" t="s">
        <v>126</v>
      </c>
      <c r="H60">
        <v>14922</v>
      </c>
      <c r="L60">
        <v>68309</v>
      </c>
    </row>
    <row r="61" spans="1:12">
      <c r="A61" t="s">
        <v>20</v>
      </c>
      <c r="B61" t="s">
        <v>450</v>
      </c>
      <c r="C61" t="s">
        <v>182</v>
      </c>
      <c r="D61">
        <v>2006</v>
      </c>
      <c r="E61" t="s">
        <v>105</v>
      </c>
      <c r="F61" s="21" t="s">
        <v>164</v>
      </c>
      <c r="G61" t="s">
        <v>126</v>
      </c>
      <c r="H61">
        <v>289256</v>
      </c>
      <c r="L61">
        <v>1455660</v>
      </c>
    </row>
    <row r="62" spans="1:12">
      <c r="A62" t="s">
        <v>23</v>
      </c>
      <c r="B62" t="s">
        <v>451</v>
      </c>
      <c r="C62" t="s">
        <v>175</v>
      </c>
      <c r="D62">
        <v>2007</v>
      </c>
      <c r="E62" t="s">
        <v>105</v>
      </c>
      <c r="F62" s="21" t="s">
        <v>164</v>
      </c>
      <c r="G62" t="s">
        <v>126</v>
      </c>
      <c r="H62">
        <v>63775</v>
      </c>
      <c r="L62">
        <v>331800</v>
      </c>
    </row>
    <row r="63" spans="1:12">
      <c r="A63" t="s">
        <v>25</v>
      </c>
      <c r="B63" t="s">
        <v>452</v>
      </c>
      <c r="C63" t="s">
        <v>176</v>
      </c>
      <c r="D63">
        <v>2007</v>
      </c>
      <c r="E63" t="s">
        <v>105</v>
      </c>
      <c r="F63" s="21" t="s">
        <v>164</v>
      </c>
      <c r="G63" t="s">
        <v>126</v>
      </c>
      <c r="H63">
        <v>12248</v>
      </c>
      <c r="L63">
        <v>65155</v>
      </c>
    </row>
    <row r="64" spans="1:12">
      <c r="A64" t="s">
        <v>26</v>
      </c>
      <c r="B64" t="s">
        <v>453</v>
      </c>
      <c r="C64" t="s">
        <v>177</v>
      </c>
      <c r="D64">
        <v>2007</v>
      </c>
      <c r="E64" t="s">
        <v>105</v>
      </c>
      <c r="F64" s="21" t="s">
        <v>164</v>
      </c>
      <c r="G64" t="s">
        <v>126</v>
      </c>
      <c r="H64">
        <v>34825</v>
      </c>
      <c r="L64">
        <v>183472</v>
      </c>
    </row>
    <row r="65" spans="1:12">
      <c r="A65" s="16" t="s">
        <v>221</v>
      </c>
      <c r="B65" t="s">
        <v>454</v>
      </c>
      <c r="C65" t="s">
        <v>178</v>
      </c>
      <c r="D65">
        <v>2007</v>
      </c>
      <c r="E65" t="s">
        <v>105</v>
      </c>
      <c r="F65" s="21" t="s">
        <v>164</v>
      </c>
      <c r="G65" t="s">
        <v>126</v>
      </c>
      <c r="H65">
        <v>47656</v>
      </c>
      <c r="L65">
        <v>248054</v>
      </c>
    </row>
    <row r="66" spans="1:12">
      <c r="A66" t="s">
        <v>107</v>
      </c>
      <c r="B66" t="s">
        <v>455</v>
      </c>
      <c r="C66" t="s">
        <v>179</v>
      </c>
      <c r="D66">
        <v>2007</v>
      </c>
      <c r="E66" t="s">
        <v>105</v>
      </c>
      <c r="F66" s="21" t="s">
        <v>164</v>
      </c>
      <c r="G66" t="s">
        <v>126</v>
      </c>
      <c r="H66">
        <v>43314</v>
      </c>
      <c r="L66">
        <v>221005</v>
      </c>
    </row>
    <row r="67" spans="1:12">
      <c r="A67" t="s">
        <v>27</v>
      </c>
      <c r="B67" t="s">
        <v>456</v>
      </c>
      <c r="C67" t="s">
        <v>180</v>
      </c>
      <c r="D67">
        <v>2007</v>
      </c>
      <c r="E67" t="s">
        <v>105</v>
      </c>
      <c r="F67" s="21" t="s">
        <v>164</v>
      </c>
      <c r="G67" t="s">
        <v>126</v>
      </c>
      <c r="H67">
        <v>28451</v>
      </c>
      <c r="L67">
        <v>142382</v>
      </c>
    </row>
    <row r="68" spans="1:12">
      <c r="A68" t="s">
        <v>28</v>
      </c>
      <c r="B68" t="s">
        <v>457</v>
      </c>
      <c r="C68" t="s">
        <v>181</v>
      </c>
      <c r="D68">
        <v>2007</v>
      </c>
      <c r="E68" t="s">
        <v>105</v>
      </c>
      <c r="F68" s="21" t="s">
        <v>164</v>
      </c>
      <c r="G68" t="s">
        <v>126</v>
      </c>
      <c r="H68">
        <v>57059</v>
      </c>
      <c r="L68">
        <v>276667</v>
      </c>
    </row>
    <row r="69" spans="1:12">
      <c r="A69" t="s">
        <v>30</v>
      </c>
      <c r="B69" t="s">
        <v>458</v>
      </c>
      <c r="C69" t="s">
        <v>29</v>
      </c>
      <c r="D69">
        <v>2007</v>
      </c>
      <c r="E69" t="s">
        <v>105</v>
      </c>
      <c r="F69" s="21" t="s">
        <v>164</v>
      </c>
      <c r="G69" t="s">
        <v>126</v>
      </c>
      <c r="H69">
        <v>6313</v>
      </c>
      <c r="L69">
        <v>34170</v>
      </c>
    </row>
    <row r="70" spans="1:12">
      <c r="A70" t="s">
        <v>32</v>
      </c>
      <c r="B70" t="s">
        <v>459</v>
      </c>
      <c r="C70" t="s">
        <v>31</v>
      </c>
      <c r="D70">
        <v>2007</v>
      </c>
      <c r="E70" t="s">
        <v>105</v>
      </c>
      <c r="F70" s="21" t="s">
        <v>164</v>
      </c>
      <c r="G70" t="s">
        <v>126</v>
      </c>
      <c r="H70">
        <v>10815</v>
      </c>
      <c r="L70">
        <v>57969</v>
      </c>
    </row>
    <row r="71" spans="1:12">
      <c r="A71" t="s">
        <v>34</v>
      </c>
      <c r="B71" t="s">
        <v>460</v>
      </c>
      <c r="C71" t="s">
        <v>33</v>
      </c>
      <c r="D71">
        <v>2007</v>
      </c>
      <c r="E71" t="s">
        <v>105</v>
      </c>
      <c r="F71" s="21" t="s">
        <v>164</v>
      </c>
      <c r="G71" t="s">
        <v>126</v>
      </c>
      <c r="H71">
        <v>9955</v>
      </c>
      <c r="L71">
        <v>54790</v>
      </c>
    </row>
    <row r="72" spans="1:12">
      <c r="A72" t="s">
        <v>36</v>
      </c>
      <c r="B72" t="s">
        <v>461</v>
      </c>
      <c r="C72" t="s">
        <v>35</v>
      </c>
      <c r="D72">
        <v>2007</v>
      </c>
      <c r="E72" t="s">
        <v>105</v>
      </c>
      <c r="F72" s="21" t="s">
        <v>164</v>
      </c>
      <c r="G72" t="s">
        <v>126</v>
      </c>
      <c r="H72">
        <v>9000</v>
      </c>
      <c r="L72">
        <v>45858</v>
      </c>
    </row>
    <row r="73" spans="1:12">
      <c r="A73" t="s">
        <v>38</v>
      </c>
      <c r="B73" t="s">
        <v>462</v>
      </c>
      <c r="C73" t="s">
        <v>37</v>
      </c>
      <c r="D73">
        <v>2007</v>
      </c>
      <c r="E73" t="s">
        <v>105</v>
      </c>
      <c r="F73" s="21" t="s">
        <v>164</v>
      </c>
      <c r="G73" t="s">
        <v>126</v>
      </c>
      <c r="H73">
        <v>14831</v>
      </c>
      <c r="L73">
        <v>74294</v>
      </c>
    </row>
    <row r="74" spans="1:12">
      <c r="A74" t="s">
        <v>40</v>
      </c>
      <c r="B74" t="s">
        <v>463</v>
      </c>
      <c r="C74" t="s">
        <v>39</v>
      </c>
      <c r="D74">
        <v>2007</v>
      </c>
      <c r="E74" t="s">
        <v>105</v>
      </c>
      <c r="F74" s="21" t="s">
        <v>164</v>
      </c>
      <c r="G74" t="s">
        <v>126</v>
      </c>
      <c r="H74">
        <v>12861</v>
      </c>
      <c r="L74">
        <v>64719</v>
      </c>
    </row>
    <row r="75" spans="1:12">
      <c r="A75" t="s">
        <v>41</v>
      </c>
      <c r="B75" t="s">
        <v>464</v>
      </c>
      <c r="C75" t="s">
        <v>24</v>
      </c>
      <c r="D75">
        <v>2007</v>
      </c>
      <c r="E75" t="s">
        <v>105</v>
      </c>
      <c r="F75" s="21" t="s">
        <v>164</v>
      </c>
      <c r="G75" t="s">
        <v>126</v>
      </c>
      <c r="H75">
        <v>12248</v>
      </c>
      <c r="L75">
        <v>65155</v>
      </c>
    </row>
    <row r="76" spans="1:12">
      <c r="A76" t="s">
        <v>43</v>
      </c>
      <c r="B76" t="s">
        <v>465</v>
      </c>
      <c r="C76" t="s">
        <v>42</v>
      </c>
      <c r="D76">
        <v>2007</v>
      </c>
      <c r="E76" t="s">
        <v>105</v>
      </c>
      <c r="F76" s="21" t="s">
        <v>164</v>
      </c>
      <c r="G76" t="s">
        <v>126</v>
      </c>
      <c r="H76">
        <v>6028</v>
      </c>
      <c r="L76">
        <v>37225</v>
      </c>
    </row>
    <row r="77" spans="1:12">
      <c r="A77" t="s">
        <v>45</v>
      </c>
      <c r="B77" t="s">
        <v>466</v>
      </c>
      <c r="C77" t="s">
        <v>44</v>
      </c>
      <c r="D77">
        <v>2007</v>
      </c>
      <c r="E77" t="s">
        <v>105</v>
      </c>
      <c r="F77" s="21" t="s">
        <v>164</v>
      </c>
      <c r="G77" t="s">
        <v>126</v>
      </c>
      <c r="H77">
        <v>11586</v>
      </c>
      <c r="L77">
        <v>58198</v>
      </c>
    </row>
    <row r="78" spans="1:12">
      <c r="A78" t="s">
        <v>47</v>
      </c>
      <c r="B78" t="s">
        <v>467</v>
      </c>
      <c r="C78" t="s">
        <v>46</v>
      </c>
      <c r="D78">
        <v>2007</v>
      </c>
      <c r="E78" t="s">
        <v>105</v>
      </c>
      <c r="F78" s="21" t="s">
        <v>164</v>
      </c>
      <c r="G78" t="s">
        <v>126</v>
      </c>
      <c r="H78">
        <v>17211</v>
      </c>
      <c r="L78">
        <v>88049</v>
      </c>
    </row>
    <row r="79" spans="1:12">
      <c r="A79" t="s">
        <v>49</v>
      </c>
      <c r="B79" t="s">
        <v>468</v>
      </c>
      <c r="C79" t="s">
        <v>48</v>
      </c>
      <c r="D79">
        <v>2007</v>
      </c>
      <c r="E79" t="s">
        <v>105</v>
      </c>
      <c r="F79" s="21" t="s">
        <v>164</v>
      </c>
      <c r="G79" t="s">
        <v>126</v>
      </c>
      <c r="H79">
        <v>21223</v>
      </c>
      <c r="L79">
        <v>113773</v>
      </c>
    </row>
    <row r="80" spans="1:12">
      <c r="A80" t="s">
        <v>51</v>
      </c>
      <c r="B80" t="s">
        <v>469</v>
      </c>
      <c r="C80" t="s">
        <v>50</v>
      </c>
      <c r="D80">
        <v>2007</v>
      </c>
      <c r="E80" t="s">
        <v>105</v>
      </c>
      <c r="F80" s="21" t="s">
        <v>164</v>
      </c>
      <c r="G80" t="s">
        <v>126</v>
      </c>
      <c r="H80">
        <v>13052</v>
      </c>
      <c r="L80">
        <v>67674</v>
      </c>
    </row>
    <row r="81" spans="1:12">
      <c r="A81" t="s">
        <v>53</v>
      </c>
      <c r="B81" t="s">
        <v>470</v>
      </c>
      <c r="C81" t="s">
        <v>52</v>
      </c>
      <c r="D81">
        <v>2007</v>
      </c>
      <c r="E81" t="s">
        <v>105</v>
      </c>
      <c r="F81" s="21" t="s">
        <v>164</v>
      </c>
      <c r="G81" t="s">
        <v>126</v>
      </c>
      <c r="H81">
        <v>13381</v>
      </c>
      <c r="L81">
        <v>66607</v>
      </c>
    </row>
    <row r="82" spans="1:12">
      <c r="A82" t="s">
        <v>55</v>
      </c>
      <c r="B82" t="s">
        <v>471</v>
      </c>
      <c r="C82" t="s">
        <v>54</v>
      </c>
      <c r="D82">
        <v>2007</v>
      </c>
      <c r="E82" t="s">
        <v>105</v>
      </c>
      <c r="F82" s="21" t="s">
        <v>164</v>
      </c>
      <c r="G82" t="s">
        <v>126</v>
      </c>
      <c r="H82">
        <v>12498</v>
      </c>
      <c r="L82">
        <v>60527</v>
      </c>
    </row>
    <row r="83" spans="1:12">
      <c r="A83" t="s">
        <v>57</v>
      </c>
      <c r="B83" t="s">
        <v>472</v>
      </c>
      <c r="C83" t="s">
        <v>56</v>
      </c>
      <c r="D83">
        <v>2007</v>
      </c>
      <c r="E83" t="s">
        <v>105</v>
      </c>
      <c r="F83" s="21" t="s">
        <v>164</v>
      </c>
      <c r="G83" t="s">
        <v>126</v>
      </c>
      <c r="H83">
        <v>30816</v>
      </c>
      <c r="L83">
        <v>160478</v>
      </c>
    </row>
    <row r="84" spans="1:12">
      <c r="A84" t="s">
        <v>59</v>
      </c>
      <c r="B84" t="s">
        <v>473</v>
      </c>
      <c r="C84" t="s">
        <v>58</v>
      </c>
      <c r="D84">
        <v>2007</v>
      </c>
      <c r="E84" t="s">
        <v>105</v>
      </c>
      <c r="F84" s="21" t="s">
        <v>164</v>
      </c>
      <c r="G84" t="s">
        <v>126</v>
      </c>
      <c r="H84">
        <v>22731</v>
      </c>
      <c r="L84">
        <v>114547</v>
      </c>
    </row>
    <row r="85" spans="1:12">
      <c r="A85" t="s">
        <v>61</v>
      </c>
      <c r="B85" t="s">
        <v>474</v>
      </c>
      <c r="C85" t="s">
        <v>60</v>
      </c>
      <c r="D85">
        <v>2007</v>
      </c>
      <c r="E85" t="s">
        <v>105</v>
      </c>
      <c r="F85" s="21" t="s">
        <v>164</v>
      </c>
      <c r="G85" t="s">
        <v>126</v>
      </c>
      <c r="H85">
        <v>5720</v>
      </c>
      <c r="L85">
        <v>27835</v>
      </c>
    </row>
    <row r="86" spans="1:12">
      <c r="A86" t="s">
        <v>63</v>
      </c>
      <c r="B86" t="s">
        <v>475</v>
      </c>
      <c r="C86" t="s">
        <v>62</v>
      </c>
      <c r="D86">
        <v>2007</v>
      </c>
      <c r="E86" t="s">
        <v>105</v>
      </c>
      <c r="F86" s="21" t="s">
        <v>164</v>
      </c>
      <c r="G86" t="s">
        <v>126</v>
      </c>
      <c r="H86">
        <v>17932</v>
      </c>
      <c r="L86">
        <v>85644</v>
      </c>
    </row>
    <row r="87" spans="1:12">
      <c r="A87" t="s">
        <v>65</v>
      </c>
      <c r="B87" t="s">
        <v>476</v>
      </c>
      <c r="C87" t="s">
        <v>64</v>
      </c>
      <c r="D87">
        <v>2007</v>
      </c>
      <c r="E87" t="s">
        <v>105</v>
      </c>
      <c r="F87" s="21" t="s">
        <v>164</v>
      </c>
      <c r="G87" t="s">
        <v>126</v>
      </c>
      <c r="H87">
        <v>6560</v>
      </c>
      <c r="L87">
        <v>33958</v>
      </c>
    </row>
    <row r="88" spans="1:12">
      <c r="A88" t="s">
        <v>67</v>
      </c>
      <c r="B88" t="s">
        <v>477</v>
      </c>
      <c r="C88" t="s">
        <v>66</v>
      </c>
      <c r="D88">
        <v>2007</v>
      </c>
      <c r="E88" t="s">
        <v>105</v>
      </c>
      <c r="F88" s="21" t="s">
        <v>164</v>
      </c>
      <c r="G88" t="s">
        <v>126</v>
      </c>
      <c r="H88">
        <v>9115</v>
      </c>
      <c r="L88">
        <v>44286</v>
      </c>
    </row>
    <row r="89" spans="1:12">
      <c r="A89" t="s">
        <v>69</v>
      </c>
      <c r="B89" t="s">
        <v>478</v>
      </c>
      <c r="C89" t="s">
        <v>68</v>
      </c>
      <c r="D89">
        <v>2007</v>
      </c>
      <c r="E89" t="s">
        <v>105</v>
      </c>
      <c r="F89" s="21" t="s">
        <v>164</v>
      </c>
      <c r="G89" t="s">
        <v>126</v>
      </c>
      <c r="H89">
        <v>8700</v>
      </c>
      <c r="L89">
        <v>43921</v>
      </c>
    </row>
    <row r="90" spans="1:12">
      <c r="A90" t="s">
        <v>71</v>
      </c>
      <c r="B90" t="s">
        <v>479</v>
      </c>
      <c r="C90" t="s">
        <v>70</v>
      </c>
      <c r="D90">
        <v>2007</v>
      </c>
      <c r="E90" t="s">
        <v>105</v>
      </c>
      <c r="F90" s="21" t="s">
        <v>164</v>
      </c>
      <c r="G90" t="s">
        <v>126</v>
      </c>
      <c r="H90">
        <v>14752</v>
      </c>
      <c r="L90">
        <v>68858</v>
      </c>
    </row>
    <row r="91" spans="1:12">
      <c r="A91" t="s">
        <v>20</v>
      </c>
      <c r="B91" t="s">
        <v>480</v>
      </c>
      <c r="C91" t="s">
        <v>182</v>
      </c>
      <c r="D91">
        <v>2007</v>
      </c>
      <c r="E91" t="s">
        <v>105</v>
      </c>
      <c r="F91" s="21" t="s">
        <v>164</v>
      </c>
      <c r="G91" t="s">
        <v>126</v>
      </c>
      <c r="H91">
        <v>287328</v>
      </c>
      <c r="L91">
        <v>1468535</v>
      </c>
    </row>
    <row r="92" spans="1:12">
      <c r="A92" t="s">
        <v>23</v>
      </c>
      <c r="B92" t="s">
        <v>481</v>
      </c>
      <c r="C92" t="s">
        <v>175</v>
      </c>
      <c r="D92">
        <v>2008</v>
      </c>
      <c r="E92" t="s">
        <v>105</v>
      </c>
      <c r="F92" s="21" t="s">
        <v>164</v>
      </c>
      <c r="G92" t="s">
        <v>126</v>
      </c>
      <c r="H92">
        <v>63531</v>
      </c>
      <c r="L92">
        <v>333717</v>
      </c>
    </row>
    <row r="93" spans="1:12">
      <c r="A93" t="s">
        <v>25</v>
      </c>
      <c r="B93" t="s">
        <v>482</v>
      </c>
      <c r="C93" t="s">
        <v>176</v>
      </c>
      <c r="D93">
        <v>2008</v>
      </c>
      <c r="E93" t="s">
        <v>105</v>
      </c>
      <c r="F93" s="21" t="s">
        <v>164</v>
      </c>
      <c r="G93" t="s">
        <v>126</v>
      </c>
      <c r="H93">
        <v>12165</v>
      </c>
      <c r="L93">
        <v>65581</v>
      </c>
    </row>
    <row r="94" spans="1:12">
      <c r="A94" t="s">
        <v>26</v>
      </c>
      <c r="B94" t="s">
        <v>483</v>
      </c>
      <c r="C94" t="s">
        <v>177</v>
      </c>
      <c r="D94">
        <v>2008</v>
      </c>
      <c r="E94" t="s">
        <v>105</v>
      </c>
      <c r="F94" s="21" t="s">
        <v>164</v>
      </c>
      <c r="G94" t="s">
        <v>126</v>
      </c>
      <c r="H94">
        <v>34714</v>
      </c>
      <c r="L94">
        <v>184880</v>
      </c>
    </row>
    <row r="95" spans="1:12">
      <c r="A95" s="16" t="s">
        <v>221</v>
      </c>
      <c r="B95" t="s">
        <v>484</v>
      </c>
      <c r="C95" t="s">
        <v>178</v>
      </c>
      <c r="D95">
        <v>2008</v>
      </c>
      <c r="E95" t="s">
        <v>105</v>
      </c>
      <c r="F95" s="21" t="s">
        <v>164</v>
      </c>
      <c r="G95" t="s">
        <v>126</v>
      </c>
      <c r="H95">
        <v>47513</v>
      </c>
      <c r="L95">
        <v>250088</v>
      </c>
    </row>
    <row r="96" spans="1:12">
      <c r="A96" t="s">
        <v>107</v>
      </c>
      <c r="B96" t="s">
        <v>485</v>
      </c>
      <c r="C96" t="s">
        <v>179</v>
      </c>
      <c r="D96">
        <v>2008</v>
      </c>
      <c r="E96" t="s">
        <v>105</v>
      </c>
      <c r="F96" s="21" t="s">
        <v>164</v>
      </c>
      <c r="G96" t="s">
        <v>126</v>
      </c>
      <c r="H96">
        <v>43419</v>
      </c>
      <c r="L96">
        <v>223798</v>
      </c>
    </row>
    <row r="97" spans="1:12">
      <c r="A97" t="s">
        <v>27</v>
      </c>
      <c r="B97" t="s">
        <v>486</v>
      </c>
      <c r="C97" t="s">
        <v>180</v>
      </c>
      <c r="D97">
        <v>2008</v>
      </c>
      <c r="E97" t="s">
        <v>105</v>
      </c>
      <c r="F97" s="21" t="s">
        <v>164</v>
      </c>
      <c r="G97" t="s">
        <v>126</v>
      </c>
      <c r="H97">
        <v>28410</v>
      </c>
      <c r="L97">
        <v>142853</v>
      </c>
    </row>
    <row r="98" spans="1:12">
      <c r="A98" t="s">
        <v>28</v>
      </c>
      <c r="B98" t="s">
        <v>487</v>
      </c>
      <c r="C98" t="s">
        <v>181</v>
      </c>
      <c r="D98">
        <v>2008</v>
      </c>
      <c r="E98" t="s">
        <v>105</v>
      </c>
      <c r="F98" s="21" t="s">
        <v>164</v>
      </c>
      <c r="G98" t="s">
        <v>126</v>
      </c>
      <c r="H98">
        <v>56817</v>
      </c>
      <c r="L98">
        <v>278478</v>
      </c>
    </row>
    <row r="99" spans="1:12">
      <c r="A99" t="s">
        <v>30</v>
      </c>
      <c r="B99" t="s">
        <v>488</v>
      </c>
      <c r="C99" t="s">
        <v>29</v>
      </c>
      <c r="D99">
        <v>2008</v>
      </c>
      <c r="E99" t="s">
        <v>105</v>
      </c>
      <c r="F99" s="21" t="s">
        <v>164</v>
      </c>
      <c r="G99" t="s">
        <v>126</v>
      </c>
      <c r="H99">
        <v>6246</v>
      </c>
      <c r="L99">
        <v>34230</v>
      </c>
    </row>
    <row r="100" spans="1:12">
      <c r="A100" t="s">
        <v>32</v>
      </c>
      <c r="B100" t="s">
        <v>489</v>
      </c>
      <c r="C100" t="s">
        <v>31</v>
      </c>
      <c r="D100">
        <v>2008</v>
      </c>
      <c r="E100" t="s">
        <v>105</v>
      </c>
      <c r="F100" s="21" t="s">
        <v>164</v>
      </c>
      <c r="G100" t="s">
        <v>126</v>
      </c>
      <c r="H100">
        <v>10689</v>
      </c>
      <c r="L100">
        <v>58293</v>
      </c>
    </row>
    <row r="101" spans="1:12">
      <c r="A101" t="s">
        <v>34</v>
      </c>
      <c r="B101" t="s">
        <v>490</v>
      </c>
      <c r="C101" t="s">
        <v>33</v>
      </c>
      <c r="D101">
        <v>2008</v>
      </c>
      <c r="E101" t="s">
        <v>105</v>
      </c>
      <c r="F101" s="21" t="s">
        <v>164</v>
      </c>
      <c r="G101" t="s">
        <v>126</v>
      </c>
      <c r="H101">
        <v>9930</v>
      </c>
      <c r="L101">
        <v>55114</v>
      </c>
    </row>
    <row r="102" spans="1:12">
      <c r="A102" t="s">
        <v>36</v>
      </c>
      <c r="B102" t="s">
        <v>491</v>
      </c>
      <c r="C102" t="s">
        <v>35</v>
      </c>
      <c r="D102">
        <v>2008</v>
      </c>
      <c r="E102" t="s">
        <v>105</v>
      </c>
      <c r="F102" s="21" t="s">
        <v>164</v>
      </c>
      <c r="G102" t="s">
        <v>126</v>
      </c>
      <c r="H102">
        <v>9032</v>
      </c>
      <c r="L102">
        <v>46155</v>
      </c>
    </row>
    <row r="103" spans="1:12">
      <c r="A103" t="s">
        <v>38</v>
      </c>
      <c r="B103" t="s">
        <v>492</v>
      </c>
      <c r="C103" t="s">
        <v>37</v>
      </c>
      <c r="D103">
        <v>2008</v>
      </c>
      <c r="E103" t="s">
        <v>105</v>
      </c>
      <c r="F103" s="21" t="s">
        <v>164</v>
      </c>
      <c r="G103" t="s">
        <v>126</v>
      </c>
      <c r="H103">
        <v>14681</v>
      </c>
      <c r="L103">
        <v>74630</v>
      </c>
    </row>
    <row r="104" spans="1:12">
      <c r="A104" t="s">
        <v>40</v>
      </c>
      <c r="B104" t="s">
        <v>493</v>
      </c>
      <c r="C104" t="s">
        <v>39</v>
      </c>
      <c r="D104">
        <v>2008</v>
      </c>
      <c r="E104" t="s">
        <v>105</v>
      </c>
      <c r="F104" s="21" t="s">
        <v>164</v>
      </c>
      <c r="G104" t="s">
        <v>126</v>
      </c>
      <c r="H104">
        <v>12953</v>
      </c>
      <c r="L104">
        <v>65295</v>
      </c>
    </row>
    <row r="105" spans="1:12">
      <c r="A105" t="s">
        <v>41</v>
      </c>
      <c r="B105" t="s">
        <v>494</v>
      </c>
      <c r="C105" t="s">
        <v>24</v>
      </c>
      <c r="D105">
        <v>2008</v>
      </c>
      <c r="E105" t="s">
        <v>105</v>
      </c>
      <c r="F105" s="21" t="s">
        <v>164</v>
      </c>
      <c r="G105" t="s">
        <v>126</v>
      </c>
      <c r="H105">
        <v>12165</v>
      </c>
      <c r="L105">
        <v>65581</v>
      </c>
    </row>
    <row r="106" spans="1:12">
      <c r="A106" t="s">
        <v>43</v>
      </c>
      <c r="B106" t="s">
        <v>495</v>
      </c>
      <c r="C106" t="s">
        <v>42</v>
      </c>
      <c r="D106">
        <v>2008</v>
      </c>
      <c r="E106" t="s">
        <v>105</v>
      </c>
      <c r="F106" s="21" t="s">
        <v>164</v>
      </c>
      <c r="G106" t="s">
        <v>126</v>
      </c>
      <c r="H106">
        <v>5944</v>
      </c>
      <c r="L106">
        <v>37011</v>
      </c>
    </row>
    <row r="107" spans="1:12">
      <c r="A107" t="s">
        <v>45</v>
      </c>
      <c r="B107" t="s">
        <v>496</v>
      </c>
      <c r="C107" t="s">
        <v>44</v>
      </c>
      <c r="D107">
        <v>2008</v>
      </c>
      <c r="E107" t="s">
        <v>105</v>
      </c>
      <c r="F107" s="21" t="s">
        <v>164</v>
      </c>
      <c r="G107" t="s">
        <v>126</v>
      </c>
      <c r="H107">
        <v>11536</v>
      </c>
      <c r="L107">
        <v>59065</v>
      </c>
    </row>
    <row r="108" spans="1:12">
      <c r="A108" t="s">
        <v>47</v>
      </c>
      <c r="B108" t="s">
        <v>497</v>
      </c>
      <c r="C108" t="s">
        <v>46</v>
      </c>
      <c r="D108">
        <v>2008</v>
      </c>
      <c r="E108" t="s">
        <v>105</v>
      </c>
      <c r="F108" s="21" t="s">
        <v>164</v>
      </c>
      <c r="G108" t="s">
        <v>126</v>
      </c>
      <c r="H108">
        <v>17234</v>
      </c>
      <c r="L108">
        <v>88804</v>
      </c>
    </row>
    <row r="109" spans="1:12">
      <c r="A109" t="s">
        <v>49</v>
      </c>
      <c r="B109" t="s">
        <v>498</v>
      </c>
      <c r="C109" t="s">
        <v>48</v>
      </c>
      <c r="D109">
        <v>2008</v>
      </c>
      <c r="E109" t="s">
        <v>105</v>
      </c>
      <c r="F109" s="21" t="s">
        <v>164</v>
      </c>
      <c r="G109" t="s">
        <v>126</v>
      </c>
      <c r="H109">
        <v>21223</v>
      </c>
      <c r="L109">
        <v>114723</v>
      </c>
    </row>
    <row r="110" spans="1:12">
      <c r="A110" t="s">
        <v>51</v>
      </c>
      <c r="B110" t="s">
        <v>499</v>
      </c>
      <c r="C110" t="s">
        <v>50</v>
      </c>
      <c r="D110">
        <v>2008</v>
      </c>
      <c r="E110" t="s">
        <v>105</v>
      </c>
      <c r="F110" s="21" t="s">
        <v>164</v>
      </c>
      <c r="G110" t="s">
        <v>126</v>
      </c>
      <c r="H110">
        <v>12951</v>
      </c>
      <c r="L110">
        <v>68008</v>
      </c>
    </row>
    <row r="111" spans="1:12">
      <c r="A111" t="s">
        <v>53</v>
      </c>
      <c r="B111" t="s">
        <v>500</v>
      </c>
      <c r="C111" t="s">
        <v>52</v>
      </c>
      <c r="D111">
        <v>2008</v>
      </c>
      <c r="E111" t="s">
        <v>105</v>
      </c>
      <c r="F111" s="21" t="s">
        <v>164</v>
      </c>
      <c r="G111" t="s">
        <v>126</v>
      </c>
      <c r="H111">
        <v>13339</v>
      </c>
      <c r="L111">
        <v>67357</v>
      </c>
    </row>
    <row r="112" spans="1:12">
      <c r="A112" t="s">
        <v>55</v>
      </c>
      <c r="B112" t="s">
        <v>501</v>
      </c>
      <c r="C112" t="s">
        <v>54</v>
      </c>
      <c r="D112">
        <v>2008</v>
      </c>
      <c r="E112" t="s">
        <v>105</v>
      </c>
      <c r="F112" s="21" t="s">
        <v>164</v>
      </c>
      <c r="G112" t="s">
        <v>126</v>
      </c>
      <c r="H112">
        <v>12428</v>
      </c>
      <c r="L112">
        <v>60978</v>
      </c>
    </row>
    <row r="113" spans="1:12">
      <c r="A113" t="s">
        <v>57</v>
      </c>
      <c r="B113" t="s">
        <v>502</v>
      </c>
      <c r="C113" t="s">
        <v>56</v>
      </c>
      <c r="D113">
        <v>2008</v>
      </c>
      <c r="E113" t="s">
        <v>105</v>
      </c>
      <c r="F113" s="21" t="s">
        <v>164</v>
      </c>
      <c r="G113" t="s">
        <v>126</v>
      </c>
      <c r="H113">
        <v>30991</v>
      </c>
      <c r="L113">
        <v>162820</v>
      </c>
    </row>
    <row r="114" spans="1:12">
      <c r="A114" t="s">
        <v>59</v>
      </c>
      <c r="B114" t="s">
        <v>503</v>
      </c>
      <c r="C114" t="s">
        <v>58</v>
      </c>
      <c r="D114">
        <v>2008</v>
      </c>
      <c r="E114" t="s">
        <v>105</v>
      </c>
      <c r="F114" s="21" t="s">
        <v>164</v>
      </c>
      <c r="G114" t="s">
        <v>126</v>
      </c>
      <c r="H114">
        <v>22649</v>
      </c>
      <c r="L114">
        <v>114715</v>
      </c>
    </row>
    <row r="115" spans="1:12">
      <c r="A115" t="s">
        <v>61</v>
      </c>
      <c r="B115" t="s">
        <v>504</v>
      </c>
      <c r="C115" t="s">
        <v>60</v>
      </c>
      <c r="D115">
        <v>2008</v>
      </c>
      <c r="E115" t="s">
        <v>105</v>
      </c>
      <c r="F115" s="21" t="s">
        <v>164</v>
      </c>
      <c r="G115" t="s">
        <v>126</v>
      </c>
      <c r="H115">
        <v>5761</v>
      </c>
      <c r="L115">
        <v>28138</v>
      </c>
    </row>
    <row r="116" spans="1:12">
      <c r="A116" t="s">
        <v>63</v>
      </c>
      <c r="B116" t="s">
        <v>505</v>
      </c>
      <c r="C116" t="s">
        <v>62</v>
      </c>
      <c r="D116">
        <v>2008</v>
      </c>
      <c r="E116" t="s">
        <v>105</v>
      </c>
      <c r="F116" s="21" t="s">
        <v>164</v>
      </c>
      <c r="G116" t="s">
        <v>126</v>
      </c>
      <c r="H116">
        <v>17904</v>
      </c>
      <c r="L116">
        <v>86320</v>
      </c>
    </row>
    <row r="117" spans="1:12">
      <c r="A117" t="s">
        <v>65</v>
      </c>
      <c r="B117" t="s">
        <v>506</v>
      </c>
      <c r="C117" t="s">
        <v>64</v>
      </c>
      <c r="D117">
        <v>2008</v>
      </c>
      <c r="E117" t="s">
        <v>105</v>
      </c>
      <c r="F117" s="21" t="s">
        <v>164</v>
      </c>
      <c r="G117" t="s">
        <v>126</v>
      </c>
      <c r="H117">
        <v>6510</v>
      </c>
      <c r="L117">
        <v>34052</v>
      </c>
    </row>
    <row r="118" spans="1:12">
      <c r="A118" t="s">
        <v>67</v>
      </c>
      <c r="B118" t="s">
        <v>507</v>
      </c>
      <c r="C118" t="s">
        <v>66</v>
      </c>
      <c r="D118">
        <v>2008</v>
      </c>
      <c r="E118" t="s">
        <v>105</v>
      </c>
      <c r="F118" s="21" t="s">
        <v>164</v>
      </c>
      <c r="G118" t="s">
        <v>126</v>
      </c>
      <c r="H118">
        <v>9018</v>
      </c>
      <c r="L118">
        <v>44310</v>
      </c>
    </row>
    <row r="119" spans="1:12">
      <c r="A119" t="s">
        <v>69</v>
      </c>
      <c r="B119" t="s">
        <v>508</v>
      </c>
      <c r="C119" t="s">
        <v>68</v>
      </c>
      <c r="D119">
        <v>2008</v>
      </c>
      <c r="E119" t="s">
        <v>105</v>
      </c>
      <c r="F119" s="21" t="s">
        <v>164</v>
      </c>
      <c r="G119" t="s">
        <v>126</v>
      </c>
      <c r="H119">
        <v>8607</v>
      </c>
      <c r="L119">
        <v>44183</v>
      </c>
    </row>
    <row r="120" spans="1:12">
      <c r="A120" t="s">
        <v>71</v>
      </c>
      <c r="B120" t="s">
        <v>509</v>
      </c>
      <c r="C120" t="s">
        <v>70</v>
      </c>
      <c r="D120">
        <v>2008</v>
      </c>
      <c r="E120" t="s">
        <v>105</v>
      </c>
      <c r="F120" s="21" t="s">
        <v>164</v>
      </c>
      <c r="G120" t="s">
        <v>126</v>
      </c>
      <c r="H120">
        <v>14778</v>
      </c>
      <c r="L120">
        <v>69613</v>
      </c>
    </row>
    <row r="121" spans="1:12">
      <c r="A121" t="s">
        <v>20</v>
      </c>
      <c r="B121" t="s">
        <v>510</v>
      </c>
      <c r="C121" t="s">
        <v>182</v>
      </c>
      <c r="D121">
        <v>2008</v>
      </c>
      <c r="E121" t="s">
        <v>105</v>
      </c>
      <c r="F121" s="21" t="s">
        <v>164</v>
      </c>
      <c r="G121" t="s">
        <v>126</v>
      </c>
      <c r="H121">
        <v>286569</v>
      </c>
      <c r="L121">
        <v>1479395</v>
      </c>
    </row>
    <row r="122" spans="1:12">
      <c r="A122" t="s">
        <v>23</v>
      </c>
      <c r="B122" t="s">
        <v>511</v>
      </c>
      <c r="C122" t="s">
        <v>175</v>
      </c>
      <c r="D122">
        <v>2009</v>
      </c>
      <c r="E122" t="s">
        <v>105</v>
      </c>
      <c r="F122" s="21" t="s">
        <v>164</v>
      </c>
      <c r="G122" t="s">
        <v>126</v>
      </c>
      <c r="H122">
        <v>63384</v>
      </c>
      <c r="L122">
        <v>335123</v>
      </c>
    </row>
    <row r="123" spans="1:12">
      <c r="A123" t="s">
        <v>25</v>
      </c>
      <c r="B123" t="s">
        <v>512</v>
      </c>
      <c r="C123" t="s">
        <v>176</v>
      </c>
      <c r="D123">
        <v>2009</v>
      </c>
      <c r="E123" t="s">
        <v>105</v>
      </c>
      <c r="F123" s="21" t="s">
        <v>164</v>
      </c>
      <c r="G123" t="s">
        <v>126</v>
      </c>
      <c r="H123">
        <v>12037</v>
      </c>
      <c r="L123">
        <v>65756</v>
      </c>
    </row>
    <row r="124" spans="1:12">
      <c r="A124" t="s">
        <v>26</v>
      </c>
      <c r="B124" t="s">
        <v>513</v>
      </c>
      <c r="C124" t="s">
        <v>177</v>
      </c>
      <c r="D124">
        <v>2009</v>
      </c>
      <c r="E124" t="s">
        <v>105</v>
      </c>
      <c r="F124" s="21" t="s">
        <v>164</v>
      </c>
      <c r="G124" t="s">
        <v>126</v>
      </c>
      <c r="H124">
        <v>34453</v>
      </c>
      <c r="L124">
        <v>185370</v>
      </c>
    </row>
    <row r="125" spans="1:12">
      <c r="A125" s="16" t="s">
        <v>221</v>
      </c>
      <c r="B125" t="s">
        <v>514</v>
      </c>
      <c r="C125" t="s">
        <v>178</v>
      </c>
      <c r="D125">
        <v>2009</v>
      </c>
      <c r="E125" t="s">
        <v>105</v>
      </c>
      <c r="F125" s="21" t="s">
        <v>164</v>
      </c>
      <c r="G125" t="s">
        <v>126</v>
      </c>
      <c r="H125">
        <v>47457</v>
      </c>
      <c r="L125">
        <v>251618</v>
      </c>
    </row>
    <row r="126" spans="1:12">
      <c r="A126" t="s">
        <v>107</v>
      </c>
      <c r="B126" t="s">
        <v>515</v>
      </c>
      <c r="C126" t="s">
        <v>179</v>
      </c>
      <c r="D126">
        <v>2009</v>
      </c>
      <c r="E126" t="s">
        <v>105</v>
      </c>
      <c r="F126" s="21" t="s">
        <v>164</v>
      </c>
      <c r="G126" t="s">
        <v>126</v>
      </c>
      <c r="H126">
        <v>43562</v>
      </c>
      <c r="L126">
        <v>226703</v>
      </c>
    </row>
    <row r="127" spans="1:12">
      <c r="A127" t="s">
        <v>27</v>
      </c>
      <c r="B127" t="s">
        <v>516</v>
      </c>
      <c r="C127" t="s">
        <v>180</v>
      </c>
      <c r="D127">
        <v>2009</v>
      </c>
      <c r="E127" t="s">
        <v>105</v>
      </c>
      <c r="F127" s="21" t="s">
        <v>164</v>
      </c>
      <c r="G127" t="s">
        <v>126</v>
      </c>
      <c r="H127">
        <v>28270</v>
      </c>
      <c r="L127">
        <v>143170</v>
      </c>
    </row>
    <row r="128" spans="1:12">
      <c r="A128" t="s">
        <v>28</v>
      </c>
      <c r="B128" t="s">
        <v>517</v>
      </c>
      <c r="C128" t="s">
        <v>181</v>
      </c>
      <c r="D128">
        <v>2009</v>
      </c>
      <c r="E128" t="s">
        <v>105</v>
      </c>
      <c r="F128" s="21" t="s">
        <v>164</v>
      </c>
      <c r="G128" t="s">
        <v>126</v>
      </c>
      <c r="H128">
        <v>56751</v>
      </c>
      <c r="L128">
        <v>280108</v>
      </c>
    </row>
    <row r="129" spans="1:12">
      <c r="A129" t="s">
        <v>30</v>
      </c>
      <c r="B129" t="s">
        <v>518</v>
      </c>
      <c r="C129" t="s">
        <v>29</v>
      </c>
      <c r="D129">
        <v>2009</v>
      </c>
      <c r="E129" t="s">
        <v>105</v>
      </c>
      <c r="F129" s="21" t="s">
        <v>164</v>
      </c>
      <c r="G129" t="s">
        <v>126</v>
      </c>
      <c r="H129">
        <v>6231</v>
      </c>
      <c r="L129">
        <v>34272</v>
      </c>
    </row>
    <row r="130" spans="1:12">
      <c r="A130" t="s">
        <v>32</v>
      </c>
      <c r="B130" t="s">
        <v>519</v>
      </c>
      <c r="C130" t="s">
        <v>31</v>
      </c>
      <c r="D130">
        <v>2009</v>
      </c>
      <c r="E130" t="s">
        <v>105</v>
      </c>
      <c r="F130" s="21" t="s">
        <v>164</v>
      </c>
      <c r="G130" t="s">
        <v>126</v>
      </c>
      <c r="H130">
        <v>10628</v>
      </c>
      <c r="L130">
        <v>58642</v>
      </c>
    </row>
    <row r="131" spans="1:12">
      <c r="A131" t="s">
        <v>34</v>
      </c>
      <c r="B131" t="s">
        <v>520</v>
      </c>
      <c r="C131" t="s">
        <v>33</v>
      </c>
      <c r="D131">
        <v>2009</v>
      </c>
      <c r="E131" t="s">
        <v>105</v>
      </c>
      <c r="F131" s="21" t="s">
        <v>164</v>
      </c>
      <c r="G131" t="s">
        <v>126</v>
      </c>
      <c r="H131">
        <v>9883</v>
      </c>
      <c r="L131">
        <v>55299</v>
      </c>
    </row>
    <row r="132" spans="1:12">
      <c r="A132" t="s">
        <v>36</v>
      </c>
      <c r="B132" t="s">
        <v>521</v>
      </c>
      <c r="C132" t="s">
        <v>35</v>
      </c>
      <c r="D132">
        <v>2009</v>
      </c>
      <c r="E132" t="s">
        <v>105</v>
      </c>
      <c r="F132" s="21" t="s">
        <v>164</v>
      </c>
      <c r="G132" t="s">
        <v>126</v>
      </c>
      <c r="H132">
        <v>8949</v>
      </c>
      <c r="L132">
        <v>46158</v>
      </c>
    </row>
    <row r="133" spans="1:12">
      <c r="A133" t="s">
        <v>38</v>
      </c>
      <c r="B133" t="s">
        <v>522</v>
      </c>
      <c r="C133" t="s">
        <v>37</v>
      </c>
      <c r="D133">
        <v>2009</v>
      </c>
      <c r="E133" t="s">
        <v>105</v>
      </c>
      <c r="F133" s="21" t="s">
        <v>164</v>
      </c>
      <c r="G133" t="s">
        <v>126</v>
      </c>
      <c r="H133">
        <v>14599</v>
      </c>
      <c r="L133">
        <v>74794</v>
      </c>
    </row>
    <row r="134" spans="1:12">
      <c r="A134" t="s">
        <v>40</v>
      </c>
      <c r="B134" t="s">
        <v>523</v>
      </c>
      <c r="C134" t="s">
        <v>39</v>
      </c>
      <c r="D134">
        <v>2009</v>
      </c>
      <c r="E134" t="s">
        <v>105</v>
      </c>
      <c r="F134" s="21" t="s">
        <v>164</v>
      </c>
      <c r="G134" t="s">
        <v>126</v>
      </c>
      <c r="H134">
        <v>13094</v>
      </c>
      <c r="L134">
        <v>65958</v>
      </c>
    </row>
    <row r="135" spans="1:12">
      <c r="A135" t="s">
        <v>41</v>
      </c>
      <c r="B135" t="s">
        <v>524</v>
      </c>
      <c r="C135" t="s">
        <v>24</v>
      </c>
      <c r="D135">
        <v>2009</v>
      </c>
      <c r="E135" t="s">
        <v>105</v>
      </c>
      <c r="F135" s="21" t="s">
        <v>164</v>
      </c>
      <c r="G135" t="s">
        <v>126</v>
      </c>
      <c r="H135">
        <v>12037</v>
      </c>
      <c r="L135">
        <v>65756</v>
      </c>
    </row>
    <row r="136" spans="1:12">
      <c r="A136" t="s">
        <v>43</v>
      </c>
      <c r="B136" t="s">
        <v>525</v>
      </c>
      <c r="C136" t="s">
        <v>42</v>
      </c>
      <c r="D136">
        <v>2009</v>
      </c>
      <c r="E136" t="s">
        <v>105</v>
      </c>
      <c r="F136" s="21" t="s">
        <v>164</v>
      </c>
      <c r="G136" t="s">
        <v>126</v>
      </c>
      <c r="H136">
        <v>5901</v>
      </c>
      <c r="L136">
        <v>36950</v>
      </c>
    </row>
    <row r="137" spans="1:12">
      <c r="A137" t="s">
        <v>45</v>
      </c>
      <c r="B137" t="s">
        <v>526</v>
      </c>
      <c r="C137" t="s">
        <v>44</v>
      </c>
      <c r="D137">
        <v>2009</v>
      </c>
      <c r="E137" t="s">
        <v>105</v>
      </c>
      <c r="F137" s="21" t="s">
        <v>164</v>
      </c>
      <c r="G137" t="s">
        <v>126</v>
      </c>
      <c r="H137">
        <v>11468</v>
      </c>
      <c r="L137">
        <v>59372</v>
      </c>
    </row>
    <row r="138" spans="1:12">
      <c r="A138" t="s">
        <v>47</v>
      </c>
      <c r="B138" t="s">
        <v>527</v>
      </c>
      <c r="C138" t="s">
        <v>46</v>
      </c>
      <c r="D138">
        <v>2009</v>
      </c>
      <c r="E138" t="s">
        <v>105</v>
      </c>
      <c r="F138" s="21" t="s">
        <v>164</v>
      </c>
      <c r="G138" t="s">
        <v>126</v>
      </c>
      <c r="H138">
        <v>17084</v>
      </c>
      <c r="L138">
        <v>89048</v>
      </c>
    </row>
    <row r="139" spans="1:12">
      <c r="A139" t="s">
        <v>49</v>
      </c>
      <c r="B139" t="s">
        <v>528</v>
      </c>
      <c r="C139" t="s">
        <v>48</v>
      </c>
      <c r="D139">
        <v>2009</v>
      </c>
      <c r="E139" t="s">
        <v>105</v>
      </c>
      <c r="F139" s="21" t="s">
        <v>164</v>
      </c>
      <c r="G139" t="s">
        <v>126</v>
      </c>
      <c r="H139">
        <v>21312</v>
      </c>
      <c r="L139">
        <v>115741</v>
      </c>
    </row>
    <row r="140" spans="1:12">
      <c r="A140" t="s">
        <v>51</v>
      </c>
      <c r="B140" t="s">
        <v>529</v>
      </c>
      <c r="C140" t="s">
        <v>50</v>
      </c>
      <c r="D140">
        <v>2009</v>
      </c>
      <c r="E140" t="s">
        <v>105</v>
      </c>
      <c r="F140" s="21" t="s">
        <v>164</v>
      </c>
      <c r="G140" t="s">
        <v>126</v>
      </c>
      <c r="H140">
        <v>12842</v>
      </c>
      <c r="L140">
        <v>68147</v>
      </c>
    </row>
    <row r="141" spans="1:12">
      <c r="A141" t="s">
        <v>53</v>
      </c>
      <c r="B141" t="s">
        <v>530</v>
      </c>
      <c r="C141" t="s">
        <v>52</v>
      </c>
      <c r="D141">
        <v>2009</v>
      </c>
      <c r="E141" t="s">
        <v>105</v>
      </c>
      <c r="F141" s="21" t="s">
        <v>164</v>
      </c>
      <c r="G141" t="s">
        <v>126</v>
      </c>
      <c r="H141">
        <v>13303</v>
      </c>
      <c r="L141">
        <v>67730</v>
      </c>
    </row>
    <row r="142" spans="1:12">
      <c r="A142" t="s">
        <v>55</v>
      </c>
      <c r="B142" t="s">
        <v>531</v>
      </c>
      <c r="C142" t="s">
        <v>54</v>
      </c>
      <c r="D142">
        <v>2009</v>
      </c>
      <c r="E142" t="s">
        <v>105</v>
      </c>
      <c r="F142" s="21" t="s">
        <v>164</v>
      </c>
      <c r="G142" t="s">
        <v>126</v>
      </c>
      <c r="H142">
        <v>12328</v>
      </c>
      <c r="L142">
        <v>61283</v>
      </c>
    </row>
    <row r="143" spans="1:12">
      <c r="A143" t="s">
        <v>57</v>
      </c>
      <c r="B143" t="s">
        <v>532</v>
      </c>
      <c r="C143" t="s">
        <v>56</v>
      </c>
      <c r="D143">
        <v>2009</v>
      </c>
      <c r="E143" t="s">
        <v>105</v>
      </c>
      <c r="F143" s="21" t="s">
        <v>164</v>
      </c>
      <c r="G143" t="s">
        <v>126</v>
      </c>
      <c r="H143">
        <v>31234</v>
      </c>
      <c r="L143">
        <v>165420</v>
      </c>
    </row>
    <row r="144" spans="1:12">
      <c r="A144" t="s">
        <v>59</v>
      </c>
      <c r="B144" t="s">
        <v>533</v>
      </c>
      <c r="C144" t="s">
        <v>58</v>
      </c>
      <c r="D144">
        <v>2009</v>
      </c>
      <c r="E144" t="s">
        <v>105</v>
      </c>
      <c r="F144" s="21" t="s">
        <v>164</v>
      </c>
      <c r="G144" t="s">
        <v>126</v>
      </c>
      <c r="H144">
        <v>22574</v>
      </c>
      <c r="L144">
        <v>114817</v>
      </c>
    </row>
    <row r="145" spans="1:12">
      <c r="A145" t="s">
        <v>61</v>
      </c>
      <c r="B145" t="s">
        <v>534</v>
      </c>
      <c r="C145" t="s">
        <v>60</v>
      </c>
      <c r="D145">
        <v>2009</v>
      </c>
      <c r="E145" t="s">
        <v>105</v>
      </c>
      <c r="F145" s="21" t="s">
        <v>164</v>
      </c>
      <c r="G145" t="s">
        <v>126</v>
      </c>
      <c r="H145">
        <v>5696</v>
      </c>
      <c r="L145">
        <v>28353</v>
      </c>
    </row>
    <row r="146" spans="1:12">
      <c r="A146" t="s">
        <v>63</v>
      </c>
      <c r="B146" t="s">
        <v>535</v>
      </c>
      <c r="C146" t="s">
        <v>62</v>
      </c>
      <c r="D146">
        <v>2009</v>
      </c>
      <c r="E146" t="s">
        <v>105</v>
      </c>
      <c r="F146" s="21" t="s">
        <v>164</v>
      </c>
      <c r="G146" t="s">
        <v>126</v>
      </c>
      <c r="H146">
        <v>17919</v>
      </c>
      <c r="L146">
        <v>86816</v>
      </c>
    </row>
    <row r="147" spans="1:12">
      <c r="A147" t="s">
        <v>65</v>
      </c>
      <c r="B147" t="s">
        <v>536</v>
      </c>
      <c r="C147" t="s">
        <v>64</v>
      </c>
      <c r="D147">
        <v>2009</v>
      </c>
      <c r="E147" t="s">
        <v>105</v>
      </c>
      <c r="F147" s="21" t="s">
        <v>164</v>
      </c>
      <c r="G147" t="s">
        <v>126</v>
      </c>
      <c r="H147">
        <v>6435</v>
      </c>
      <c r="L147">
        <v>34199</v>
      </c>
    </row>
    <row r="148" spans="1:12">
      <c r="A148" t="s">
        <v>67</v>
      </c>
      <c r="B148" t="s">
        <v>537</v>
      </c>
      <c r="C148" t="s">
        <v>66</v>
      </c>
      <c r="D148">
        <v>2009</v>
      </c>
      <c r="E148" t="s">
        <v>105</v>
      </c>
      <c r="F148" s="21" t="s">
        <v>164</v>
      </c>
      <c r="G148" t="s">
        <v>126</v>
      </c>
      <c r="H148">
        <v>8965</v>
      </c>
      <c r="L148">
        <v>44376</v>
      </c>
    </row>
    <row r="149" spans="1:12">
      <c r="A149" t="s">
        <v>69</v>
      </c>
      <c r="B149" t="s">
        <v>538</v>
      </c>
      <c r="C149" t="s">
        <v>68</v>
      </c>
      <c r="D149">
        <v>2009</v>
      </c>
      <c r="E149" t="s">
        <v>105</v>
      </c>
      <c r="F149" s="21" t="s">
        <v>164</v>
      </c>
      <c r="G149" t="s">
        <v>126</v>
      </c>
      <c r="H149">
        <v>8546</v>
      </c>
      <c r="L149">
        <v>44431</v>
      </c>
    </row>
    <row r="150" spans="1:12">
      <c r="A150" t="s">
        <v>71</v>
      </c>
      <c r="B150" t="s">
        <v>539</v>
      </c>
      <c r="C150" t="s">
        <v>70</v>
      </c>
      <c r="D150">
        <v>2009</v>
      </c>
      <c r="E150" t="s">
        <v>105</v>
      </c>
      <c r="F150" s="21" t="s">
        <v>164</v>
      </c>
      <c r="G150" t="s">
        <v>126</v>
      </c>
      <c r="H150">
        <v>14886</v>
      </c>
      <c r="L150">
        <v>70286</v>
      </c>
    </row>
    <row r="151" spans="1:12">
      <c r="A151" t="s">
        <v>20</v>
      </c>
      <c r="B151" t="s">
        <v>540</v>
      </c>
      <c r="C151" t="s">
        <v>182</v>
      </c>
      <c r="D151">
        <v>2009</v>
      </c>
      <c r="E151" t="s">
        <v>105</v>
      </c>
      <c r="F151" s="21" t="s">
        <v>164</v>
      </c>
      <c r="G151" t="s">
        <v>126</v>
      </c>
      <c r="H151">
        <v>285914</v>
      </c>
      <c r="L151">
        <v>1487848</v>
      </c>
    </row>
    <row r="152" spans="1:12">
      <c r="A152" t="s">
        <v>23</v>
      </c>
      <c r="B152" t="s">
        <v>541</v>
      </c>
      <c r="C152" t="s">
        <v>175</v>
      </c>
      <c r="D152">
        <v>2010</v>
      </c>
      <c r="E152" t="s">
        <v>105</v>
      </c>
      <c r="F152" s="21" t="s">
        <v>164</v>
      </c>
      <c r="G152" t="s">
        <v>126</v>
      </c>
      <c r="H152">
        <v>63258</v>
      </c>
      <c r="L152">
        <v>336660</v>
      </c>
    </row>
    <row r="153" spans="1:12">
      <c r="A153" t="s">
        <v>25</v>
      </c>
      <c r="B153" t="s">
        <v>542</v>
      </c>
      <c r="C153" t="s">
        <v>176</v>
      </c>
      <c r="D153">
        <v>2010</v>
      </c>
      <c r="E153" t="s">
        <v>105</v>
      </c>
      <c r="F153" s="21" t="s">
        <v>164</v>
      </c>
      <c r="G153" t="s">
        <v>126</v>
      </c>
      <c r="H153">
        <v>11837</v>
      </c>
      <c r="L153">
        <v>65612</v>
      </c>
    </row>
    <row r="154" spans="1:12">
      <c r="A154" t="s">
        <v>26</v>
      </c>
      <c r="B154" t="s">
        <v>543</v>
      </c>
      <c r="C154" t="s">
        <v>177</v>
      </c>
      <c r="D154">
        <v>2010</v>
      </c>
      <c r="E154" t="s">
        <v>105</v>
      </c>
      <c r="F154" s="21" t="s">
        <v>164</v>
      </c>
      <c r="G154" t="s">
        <v>126</v>
      </c>
      <c r="H154">
        <v>34151</v>
      </c>
      <c r="L154">
        <v>186192</v>
      </c>
    </row>
    <row r="155" spans="1:12">
      <c r="A155" s="16" t="s">
        <v>221</v>
      </c>
      <c r="B155" t="s">
        <v>544</v>
      </c>
      <c r="C155" t="s">
        <v>178</v>
      </c>
      <c r="D155">
        <v>2010</v>
      </c>
      <c r="E155" t="s">
        <v>105</v>
      </c>
      <c r="F155" s="21" t="s">
        <v>164</v>
      </c>
      <c r="G155" t="s">
        <v>126</v>
      </c>
      <c r="H155">
        <v>47066</v>
      </c>
      <c r="L155">
        <v>253367</v>
      </c>
    </row>
    <row r="156" spans="1:12">
      <c r="A156" t="s">
        <v>107</v>
      </c>
      <c r="B156" t="s">
        <v>545</v>
      </c>
      <c r="C156" t="s">
        <v>179</v>
      </c>
      <c r="D156">
        <v>2010</v>
      </c>
      <c r="E156" t="s">
        <v>105</v>
      </c>
      <c r="F156" s="21" t="s">
        <v>164</v>
      </c>
      <c r="G156" t="s">
        <v>126</v>
      </c>
      <c r="H156">
        <v>43881</v>
      </c>
      <c r="L156">
        <v>229047</v>
      </c>
    </row>
    <row r="157" spans="1:12">
      <c r="A157" t="s">
        <v>27</v>
      </c>
      <c r="B157" t="s">
        <v>546</v>
      </c>
      <c r="C157" t="s">
        <v>180</v>
      </c>
      <c r="D157">
        <v>2010</v>
      </c>
      <c r="E157" t="s">
        <v>105</v>
      </c>
      <c r="F157" s="21" t="s">
        <v>164</v>
      </c>
      <c r="G157" t="s">
        <v>126</v>
      </c>
      <c r="H157">
        <v>28093</v>
      </c>
      <c r="L157">
        <v>143174</v>
      </c>
    </row>
    <row r="158" spans="1:12">
      <c r="A158" t="s">
        <v>28</v>
      </c>
      <c r="B158" t="s">
        <v>547</v>
      </c>
      <c r="C158" t="s">
        <v>181</v>
      </c>
      <c r="D158">
        <v>2010</v>
      </c>
      <c r="E158" t="s">
        <v>105</v>
      </c>
      <c r="F158" s="21" t="s">
        <v>164</v>
      </c>
      <c r="G158" t="s">
        <v>126</v>
      </c>
      <c r="H158">
        <v>56574</v>
      </c>
      <c r="L158">
        <v>281441</v>
      </c>
    </row>
    <row r="159" spans="1:12">
      <c r="A159" t="s">
        <v>30</v>
      </c>
      <c r="B159" t="s">
        <v>548</v>
      </c>
      <c r="C159" t="s">
        <v>29</v>
      </c>
      <c r="D159">
        <v>2010</v>
      </c>
      <c r="E159" t="s">
        <v>105</v>
      </c>
      <c r="F159" s="21" t="s">
        <v>164</v>
      </c>
      <c r="G159" t="s">
        <v>126</v>
      </c>
      <c r="H159">
        <v>6157</v>
      </c>
      <c r="L159">
        <v>34315</v>
      </c>
    </row>
    <row r="160" spans="1:12">
      <c r="A160" t="s">
        <v>32</v>
      </c>
      <c r="B160" t="s">
        <v>549</v>
      </c>
      <c r="C160" t="s">
        <v>31</v>
      </c>
      <c r="D160">
        <v>2010</v>
      </c>
      <c r="E160" t="s">
        <v>105</v>
      </c>
      <c r="F160" s="21" t="s">
        <v>164</v>
      </c>
      <c r="G160" t="s">
        <v>126</v>
      </c>
      <c r="H160">
        <v>10647</v>
      </c>
      <c r="L160">
        <v>59339</v>
      </c>
    </row>
    <row r="161" spans="1:12">
      <c r="A161" t="s">
        <v>34</v>
      </c>
      <c r="B161" t="s">
        <v>550</v>
      </c>
      <c r="C161" t="s">
        <v>33</v>
      </c>
      <c r="D161">
        <v>2010</v>
      </c>
      <c r="E161" t="s">
        <v>105</v>
      </c>
      <c r="F161" s="21" t="s">
        <v>164</v>
      </c>
      <c r="G161" t="s">
        <v>126</v>
      </c>
      <c r="H161">
        <v>9837</v>
      </c>
      <c r="L161">
        <v>55398</v>
      </c>
    </row>
    <row r="162" spans="1:12">
      <c r="A162" t="s">
        <v>36</v>
      </c>
      <c r="B162" t="s">
        <v>551</v>
      </c>
      <c r="C162" t="s">
        <v>35</v>
      </c>
      <c r="D162">
        <v>2010</v>
      </c>
      <c r="E162" t="s">
        <v>105</v>
      </c>
      <c r="F162" s="21" t="s">
        <v>164</v>
      </c>
      <c r="G162" t="s">
        <v>126</v>
      </c>
      <c r="H162">
        <v>8846</v>
      </c>
      <c r="L162">
        <v>46118</v>
      </c>
    </row>
    <row r="163" spans="1:12">
      <c r="A163" t="s">
        <v>38</v>
      </c>
      <c r="B163" t="s">
        <v>552</v>
      </c>
      <c r="C163" t="s">
        <v>37</v>
      </c>
      <c r="D163">
        <v>2010</v>
      </c>
      <c r="E163" t="s">
        <v>105</v>
      </c>
      <c r="F163" s="21" t="s">
        <v>164</v>
      </c>
      <c r="G163" t="s">
        <v>126</v>
      </c>
      <c r="H163">
        <v>14583</v>
      </c>
      <c r="L163">
        <v>75020</v>
      </c>
    </row>
    <row r="164" spans="1:12">
      <c r="A164" t="s">
        <v>40</v>
      </c>
      <c r="B164" t="s">
        <v>553</v>
      </c>
      <c r="C164" t="s">
        <v>39</v>
      </c>
      <c r="D164">
        <v>2010</v>
      </c>
      <c r="E164" t="s">
        <v>105</v>
      </c>
      <c r="F164" s="21" t="s">
        <v>164</v>
      </c>
      <c r="G164" t="s">
        <v>126</v>
      </c>
      <c r="H164">
        <v>13188</v>
      </c>
      <c r="L164">
        <v>66470</v>
      </c>
    </row>
    <row r="165" spans="1:12">
      <c r="A165" t="s">
        <v>41</v>
      </c>
      <c r="B165" t="s">
        <v>554</v>
      </c>
      <c r="C165" t="s">
        <v>24</v>
      </c>
      <c r="D165">
        <v>2010</v>
      </c>
      <c r="E165" t="s">
        <v>105</v>
      </c>
      <c r="F165" s="21" t="s">
        <v>164</v>
      </c>
      <c r="G165" t="s">
        <v>126</v>
      </c>
      <c r="H165">
        <v>11837</v>
      </c>
      <c r="L165">
        <v>65612</v>
      </c>
    </row>
    <row r="166" spans="1:12">
      <c r="A166" t="s">
        <v>43</v>
      </c>
      <c r="B166" t="s">
        <v>555</v>
      </c>
      <c r="C166" t="s">
        <v>42</v>
      </c>
      <c r="D166">
        <v>2010</v>
      </c>
      <c r="E166" t="s">
        <v>105</v>
      </c>
      <c r="F166" s="21" t="s">
        <v>164</v>
      </c>
      <c r="G166" t="s">
        <v>126</v>
      </c>
      <c r="H166">
        <v>5815</v>
      </c>
      <c r="L166">
        <v>37355</v>
      </c>
    </row>
    <row r="167" spans="1:12">
      <c r="A167" t="s">
        <v>45</v>
      </c>
      <c r="B167" t="s">
        <v>556</v>
      </c>
      <c r="C167" t="s">
        <v>44</v>
      </c>
      <c r="D167">
        <v>2010</v>
      </c>
      <c r="E167" t="s">
        <v>105</v>
      </c>
      <c r="F167" s="21" t="s">
        <v>164</v>
      </c>
      <c r="G167" t="s">
        <v>126</v>
      </c>
      <c r="H167">
        <v>11373</v>
      </c>
      <c r="L167">
        <v>59536</v>
      </c>
    </row>
    <row r="168" spans="1:12">
      <c r="A168" t="s">
        <v>47</v>
      </c>
      <c r="B168" t="s">
        <v>557</v>
      </c>
      <c r="C168" t="s">
        <v>46</v>
      </c>
      <c r="D168">
        <v>2010</v>
      </c>
      <c r="E168" t="s">
        <v>105</v>
      </c>
      <c r="F168" s="21" t="s">
        <v>164</v>
      </c>
      <c r="G168" t="s">
        <v>126</v>
      </c>
      <c r="H168">
        <v>16963</v>
      </c>
      <c r="L168">
        <v>89301</v>
      </c>
    </row>
    <row r="169" spans="1:12">
      <c r="A169" t="s">
        <v>49</v>
      </c>
      <c r="B169" t="s">
        <v>558</v>
      </c>
      <c r="C169" t="s">
        <v>48</v>
      </c>
      <c r="D169">
        <v>2010</v>
      </c>
      <c r="E169" t="s">
        <v>105</v>
      </c>
      <c r="F169" s="21" t="s">
        <v>164</v>
      </c>
      <c r="G169" t="s">
        <v>126</v>
      </c>
      <c r="H169">
        <v>21250</v>
      </c>
      <c r="L169">
        <v>116962</v>
      </c>
    </row>
    <row r="170" spans="1:12">
      <c r="A170" t="s">
        <v>51</v>
      </c>
      <c r="B170" t="s">
        <v>559</v>
      </c>
      <c r="C170" t="s">
        <v>50</v>
      </c>
      <c r="D170">
        <v>2010</v>
      </c>
      <c r="E170" t="s">
        <v>105</v>
      </c>
      <c r="F170" s="21" t="s">
        <v>164</v>
      </c>
      <c r="G170" t="s">
        <v>126</v>
      </c>
      <c r="H170">
        <v>12681</v>
      </c>
      <c r="L170">
        <v>68251</v>
      </c>
    </row>
    <row r="171" spans="1:12">
      <c r="A171" t="s">
        <v>53</v>
      </c>
      <c r="B171" t="s">
        <v>560</v>
      </c>
      <c r="C171" t="s">
        <v>52</v>
      </c>
      <c r="D171">
        <v>2010</v>
      </c>
      <c r="E171" t="s">
        <v>105</v>
      </c>
      <c r="F171" s="21" t="s">
        <v>164</v>
      </c>
      <c r="G171" t="s">
        <v>126</v>
      </c>
      <c r="H171">
        <v>13135</v>
      </c>
      <c r="L171">
        <v>68154</v>
      </c>
    </row>
    <row r="172" spans="1:12">
      <c r="A172" t="s">
        <v>55</v>
      </c>
      <c r="B172" t="s">
        <v>561</v>
      </c>
      <c r="C172" t="s">
        <v>54</v>
      </c>
      <c r="D172">
        <v>2010</v>
      </c>
      <c r="E172" t="s">
        <v>105</v>
      </c>
      <c r="F172" s="21" t="s">
        <v>164</v>
      </c>
      <c r="G172" t="s">
        <v>126</v>
      </c>
      <c r="H172">
        <v>12283</v>
      </c>
      <c r="L172">
        <v>61597</v>
      </c>
    </row>
    <row r="173" spans="1:12">
      <c r="A173" t="s">
        <v>57</v>
      </c>
      <c r="B173" t="s">
        <v>562</v>
      </c>
      <c r="C173" t="s">
        <v>56</v>
      </c>
      <c r="D173">
        <v>2010</v>
      </c>
      <c r="E173" t="s">
        <v>105</v>
      </c>
      <c r="F173" s="21" t="s">
        <v>164</v>
      </c>
      <c r="G173" t="s">
        <v>126</v>
      </c>
      <c r="H173">
        <v>31598</v>
      </c>
      <c r="L173">
        <v>167450</v>
      </c>
    </row>
    <row r="174" spans="1:12">
      <c r="A174" t="s">
        <v>59</v>
      </c>
      <c r="B174" t="s">
        <v>563</v>
      </c>
      <c r="C174" t="s">
        <v>58</v>
      </c>
      <c r="D174">
        <v>2010</v>
      </c>
      <c r="E174" t="s">
        <v>105</v>
      </c>
      <c r="F174" s="21" t="s">
        <v>164</v>
      </c>
      <c r="G174" t="s">
        <v>126</v>
      </c>
      <c r="H174">
        <v>22453</v>
      </c>
      <c r="L174">
        <v>114599</v>
      </c>
    </row>
    <row r="175" spans="1:12">
      <c r="A175" t="s">
        <v>61</v>
      </c>
      <c r="B175" t="s">
        <v>564</v>
      </c>
      <c r="C175" t="s">
        <v>60</v>
      </c>
      <c r="D175">
        <v>2010</v>
      </c>
      <c r="E175" t="s">
        <v>105</v>
      </c>
      <c r="F175" s="21" t="s">
        <v>164</v>
      </c>
      <c r="G175" t="s">
        <v>126</v>
      </c>
      <c r="H175">
        <v>5640</v>
      </c>
      <c r="L175">
        <v>28575</v>
      </c>
    </row>
    <row r="176" spans="1:12">
      <c r="A176" t="s">
        <v>63</v>
      </c>
      <c r="B176" t="s">
        <v>565</v>
      </c>
      <c r="C176" t="s">
        <v>62</v>
      </c>
      <c r="D176">
        <v>2010</v>
      </c>
      <c r="E176" t="s">
        <v>105</v>
      </c>
      <c r="F176" s="21" t="s">
        <v>164</v>
      </c>
      <c r="G176" t="s">
        <v>126</v>
      </c>
      <c r="H176">
        <v>17998</v>
      </c>
      <c r="L176">
        <v>87330</v>
      </c>
    </row>
    <row r="177" spans="1:12">
      <c r="A177" t="s">
        <v>65</v>
      </c>
      <c r="B177" t="s">
        <v>566</v>
      </c>
      <c r="C177" t="s">
        <v>64</v>
      </c>
      <c r="D177">
        <v>2010</v>
      </c>
      <c r="E177" t="s">
        <v>105</v>
      </c>
      <c r="F177" s="21" t="s">
        <v>164</v>
      </c>
      <c r="G177" t="s">
        <v>126</v>
      </c>
      <c r="H177">
        <v>6322</v>
      </c>
      <c r="L177">
        <v>34193</v>
      </c>
    </row>
    <row r="178" spans="1:12">
      <c r="A178" t="s">
        <v>67</v>
      </c>
      <c r="B178" t="s">
        <v>567</v>
      </c>
      <c r="C178" t="s">
        <v>66</v>
      </c>
      <c r="D178">
        <v>2010</v>
      </c>
      <c r="E178" t="s">
        <v>105</v>
      </c>
      <c r="F178" s="21" t="s">
        <v>164</v>
      </c>
      <c r="G178" t="s">
        <v>126</v>
      </c>
      <c r="H178">
        <v>8886</v>
      </c>
      <c r="L178">
        <v>44363</v>
      </c>
    </row>
    <row r="179" spans="1:12">
      <c r="A179" t="s">
        <v>69</v>
      </c>
      <c r="B179" t="s">
        <v>568</v>
      </c>
      <c r="C179" t="s">
        <v>68</v>
      </c>
      <c r="D179">
        <v>2010</v>
      </c>
      <c r="E179" t="s">
        <v>105</v>
      </c>
      <c r="F179" s="21" t="s">
        <v>164</v>
      </c>
      <c r="G179" t="s">
        <v>126</v>
      </c>
      <c r="H179">
        <v>8421</v>
      </c>
      <c r="L179">
        <v>44694</v>
      </c>
    </row>
    <row r="180" spans="1:12">
      <c r="A180" t="s">
        <v>71</v>
      </c>
      <c r="B180" t="s">
        <v>569</v>
      </c>
      <c r="C180" t="s">
        <v>70</v>
      </c>
      <c r="D180">
        <v>2010</v>
      </c>
      <c r="E180" t="s">
        <v>105</v>
      </c>
      <c r="F180" s="21" t="s">
        <v>164</v>
      </c>
      <c r="G180" t="s">
        <v>126</v>
      </c>
      <c r="H180">
        <v>14947</v>
      </c>
      <c r="L180">
        <v>70861</v>
      </c>
    </row>
    <row r="181" spans="1:12">
      <c r="A181" t="s">
        <v>20</v>
      </c>
      <c r="B181" t="s">
        <v>570</v>
      </c>
      <c r="C181" t="s">
        <v>182</v>
      </c>
      <c r="D181">
        <v>2010</v>
      </c>
      <c r="E181" t="s">
        <v>105</v>
      </c>
      <c r="F181" s="21" t="s">
        <v>164</v>
      </c>
      <c r="G181" t="s">
        <v>126</v>
      </c>
      <c r="H181">
        <v>284860</v>
      </c>
      <c r="L181">
        <v>1495493</v>
      </c>
    </row>
    <row r="182" spans="1:12">
      <c r="A182" t="s">
        <v>23</v>
      </c>
      <c r="B182" t="s">
        <v>571</v>
      </c>
      <c r="C182" t="s">
        <v>175</v>
      </c>
      <c r="D182">
        <v>2011</v>
      </c>
      <c r="E182" t="s">
        <v>105</v>
      </c>
      <c r="F182" s="21" t="s">
        <v>164</v>
      </c>
      <c r="G182" t="s">
        <v>126</v>
      </c>
      <c r="H182">
        <v>63357</v>
      </c>
      <c r="L182">
        <v>338387</v>
      </c>
    </row>
    <row r="183" spans="1:12">
      <c r="A183" t="s">
        <v>25</v>
      </c>
      <c r="B183" t="s">
        <v>572</v>
      </c>
      <c r="C183" t="s">
        <v>176</v>
      </c>
      <c r="D183">
        <v>2011</v>
      </c>
      <c r="E183" t="s">
        <v>105</v>
      </c>
      <c r="F183" s="21" t="s">
        <v>164</v>
      </c>
      <c r="G183" t="s">
        <v>126</v>
      </c>
      <c r="H183">
        <v>11744</v>
      </c>
      <c r="L183">
        <v>65751</v>
      </c>
    </row>
    <row r="184" spans="1:12">
      <c r="A184" t="s">
        <v>26</v>
      </c>
      <c r="B184" t="s">
        <v>573</v>
      </c>
      <c r="C184" t="s">
        <v>177</v>
      </c>
      <c r="D184">
        <v>2011</v>
      </c>
      <c r="E184" t="s">
        <v>105</v>
      </c>
      <c r="F184" s="21" t="s">
        <v>164</v>
      </c>
      <c r="G184" t="s">
        <v>126</v>
      </c>
      <c r="H184">
        <v>34283</v>
      </c>
      <c r="L184">
        <v>187321</v>
      </c>
    </row>
    <row r="185" spans="1:12">
      <c r="A185" s="16" t="s">
        <v>221</v>
      </c>
      <c r="B185" t="s">
        <v>574</v>
      </c>
      <c r="C185" t="s">
        <v>178</v>
      </c>
      <c r="D185">
        <v>2011</v>
      </c>
      <c r="E185" t="s">
        <v>105</v>
      </c>
      <c r="F185" s="21" t="s">
        <v>164</v>
      </c>
      <c r="G185" t="s">
        <v>126</v>
      </c>
      <c r="H185">
        <v>47176</v>
      </c>
      <c r="L185">
        <v>255287</v>
      </c>
    </row>
    <row r="186" spans="1:12">
      <c r="A186" t="s">
        <v>107</v>
      </c>
      <c r="B186" t="s">
        <v>575</v>
      </c>
      <c r="C186" t="s">
        <v>179</v>
      </c>
      <c r="D186">
        <v>2011</v>
      </c>
      <c r="E186" t="s">
        <v>105</v>
      </c>
      <c r="F186" s="21" t="s">
        <v>164</v>
      </c>
      <c r="G186" t="s">
        <v>126</v>
      </c>
      <c r="H186">
        <v>44340</v>
      </c>
      <c r="L186">
        <v>231604</v>
      </c>
    </row>
    <row r="187" spans="1:12">
      <c r="A187" t="s">
        <v>27</v>
      </c>
      <c r="B187" t="s">
        <v>576</v>
      </c>
      <c r="C187" t="s">
        <v>180</v>
      </c>
      <c r="D187">
        <v>2011</v>
      </c>
      <c r="E187" t="s">
        <v>105</v>
      </c>
      <c r="F187" s="21" t="s">
        <v>164</v>
      </c>
      <c r="G187" t="s">
        <v>126</v>
      </c>
      <c r="H187">
        <v>28200</v>
      </c>
      <c r="L187">
        <v>143394</v>
      </c>
    </row>
    <row r="188" spans="1:12">
      <c r="A188" t="s">
        <v>28</v>
      </c>
      <c r="B188" t="s">
        <v>577</v>
      </c>
      <c r="C188" t="s">
        <v>181</v>
      </c>
      <c r="D188">
        <v>2011</v>
      </c>
      <c r="E188" t="s">
        <v>105</v>
      </c>
      <c r="F188" s="21" t="s">
        <v>164</v>
      </c>
      <c r="G188" t="s">
        <v>126</v>
      </c>
      <c r="H188">
        <v>56404</v>
      </c>
      <c r="L188">
        <v>282731</v>
      </c>
    </row>
    <row r="189" spans="1:12">
      <c r="A189" t="s">
        <v>30</v>
      </c>
      <c r="B189" t="s">
        <v>578</v>
      </c>
      <c r="C189" t="s">
        <v>29</v>
      </c>
      <c r="D189">
        <v>2011</v>
      </c>
      <c r="E189" t="s">
        <v>105</v>
      </c>
      <c r="F189" s="21" t="s">
        <v>164</v>
      </c>
      <c r="G189" t="s">
        <v>126</v>
      </c>
      <c r="H189">
        <v>6120</v>
      </c>
      <c r="L189">
        <v>34366</v>
      </c>
    </row>
    <row r="190" spans="1:12">
      <c r="A190" t="s">
        <v>32</v>
      </c>
      <c r="B190" t="s">
        <v>579</v>
      </c>
      <c r="C190" t="s">
        <v>31</v>
      </c>
      <c r="D190">
        <v>2011</v>
      </c>
      <c r="E190" t="s">
        <v>105</v>
      </c>
      <c r="F190" s="21" t="s">
        <v>164</v>
      </c>
      <c r="G190" t="s">
        <v>126</v>
      </c>
      <c r="H190">
        <v>10664</v>
      </c>
      <c r="L190">
        <v>59740</v>
      </c>
    </row>
    <row r="191" spans="1:12">
      <c r="A191" t="s">
        <v>34</v>
      </c>
      <c r="B191" t="s">
        <v>580</v>
      </c>
      <c r="C191" t="s">
        <v>33</v>
      </c>
      <c r="D191">
        <v>2011</v>
      </c>
      <c r="E191" t="s">
        <v>105</v>
      </c>
      <c r="F191" s="21" t="s">
        <v>164</v>
      </c>
      <c r="G191" t="s">
        <v>126</v>
      </c>
      <c r="H191">
        <v>9820</v>
      </c>
      <c r="L191">
        <v>55790</v>
      </c>
    </row>
    <row r="192" spans="1:12">
      <c r="A192" t="s">
        <v>36</v>
      </c>
      <c r="B192" t="s">
        <v>581</v>
      </c>
      <c r="C192" t="s">
        <v>35</v>
      </c>
      <c r="D192">
        <v>2011</v>
      </c>
      <c r="E192" t="s">
        <v>105</v>
      </c>
      <c r="F192" s="21" t="s">
        <v>164</v>
      </c>
      <c r="G192" t="s">
        <v>126</v>
      </c>
      <c r="H192">
        <v>8849</v>
      </c>
      <c r="L192">
        <v>46071</v>
      </c>
    </row>
    <row r="193" spans="1:12">
      <c r="A193" t="s">
        <v>38</v>
      </c>
      <c r="B193" t="s">
        <v>582</v>
      </c>
      <c r="C193" t="s">
        <v>37</v>
      </c>
      <c r="D193">
        <v>2011</v>
      </c>
      <c r="E193" t="s">
        <v>105</v>
      </c>
      <c r="F193" s="21" t="s">
        <v>164</v>
      </c>
      <c r="G193" t="s">
        <v>126</v>
      </c>
      <c r="H193">
        <v>14546</v>
      </c>
      <c r="L193">
        <v>75280</v>
      </c>
    </row>
    <row r="194" spans="1:12">
      <c r="A194" t="s">
        <v>40</v>
      </c>
      <c r="B194" t="s">
        <v>583</v>
      </c>
      <c r="C194" t="s">
        <v>39</v>
      </c>
      <c r="D194">
        <v>2011</v>
      </c>
      <c r="E194" t="s">
        <v>105</v>
      </c>
      <c r="F194" s="21" t="s">
        <v>164</v>
      </c>
      <c r="G194" t="s">
        <v>126</v>
      </c>
      <c r="H194">
        <v>13358</v>
      </c>
      <c r="L194">
        <v>67140</v>
      </c>
    </row>
    <row r="195" spans="1:12">
      <c r="A195" t="s">
        <v>41</v>
      </c>
      <c r="B195" t="s">
        <v>584</v>
      </c>
      <c r="C195" t="s">
        <v>24</v>
      </c>
      <c r="D195">
        <v>2011</v>
      </c>
      <c r="E195" t="s">
        <v>105</v>
      </c>
      <c r="F195" s="21" t="s">
        <v>164</v>
      </c>
      <c r="G195" t="s">
        <v>126</v>
      </c>
      <c r="H195">
        <v>11744</v>
      </c>
      <c r="L195">
        <v>65751</v>
      </c>
    </row>
    <row r="196" spans="1:12">
      <c r="A196" t="s">
        <v>43</v>
      </c>
      <c r="B196" t="s">
        <v>585</v>
      </c>
      <c r="C196" t="s">
        <v>42</v>
      </c>
      <c r="D196">
        <v>2011</v>
      </c>
      <c r="E196" t="s">
        <v>105</v>
      </c>
      <c r="F196" s="21" t="s">
        <v>164</v>
      </c>
      <c r="G196" t="s">
        <v>126</v>
      </c>
      <c r="H196">
        <v>5772</v>
      </c>
      <c r="L196">
        <v>37477</v>
      </c>
    </row>
    <row r="197" spans="1:12">
      <c r="A197" t="s">
        <v>45</v>
      </c>
      <c r="B197" t="s">
        <v>586</v>
      </c>
      <c r="C197" t="s">
        <v>44</v>
      </c>
      <c r="D197">
        <v>2011</v>
      </c>
      <c r="E197" t="s">
        <v>105</v>
      </c>
      <c r="F197" s="21" t="s">
        <v>164</v>
      </c>
      <c r="G197" t="s">
        <v>126</v>
      </c>
      <c r="H197">
        <v>11392</v>
      </c>
      <c r="L197">
        <v>59951</v>
      </c>
    </row>
    <row r="198" spans="1:12">
      <c r="A198" t="s">
        <v>47</v>
      </c>
      <c r="B198" t="s">
        <v>587</v>
      </c>
      <c r="C198" t="s">
        <v>46</v>
      </c>
      <c r="D198">
        <v>2011</v>
      </c>
      <c r="E198" t="s">
        <v>105</v>
      </c>
      <c r="F198" s="21" t="s">
        <v>164</v>
      </c>
      <c r="G198" t="s">
        <v>126</v>
      </c>
      <c r="H198">
        <v>17119</v>
      </c>
      <c r="L198">
        <v>89893</v>
      </c>
    </row>
    <row r="199" spans="1:12">
      <c r="A199" t="s">
        <v>49</v>
      </c>
      <c r="B199" t="s">
        <v>588</v>
      </c>
      <c r="C199" t="s">
        <v>48</v>
      </c>
      <c r="D199">
        <v>2011</v>
      </c>
      <c r="E199" t="s">
        <v>105</v>
      </c>
      <c r="F199" s="21" t="s">
        <v>164</v>
      </c>
      <c r="G199" t="s">
        <v>126</v>
      </c>
      <c r="H199">
        <v>21394</v>
      </c>
      <c r="L199">
        <v>117959</v>
      </c>
    </row>
    <row r="200" spans="1:12">
      <c r="A200" t="s">
        <v>51</v>
      </c>
      <c r="B200" t="s">
        <v>589</v>
      </c>
      <c r="C200" t="s">
        <v>50</v>
      </c>
      <c r="D200">
        <v>2011</v>
      </c>
      <c r="E200" t="s">
        <v>105</v>
      </c>
      <c r="F200" s="21" t="s">
        <v>164</v>
      </c>
      <c r="G200" t="s">
        <v>126</v>
      </c>
      <c r="H200">
        <v>12603</v>
      </c>
      <c r="L200">
        <v>68422</v>
      </c>
    </row>
    <row r="201" spans="1:12">
      <c r="A201" t="s">
        <v>53</v>
      </c>
      <c r="B201" t="s">
        <v>590</v>
      </c>
      <c r="C201" t="s">
        <v>52</v>
      </c>
      <c r="D201">
        <v>2011</v>
      </c>
      <c r="E201" t="s">
        <v>105</v>
      </c>
      <c r="F201" s="21" t="s">
        <v>164</v>
      </c>
      <c r="G201" t="s">
        <v>126</v>
      </c>
      <c r="H201">
        <v>13179</v>
      </c>
      <c r="L201">
        <v>68906</v>
      </c>
    </row>
    <row r="202" spans="1:12">
      <c r="A202" t="s">
        <v>55</v>
      </c>
      <c r="B202" t="s">
        <v>591</v>
      </c>
      <c r="C202" t="s">
        <v>54</v>
      </c>
      <c r="D202">
        <v>2011</v>
      </c>
      <c r="E202" t="s">
        <v>105</v>
      </c>
      <c r="F202" s="21" t="s">
        <v>164</v>
      </c>
      <c r="G202" t="s">
        <v>126</v>
      </c>
      <c r="H202">
        <v>12123</v>
      </c>
      <c r="L202">
        <v>61742</v>
      </c>
    </row>
    <row r="203" spans="1:12">
      <c r="A203" t="s">
        <v>57</v>
      </c>
      <c r="B203" t="s">
        <v>592</v>
      </c>
      <c r="C203" t="s">
        <v>56</v>
      </c>
      <c r="D203">
        <v>2011</v>
      </c>
      <c r="E203" t="s">
        <v>105</v>
      </c>
      <c r="F203" s="21" t="s">
        <v>164</v>
      </c>
      <c r="G203" t="s">
        <v>126</v>
      </c>
      <c r="H203">
        <v>32217</v>
      </c>
      <c r="L203">
        <v>169862</v>
      </c>
    </row>
    <row r="204" spans="1:12">
      <c r="A204" t="s">
        <v>59</v>
      </c>
      <c r="B204" t="s">
        <v>593</v>
      </c>
      <c r="C204" t="s">
        <v>58</v>
      </c>
      <c r="D204">
        <v>2011</v>
      </c>
      <c r="E204" t="s">
        <v>105</v>
      </c>
      <c r="F204" s="21" t="s">
        <v>164</v>
      </c>
      <c r="G204" t="s">
        <v>126</v>
      </c>
      <c r="H204">
        <v>22543</v>
      </c>
      <c r="L204">
        <v>114596</v>
      </c>
    </row>
    <row r="205" spans="1:12">
      <c r="A205" t="s">
        <v>61</v>
      </c>
      <c r="B205" t="s">
        <v>594</v>
      </c>
      <c r="C205" t="s">
        <v>60</v>
      </c>
      <c r="D205">
        <v>2011</v>
      </c>
      <c r="E205" t="s">
        <v>105</v>
      </c>
      <c r="F205" s="21" t="s">
        <v>164</v>
      </c>
      <c r="G205" t="s">
        <v>126</v>
      </c>
      <c r="H205">
        <v>5657</v>
      </c>
      <c r="L205">
        <v>28798</v>
      </c>
    </row>
    <row r="206" spans="1:12">
      <c r="A206" t="s">
        <v>63</v>
      </c>
      <c r="B206" t="s">
        <v>595</v>
      </c>
      <c r="C206" t="s">
        <v>62</v>
      </c>
      <c r="D206">
        <v>2011</v>
      </c>
      <c r="E206" t="s">
        <v>105</v>
      </c>
      <c r="F206" s="21" t="s">
        <v>164</v>
      </c>
      <c r="G206" t="s">
        <v>126</v>
      </c>
      <c r="H206">
        <v>17944</v>
      </c>
      <c r="L206">
        <v>87638</v>
      </c>
    </row>
    <row r="207" spans="1:12">
      <c r="A207" t="s">
        <v>65</v>
      </c>
      <c r="B207" t="s">
        <v>596</v>
      </c>
      <c r="C207" t="s">
        <v>64</v>
      </c>
      <c r="D207">
        <v>2011</v>
      </c>
      <c r="E207" t="s">
        <v>105</v>
      </c>
      <c r="F207" s="21" t="s">
        <v>164</v>
      </c>
      <c r="G207" t="s">
        <v>126</v>
      </c>
      <c r="H207">
        <v>6327</v>
      </c>
      <c r="L207">
        <v>34310</v>
      </c>
    </row>
    <row r="208" spans="1:12">
      <c r="A208" t="s">
        <v>67</v>
      </c>
      <c r="B208" t="s">
        <v>597</v>
      </c>
      <c r="C208" t="s">
        <v>66</v>
      </c>
      <c r="D208">
        <v>2011</v>
      </c>
      <c r="E208" t="s">
        <v>105</v>
      </c>
      <c r="F208" s="21" t="s">
        <v>164</v>
      </c>
      <c r="G208" t="s">
        <v>126</v>
      </c>
      <c r="H208">
        <v>8798</v>
      </c>
      <c r="L208">
        <v>44422</v>
      </c>
    </row>
    <row r="209" spans="1:12">
      <c r="A209" t="s">
        <v>69</v>
      </c>
      <c r="B209" t="s">
        <v>598</v>
      </c>
      <c r="C209" t="s">
        <v>68</v>
      </c>
      <c r="D209">
        <v>2011</v>
      </c>
      <c r="E209" t="s">
        <v>105</v>
      </c>
      <c r="F209" s="21" t="s">
        <v>164</v>
      </c>
      <c r="G209" t="s">
        <v>126</v>
      </c>
      <c r="H209">
        <v>8297</v>
      </c>
      <c r="L209">
        <v>44965</v>
      </c>
    </row>
    <row r="210" spans="1:12">
      <c r="A210" t="s">
        <v>71</v>
      </c>
      <c r="B210" t="s">
        <v>599</v>
      </c>
      <c r="C210" t="s">
        <v>70</v>
      </c>
      <c r="D210">
        <v>2011</v>
      </c>
      <c r="E210" t="s">
        <v>105</v>
      </c>
      <c r="F210" s="21" t="s">
        <v>164</v>
      </c>
      <c r="G210" t="s">
        <v>126</v>
      </c>
      <c r="H210">
        <v>15038</v>
      </c>
      <c r="L210">
        <v>71396</v>
      </c>
    </row>
    <row r="211" spans="1:12">
      <c r="A211" t="s">
        <v>20</v>
      </c>
      <c r="B211" t="s">
        <v>600</v>
      </c>
      <c r="C211" t="s">
        <v>182</v>
      </c>
      <c r="D211">
        <v>2011</v>
      </c>
      <c r="E211" t="s">
        <v>105</v>
      </c>
      <c r="F211" s="21" t="s">
        <v>164</v>
      </c>
      <c r="G211" t="s">
        <v>126</v>
      </c>
      <c r="H211">
        <v>285504</v>
      </c>
      <c r="L211">
        <v>1504475</v>
      </c>
    </row>
    <row r="212" spans="1:12">
      <c r="A212" t="s">
        <v>23</v>
      </c>
      <c r="B212" t="s">
        <v>601</v>
      </c>
      <c r="C212" t="s">
        <v>175</v>
      </c>
      <c r="D212">
        <v>2012</v>
      </c>
      <c r="E212" t="s">
        <v>105</v>
      </c>
      <c r="F212" s="21" t="s">
        <v>164</v>
      </c>
      <c r="G212" t="s">
        <v>126</v>
      </c>
      <c r="H212">
        <v>63588</v>
      </c>
      <c r="L212">
        <v>339711</v>
      </c>
    </row>
    <row r="213" spans="1:12">
      <c r="A213" t="s">
        <v>25</v>
      </c>
      <c r="B213" t="s">
        <v>602</v>
      </c>
      <c r="C213" t="s">
        <v>176</v>
      </c>
      <c r="D213">
        <v>2012</v>
      </c>
      <c r="E213" t="s">
        <v>105</v>
      </c>
      <c r="F213" s="21" t="s">
        <v>164</v>
      </c>
      <c r="G213" t="s">
        <v>126</v>
      </c>
      <c r="H213">
        <v>11489</v>
      </c>
      <c r="L213">
        <v>65671</v>
      </c>
    </row>
    <row r="214" spans="1:12">
      <c r="A214" t="s">
        <v>26</v>
      </c>
      <c r="B214" t="s">
        <v>603</v>
      </c>
      <c r="C214" t="s">
        <v>177</v>
      </c>
      <c r="D214">
        <v>2012</v>
      </c>
      <c r="E214" t="s">
        <v>105</v>
      </c>
      <c r="F214" s="21" t="s">
        <v>164</v>
      </c>
      <c r="G214" t="s">
        <v>126</v>
      </c>
      <c r="H214">
        <v>34157</v>
      </c>
      <c r="L214">
        <v>188308</v>
      </c>
    </row>
    <row r="215" spans="1:12">
      <c r="A215" s="16" t="s">
        <v>221</v>
      </c>
      <c r="B215" t="s">
        <v>604</v>
      </c>
      <c r="C215" t="s">
        <v>178</v>
      </c>
      <c r="D215">
        <v>2012</v>
      </c>
      <c r="E215" t="s">
        <v>105</v>
      </c>
      <c r="F215" s="21" t="s">
        <v>164</v>
      </c>
      <c r="G215" t="s">
        <v>126</v>
      </c>
      <c r="H215">
        <v>47271</v>
      </c>
      <c r="L215">
        <v>256098</v>
      </c>
    </row>
    <row r="216" spans="1:12">
      <c r="A216" t="s">
        <v>107</v>
      </c>
      <c r="B216" t="s">
        <v>605</v>
      </c>
      <c r="C216" t="s">
        <v>179</v>
      </c>
      <c r="D216">
        <v>2012</v>
      </c>
      <c r="E216" t="s">
        <v>105</v>
      </c>
      <c r="F216" s="21" t="s">
        <v>164</v>
      </c>
      <c r="G216" t="s">
        <v>126</v>
      </c>
      <c r="H216">
        <v>44699</v>
      </c>
      <c r="L216">
        <v>232880</v>
      </c>
    </row>
    <row r="217" spans="1:12">
      <c r="A217" t="s">
        <v>27</v>
      </c>
      <c r="B217" t="s">
        <v>606</v>
      </c>
      <c r="C217" t="s">
        <v>180</v>
      </c>
      <c r="D217">
        <v>2012</v>
      </c>
      <c r="E217" t="s">
        <v>105</v>
      </c>
      <c r="F217" s="21" t="s">
        <v>164</v>
      </c>
      <c r="G217" t="s">
        <v>126</v>
      </c>
      <c r="H217">
        <v>28224</v>
      </c>
      <c r="L217">
        <v>144154</v>
      </c>
    </row>
    <row r="218" spans="1:12">
      <c r="A218" t="s">
        <v>28</v>
      </c>
      <c r="B218" t="s">
        <v>607</v>
      </c>
      <c r="C218" t="s">
        <v>181</v>
      </c>
      <c r="D218">
        <v>2012</v>
      </c>
      <c r="E218" t="s">
        <v>105</v>
      </c>
      <c r="F218" s="21" t="s">
        <v>164</v>
      </c>
      <c r="G218" t="s">
        <v>126</v>
      </c>
      <c r="H218">
        <v>56079</v>
      </c>
      <c r="L218">
        <v>283114</v>
      </c>
    </row>
    <row r="219" spans="1:12">
      <c r="A219" t="s">
        <v>30</v>
      </c>
      <c r="B219" t="s">
        <v>608</v>
      </c>
      <c r="C219" t="s">
        <v>29</v>
      </c>
      <c r="D219">
        <v>2012</v>
      </c>
      <c r="E219" t="s">
        <v>105</v>
      </c>
      <c r="F219" s="21" t="s">
        <v>164</v>
      </c>
      <c r="G219" t="s">
        <v>126</v>
      </c>
      <c r="H219">
        <v>6171</v>
      </c>
      <c r="L219">
        <v>34428</v>
      </c>
    </row>
    <row r="220" spans="1:12">
      <c r="A220" t="s">
        <v>32</v>
      </c>
      <c r="B220" t="s">
        <v>609</v>
      </c>
      <c r="C220" t="s">
        <v>31</v>
      </c>
      <c r="D220">
        <v>2012</v>
      </c>
      <c r="E220" t="s">
        <v>105</v>
      </c>
      <c r="F220" s="21" t="s">
        <v>164</v>
      </c>
      <c r="G220" t="s">
        <v>126</v>
      </c>
      <c r="H220">
        <v>10775</v>
      </c>
      <c r="L220">
        <v>60202</v>
      </c>
    </row>
    <row r="221" spans="1:12">
      <c r="A221" t="s">
        <v>34</v>
      </c>
      <c r="B221" t="s">
        <v>610</v>
      </c>
      <c r="C221" t="s">
        <v>33</v>
      </c>
      <c r="D221">
        <v>2012</v>
      </c>
      <c r="E221" t="s">
        <v>105</v>
      </c>
      <c r="F221" s="21" t="s">
        <v>164</v>
      </c>
      <c r="G221" t="s">
        <v>126</v>
      </c>
      <c r="H221">
        <v>9803</v>
      </c>
      <c r="L221">
        <v>55852</v>
      </c>
    </row>
    <row r="222" spans="1:12">
      <c r="A222" t="s">
        <v>36</v>
      </c>
      <c r="B222" t="s">
        <v>611</v>
      </c>
      <c r="C222" t="s">
        <v>35</v>
      </c>
      <c r="D222">
        <v>2012</v>
      </c>
      <c r="E222" t="s">
        <v>105</v>
      </c>
      <c r="F222" s="21" t="s">
        <v>164</v>
      </c>
      <c r="G222" t="s">
        <v>126</v>
      </c>
      <c r="H222">
        <v>8842</v>
      </c>
      <c r="L222">
        <v>46275</v>
      </c>
    </row>
    <row r="223" spans="1:12">
      <c r="A223" t="s">
        <v>38</v>
      </c>
      <c r="B223" t="s">
        <v>612</v>
      </c>
      <c r="C223" t="s">
        <v>37</v>
      </c>
      <c r="D223">
        <v>2012</v>
      </c>
      <c r="E223" t="s">
        <v>105</v>
      </c>
      <c r="F223" s="21" t="s">
        <v>164</v>
      </c>
      <c r="G223" t="s">
        <v>126</v>
      </c>
      <c r="H223">
        <v>14531</v>
      </c>
      <c r="L223">
        <v>75312</v>
      </c>
    </row>
    <row r="224" spans="1:12">
      <c r="A224" t="s">
        <v>40</v>
      </c>
      <c r="B224" t="s">
        <v>613</v>
      </c>
      <c r="C224" t="s">
        <v>39</v>
      </c>
      <c r="D224">
        <v>2012</v>
      </c>
      <c r="E224" t="s">
        <v>105</v>
      </c>
      <c r="F224" s="21" t="s">
        <v>164</v>
      </c>
      <c r="G224" t="s">
        <v>126</v>
      </c>
      <c r="H224">
        <v>13466</v>
      </c>
      <c r="L224">
        <v>67642</v>
      </c>
    </row>
    <row r="225" spans="1:12">
      <c r="A225" t="s">
        <v>41</v>
      </c>
      <c r="B225" t="s">
        <v>614</v>
      </c>
      <c r="C225" t="s">
        <v>24</v>
      </c>
      <c r="D225">
        <v>2012</v>
      </c>
      <c r="E225" t="s">
        <v>105</v>
      </c>
      <c r="F225" s="21" t="s">
        <v>164</v>
      </c>
      <c r="G225" t="s">
        <v>126</v>
      </c>
      <c r="H225">
        <v>11489</v>
      </c>
      <c r="L225">
        <v>65671</v>
      </c>
    </row>
    <row r="226" spans="1:12">
      <c r="A226" t="s">
        <v>43</v>
      </c>
      <c r="B226" t="s">
        <v>615</v>
      </c>
      <c r="C226" t="s">
        <v>42</v>
      </c>
      <c r="D226">
        <v>2012</v>
      </c>
      <c r="E226" t="s">
        <v>105</v>
      </c>
      <c r="F226" s="21" t="s">
        <v>164</v>
      </c>
      <c r="G226" t="s">
        <v>126</v>
      </c>
      <c r="H226">
        <v>5764</v>
      </c>
      <c r="L226">
        <v>38013</v>
      </c>
    </row>
    <row r="227" spans="1:12">
      <c r="A227" t="s">
        <v>45</v>
      </c>
      <c r="B227" t="s">
        <v>616</v>
      </c>
      <c r="C227" t="s">
        <v>44</v>
      </c>
      <c r="D227">
        <v>2012</v>
      </c>
      <c r="E227" t="s">
        <v>105</v>
      </c>
      <c r="F227" s="21" t="s">
        <v>164</v>
      </c>
      <c r="G227" t="s">
        <v>126</v>
      </c>
      <c r="H227">
        <v>11301</v>
      </c>
      <c r="L227">
        <v>60156</v>
      </c>
    </row>
    <row r="228" spans="1:12">
      <c r="A228" t="s">
        <v>47</v>
      </c>
      <c r="B228" t="s">
        <v>617</v>
      </c>
      <c r="C228" t="s">
        <v>46</v>
      </c>
      <c r="D228">
        <v>2012</v>
      </c>
      <c r="E228" t="s">
        <v>105</v>
      </c>
      <c r="F228" s="21" t="s">
        <v>164</v>
      </c>
      <c r="G228" t="s">
        <v>126</v>
      </c>
      <c r="H228">
        <v>17092</v>
      </c>
      <c r="L228">
        <v>90139</v>
      </c>
    </row>
    <row r="229" spans="1:12">
      <c r="A229" t="s">
        <v>49</v>
      </c>
      <c r="B229" t="s">
        <v>618</v>
      </c>
      <c r="C229" t="s">
        <v>48</v>
      </c>
      <c r="D229">
        <v>2012</v>
      </c>
      <c r="E229" t="s">
        <v>105</v>
      </c>
      <c r="F229" s="21" t="s">
        <v>164</v>
      </c>
      <c r="G229" t="s">
        <v>126</v>
      </c>
      <c r="H229">
        <v>21536</v>
      </c>
      <c r="L229">
        <v>118600</v>
      </c>
    </row>
    <row r="230" spans="1:12">
      <c r="A230" t="s">
        <v>51</v>
      </c>
      <c r="B230" t="s">
        <v>619</v>
      </c>
      <c r="C230" t="s">
        <v>50</v>
      </c>
      <c r="D230">
        <v>2012</v>
      </c>
      <c r="E230" t="s">
        <v>105</v>
      </c>
      <c r="F230" s="21" t="s">
        <v>164</v>
      </c>
      <c r="G230" t="s">
        <v>126</v>
      </c>
      <c r="H230">
        <v>12563</v>
      </c>
      <c r="L230">
        <v>68524</v>
      </c>
    </row>
    <row r="231" spans="1:12">
      <c r="A231" t="s">
        <v>53</v>
      </c>
      <c r="B231" t="s">
        <v>620</v>
      </c>
      <c r="C231" t="s">
        <v>52</v>
      </c>
      <c r="D231">
        <v>2012</v>
      </c>
      <c r="E231" t="s">
        <v>105</v>
      </c>
      <c r="F231" s="21" t="s">
        <v>164</v>
      </c>
      <c r="G231" t="s">
        <v>126</v>
      </c>
      <c r="H231">
        <v>13172</v>
      </c>
      <c r="L231">
        <v>68974</v>
      </c>
    </row>
    <row r="232" spans="1:12">
      <c r="A232" t="s">
        <v>55</v>
      </c>
      <c r="B232" t="s">
        <v>621</v>
      </c>
      <c r="C232" t="s">
        <v>54</v>
      </c>
      <c r="D232">
        <v>2012</v>
      </c>
      <c r="E232" t="s">
        <v>105</v>
      </c>
      <c r="F232" s="21" t="s">
        <v>164</v>
      </c>
      <c r="G232" t="s">
        <v>126</v>
      </c>
      <c r="H232">
        <v>12146</v>
      </c>
      <c r="L232">
        <v>61734</v>
      </c>
    </row>
    <row r="233" spans="1:12">
      <c r="A233" t="s">
        <v>57</v>
      </c>
      <c r="B233" t="s">
        <v>622</v>
      </c>
      <c r="C233" t="s">
        <v>56</v>
      </c>
      <c r="D233">
        <v>2012</v>
      </c>
      <c r="E233" t="s">
        <v>105</v>
      </c>
      <c r="F233" s="21" t="s">
        <v>164</v>
      </c>
      <c r="G233" t="s">
        <v>126</v>
      </c>
      <c r="H233">
        <v>32553</v>
      </c>
      <c r="L233">
        <v>171146</v>
      </c>
    </row>
    <row r="234" spans="1:12">
      <c r="A234" t="s">
        <v>59</v>
      </c>
      <c r="B234" t="s">
        <v>623</v>
      </c>
      <c r="C234" t="s">
        <v>58</v>
      </c>
      <c r="D234">
        <v>2012</v>
      </c>
      <c r="E234" t="s">
        <v>105</v>
      </c>
      <c r="F234" s="21" t="s">
        <v>164</v>
      </c>
      <c r="G234" t="s">
        <v>126</v>
      </c>
      <c r="H234">
        <v>22579</v>
      </c>
      <c r="L234">
        <v>115355</v>
      </c>
    </row>
    <row r="235" spans="1:12">
      <c r="A235" t="s">
        <v>61</v>
      </c>
      <c r="B235" t="s">
        <v>624</v>
      </c>
      <c r="C235" t="s">
        <v>60</v>
      </c>
      <c r="D235">
        <v>2012</v>
      </c>
      <c r="E235" t="s">
        <v>105</v>
      </c>
      <c r="F235" s="21" t="s">
        <v>164</v>
      </c>
      <c r="G235" t="s">
        <v>126</v>
      </c>
      <c r="H235">
        <v>5645</v>
      </c>
      <c r="L235">
        <v>28799</v>
      </c>
    </row>
    <row r="236" spans="1:12">
      <c r="A236" t="s">
        <v>63</v>
      </c>
      <c r="B236" t="s">
        <v>625</v>
      </c>
      <c r="C236" t="s">
        <v>62</v>
      </c>
      <c r="D236">
        <v>2012</v>
      </c>
      <c r="E236" t="s">
        <v>105</v>
      </c>
      <c r="F236" s="21" t="s">
        <v>164</v>
      </c>
      <c r="G236" t="s">
        <v>126</v>
      </c>
      <c r="H236">
        <v>17867</v>
      </c>
      <c r="L236">
        <v>87744</v>
      </c>
    </row>
    <row r="237" spans="1:12">
      <c r="A237" t="s">
        <v>65</v>
      </c>
      <c r="B237" t="s">
        <v>626</v>
      </c>
      <c r="C237" t="s">
        <v>64</v>
      </c>
      <c r="D237">
        <v>2012</v>
      </c>
      <c r="E237" t="s">
        <v>105</v>
      </c>
      <c r="F237" s="21" t="s">
        <v>164</v>
      </c>
      <c r="G237" t="s">
        <v>126</v>
      </c>
      <c r="H237">
        <v>6288</v>
      </c>
      <c r="L237">
        <v>34308</v>
      </c>
    </row>
    <row r="238" spans="1:12">
      <c r="A238" t="s">
        <v>67</v>
      </c>
      <c r="B238" t="s">
        <v>627</v>
      </c>
      <c r="C238" t="s">
        <v>66</v>
      </c>
      <c r="D238">
        <v>2012</v>
      </c>
      <c r="E238" t="s">
        <v>105</v>
      </c>
      <c r="F238" s="21" t="s">
        <v>164</v>
      </c>
      <c r="G238" t="s">
        <v>126</v>
      </c>
      <c r="H238">
        <v>8730</v>
      </c>
      <c r="L238">
        <v>44485</v>
      </c>
    </row>
    <row r="239" spans="1:12">
      <c r="A239" t="s">
        <v>69</v>
      </c>
      <c r="B239" t="s">
        <v>628</v>
      </c>
      <c r="C239" t="s">
        <v>68</v>
      </c>
      <c r="D239">
        <v>2012</v>
      </c>
      <c r="E239" t="s">
        <v>105</v>
      </c>
      <c r="F239" s="21" t="s">
        <v>164</v>
      </c>
      <c r="G239" t="s">
        <v>126</v>
      </c>
      <c r="H239">
        <v>8188</v>
      </c>
      <c r="L239">
        <v>45009</v>
      </c>
    </row>
    <row r="240" spans="1:12">
      <c r="A240" t="s">
        <v>71</v>
      </c>
      <c r="B240" t="s">
        <v>629</v>
      </c>
      <c r="C240" t="s">
        <v>70</v>
      </c>
      <c r="D240">
        <v>2012</v>
      </c>
      <c r="E240" t="s">
        <v>105</v>
      </c>
      <c r="F240" s="21" t="s">
        <v>164</v>
      </c>
      <c r="G240" t="s">
        <v>126</v>
      </c>
      <c r="H240">
        <v>15006</v>
      </c>
      <c r="L240">
        <v>71568</v>
      </c>
    </row>
    <row r="241" spans="1:12">
      <c r="A241" t="s">
        <v>20</v>
      </c>
      <c r="B241" t="s">
        <v>630</v>
      </c>
      <c r="C241" t="s">
        <v>182</v>
      </c>
      <c r="D241">
        <v>2012</v>
      </c>
      <c r="E241" t="s">
        <v>105</v>
      </c>
      <c r="F241" s="21" t="s">
        <v>164</v>
      </c>
      <c r="G241" t="s">
        <v>126</v>
      </c>
      <c r="H241">
        <v>285507</v>
      </c>
      <c r="L241">
        <v>1509936</v>
      </c>
    </row>
    <row r="242" spans="1:12">
      <c r="A242" t="s">
        <v>23</v>
      </c>
      <c r="B242" t="s">
        <v>631</v>
      </c>
      <c r="C242" t="s">
        <v>175</v>
      </c>
      <c r="D242">
        <v>2013</v>
      </c>
      <c r="E242" t="s">
        <v>105</v>
      </c>
      <c r="F242" s="21" t="s">
        <v>164</v>
      </c>
      <c r="G242" t="s">
        <v>126</v>
      </c>
      <c r="H242">
        <v>63549</v>
      </c>
      <c r="L242">
        <v>340871</v>
      </c>
    </row>
    <row r="243" spans="1:12">
      <c r="A243" t="s">
        <v>25</v>
      </c>
      <c r="B243" t="s">
        <v>632</v>
      </c>
      <c r="C243" t="s">
        <v>176</v>
      </c>
      <c r="D243">
        <v>2013</v>
      </c>
      <c r="E243" t="s">
        <v>105</v>
      </c>
      <c r="F243" s="21" t="s">
        <v>164</v>
      </c>
      <c r="G243" t="s">
        <v>126</v>
      </c>
      <c r="H243">
        <v>11345</v>
      </c>
      <c r="L243">
        <v>65654</v>
      </c>
    </row>
    <row r="244" spans="1:12">
      <c r="A244" t="s">
        <v>26</v>
      </c>
      <c r="B244" t="s">
        <v>633</v>
      </c>
      <c r="C244" t="s">
        <v>177</v>
      </c>
      <c r="D244">
        <v>2013</v>
      </c>
      <c r="E244" t="s">
        <v>105</v>
      </c>
      <c r="F244" s="21" t="s">
        <v>164</v>
      </c>
      <c r="G244" t="s">
        <v>126</v>
      </c>
      <c r="H244">
        <v>33760</v>
      </c>
      <c r="L244">
        <v>188850</v>
      </c>
    </row>
    <row r="245" spans="1:12">
      <c r="A245" s="16" t="s">
        <v>221</v>
      </c>
      <c r="B245" t="s">
        <v>634</v>
      </c>
      <c r="C245" t="s">
        <v>178</v>
      </c>
      <c r="D245">
        <v>2013</v>
      </c>
      <c r="E245" t="s">
        <v>105</v>
      </c>
      <c r="F245" s="21" t="s">
        <v>164</v>
      </c>
      <c r="G245" t="s">
        <v>126</v>
      </c>
      <c r="H245">
        <v>47262</v>
      </c>
      <c r="L245">
        <v>257047</v>
      </c>
    </row>
    <row r="246" spans="1:12">
      <c r="A246" t="s">
        <v>107</v>
      </c>
      <c r="B246" t="s">
        <v>635</v>
      </c>
      <c r="C246" t="s">
        <v>179</v>
      </c>
      <c r="D246">
        <v>2013</v>
      </c>
      <c r="E246" t="s">
        <v>105</v>
      </c>
      <c r="F246" s="21" t="s">
        <v>164</v>
      </c>
      <c r="G246" t="s">
        <v>126</v>
      </c>
      <c r="H246">
        <v>45083</v>
      </c>
      <c r="L246">
        <v>234567</v>
      </c>
    </row>
    <row r="247" spans="1:12">
      <c r="A247" t="s">
        <v>27</v>
      </c>
      <c r="B247" t="s">
        <v>636</v>
      </c>
      <c r="C247" t="s">
        <v>180</v>
      </c>
      <c r="D247">
        <v>2013</v>
      </c>
      <c r="E247" t="s">
        <v>105</v>
      </c>
      <c r="F247" s="21" t="s">
        <v>164</v>
      </c>
      <c r="G247" t="s">
        <v>126</v>
      </c>
      <c r="H247">
        <v>28093</v>
      </c>
      <c r="L247">
        <v>144458</v>
      </c>
    </row>
    <row r="248" spans="1:12">
      <c r="A248" t="s">
        <v>28</v>
      </c>
      <c r="B248" t="s">
        <v>637</v>
      </c>
      <c r="C248" t="s">
        <v>181</v>
      </c>
      <c r="D248">
        <v>2013</v>
      </c>
      <c r="E248" t="s">
        <v>105</v>
      </c>
      <c r="F248" s="21" t="s">
        <v>164</v>
      </c>
      <c r="G248" t="s">
        <v>126</v>
      </c>
      <c r="H248">
        <v>55616</v>
      </c>
      <c r="L248">
        <v>283780</v>
      </c>
    </row>
    <row r="249" spans="1:12">
      <c r="A249" t="s">
        <v>30</v>
      </c>
      <c r="B249" t="s">
        <v>638</v>
      </c>
      <c r="C249" t="s">
        <v>29</v>
      </c>
      <c r="D249">
        <v>2013</v>
      </c>
      <c r="E249" t="s">
        <v>105</v>
      </c>
      <c r="F249" s="21" t="s">
        <v>164</v>
      </c>
      <c r="G249" t="s">
        <v>126</v>
      </c>
      <c r="H249">
        <v>6172</v>
      </c>
      <c r="L249">
        <v>34410</v>
      </c>
    </row>
    <row r="250" spans="1:12">
      <c r="A250" t="s">
        <v>32</v>
      </c>
      <c r="B250" t="s">
        <v>639</v>
      </c>
      <c r="C250" t="s">
        <v>31</v>
      </c>
      <c r="D250">
        <v>2013</v>
      </c>
      <c r="E250" t="s">
        <v>105</v>
      </c>
      <c r="F250" s="21" t="s">
        <v>164</v>
      </c>
      <c r="G250" t="s">
        <v>126</v>
      </c>
      <c r="H250">
        <v>10728</v>
      </c>
      <c r="L250">
        <v>60224</v>
      </c>
    </row>
    <row r="251" spans="1:12">
      <c r="A251" t="s">
        <v>34</v>
      </c>
      <c r="B251" t="s">
        <v>640</v>
      </c>
      <c r="C251" t="s">
        <v>33</v>
      </c>
      <c r="D251">
        <v>2013</v>
      </c>
      <c r="E251" t="s">
        <v>105</v>
      </c>
      <c r="F251" s="21" t="s">
        <v>164</v>
      </c>
      <c r="G251" t="s">
        <v>126</v>
      </c>
      <c r="H251">
        <v>9702</v>
      </c>
      <c r="L251">
        <v>56187</v>
      </c>
    </row>
    <row r="252" spans="1:12">
      <c r="A252" t="s">
        <v>36</v>
      </c>
      <c r="B252" t="s">
        <v>641</v>
      </c>
      <c r="C252" t="s">
        <v>35</v>
      </c>
      <c r="D252">
        <v>2013</v>
      </c>
      <c r="E252" t="s">
        <v>105</v>
      </c>
      <c r="F252" s="21" t="s">
        <v>164</v>
      </c>
      <c r="G252" t="s">
        <v>126</v>
      </c>
      <c r="H252">
        <v>8900</v>
      </c>
      <c r="L252">
        <v>46544</v>
      </c>
    </row>
    <row r="253" spans="1:12">
      <c r="A253" t="s">
        <v>38</v>
      </c>
      <c r="B253" t="s">
        <v>642</v>
      </c>
      <c r="C253" t="s">
        <v>37</v>
      </c>
      <c r="D253">
        <v>2013</v>
      </c>
      <c r="E253" t="s">
        <v>105</v>
      </c>
      <c r="F253" s="21" t="s">
        <v>164</v>
      </c>
      <c r="G253" t="s">
        <v>126</v>
      </c>
      <c r="H253">
        <v>14494</v>
      </c>
      <c r="L253">
        <v>75485</v>
      </c>
    </row>
    <row r="254" spans="1:12">
      <c r="A254" t="s">
        <v>40</v>
      </c>
      <c r="B254" t="s">
        <v>643</v>
      </c>
      <c r="C254" t="s">
        <v>39</v>
      </c>
      <c r="D254">
        <v>2013</v>
      </c>
      <c r="E254" t="s">
        <v>105</v>
      </c>
      <c r="F254" s="21" t="s">
        <v>164</v>
      </c>
      <c r="G254" t="s">
        <v>126</v>
      </c>
      <c r="H254">
        <v>13553</v>
      </c>
      <c r="L254">
        <v>68021</v>
      </c>
    </row>
    <row r="255" spans="1:12">
      <c r="A255" t="s">
        <v>41</v>
      </c>
      <c r="B255" t="s">
        <v>644</v>
      </c>
      <c r="C255" t="s">
        <v>24</v>
      </c>
      <c r="D255">
        <v>2013</v>
      </c>
      <c r="E255" t="s">
        <v>105</v>
      </c>
      <c r="F255" s="21" t="s">
        <v>164</v>
      </c>
      <c r="G255" t="s">
        <v>126</v>
      </c>
      <c r="H255">
        <v>11345</v>
      </c>
      <c r="L255">
        <v>65654</v>
      </c>
    </row>
    <row r="256" spans="1:12">
      <c r="A256" t="s">
        <v>43</v>
      </c>
      <c r="B256" t="s">
        <v>645</v>
      </c>
      <c r="C256" t="s">
        <v>42</v>
      </c>
      <c r="D256">
        <v>2013</v>
      </c>
      <c r="E256" t="s">
        <v>105</v>
      </c>
      <c r="F256" s="21" t="s">
        <v>164</v>
      </c>
      <c r="G256" t="s">
        <v>126</v>
      </c>
      <c r="H256">
        <v>5682</v>
      </c>
      <c r="L256">
        <v>38094</v>
      </c>
    </row>
    <row r="257" spans="1:12">
      <c r="A257" t="s">
        <v>45</v>
      </c>
      <c r="B257" t="s">
        <v>646</v>
      </c>
      <c r="C257" t="s">
        <v>44</v>
      </c>
      <c r="D257">
        <v>2013</v>
      </c>
      <c r="E257" t="s">
        <v>105</v>
      </c>
      <c r="F257" s="21" t="s">
        <v>164</v>
      </c>
      <c r="G257" t="s">
        <v>126</v>
      </c>
      <c r="H257">
        <v>11208</v>
      </c>
      <c r="L257">
        <v>60413</v>
      </c>
    </row>
    <row r="258" spans="1:12">
      <c r="A258" t="s">
        <v>47</v>
      </c>
      <c r="B258" t="s">
        <v>647</v>
      </c>
      <c r="C258" t="s">
        <v>46</v>
      </c>
      <c r="D258">
        <v>2013</v>
      </c>
      <c r="E258" t="s">
        <v>105</v>
      </c>
      <c r="F258" s="21" t="s">
        <v>164</v>
      </c>
      <c r="G258" t="s">
        <v>126</v>
      </c>
      <c r="H258">
        <v>16870</v>
      </c>
      <c r="L258">
        <v>90343</v>
      </c>
    </row>
    <row r="259" spans="1:12">
      <c r="A259" t="s">
        <v>49</v>
      </c>
      <c r="B259" t="s">
        <v>648</v>
      </c>
      <c r="C259" t="s">
        <v>48</v>
      </c>
      <c r="D259">
        <v>2013</v>
      </c>
      <c r="E259" t="s">
        <v>105</v>
      </c>
      <c r="F259" s="21" t="s">
        <v>164</v>
      </c>
      <c r="G259" t="s">
        <v>126</v>
      </c>
      <c r="H259">
        <v>21620</v>
      </c>
      <c r="L259">
        <v>119221</v>
      </c>
    </row>
    <row r="260" spans="1:12">
      <c r="A260" t="s">
        <v>51</v>
      </c>
      <c r="B260" t="s">
        <v>649</v>
      </c>
      <c r="C260" t="s">
        <v>50</v>
      </c>
      <c r="D260">
        <v>2013</v>
      </c>
      <c r="E260" t="s">
        <v>105</v>
      </c>
      <c r="F260" s="21" t="s">
        <v>164</v>
      </c>
      <c r="G260" t="s">
        <v>126</v>
      </c>
      <c r="H260">
        <v>12479</v>
      </c>
      <c r="L260">
        <v>68481</v>
      </c>
    </row>
    <row r="261" spans="1:12">
      <c r="A261" t="s">
        <v>53</v>
      </c>
      <c r="B261" t="s">
        <v>650</v>
      </c>
      <c r="C261" t="s">
        <v>52</v>
      </c>
      <c r="D261">
        <v>2013</v>
      </c>
      <c r="E261" t="s">
        <v>105</v>
      </c>
      <c r="F261" s="21" t="s">
        <v>164</v>
      </c>
      <c r="G261" t="s">
        <v>126</v>
      </c>
      <c r="H261">
        <v>13163</v>
      </c>
      <c r="L261">
        <v>69345</v>
      </c>
    </row>
    <row r="262" spans="1:12">
      <c r="A262" t="s">
        <v>55</v>
      </c>
      <c r="B262" t="s">
        <v>651</v>
      </c>
      <c r="C262" t="s">
        <v>54</v>
      </c>
      <c r="D262">
        <v>2013</v>
      </c>
      <c r="E262" t="s">
        <v>105</v>
      </c>
      <c r="F262" s="21" t="s">
        <v>164</v>
      </c>
      <c r="G262" t="s">
        <v>126</v>
      </c>
      <c r="H262">
        <v>12116</v>
      </c>
      <c r="L262">
        <v>61857</v>
      </c>
    </row>
    <row r="263" spans="1:12">
      <c r="A263" t="s">
        <v>57</v>
      </c>
      <c r="B263" t="s">
        <v>652</v>
      </c>
      <c r="C263" t="s">
        <v>56</v>
      </c>
      <c r="D263">
        <v>2013</v>
      </c>
      <c r="E263" t="s">
        <v>105</v>
      </c>
      <c r="F263" s="21" t="s">
        <v>164</v>
      </c>
      <c r="G263" t="s">
        <v>126</v>
      </c>
      <c r="H263">
        <v>32967</v>
      </c>
      <c r="L263">
        <v>172710</v>
      </c>
    </row>
    <row r="264" spans="1:12">
      <c r="A264" t="s">
        <v>59</v>
      </c>
      <c r="B264" t="s">
        <v>653</v>
      </c>
      <c r="C264" t="s">
        <v>58</v>
      </c>
      <c r="D264">
        <v>2013</v>
      </c>
      <c r="E264" t="s">
        <v>105</v>
      </c>
      <c r="F264" s="21" t="s">
        <v>164</v>
      </c>
      <c r="G264" t="s">
        <v>126</v>
      </c>
      <c r="H264">
        <v>22440</v>
      </c>
      <c r="L264">
        <v>115591</v>
      </c>
    </row>
    <row r="265" spans="1:12">
      <c r="A265" t="s">
        <v>61</v>
      </c>
      <c r="B265" t="s">
        <v>654</v>
      </c>
      <c r="C265" t="s">
        <v>60</v>
      </c>
      <c r="D265">
        <v>2013</v>
      </c>
      <c r="E265" t="s">
        <v>105</v>
      </c>
      <c r="F265" s="21" t="s">
        <v>164</v>
      </c>
      <c r="G265" t="s">
        <v>126</v>
      </c>
      <c r="H265">
        <v>5653</v>
      </c>
      <c r="L265">
        <v>28867</v>
      </c>
    </row>
    <row r="266" spans="1:12">
      <c r="A266" t="s">
        <v>63</v>
      </c>
      <c r="B266" t="s">
        <v>655</v>
      </c>
      <c r="C266" t="s">
        <v>62</v>
      </c>
      <c r="D266">
        <v>2013</v>
      </c>
      <c r="E266" t="s">
        <v>105</v>
      </c>
      <c r="F266" s="21" t="s">
        <v>164</v>
      </c>
      <c r="G266" t="s">
        <v>126</v>
      </c>
      <c r="H266">
        <v>17608</v>
      </c>
      <c r="L266">
        <v>87818</v>
      </c>
    </row>
    <row r="267" spans="1:12">
      <c r="A267" t="s">
        <v>65</v>
      </c>
      <c r="B267" t="s">
        <v>656</v>
      </c>
      <c r="C267" t="s">
        <v>64</v>
      </c>
      <c r="D267">
        <v>2013</v>
      </c>
      <c r="E267" t="s">
        <v>105</v>
      </c>
      <c r="F267" s="21" t="s">
        <v>164</v>
      </c>
      <c r="G267" t="s">
        <v>126</v>
      </c>
      <c r="H267">
        <v>6265</v>
      </c>
      <c r="L267">
        <v>34318</v>
      </c>
    </row>
    <row r="268" spans="1:12">
      <c r="A268" t="s">
        <v>67</v>
      </c>
      <c r="B268" t="s">
        <v>657</v>
      </c>
      <c r="C268" t="s">
        <v>66</v>
      </c>
      <c r="D268">
        <v>2013</v>
      </c>
      <c r="E268" t="s">
        <v>105</v>
      </c>
      <c r="F268" s="21" t="s">
        <v>164</v>
      </c>
      <c r="G268" t="s">
        <v>126</v>
      </c>
      <c r="H268">
        <v>8631</v>
      </c>
      <c r="L268">
        <v>44515</v>
      </c>
    </row>
    <row r="269" spans="1:12">
      <c r="A269" t="s">
        <v>69</v>
      </c>
      <c r="B269" t="s">
        <v>658</v>
      </c>
      <c r="C269" t="s">
        <v>68</v>
      </c>
      <c r="D269">
        <v>2013</v>
      </c>
      <c r="E269" t="s">
        <v>105</v>
      </c>
      <c r="F269" s="21" t="s">
        <v>164</v>
      </c>
      <c r="G269" t="s">
        <v>126</v>
      </c>
      <c r="H269">
        <v>8099</v>
      </c>
      <c r="L269">
        <v>45250</v>
      </c>
    </row>
    <row r="270" spans="1:12">
      <c r="A270" t="s">
        <v>71</v>
      </c>
      <c r="B270" t="s">
        <v>659</v>
      </c>
      <c r="C270" t="s">
        <v>70</v>
      </c>
      <c r="D270">
        <v>2013</v>
      </c>
      <c r="E270" t="s">
        <v>105</v>
      </c>
      <c r="F270" s="21" t="s">
        <v>164</v>
      </c>
      <c r="G270" t="s">
        <v>126</v>
      </c>
      <c r="H270">
        <v>15013</v>
      </c>
      <c r="L270">
        <v>71879</v>
      </c>
    </row>
    <row r="271" spans="1:12">
      <c r="A271" t="s">
        <v>20</v>
      </c>
      <c r="B271" t="s">
        <v>660</v>
      </c>
      <c r="C271" t="s">
        <v>182</v>
      </c>
      <c r="D271">
        <v>2013</v>
      </c>
      <c r="E271" t="s">
        <v>105</v>
      </c>
      <c r="F271" s="21" t="s">
        <v>164</v>
      </c>
      <c r="G271" t="s">
        <v>126</v>
      </c>
      <c r="H271">
        <v>284708</v>
      </c>
      <c r="L271">
        <v>1515227</v>
      </c>
    </row>
    <row r="272" spans="1:12">
      <c r="A272" t="s">
        <v>23</v>
      </c>
      <c r="B272" t="s">
        <v>661</v>
      </c>
      <c r="C272" t="s">
        <v>175</v>
      </c>
      <c r="D272">
        <v>2014</v>
      </c>
      <c r="E272" t="s">
        <v>105</v>
      </c>
      <c r="F272" s="21" t="s">
        <v>164</v>
      </c>
      <c r="G272" t="s">
        <v>126</v>
      </c>
      <c r="H272">
        <v>63592</v>
      </c>
      <c r="L272">
        <v>342115</v>
      </c>
    </row>
    <row r="273" spans="1:12">
      <c r="A273" t="s">
        <v>25</v>
      </c>
      <c r="B273" t="s">
        <v>662</v>
      </c>
      <c r="C273" t="s">
        <v>176</v>
      </c>
      <c r="D273">
        <v>2014</v>
      </c>
      <c r="E273" t="s">
        <v>105</v>
      </c>
      <c r="F273" s="21" t="s">
        <v>164</v>
      </c>
      <c r="G273" t="s">
        <v>126</v>
      </c>
      <c r="H273">
        <v>11238</v>
      </c>
      <c r="L273">
        <v>65641</v>
      </c>
    </row>
    <row r="274" spans="1:12">
      <c r="A274" t="s">
        <v>26</v>
      </c>
      <c r="B274" t="s">
        <v>663</v>
      </c>
      <c r="C274" t="s">
        <v>177</v>
      </c>
      <c r="D274">
        <v>2014</v>
      </c>
      <c r="E274" t="s">
        <v>105</v>
      </c>
      <c r="F274" s="21" t="s">
        <v>164</v>
      </c>
      <c r="G274" t="s">
        <v>126</v>
      </c>
      <c r="H274">
        <v>33526</v>
      </c>
      <c r="L274">
        <v>189031</v>
      </c>
    </row>
    <row r="275" spans="1:12">
      <c r="A275" s="16" t="s">
        <v>221</v>
      </c>
      <c r="B275" t="s">
        <v>664</v>
      </c>
      <c r="C275" t="s">
        <v>178</v>
      </c>
      <c r="D275">
        <v>2014</v>
      </c>
      <c r="E275" t="s">
        <v>105</v>
      </c>
      <c r="F275" s="21" t="s">
        <v>164</v>
      </c>
      <c r="G275" t="s">
        <v>126</v>
      </c>
      <c r="H275">
        <v>47374</v>
      </c>
      <c r="L275">
        <v>258651</v>
      </c>
    </row>
    <row r="276" spans="1:12">
      <c r="A276" t="s">
        <v>107</v>
      </c>
      <c r="B276" t="s">
        <v>665</v>
      </c>
      <c r="C276" t="s">
        <v>179</v>
      </c>
      <c r="D276">
        <v>2014</v>
      </c>
      <c r="E276" t="s">
        <v>105</v>
      </c>
      <c r="F276" s="21" t="s">
        <v>164</v>
      </c>
      <c r="G276" t="s">
        <v>126</v>
      </c>
      <c r="H276">
        <v>45434</v>
      </c>
      <c r="L276">
        <v>236348</v>
      </c>
    </row>
    <row r="277" spans="1:12">
      <c r="A277" t="s">
        <v>27</v>
      </c>
      <c r="B277" t="s">
        <v>666</v>
      </c>
      <c r="C277" t="s">
        <v>180</v>
      </c>
      <c r="D277">
        <v>2014</v>
      </c>
      <c r="E277" t="s">
        <v>105</v>
      </c>
      <c r="F277" s="21" t="s">
        <v>164</v>
      </c>
      <c r="G277" t="s">
        <v>126</v>
      </c>
      <c r="H277">
        <v>28110</v>
      </c>
      <c r="L277">
        <v>145054</v>
      </c>
    </row>
    <row r="278" spans="1:12">
      <c r="A278" t="s">
        <v>28</v>
      </c>
      <c r="B278" t="s">
        <v>667</v>
      </c>
      <c r="C278" t="s">
        <v>181</v>
      </c>
      <c r="D278">
        <v>2014</v>
      </c>
      <c r="E278" t="s">
        <v>105</v>
      </c>
      <c r="F278" s="21" t="s">
        <v>164</v>
      </c>
      <c r="G278" t="s">
        <v>126</v>
      </c>
      <c r="H278">
        <v>55334</v>
      </c>
      <c r="L278">
        <v>284475</v>
      </c>
    </row>
    <row r="279" spans="1:12">
      <c r="A279" t="s">
        <v>30</v>
      </c>
      <c r="B279" t="s">
        <v>668</v>
      </c>
      <c r="C279" t="s">
        <v>29</v>
      </c>
      <c r="D279">
        <v>2014</v>
      </c>
      <c r="E279" t="s">
        <v>105</v>
      </c>
      <c r="F279" s="21" t="s">
        <v>164</v>
      </c>
      <c r="G279" t="s">
        <v>126</v>
      </c>
      <c r="H279">
        <v>6192</v>
      </c>
      <c r="L279">
        <v>34498</v>
      </c>
    </row>
    <row r="280" spans="1:12">
      <c r="A280" t="s">
        <v>32</v>
      </c>
      <c r="B280" t="s">
        <v>669</v>
      </c>
      <c r="C280" t="s">
        <v>31</v>
      </c>
      <c r="D280">
        <v>2014</v>
      </c>
      <c r="E280" t="s">
        <v>105</v>
      </c>
      <c r="F280" s="21" t="s">
        <v>164</v>
      </c>
      <c r="G280" t="s">
        <v>126</v>
      </c>
      <c r="H280">
        <v>10733</v>
      </c>
      <c r="L280">
        <v>60541</v>
      </c>
    </row>
    <row r="281" spans="1:12">
      <c r="A281" t="s">
        <v>34</v>
      </c>
      <c r="B281" t="s">
        <v>670</v>
      </c>
      <c r="C281" t="s">
        <v>33</v>
      </c>
      <c r="D281">
        <v>2014</v>
      </c>
      <c r="E281" t="s">
        <v>105</v>
      </c>
      <c r="F281" s="21" t="s">
        <v>164</v>
      </c>
      <c r="G281" t="s">
        <v>126</v>
      </c>
      <c r="H281">
        <v>9697</v>
      </c>
      <c r="L281">
        <v>56437</v>
      </c>
    </row>
    <row r="282" spans="1:12">
      <c r="A282" t="s">
        <v>36</v>
      </c>
      <c r="B282" t="s">
        <v>671</v>
      </c>
      <c r="C282" t="s">
        <v>35</v>
      </c>
      <c r="D282">
        <v>2014</v>
      </c>
      <c r="E282" t="s">
        <v>105</v>
      </c>
      <c r="F282" s="21" t="s">
        <v>164</v>
      </c>
      <c r="G282" t="s">
        <v>126</v>
      </c>
      <c r="H282">
        <v>8953</v>
      </c>
      <c r="L282">
        <v>46737</v>
      </c>
    </row>
    <row r="283" spans="1:12">
      <c r="A283" t="s">
        <v>38</v>
      </c>
      <c r="B283" t="s">
        <v>672</v>
      </c>
      <c r="C283" t="s">
        <v>37</v>
      </c>
      <c r="D283">
        <v>2014</v>
      </c>
      <c r="E283" t="s">
        <v>105</v>
      </c>
      <c r="F283" s="21" t="s">
        <v>164</v>
      </c>
      <c r="G283" t="s">
        <v>126</v>
      </c>
      <c r="H283">
        <v>14449</v>
      </c>
      <c r="L283">
        <v>75753</v>
      </c>
    </row>
    <row r="284" spans="1:12">
      <c r="A284" t="s">
        <v>40</v>
      </c>
      <c r="B284" t="s">
        <v>673</v>
      </c>
      <c r="C284" t="s">
        <v>39</v>
      </c>
      <c r="D284">
        <v>2014</v>
      </c>
      <c r="E284" t="s">
        <v>105</v>
      </c>
      <c r="F284" s="21" t="s">
        <v>164</v>
      </c>
      <c r="G284" t="s">
        <v>126</v>
      </c>
      <c r="H284">
        <v>13568</v>
      </c>
      <c r="L284">
        <v>68149</v>
      </c>
    </row>
    <row r="285" spans="1:12">
      <c r="A285" t="s">
        <v>41</v>
      </c>
      <c r="B285" t="s">
        <v>674</v>
      </c>
      <c r="C285" t="s">
        <v>24</v>
      </c>
      <c r="D285">
        <v>2014</v>
      </c>
      <c r="E285" t="s">
        <v>105</v>
      </c>
      <c r="F285" s="21" t="s">
        <v>164</v>
      </c>
      <c r="G285" t="s">
        <v>126</v>
      </c>
      <c r="H285">
        <v>11238</v>
      </c>
      <c r="L285">
        <v>65641</v>
      </c>
    </row>
    <row r="286" spans="1:12">
      <c r="A286" t="s">
        <v>43</v>
      </c>
      <c r="B286" t="s">
        <v>675</v>
      </c>
      <c r="C286" t="s">
        <v>42</v>
      </c>
      <c r="D286">
        <v>2014</v>
      </c>
      <c r="E286" t="s">
        <v>105</v>
      </c>
      <c r="F286" s="21" t="s">
        <v>164</v>
      </c>
      <c r="G286" t="s">
        <v>126</v>
      </c>
      <c r="H286">
        <v>5636</v>
      </c>
      <c r="L286">
        <v>37868</v>
      </c>
    </row>
    <row r="287" spans="1:12">
      <c r="A287" t="s">
        <v>45</v>
      </c>
      <c r="B287" t="s">
        <v>676</v>
      </c>
      <c r="C287" t="s">
        <v>44</v>
      </c>
      <c r="D287">
        <v>2014</v>
      </c>
      <c r="E287" t="s">
        <v>105</v>
      </c>
      <c r="F287" s="21" t="s">
        <v>164</v>
      </c>
      <c r="G287" t="s">
        <v>126</v>
      </c>
      <c r="H287">
        <v>11092</v>
      </c>
      <c r="L287">
        <v>60679</v>
      </c>
    </row>
    <row r="288" spans="1:12">
      <c r="A288" t="s">
        <v>47</v>
      </c>
      <c r="B288" t="s">
        <v>677</v>
      </c>
      <c r="C288" t="s">
        <v>46</v>
      </c>
      <c r="D288">
        <v>2014</v>
      </c>
      <c r="E288" t="s">
        <v>105</v>
      </c>
      <c r="F288" s="21" t="s">
        <v>164</v>
      </c>
      <c r="G288" t="s">
        <v>126</v>
      </c>
      <c r="H288">
        <v>16798</v>
      </c>
      <c r="L288">
        <v>90484</v>
      </c>
    </row>
    <row r="289" spans="1:13">
      <c r="A289" t="s">
        <v>49</v>
      </c>
      <c r="B289" t="s">
        <v>678</v>
      </c>
      <c r="C289" t="s">
        <v>48</v>
      </c>
      <c r="D289">
        <v>2014</v>
      </c>
      <c r="E289" t="s">
        <v>105</v>
      </c>
      <c r="F289" s="21" t="s">
        <v>164</v>
      </c>
      <c r="G289" t="s">
        <v>126</v>
      </c>
      <c r="H289">
        <v>21656</v>
      </c>
      <c r="L289">
        <v>120029</v>
      </c>
    </row>
    <row r="290" spans="1:13">
      <c r="A290" t="s">
        <v>51</v>
      </c>
      <c r="B290" t="s">
        <v>679</v>
      </c>
      <c r="C290" t="s">
        <v>50</v>
      </c>
      <c r="D290">
        <v>2014</v>
      </c>
      <c r="E290" t="s">
        <v>105</v>
      </c>
      <c r="F290" s="21" t="s">
        <v>164</v>
      </c>
      <c r="G290" t="s">
        <v>126</v>
      </c>
      <c r="H290">
        <v>12575</v>
      </c>
      <c r="L290">
        <v>68903</v>
      </c>
    </row>
    <row r="291" spans="1:13">
      <c r="A291" t="s">
        <v>53</v>
      </c>
      <c r="B291" t="s">
        <v>680</v>
      </c>
      <c r="C291" t="s">
        <v>52</v>
      </c>
      <c r="D291">
        <v>2014</v>
      </c>
      <c r="E291" t="s">
        <v>105</v>
      </c>
      <c r="F291" s="21" t="s">
        <v>164</v>
      </c>
      <c r="G291" t="s">
        <v>126</v>
      </c>
      <c r="H291">
        <v>13143</v>
      </c>
      <c r="L291">
        <v>69719</v>
      </c>
    </row>
    <row r="292" spans="1:13">
      <c r="A292" t="s">
        <v>55</v>
      </c>
      <c r="B292" t="s">
        <v>681</v>
      </c>
      <c r="C292" t="s">
        <v>54</v>
      </c>
      <c r="D292">
        <v>2014</v>
      </c>
      <c r="E292" t="s">
        <v>105</v>
      </c>
      <c r="F292" s="21" t="s">
        <v>164</v>
      </c>
      <c r="G292" t="s">
        <v>126</v>
      </c>
      <c r="H292">
        <v>12096</v>
      </c>
      <c r="L292">
        <v>62070</v>
      </c>
    </row>
    <row r="293" spans="1:13">
      <c r="A293" t="s">
        <v>57</v>
      </c>
      <c r="B293" t="s">
        <v>682</v>
      </c>
      <c r="C293" t="s">
        <v>56</v>
      </c>
      <c r="D293">
        <v>2014</v>
      </c>
      <c r="E293" t="s">
        <v>105</v>
      </c>
      <c r="F293" s="21" t="s">
        <v>164</v>
      </c>
      <c r="G293" t="s">
        <v>126</v>
      </c>
      <c r="H293">
        <v>33338</v>
      </c>
      <c r="L293">
        <v>174278</v>
      </c>
    </row>
    <row r="294" spans="1:13">
      <c r="A294" t="s">
        <v>59</v>
      </c>
      <c r="B294" t="s">
        <v>683</v>
      </c>
      <c r="C294" t="s">
        <v>58</v>
      </c>
      <c r="D294">
        <v>2014</v>
      </c>
      <c r="E294" t="s">
        <v>105</v>
      </c>
      <c r="F294" s="21" t="s">
        <v>164</v>
      </c>
      <c r="G294" t="s">
        <v>126</v>
      </c>
      <c r="H294">
        <v>22392</v>
      </c>
      <c r="L294">
        <v>116076</v>
      </c>
    </row>
    <row r="295" spans="1:13">
      <c r="A295" t="s">
        <v>61</v>
      </c>
      <c r="B295" t="s">
        <v>684</v>
      </c>
      <c r="C295" t="s">
        <v>60</v>
      </c>
      <c r="D295">
        <v>2014</v>
      </c>
      <c r="E295" t="s">
        <v>105</v>
      </c>
      <c r="F295" s="21" t="s">
        <v>164</v>
      </c>
      <c r="G295" t="s">
        <v>126</v>
      </c>
      <c r="H295">
        <v>5718</v>
      </c>
      <c r="L295">
        <v>28978</v>
      </c>
    </row>
    <row r="296" spans="1:13">
      <c r="A296" t="s">
        <v>63</v>
      </c>
      <c r="B296" t="s">
        <v>685</v>
      </c>
      <c r="C296" t="s">
        <v>62</v>
      </c>
      <c r="D296">
        <v>2014</v>
      </c>
      <c r="E296" t="s">
        <v>105</v>
      </c>
      <c r="F296" s="21" t="s">
        <v>164</v>
      </c>
      <c r="G296" t="s">
        <v>126</v>
      </c>
      <c r="H296">
        <v>17489</v>
      </c>
      <c r="L296">
        <v>88097</v>
      </c>
    </row>
    <row r="297" spans="1:13">
      <c r="A297" t="s">
        <v>65</v>
      </c>
      <c r="B297" t="s">
        <v>686</v>
      </c>
      <c r="C297" t="s">
        <v>64</v>
      </c>
      <c r="D297">
        <v>2014</v>
      </c>
      <c r="E297" t="s">
        <v>105</v>
      </c>
      <c r="F297" s="21" t="s">
        <v>164</v>
      </c>
      <c r="G297" t="s">
        <v>126</v>
      </c>
      <c r="H297">
        <v>6230</v>
      </c>
      <c r="L297">
        <v>34274</v>
      </c>
    </row>
    <row r="298" spans="1:13">
      <c r="A298" t="s">
        <v>67</v>
      </c>
      <c r="B298" t="s">
        <v>687</v>
      </c>
      <c r="C298" t="s">
        <v>66</v>
      </c>
      <c r="D298">
        <v>2014</v>
      </c>
      <c r="E298" t="s">
        <v>105</v>
      </c>
      <c r="F298" s="21" t="s">
        <v>164</v>
      </c>
      <c r="G298" t="s">
        <v>126</v>
      </c>
      <c r="H298">
        <v>8655</v>
      </c>
      <c r="L298">
        <v>44673</v>
      </c>
    </row>
    <row r="299" spans="1:13">
      <c r="A299" t="s">
        <v>69</v>
      </c>
      <c r="B299" t="s">
        <v>688</v>
      </c>
      <c r="C299" t="s">
        <v>68</v>
      </c>
      <c r="D299">
        <v>2014</v>
      </c>
      <c r="E299" t="s">
        <v>105</v>
      </c>
      <c r="F299" s="21" t="s">
        <v>164</v>
      </c>
      <c r="G299" t="s">
        <v>126</v>
      </c>
      <c r="H299">
        <v>7970</v>
      </c>
      <c r="L299">
        <v>45392</v>
      </c>
    </row>
    <row r="300" spans="1:13">
      <c r="A300" t="s">
        <v>71</v>
      </c>
      <c r="B300" t="s">
        <v>689</v>
      </c>
      <c r="C300" t="s">
        <v>70</v>
      </c>
      <c r="D300">
        <v>2014</v>
      </c>
      <c r="E300" t="s">
        <v>105</v>
      </c>
      <c r="F300" s="21" t="s">
        <v>164</v>
      </c>
      <c r="G300" t="s">
        <v>126</v>
      </c>
      <c r="H300">
        <v>14990</v>
      </c>
      <c r="L300">
        <v>72039</v>
      </c>
    </row>
    <row r="301" spans="1:13">
      <c r="A301" t="s">
        <v>20</v>
      </c>
      <c r="B301" t="s">
        <v>690</v>
      </c>
      <c r="C301" t="s">
        <v>182</v>
      </c>
      <c r="D301">
        <v>2014</v>
      </c>
      <c r="E301" t="s">
        <v>105</v>
      </c>
      <c r="F301" s="21" t="s">
        <v>164</v>
      </c>
      <c r="G301" t="s">
        <v>126</v>
      </c>
      <c r="H301">
        <v>284608</v>
      </c>
      <c r="L301">
        <v>1521315</v>
      </c>
    </row>
    <row r="302" spans="1:13">
      <c r="A302" t="s">
        <v>23</v>
      </c>
      <c r="B302" t="s">
        <v>691</v>
      </c>
      <c r="C302" t="s">
        <v>175</v>
      </c>
      <c r="D302">
        <v>2005</v>
      </c>
      <c r="E302" t="s">
        <v>106</v>
      </c>
      <c r="F302" s="21" t="s">
        <v>164</v>
      </c>
      <c r="G302" t="s">
        <v>126</v>
      </c>
      <c r="H302">
        <v>61546</v>
      </c>
      <c r="L302">
        <v>345210</v>
      </c>
      <c r="M302" s="12"/>
    </row>
    <row r="303" spans="1:13">
      <c r="A303" t="s">
        <v>25</v>
      </c>
      <c r="B303" t="s">
        <v>692</v>
      </c>
      <c r="C303" t="s">
        <v>176</v>
      </c>
      <c r="D303">
        <v>2005</v>
      </c>
      <c r="E303" t="s">
        <v>106</v>
      </c>
      <c r="F303" s="21" t="s">
        <v>164</v>
      </c>
      <c r="G303" t="s">
        <v>126</v>
      </c>
      <c r="H303">
        <v>11704</v>
      </c>
      <c r="L303">
        <v>65826</v>
      </c>
    </row>
    <row r="304" spans="1:13">
      <c r="A304" t="s">
        <v>26</v>
      </c>
      <c r="B304" t="s">
        <v>693</v>
      </c>
      <c r="C304" t="s">
        <v>177</v>
      </c>
      <c r="D304">
        <v>2005</v>
      </c>
      <c r="E304" t="s">
        <v>106</v>
      </c>
      <c r="F304" s="21" t="s">
        <v>164</v>
      </c>
      <c r="G304" t="s">
        <v>126</v>
      </c>
      <c r="H304">
        <v>33060</v>
      </c>
      <c r="L304">
        <v>190589</v>
      </c>
    </row>
    <row r="305" spans="1:12">
      <c r="A305" s="16" t="s">
        <v>221</v>
      </c>
      <c r="B305" t="s">
        <v>694</v>
      </c>
      <c r="C305" t="s">
        <v>178</v>
      </c>
      <c r="D305">
        <v>2005</v>
      </c>
      <c r="E305" t="s">
        <v>106</v>
      </c>
      <c r="F305" s="21" t="s">
        <v>164</v>
      </c>
      <c r="G305" t="s">
        <v>126</v>
      </c>
      <c r="H305">
        <v>45295</v>
      </c>
      <c r="L305">
        <v>256340</v>
      </c>
    </row>
    <row r="306" spans="1:12">
      <c r="A306" t="s">
        <v>107</v>
      </c>
      <c r="B306" t="s">
        <v>695</v>
      </c>
      <c r="C306" t="s">
        <v>179</v>
      </c>
      <c r="D306">
        <v>2005</v>
      </c>
      <c r="E306" t="s">
        <v>106</v>
      </c>
      <c r="F306" s="21" t="s">
        <v>164</v>
      </c>
      <c r="G306" t="s">
        <v>126</v>
      </c>
      <c r="H306">
        <v>41321</v>
      </c>
      <c r="L306">
        <v>227446</v>
      </c>
    </row>
    <row r="307" spans="1:12">
      <c r="A307" t="s">
        <v>27</v>
      </c>
      <c r="B307" t="s">
        <v>696</v>
      </c>
      <c r="C307" t="s">
        <v>180</v>
      </c>
      <c r="D307">
        <v>2005</v>
      </c>
      <c r="E307" t="s">
        <v>106</v>
      </c>
      <c r="F307" s="21" t="s">
        <v>164</v>
      </c>
      <c r="G307" t="s">
        <v>126</v>
      </c>
      <c r="H307">
        <v>28055</v>
      </c>
      <c r="L307">
        <v>148830</v>
      </c>
    </row>
    <row r="308" spans="1:12">
      <c r="A308" t="s">
        <v>28</v>
      </c>
      <c r="B308" t="s">
        <v>697</v>
      </c>
      <c r="C308" t="s">
        <v>181</v>
      </c>
      <c r="D308">
        <v>2005</v>
      </c>
      <c r="E308" t="s">
        <v>106</v>
      </c>
      <c r="F308" s="21" t="s">
        <v>164</v>
      </c>
      <c r="G308" t="s">
        <v>126</v>
      </c>
      <c r="H308">
        <v>55737</v>
      </c>
      <c r="L308">
        <v>287313</v>
      </c>
    </row>
    <row r="309" spans="1:12">
      <c r="A309" t="s">
        <v>30</v>
      </c>
      <c r="B309" t="s">
        <v>698</v>
      </c>
      <c r="C309" t="s">
        <v>29</v>
      </c>
      <c r="D309">
        <v>2005</v>
      </c>
      <c r="E309" t="s">
        <v>106</v>
      </c>
      <c r="F309" s="21" t="s">
        <v>164</v>
      </c>
      <c r="G309" t="s">
        <v>126</v>
      </c>
      <c r="H309">
        <v>6137</v>
      </c>
      <c r="L309">
        <v>35248</v>
      </c>
    </row>
    <row r="310" spans="1:12">
      <c r="A310" t="s">
        <v>32</v>
      </c>
      <c r="B310" t="s">
        <v>699</v>
      </c>
      <c r="C310" t="s">
        <v>31</v>
      </c>
      <c r="D310">
        <v>2005</v>
      </c>
      <c r="E310" t="s">
        <v>106</v>
      </c>
      <c r="F310" s="21" t="s">
        <v>164</v>
      </c>
      <c r="G310" t="s">
        <v>126</v>
      </c>
      <c r="H310">
        <v>10450</v>
      </c>
      <c r="L310">
        <v>61203</v>
      </c>
    </row>
    <row r="311" spans="1:12">
      <c r="A311" t="s">
        <v>34</v>
      </c>
      <c r="B311" t="s">
        <v>700</v>
      </c>
      <c r="C311" t="s">
        <v>33</v>
      </c>
      <c r="D311">
        <v>2005</v>
      </c>
      <c r="E311" t="s">
        <v>106</v>
      </c>
      <c r="F311" s="21" t="s">
        <v>164</v>
      </c>
      <c r="G311" t="s">
        <v>126</v>
      </c>
      <c r="H311">
        <v>9730</v>
      </c>
      <c r="L311">
        <v>58419</v>
      </c>
    </row>
    <row r="312" spans="1:12">
      <c r="A312" t="s">
        <v>36</v>
      </c>
      <c r="B312" t="s">
        <v>701</v>
      </c>
      <c r="C312" t="s">
        <v>35</v>
      </c>
      <c r="D312">
        <v>2005</v>
      </c>
      <c r="E312" t="s">
        <v>106</v>
      </c>
      <c r="F312" s="21" t="s">
        <v>164</v>
      </c>
      <c r="G312" t="s">
        <v>126</v>
      </c>
      <c r="H312">
        <v>8683</v>
      </c>
      <c r="L312">
        <v>48512</v>
      </c>
    </row>
    <row r="313" spans="1:12">
      <c r="A313" t="s">
        <v>38</v>
      </c>
      <c r="B313" t="s">
        <v>702</v>
      </c>
      <c r="C313" t="s">
        <v>37</v>
      </c>
      <c r="D313">
        <v>2005</v>
      </c>
      <c r="E313" t="s">
        <v>106</v>
      </c>
      <c r="F313" s="21" t="s">
        <v>164</v>
      </c>
      <c r="G313" t="s">
        <v>126</v>
      </c>
      <c r="H313">
        <v>14465</v>
      </c>
      <c r="L313">
        <v>76201</v>
      </c>
    </row>
    <row r="314" spans="1:12">
      <c r="A314" t="s">
        <v>40</v>
      </c>
      <c r="B314" t="s">
        <v>703</v>
      </c>
      <c r="C314" t="s">
        <v>39</v>
      </c>
      <c r="D314">
        <v>2005</v>
      </c>
      <c r="E314" t="s">
        <v>106</v>
      </c>
      <c r="F314" s="21" t="s">
        <v>164</v>
      </c>
      <c r="G314" t="s">
        <v>126</v>
      </c>
      <c r="H314">
        <v>12081</v>
      </c>
      <c r="L314">
        <v>65627</v>
      </c>
    </row>
    <row r="315" spans="1:12">
      <c r="A315" t="s">
        <v>41</v>
      </c>
      <c r="B315" t="s">
        <v>704</v>
      </c>
      <c r="C315" t="s">
        <v>24</v>
      </c>
      <c r="D315">
        <v>2005</v>
      </c>
      <c r="E315" t="s">
        <v>106</v>
      </c>
      <c r="F315" s="21" t="s">
        <v>164</v>
      </c>
      <c r="G315" t="s">
        <v>126</v>
      </c>
      <c r="H315">
        <v>11704</v>
      </c>
      <c r="L315">
        <v>65826</v>
      </c>
    </row>
    <row r="316" spans="1:12">
      <c r="A316" t="s">
        <v>43</v>
      </c>
      <c r="B316" t="s">
        <v>705</v>
      </c>
      <c r="C316" t="s">
        <v>42</v>
      </c>
      <c r="D316">
        <v>2005</v>
      </c>
      <c r="E316" t="s">
        <v>106</v>
      </c>
      <c r="F316" s="21" t="s">
        <v>164</v>
      </c>
      <c r="G316" t="s">
        <v>126</v>
      </c>
      <c r="H316">
        <v>5748</v>
      </c>
      <c r="L316">
        <v>38318</v>
      </c>
    </row>
    <row r="317" spans="1:12">
      <c r="A317" t="s">
        <v>45</v>
      </c>
      <c r="B317" t="s">
        <v>706</v>
      </c>
      <c r="C317" t="s">
        <v>44</v>
      </c>
      <c r="D317">
        <v>2005</v>
      </c>
      <c r="E317" t="s">
        <v>106</v>
      </c>
      <c r="F317" s="21" t="s">
        <v>164</v>
      </c>
      <c r="G317" t="s">
        <v>126</v>
      </c>
      <c r="H317">
        <v>11214</v>
      </c>
      <c r="L317">
        <v>60427</v>
      </c>
    </row>
    <row r="318" spans="1:12">
      <c r="A318" t="s">
        <v>47</v>
      </c>
      <c r="B318" t="s">
        <v>707</v>
      </c>
      <c r="C318" t="s">
        <v>46</v>
      </c>
      <c r="D318">
        <v>2005</v>
      </c>
      <c r="E318" t="s">
        <v>106</v>
      </c>
      <c r="F318" s="21" t="s">
        <v>164</v>
      </c>
      <c r="G318" t="s">
        <v>126</v>
      </c>
      <c r="H318">
        <v>16098</v>
      </c>
      <c r="L318">
        <v>91844</v>
      </c>
    </row>
    <row r="319" spans="1:12">
      <c r="A319" t="s">
        <v>49</v>
      </c>
      <c r="B319" t="s">
        <v>708</v>
      </c>
      <c r="C319" t="s">
        <v>48</v>
      </c>
      <c r="D319">
        <v>2005</v>
      </c>
      <c r="E319" t="s">
        <v>106</v>
      </c>
      <c r="F319" s="21" t="s">
        <v>164</v>
      </c>
      <c r="G319" t="s">
        <v>126</v>
      </c>
      <c r="H319">
        <v>20015</v>
      </c>
      <c r="L319">
        <v>117414</v>
      </c>
    </row>
    <row r="320" spans="1:12">
      <c r="A320" t="s">
        <v>51</v>
      </c>
      <c r="B320" t="s">
        <v>709</v>
      </c>
      <c r="C320" t="s">
        <v>50</v>
      </c>
      <c r="D320">
        <v>2005</v>
      </c>
      <c r="E320" t="s">
        <v>106</v>
      </c>
      <c r="F320" s="21" t="s">
        <v>164</v>
      </c>
      <c r="G320" t="s">
        <v>126</v>
      </c>
      <c r="H320">
        <v>12619</v>
      </c>
      <c r="L320">
        <v>70925</v>
      </c>
    </row>
    <row r="321" spans="1:12">
      <c r="A321" t="s">
        <v>53</v>
      </c>
      <c r="B321" t="s">
        <v>710</v>
      </c>
      <c r="C321" t="s">
        <v>52</v>
      </c>
      <c r="D321">
        <v>2005</v>
      </c>
      <c r="E321" t="s">
        <v>106</v>
      </c>
      <c r="F321" s="21" t="s">
        <v>164</v>
      </c>
      <c r="G321" t="s">
        <v>126</v>
      </c>
      <c r="H321">
        <v>12661</v>
      </c>
      <c r="L321">
        <v>68001</v>
      </c>
    </row>
    <row r="322" spans="1:12">
      <c r="A322" t="s">
        <v>55</v>
      </c>
      <c r="B322" t="s">
        <v>711</v>
      </c>
      <c r="C322" t="s">
        <v>54</v>
      </c>
      <c r="D322">
        <v>2005</v>
      </c>
      <c r="E322" t="s">
        <v>106</v>
      </c>
      <c r="F322" s="21" t="s">
        <v>164</v>
      </c>
      <c r="G322" t="s">
        <v>126</v>
      </c>
      <c r="H322">
        <v>12086</v>
      </c>
      <c r="L322">
        <v>63361</v>
      </c>
    </row>
    <row r="323" spans="1:12">
      <c r="A323" t="s">
        <v>57</v>
      </c>
      <c r="B323" t="s">
        <v>712</v>
      </c>
      <c r="C323" t="s">
        <v>56</v>
      </c>
      <c r="D323">
        <v>2005</v>
      </c>
      <c r="E323" t="s">
        <v>106</v>
      </c>
      <c r="F323" s="21" t="s">
        <v>164</v>
      </c>
      <c r="G323" t="s">
        <v>126</v>
      </c>
      <c r="H323">
        <v>29235</v>
      </c>
      <c r="L323">
        <v>164085</v>
      </c>
    </row>
    <row r="324" spans="1:12">
      <c r="A324" t="s">
        <v>59</v>
      </c>
      <c r="B324" t="s">
        <v>713</v>
      </c>
      <c r="C324" t="s">
        <v>58</v>
      </c>
      <c r="D324">
        <v>2005</v>
      </c>
      <c r="E324" t="s">
        <v>106</v>
      </c>
      <c r="F324" s="21" t="s">
        <v>164</v>
      </c>
      <c r="G324" t="s">
        <v>126</v>
      </c>
      <c r="H324">
        <v>22451</v>
      </c>
      <c r="L324">
        <v>119898</v>
      </c>
    </row>
    <row r="325" spans="1:12">
      <c r="A325" t="s">
        <v>61</v>
      </c>
      <c r="B325" t="s">
        <v>714</v>
      </c>
      <c r="C325" t="s">
        <v>60</v>
      </c>
      <c r="D325">
        <v>2005</v>
      </c>
      <c r="E325" t="s">
        <v>106</v>
      </c>
      <c r="F325" s="21" t="s">
        <v>164</v>
      </c>
      <c r="G325" t="s">
        <v>126</v>
      </c>
      <c r="H325">
        <v>5604</v>
      </c>
      <c r="L325">
        <v>28932</v>
      </c>
    </row>
    <row r="326" spans="1:12">
      <c r="A326" t="s">
        <v>63</v>
      </c>
      <c r="B326" t="s">
        <v>715</v>
      </c>
      <c r="C326" t="s">
        <v>62</v>
      </c>
      <c r="D326">
        <v>2005</v>
      </c>
      <c r="E326" t="s">
        <v>106</v>
      </c>
      <c r="F326" s="21" t="s">
        <v>164</v>
      </c>
      <c r="G326" t="s">
        <v>126</v>
      </c>
      <c r="H326">
        <v>17183</v>
      </c>
      <c r="L326">
        <v>88221</v>
      </c>
    </row>
    <row r="327" spans="1:12">
      <c r="A327" t="s">
        <v>65</v>
      </c>
      <c r="B327" t="s">
        <v>716</v>
      </c>
      <c r="C327" t="s">
        <v>64</v>
      </c>
      <c r="D327">
        <v>2005</v>
      </c>
      <c r="E327" t="s">
        <v>106</v>
      </c>
      <c r="F327" s="21" t="s">
        <v>164</v>
      </c>
      <c r="G327" t="s">
        <v>126</v>
      </c>
      <c r="H327">
        <v>6789</v>
      </c>
      <c r="L327">
        <v>35555</v>
      </c>
    </row>
    <row r="328" spans="1:12">
      <c r="A328" t="s">
        <v>67</v>
      </c>
      <c r="B328" t="s">
        <v>717</v>
      </c>
      <c r="C328" t="s">
        <v>66</v>
      </c>
      <c r="D328">
        <v>2005</v>
      </c>
      <c r="E328" t="s">
        <v>106</v>
      </c>
      <c r="F328" s="21" t="s">
        <v>164</v>
      </c>
      <c r="G328" t="s">
        <v>126</v>
      </c>
      <c r="H328">
        <v>8890</v>
      </c>
      <c r="L328">
        <v>46602</v>
      </c>
    </row>
    <row r="329" spans="1:12">
      <c r="A329" t="s">
        <v>69</v>
      </c>
      <c r="B329" t="s">
        <v>718</v>
      </c>
      <c r="C329" t="s">
        <v>68</v>
      </c>
      <c r="D329">
        <v>2005</v>
      </c>
      <c r="E329" t="s">
        <v>106</v>
      </c>
      <c r="F329" s="21" t="s">
        <v>164</v>
      </c>
      <c r="G329" t="s">
        <v>126</v>
      </c>
      <c r="H329">
        <v>8313</v>
      </c>
      <c r="L329">
        <v>45204</v>
      </c>
    </row>
    <row r="330" spans="1:12">
      <c r="A330" t="s">
        <v>71</v>
      </c>
      <c r="B330" t="s">
        <v>719</v>
      </c>
      <c r="C330" t="s">
        <v>70</v>
      </c>
      <c r="D330">
        <v>2005</v>
      </c>
      <c r="E330" t="s">
        <v>106</v>
      </c>
      <c r="F330" s="21" t="s">
        <v>164</v>
      </c>
      <c r="G330" t="s">
        <v>126</v>
      </c>
      <c r="H330">
        <v>14562</v>
      </c>
      <c r="L330">
        <v>71731</v>
      </c>
    </row>
    <row r="331" spans="1:12">
      <c r="A331" t="s">
        <v>20</v>
      </c>
      <c r="B331" t="s">
        <v>720</v>
      </c>
      <c r="C331" t="s">
        <v>182</v>
      </c>
      <c r="D331">
        <v>2005</v>
      </c>
      <c r="E331" t="s">
        <v>106</v>
      </c>
      <c r="F331" s="21" t="s">
        <v>164</v>
      </c>
      <c r="G331" t="s">
        <v>126</v>
      </c>
      <c r="H331">
        <v>276718</v>
      </c>
      <c r="L331">
        <v>1521554</v>
      </c>
    </row>
    <row r="332" spans="1:12">
      <c r="A332" t="s">
        <v>23</v>
      </c>
      <c r="B332" t="s">
        <v>721</v>
      </c>
      <c r="C332" t="s">
        <v>175</v>
      </c>
      <c r="D332">
        <v>2006</v>
      </c>
      <c r="E332" t="s">
        <v>106</v>
      </c>
      <c r="F332" s="21" t="s">
        <v>164</v>
      </c>
      <c r="G332" t="s">
        <v>126</v>
      </c>
      <c r="H332">
        <v>61096</v>
      </c>
      <c r="L332">
        <v>346519</v>
      </c>
    </row>
    <row r="333" spans="1:12">
      <c r="A333" t="s">
        <v>25</v>
      </c>
      <c r="B333" t="s">
        <v>722</v>
      </c>
      <c r="C333" t="s">
        <v>176</v>
      </c>
      <c r="D333">
        <v>2006</v>
      </c>
      <c r="E333" t="s">
        <v>106</v>
      </c>
      <c r="F333" s="21" t="s">
        <v>164</v>
      </c>
      <c r="G333" t="s">
        <v>126</v>
      </c>
      <c r="H333">
        <v>11650</v>
      </c>
      <c r="L333">
        <v>66311</v>
      </c>
    </row>
    <row r="334" spans="1:12">
      <c r="A334" t="s">
        <v>26</v>
      </c>
      <c r="B334" t="s">
        <v>723</v>
      </c>
      <c r="C334" t="s">
        <v>177</v>
      </c>
      <c r="D334">
        <v>2006</v>
      </c>
      <c r="E334" t="s">
        <v>106</v>
      </c>
      <c r="F334" s="21" t="s">
        <v>164</v>
      </c>
      <c r="G334" t="s">
        <v>126</v>
      </c>
      <c r="H334">
        <v>32815</v>
      </c>
      <c r="L334">
        <v>191597</v>
      </c>
    </row>
    <row r="335" spans="1:12">
      <c r="A335" s="16" t="s">
        <v>221</v>
      </c>
      <c r="B335" t="s">
        <v>724</v>
      </c>
      <c r="C335" t="s">
        <v>178</v>
      </c>
      <c r="D335">
        <v>2006</v>
      </c>
      <c r="E335" t="s">
        <v>106</v>
      </c>
      <c r="F335" s="21" t="s">
        <v>164</v>
      </c>
      <c r="G335" t="s">
        <v>126</v>
      </c>
      <c r="H335">
        <v>45127</v>
      </c>
      <c r="L335">
        <v>257909</v>
      </c>
    </row>
    <row r="336" spans="1:12">
      <c r="A336" t="s">
        <v>107</v>
      </c>
      <c r="B336" t="s">
        <v>725</v>
      </c>
      <c r="C336" t="s">
        <v>179</v>
      </c>
      <c r="D336">
        <v>2006</v>
      </c>
      <c r="E336" t="s">
        <v>106</v>
      </c>
      <c r="F336" s="21" t="s">
        <v>164</v>
      </c>
      <c r="G336" t="s">
        <v>126</v>
      </c>
      <c r="H336">
        <v>41536</v>
      </c>
      <c r="L336">
        <v>229579</v>
      </c>
    </row>
    <row r="337" spans="1:12">
      <c r="A337" t="s">
        <v>27</v>
      </c>
      <c r="B337" t="s">
        <v>726</v>
      </c>
      <c r="C337" t="s">
        <v>180</v>
      </c>
      <c r="D337">
        <v>2006</v>
      </c>
      <c r="E337" t="s">
        <v>106</v>
      </c>
      <c r="F337" s="21" t="s">
        <v>164</v>
      </c>
      <c r="G337" t="s">
        <v>126</v>
      </c>
      <c r="H337">
        <v>27784</v>
      </c>
      <c r="L337">
        <v>149290</v>
      </c>
    </row>
    <row r="338" spans="1:12">
      <c r="A338" t="s">
        <v>28</v>
      </c>
      <c r="B338" t="s">
        <v>727</v>
      </c>
      <c r="C338" t="s">
        <v>181</v>
      </c>
      <c r="D338">
        <v>2006</v>
      </c>
      <c r="E338" t="s">
        <v>106</v>
      </c>
      <c r="F338" s="21" t="s">
        <v>164</v>
      </c>
      <c r="G338" t="s">
        <v>126</v>
      </c>
      <c r="H338">
        <v>55368</v>
      </c>
      <c r="L338">
        <v>288803</v>
      </c>
    </row>
    <row r="339" spans="1:12">
      <c r="A339" t="s">
        <v>30</v>
      </c>
      <c r="B339" t="s">
        <v>728</v>
      </c>
      <c r="C339" t="s">
        <v>29</v>
      </c>
      <c r="D339">
        <v>2006</v>
      </c>
      <c r="E339" t="s">
        <v>106</v>
      </c>
      <c r="F339" s="21" t="s">
        <v>164</v>
      </c>
      <c r="G339" t="s">
        <v>126</v>
      </c>
      <c r="H339">
        <v>6064</v>
      </c>
      <c r="L339">
        <v>35445</v>
      </c>
    </row>
    <row r="340" spans="1:12">
      <c r="A340" t="s">
        <v>32</v>
      </c>
      <c r="B340" t="s">
        <v>729</v>
      </c>
      <c r="C340" t="s">
        <v>31</v>
      </c>
      <c r="D340">
        <v>2006</v>
      </c>
      <c r="E340" t="s">
        <v>106</v>
      </c>
      <c r="F340" s="21" t="s">
        <v>164</v>
      </c>
      <c r="G340" t="s">
        <v>126</v>
      </c>
      <c r="H340">
        <v>10441</v>
      </c>
      <c r="L340">
        <v>61398</v>
      </c>
    </row>
    <row r="341" spans="1:12">
      <c r="A341" t="s">
        <v>34</v>
      </c>
      <c r="B341" t="s">
        <v>730</v>
      </c>
      <c r="C341" t="s">
        <v>33</v>
      </c>
      <c r="D341">
        <v>2006</v>
      </c>
      <c r="E341" t="s">
        <v>106</v>
      </c>
      <c r="F341" s="21" t="s">
        <v>164</v>
      </c>
      <c r="G341" t="s">
        <v>126</v>
      </c>
      <c r="H341">
        <v>9670</v>
      </c>
      <c r="L341">
        <v>58767</v>
      </c>
    </row>
    <row r="342" spans="1:12">
      <c r="A342" t="s">
        <v>36</v>
      </c>
      <c r="B342" t="s">
        <v>731</v>
      </c>
      <c r="C342" t="s">
        <v>35</v>
      </c>
      <c r="D342">
        <v>2006</v>
      </c>
      <c r="E342" t="s">
        <v>106</v>
      </c>
      <c r="F342" s="21" t="s">
        <v>164</v>
      </c>
      <c r="G342" t="s">
        <v>126</v>
      </c>
      <c r="H342">
        <v>8586</v>
      </c>
      <c r="L342">
        <v>48523</v>
      </c>
    </row>
    <row r="343" spans="1:12">
      <c r="A343" t="s">
        <v>38</v>
      </c>
      <c r="B343" t="s">
        <v>732</v>
      </c>
      <c r="C343" t="s">
        <v>37</v>
      </c>
      <c r="D343">
        <v>2006</v>
      </c>
      <c r="E343" t="s">
        <v>106</v>
      </c>
      <c r="F343" s="21" t="s">
        <v>164</v>
      </c>
      <c r="G343" t="s">
        <v>126</v>
      </c>
      <c r="H343">
        <v>14273</v>
      </c>
      <c r="L343">
        <v>76213</v>
      </c>
    </row>
    <row r="344" spans="1:12">
      <c r="A344" t="s">
        <v>40</v>
      </c>
      <c r="B344" t="s">
        <v>733</v>
      </c>
      <c r="C344" t="s">
        <v>39</v>
      </c>
      <c r="D344">
        <v>2006</v>
      </c>
      <c r="E344" t="s">
        <v>106</v>
      </c>
      <c r="F344" s="21" t="s">
        <v>164</v>
      </c>
      <c r="G344" t="s">
        <v>126</v>
      </c>
      <c r="H344">
        <v>12062</v>
      </c>
      <c r="L344">
        <v>66173</v>
      </c>
    </row>
    <row r="345" spans="1:12">
      <c r="A345" t="s">
        <v>41</v>
      </c>
      <c r="B345" t="s">
        <v>734</v>
      </c>
      <c r="C345" t="s">
        <v>24</v>
      </c>
      <c r="D345">
        <v>2006</v>
      </c>
      <c r="E345" t="s">
        <v>106</v>
      </c>
      <c r="F345" s="21" t="s">
        <v>164</v>
      </c>
      <c r="G345" t="s">
        <v>126</v>
      </c>
      <c r="H345">
        <v>11650</v>
      </c>
      <c r="L345">
        <v>66311</v>
      </c>
    </row>
    <row r="346" spans="1:12">
      <c r="A346" t="s">
        <v>43</v>
      </c>
      <c r="B346" t="s">
        <v>735</v>
      </c>
      <c r="C346" t="s">
        <v>42</v>
      </c>
      <c r="D346">
        <v>2006</v>
      </c>
      <c r="E346" t="s">
        <v>106</v>
      </c>
      <c r="F346" s="21" t="s">
        <v>164</v>
      </c>
      <c r="G346" t="s">
        <v>126</v>
      </c>
      <c r="H346">
        <v>5673</v>
      </c>
      <c r="L346">
        <v>38206</v>
      </c>
    </row>
    <row r="347" spans="1:12">
      <c r="A347" t="s">
        <v>45</v>
      </c>
      <c r="B347" t="s">
        <v>736</v>
      </c>
      <c r="C347" t="s">
        <v>44</v>
      </c>
      <c r="D347">
        <v>2006</v>
      </c>
      <c r="E347" t="s">
        <v>106</v>
      </c>
      <c r="F347" s="21" t="s">
        <v>164</v>
      </c>
      <c r="G347" t="s">
        <v>126</v>
      </c>
      <c r="H347">
        <v>11121</v>
      </c>
      <c r="L347">
        <v>60921</v>
      </c>
    </row>
    <row r="348" spans="1:12">
      <c r="A348" t="s">
        <v>47</v>
      </c>
      <c r="B348" t="s">
        <v>737</v>
      </c>
      <c r="C348" t="s">
        <v>46</v>
      </c>
      <c r="D348">
        <v>2006</v>
      </c>
      <c r="E348" t="s">
        <v>106</v>
      </c>
      <c r="F348" s="21" t="s">
        <v>164</v>
      </c>
      <c r="G348" t="s">
        <v>126</v>
      </c>
      <c r="H348">
        <v>16021</v>
      </c>
      <c r="L348">
        <v>92470</v>
      </c>
    </row>
    <row r="349" spans="1:12">
      <c r="A349" t="s">
        <v>49</v>
      </c>
      <c r="B349" t="s">
        <v>738</v>
      </c>
      <c r="C349" t="s">
        <v>48</v>
      </c>
      <c r="D349">
        <v>2006</v>
      </c>
      <c r="E349" t="s">
        <v>106</v>
      </c>
      <c r="F349" s="21" t="s">
        <v>164</v>
      </c>
      <c r="G349" t="s">
        <v>126</v>
      </c>
      <c r="H349">
        <v>19985</v>
      </c>
      <c r="L349">
        <v>118153</v>
      </c>
    </row>
    <row r="350" spans="1:12">
      <c r="A350" t="s">
        <v>51</v>
      </c>
      <c r="B350" t="s">
        <v>739</v>
      </c>
      <c r="C350" t="s">
        <v>50</v>
      </c>
      <c r="D350">
        <v>2006</v>
      </c>
      <c r="E350" t="s">
        <v>106</v>
      </c>
      <c r="F350" s="21" t="s">
        <v>164</v>
      </c>
      <c r="G350" t="s">
        <v>126</v>
      </c>
      <c r="H350">
        <v>12536</v>
      </c>
      <c r="L350">
        <v>71153</v>
      </c>
    </row>
    <row r="351" spans="1:12">
      <c r="A351" t="s">
        <v>53</v>
      </c>
      <c r="B351" t="s">
        <v>740</v>
      </c>
      <c r="C351" t="s">
        <v>52</v>
      </c>
      <c r="D351">
        <v>2006</v>
      </c>
      <c r="E351" t="s">
        <v>106</v>
      </c>
      <c r="F351" s="21" t="s">
        <v>164</v>
      </c>
      <c r="G351" t="s">
        <v>126</v>
      </c>
      <c r="H351">
        <v>12606</v>
      </c>
      <c r="L351">
        <v>68603</v>
      </c>
    </row>
    <row r="352" spans="1:12">
      <c r="A352" t="s">
        <v>55</v>
      </c>
      <c r="B352" t="s">
        <v>741</v>
      </c>
      <c r="C352" t="s">
        <v>54</v>
      </c>
      <c r="D352">
        <v>2006</v>
      </c>
      <c r="E352" t="s">
        <v>106</v>
      </c>
      <c r="F352" s="21" t="s">
        <v>164</v>
      </c>
      <c r="G352" t="s">
        <v>126</v>
      </c>
      <c r="H352">
        <v>11978</v>
      </c>
      <c r="L352">
        <v>63730</v>
      </c>
    </row>
    <row r="353" spans="1:12">
      <c r="A353" t="s">
        <v>57</v>
      </c>
      <c r="B353" t="s">
        <v>742</v>
      </c>
      <c r="C353" t="s">
        <v>56</v>
      </c>
      <c r="D353">
        <v>2006</v>
      </c>
      <c r="E353" t="s">
        <v>106</v>
      </c>
      <c r="F353" s="21" t="s">
        <v>164</v>
      </c>
      <c r="G353" t="s">
        <v>126</v>
      </c>
      <c r="H353">
        <v>29558</v>
      </c>
      <c r="L353">
        <v>165849</v>
      </c>
    </row>
    <row r="354" spans="1:12">
      <c r="A354" t="s">
        <v>59</v>
      </c>
      <c r="B354" t="s">
        <v>743</v>
      </c>
      <c r="C354" t="s">
        <v>58</v>
      </c>
      <c r="D354">
        <v>2006</v>
      </c>
      <c r="E354" t="s">
        <v>106</v>
      </c>
      <c r="F354" s="21" t="s">
        <v>164</v>
      </c>
      <c r="G354" t="s">
        <v>126</v>
      </c>
      <c r="H354">
        <v>22276</v>
      </c>
      <c r="L354">
        <v>120170</v>
      </c>
    </row>
    <row r="355" spans="1:12">
      <c r="A355" t="s">
        <v>61</v>
      </c>
      <c r="B355" t="s">
        <v>744</v>
      </c>
      <c r="C355" t="s">
        <v>60</v>
      </c>
      <c r="D355">
        <v>2006</v>
      </c>
      <c r="E355" t="s">
        <v>106</v>
      </c>
      <c r="F355" s="21" t="s">
        <v>164</v>
      </c>
      <c r="G355" t="s">
        <v>126</v>
      </c>
      <c r="H355">
        <v>5508</v>
      </c>
      <c r="L355">
        <v>29120</v>
      </c>
    </row>
    <row r="356" spans="1:12">
      <c r="A356" t="s">
        <v>63</v>
      </c>
      <c r="B356" t="s">
        <v>745</v>
      </c>
      <c r="C356" t="s">
        <v>62</v>
      </c>
      <c r="D356">
        <v>2006</v>
      </c>
      <c r="E356" t="s">
        <v>106</v>
      </c>
      <c r="F356" s="21" t="s">
        <v>164</v>
      </c>
      <c r="G356" t="s">
        <v>126</v>
      </c>
      <c r="H356">
        <v>17122</v>
      </c>
      <c r="L356">
        <v>88749</v>
      </c>
    </row>
    <row r="357" spans="1:12">
      <c r="A357" t="s">
        <v>65</v>
      </c>
      <c r="B357" t="s">
        <v>746</v>
      </c>
      <c r="C357" t="s">
        <v>64</v>
      </c>
      <c r="D357">
        <v>2006</v>
      </c>
      <c r="E357" t="s">
        <v>106</v>
      </c>
      <c r="F357" s="21" t="s">
        <v>164</v>
      </c>
      <c r="G357" t="s">
        <v>126</v>
      </c>
      <c r="H357">
        <v>6720</v>
      </c>
      <c r="L357">
        <v>35739</v>
      </c>
    </row>
    <row r="358" spans="1:12">
      <c r="A358" t="s">
        <v>67</v>
      </c>
      <c r="B358" t="s">
        <v>747</v>
      </c>
      <c r="C358" t="s">
        <v>66</v>
      </c>
      <c r="D358">
        <v>2006</v>
      </c>
      <c r="E358" t="s">
        <v>106</v>
      </c>
      <c r="F358" s="21" t="s">
        <v>164</v>
      </c>
      <c r="G358" t="s">
        <v>126</v>
      </c>
      <c r="H358">
        <v>8796</v>
      </c>
      <c r="L358">
        <v>46658</v>
      </c>
    </row>
    <row r="359" spans="1:12">
      <c r="A359" t="s">
        <v>69</v>
      </c>
      <c r="B359" t="s">
        <v>748</v>
      </c>
      <c r="C359" t="s">
        <v>68</v>
      </c>
      <c r="D359">
        <v>2006</v>
      </c>
      <c r="E359" t="s">
        <v>106</v>
      </c>
      <c r="F359" s="21" t="s">
        <v>164</v>
      </c>
      <c r="G359" t="s">
        <v>126</v>
      </c>
      <c r="H359">
        <v>8220</v>
      </c>
      <c r="L359">
        <v>45409</v>
      </c>
    </row>
    <row r="360" spans="1:12">
      <c r="A360" t="s">
        <v>71</v>
      </c>
      <c r="B360" t="s">
        <v>749</v>
      </c>
      <c r="C360" t="s">
        <v>70</v>
      </c>
      <c r="D360">
        <v>2006</v>
      </c>
      <c r="E360" t="s">
        <v>106</v>
      </c>
      <c r="F360" s="21" t="s">
        <v>164</v>
      </c>
      <c r="G360" t="s">
        <v>126</v>
      </c>
      <c r="H360">
        <v>14510</v>
      </c>
      <c r="L360">
        <v>72248</v>
      </c>
    </row>
    <row r="361" spans="1:12">
      <c r="A361" t="s">
        <v>20</v>
      </c>
      <c r="B361" t="s">
        <v>750</v>
      </c>
      <c r="C361" t="s">
        <v>182</v>
      </c>
      <c r="D361">
        <v>2006</v>
      </c>
      <c r="E361" t="s">
        <v>106</v>
      </c>
      <c r="F361" s="21" t="s">
        <v>164</v>
      </c>
      <c r="G361" t="s">
        <v>126</v>
      </c>
      <c r="H361">
        <v>275376</v>
      </c>
      <c r="L361">
        <v>1530008</v>
      </c>
    </row>
    <row r="362" spans="1:12">
      <c r="A362" t="s">
        <v>23</v>
      </c>
      <c r="B362" t="s">
        <v>751</v>
      </c>
      <c r="C362" t="s">
        <v>175</v>
      </c>
      <c r="D362">
        <v>2007</v>
      </c>
      <c r="E362" t="s">
        <v>106</v>
      </c>
      <c r="F362" s="21" t="s">
        <v>164</v>
      </c>
      <c r="G362" t="s">
        <v>126</v>
      </c>
      <c r="H362">
        <v>60491</v>
      </c>
      <c r="L362">
        <v>347685</v>
      </c>
    </row>
    <row r="363" spans="1:12">
      <c r="A363" t="s">
        <v>25</v>
      </c>
      <c r="B363" t="s">
        <v>752</v>
      </c>
      <c r="C363" t="s">
        <v>176</v>
      </c>
      <c r="D363">
        <v>2007</v>
      </c>
      <c r="E363" t="s">
        <v>106</v>
      </c>
      <c r="F363" s="21" t="s">
        <v>164</v>
      </c>
      <c r="G363" t="s">
        <v>126</v>
      </c>
      <c r="H363">
        <v>11540</v>
      </c>
      <c r="L363">
        <v>66827</v>
      </c>
    </row>
    <row r="364" spans="1:12">
      <c r="A364" t="s">
        <v>26</v>
      </c>
      <c r="B364" t="s">
        <v>753</v>
      </c>
      <c r="C364" t="s">
        <v>177</v>
      </c>
      <c r="D364">
        <v>2007</v>
      </c>
      <c r="E364" t="s">
        <v>106</v>
      </c>
      <c r="F364" s="21" t="s">
        <v>164</v>
      </c>
      <c r="G364" t="s">
        <v>126</v>
      </c>
      <c r="H364">
        <v>32750</v>
      </c>
      <c r="L364">
        <v>192808</v>
      </c>
    </row>
    <row r="365" spans="1:12">
      <c r="A365" s="16" t="s">
        <v>221</v>
      </c>
      <c r="B365" t="s">
        <v>754</v>
      </c>
      <c r="C365" t="s">
        <v>178</v>
      </c>
      <c r="D365">
        <v>2007</v>
      </c>
      <c r="E365" t="s">
        <v>106</v>
      </c>
      <c r="F365" s="21" t="s">
        <v>164</v>
      </c>
      <c r="G365" t="s">
        <v>126</v>
      </c>
      <c r="H365">
        <v>45004</v>
      </c>
      <c r="L365">
        <v>259312</v>
      </c>
    </row>
    <row r="366" spans="1:12">
      <c r="A366" t="s">
        <v>107</v>
      </c>
      <c r="B366" t="s">
        <v>755</v>
      </c>
      <c r="C366" t="s">
        <v>179</v>
      </c>
      <c r="D366">
        <v>2007</v>
      </c>
      <c r="E366" t="s">
        <v>106</v>
      </c>
      <c r="F366" s="21" t="s">
        <v>164</v>
      </c>
      <c r="G366" t="s">
        <v>126</v>
      </c>
      <c r="H366">
        <v>41620</v>
      </c>
      <c r="L366">
        <v>231923</v>
      </c>
    </row>
    <row r="367" spans="1:12">
      <c r="A367" t="s">
        <v>27</v>
      </c>
      <c r="B367" t="s">
        <v>756</v>
      </c>
      <c r="C367" t="s">
        <v>180</v>
      </c>
      <c r="D367">
        <v>2007</v>
      </c>
      <c r="E367" t="s">
        <v>106</v>
      </c>
      <c r="F367" s="21" t="s">
        <v>164</v>
      </c>
      <c r="G367" t="s">
        <v>126</v>
      </c>
      <c r="H367">
        <v>27376</v>
      </c>
      <c r="L367">
        <v>149262</v>
      </c>
    </row>
    <row r="368" spans="1:12">
      <c r="A368" t="s">
        <v>28</v>
      </c>
      <c r="B368" t="s">
        <v>757</v>
      </c>
      <c r="C368" t="s">
        <v>181</v>
      </c>
      <c r="D368">
        <v>2007</v>
      </c>
      <c r="E368" t="s">
        <v>106</v>
      </c>
      <c r="F368" s="21" t="s">
        <v>164</v>
      </c>
      <c r="G368" t="s">
        <v>126</v>
      </c>
      <c r="H368">
        <v>54946</v>
      </c>
      <c r="L368">
        <v>289947</v>
      </c>
    </row>
    <row r="369" spans="1:12">
      <c r="A369" t="s">
        <v>30</v>
      </c>
      <c r="B369" t="s">
        <v>758</v>
      </c>
      <c r="C369" t="s">
        <v>29</v>
      </c>
      <c r="D369">
        <v>2007</v>
      </c>
      <c r="E369" t="s">
        <v>106</v>
      </c>
      <c r="F369" s="21" t="s">
        <v>164</v>
      </c>
      <c r="G369" t="s">
        <v>126</v>
      </c>
      <c r="H369">
        <v>5917</v>
      </c>
      <c r="L369">
        <v>35530</v>
      </c>
    </row>
    <row r="370" spans="1:12">
      <c r="A370" t="s">
        <v>32</v>
      </c>
      <c r="B370" t="s">
        <v>759</v>
      </c>
      <c r="C370" t="s">
        <v>31</v>
      </c>
      <c r="D370">
        <v>2007</v>
      </c>
      <c r="E370" t="s">
        <v>106</v>
      </c>
      <c r="F370" s="21" t="s">
        <v>164</v>
      </c>
      <c r="G370" t="s">
        <v>126</v>
      </c>
      <c r="H370">
        <v>10394</v>
      </c>
      <c r="L370">
        <v>61429</v>
      </c>
    </row>
    <row r="371" spans="1:12">
      <c r="A371" t="s">
        <v>34</v>
      </c>
      <c r="B371" t="s">
        <v>760</v>
      </c>
      <c r="C371" t="s">
        <v>33</v>
      </c>
      <c r="D371">
        <v>2007</v>
      </c>
      <c r="E371" t="s">
        <v>106</v>
      </c>
      <c r="F371" s="21" t="s">
        <v>164</v>
      </c>
      <c r="G371" t="s">
        <v>126</v>
      </c>
      <c r="H371">
        <v>9526</v>
      </c>
      <c r="L371">
        <v>58988</v>
      </c>
    </row>
    <row r="372" spans="1:12">
      <c r="A372" t="s">
        <v>36</v>
      </c>
      <c r="B372" t="s">
        <v>761</v>
      </c>
      <c r="C372" t="s">
        <v>35</v>
      </c>
      <c r="D372">
        <v>2007</v>
      </c>
      <c r="E372" t="s">
        <v>106</v>
      </c>
      <c r="F372" s="21" t="s">
        <v>164</v>
      </c>
      <c r="G372" t="s">
        <v>126</v>
      </c>
      <c r="H372">
        <v>8468</v>
      </c>
      <c r="L372">
        <v>48672</v>
      </c>
    </row>
    <row r="373" spans="1:12">
      <c r="A373" t="s">
        <v>38</v>
      </c>
      <c r="B373" t="s">
        <v>762</v>
      </c>
      <c r="C373" t="s">
        <v>37</v>
      </c>
      <c r="D373">
        <v>2007</v>
      </c>
      <c r="E373" t="s">
        <v>106</v>
      </c>
      <c r="F373" s="21" t="s">
        <v>164</v>
      </c>
      <c r="G373" t="s">
        <v>126</v>
      </c>
      <c r="H373">
        <v>14128</v>
      </c>
      <c r="L373">
        <v>76522</v>
      </c>
    </row>
    <row r="374" spans="1:12">
      <c r="A374" t="s">
        <v>40</v>
      </c>
      <c r="B374" t="s">
        <v>763</v>
      </c>
      <c r="C374" t="s">
        <v>39</v>
      </c>
      <c r="D374">
        <v>2007</v>
      </c>
      <c r="E374" t="s">
        <v>106</v>
      </c>
      <c r="F374" s="21" t="s">
        <v>164</v>
      </c>
      <c r="G374" t="s">
        <v>126</v>
      </c>
      <c r="H374">
        <v>12058</v>
      </c>
      <c r="L374">
        <v>66544</v>
      </c>
    </row>
    <row r="375" spans="1:12">
      <c r="A375" t="s">
        <v>41</v>
      </c>
      <c r="B375" t="s">
        <v>764</v>
      </c>
      <c r="C375" t="s">
        <v>24</v>
      </c>
      <c r="D375">
        <v>2007</v>
      </c>
      <c r="E375" t="s">
        <v>106</v>
      </c>
      <c r="F375" s="21" t="s">
        <v>164</v>
      </c>
      <c r="G375" t="s">
        <v>126</v>
      </c>
      <c r="H375">
        <v>11540</v>
      </c>
      <c r="L375">
        <v>66827</v>
      </c>
    </row>
    <row r="376" spans="1:12">
      <c r="A376" t="s">
        <v>43</v>
      </c>
      <c r="B376" t="s">
        <v>765</v>
      </c>
      <c r="C376" t="s">
        <v>42</v>
      </c>
      <c r="D376">
        <v>2007</v>
      </c>
      <c r="E376" t="s">
        <v>106</v>
      </c>
      <c r="F376" s="21" t="s">
        <v>164</v>
      </c>
      <c r="G376" t="s">
        <v>126</v>
      </c>
      <c r="H376">
        <v>5643</v>
      </c>
      <c r="L376">
        <v>38101</v>
      </c>
    </row>
    <row r="377" spans="1:12">
      <c r="A377" t="s">
        <v>45</v>
      </c>
      <c r="B377" t="s">
        <v>766</v>
      </c>
      <c r="C377" t="s">
        <v>44</v>
      </c>
      <c r="D377">
        <v>2007</v>
      </c>
      <c r="E377" t="s">
        <v>106</v>
      </c>
      <c r="F377" s="21" t="s">
        <v>164</v>
      </c>
      <c r="G377" t="s">
        <v>126</v>
      </c>
      <c r="H377">
        <v>11018</v>
      </c>
      <c r="L377">
        <v>61442</v>
      </c>
    </row>
    <row r="378" spans="1:12">
      <c r="A378" t="s">
        <v>47</v>
      </c>
      <c r="B378" t="s">
        <v>767</v>
      </c>
      <c r="C378" t="s">
        <v>46</v>
      </c>
      <c r="D378">
        <v>2007</v>
      </c>
      <c r="E378" t="s">
        <v>106</v>
      </c>
      <c r="F378" s="21" t="s">
        <v>164</v>
      </c>
      <c r="G378" t="s">
        <v>126</v>
      </c>
      <c r="H378">
        <v>16089</v>
      </c>
      <c r="L378">
        <v>93265</v>
      </c>
    </row>
    <row r="379" spans="1:12">
      <c r="A379" t="s">
        <v>49</v>
      </c>
      <c r="B379" t="s">
        <v>768</v>
      </c>
      <c r="C379" t="s">
        <v>48</v>
      </c>
      <c r="D379">
        <v>2007</v>
      </c>
      <c r="E379" t="s">
        <v>106</v>
      </c>
      <c r="F379" s="21" t="s">
        <v>164</v>
      </c>
      <c r="G379" t="s">
        <v>126</v>
      </c>
      <c r="H379">
        <v>19997</v>
      </c>
      <c r="L379">
        <v>118687</v>
      </c>
    </row>
    <row r="380" spans="1:12">
      <c r="A380" t="s">
        <v>51</v>
      </c>
      <c r="B380" t="s">
        <v>769</v>
      </c>
      <c r="C380" t="s">
        <v>50</v>
      </c>
      <c r="D380">
        <v>2007</v>
      </c>
      <c r="E380" t="s">
        <v>106</v>
      </c>
      <c r="F380" s="21" t="s">
        <v>164</v>
      </c>
      <c r="G380" t="s">
        <v>126</v>
      </c>
      <c r="H380">
        <v>12417</v>
      </c>
      <c r="L380">
        <v>71283</v>
      </c>
    </row>
    <row r="381" spans="1:12">
      <c r="A381" t="s">
        <v>53</v>
      </c>
      <c r="B381" t="s">
        <v>770</v>
      </c>
      <c r="C381" t="s">
        <v>52</v>
      </c>
      <c r="D381">
        <v>2007</v>
      </c>
      <c r="E381" t="s">
        <v>106</v>
      </c>
      <c r="F381" s="21" t="s">
        <v>164</v>
      </c>
      <c r="G381" t="s">
        <v>126</v>
      </c>
      <c r="H381">
        <v>12590</v>
      </c>
      <c r="L381">
        <v>69342</v>
      </c>
    </row>
    <row r="382" spans="1:12">
      <c r="A382" t="s">
        <v>55</v>
      </c>
      <c r="B382" t="s">
        <v>771</v>
      </c>
      <c r="C382" t="s">
        <v>54</v>
      </c>
      <c r="D382">
        <v>2007</v>
      </c>
      <c r="E382" t="s">
        <v>106</v>
      </c>
      <c r="F382" s="21" t="s">
        <v>164</v>
      </c>
      <c r="G382" t="s">
        <v>126</v>
      </c>
      <c r="H382">
        <v>11939</v>
      </c>
      <c r="L382">
        <v>64205</v>
      </c>
    </row>
    <row r="383" spans="1:12">
      <c r="A383" t="s">
        <v>57</v>
      </c>
      <c r="B383" t="s">
        <v>772</v>
      </c>
      <c r="C383" t="s">
        <v>56</v>
      </c>
      <c r="D383">
        <v>2007</v>
      </c>
      <c r="E383" t="s">
        <v>106</v>
      </c>
      <c r="F383" s="21" t="s">
        <v>164</v>
      </c>
      <c r="G383" t="s">
        <v>126</v>
      </c>
      <c r="H383">
        <v>29681</v>
      </c>
      <c r="L383">
        <v>167718</v>
      </c>
    </row>
    <row r="384" spans="1:12">
      <c r="A384" t="s">
        <v>59</v>
      </c>
      <c r="B384" t="s">
        <v>773</v>
      </c>
      <c r="C384" t="s">
        <v>58</v>
      </c>
      <c r="D384">
        <v>2007</v>
      </c>
      <c r="E384" t="s">
        <v>106</v>
      </c>
      <c r="F384" s="21" t="s">
        <v>164</v>
      </c>
      <c r="G384" t="s">
        <v>126</v>
      </c>
      <c r="H384">
        <v>21915</v>
      </c>
      <c r="L384">
        <v>119924</v>
      </c>
    </row>
    <row r="385" spans="1:12">
      <c r="A385" t="s">
        <v>61</v>
      </c>
      <c r="B385" t="s">
        <v>774</v>
      </c>
      <c r="C385" t="s">
        <v>60</v>
      </c>
      <c r="D385">
        <v>2007</v>
      </c>
      <c r="E385" t="s">
        <v>106</v>
      </c>
      <c r="F385" s="21" t="s">
        <v>164</v>
      </c>
      <c r="G385" t="s">
        <v>126</v>
      </c>
      <c r="H385">
        <v>5461</v>
      </c>
      <c r="L385">
        <v>29338</v>
      </c>
    </row>
    <row r="386" spans="1:12">
      <c r="A386" t="s">
        <v>63</v>
      </c>
      <c r="B386" t="s">
        <v>775</v>
      </c>
      <c r="C386" t="s">
        <v>62</v>
      </c>
      <c r="D386">
        <v>2007</v>
      </c>
      <c r="E386" t="s">
        <v>106</v>
      </c>
      <c r="F386" s="21" t="s">
        <v>164</v>
      </c>
      <c r="G386" t="s">
        <v>126</v>
      </c>
      <c r="H386">
        <v>17098</v>
      </c>
      <c r="L386">
        <v>89343</v>
      </c>
    </row>
    <row r="387" spans="1:12">
      <c r="A387" t="s">
        <v>65</v>
      </c>
      <c r="B387" t="s">
        <v>776</v>
      </c>
      <c r="C387" t="s">
        <v>64</v>
      </c>
      <c r="D387">
        <v>2007</v>
      </c>
      <c r="E387" t="s">
        <v>106</v>
      </c>
      <c r="F387" s="21" t="s">
        <v>164</v>
      </c>
      <c r="G387" t="s">
        <v>126</v>
      </c>
      <c r="H387">
        <v>6605</v>
      </c>
      <c r="L387">
        <v>35727</v>
      </c>
    </row>
    <row r="388" spans="1:12">
      <c r="A388" t="s">
        <v>67</v>
      </c>
      <c r="B388" t="s">
        <v>777</v>
      </c>
      <c r="C388" t="s">
        <v>66</v>
      </c>
      <c r="D388">
        <v>2007</v>
      </c>
      <c r="E388" t="s">
        <v>106</v>
      </c>
      <c r="F388" s="21" t="s">
        <v>164</v>
      </c>
      <c r="G388" t="s">
        <v>126</v>
      </c>
      <c r="H388">
        <v>8752</v>
      </c>
      <c r="L388">
        <v>46688</v>
      </c>
    </row>
    <row r="389" spans="1:12">
      <c r="A389" t="s">
        <v>69</v>
      </c>
      <c r="B389" t="s">
        <v>778</v>
      </c>
      <c r="C389" t="s">
        <v>68</v>
      </c>
      <c r="D389">
        <v>2007</v>
      </c>
      <c r="E389" t="s">
        <v>106</v>
      </c>
      <c r="F389" s="21" t="s">
        <v>164</v>
      </c>
      <c r="G389" t="s">
        <v>126</v>
      </c>
      <c r="H389">
        <v>8155</v>
      </c>
      <c r="L389">
        <v>45671</v>
      </c>
    </row>
    <row r="390" spans="1:12">
      <c r="A390" t="s">
        <v>71</v>
      </c>
      <c r="B390" t="s">
        <v>779</v>
      </c>
      <c r="C390" t="s">
        <v>70</v>
      </c>
      <c r="D390">
        <v>2007</v>
      </c>
      <c r="E390" t="s">
        <v>106</v>
      </c>
      <c r="F390" s="21" t="s">
        <v>164</v>
      </c>
      <c r="G390" t="s">
        <v>126</v>
      </c>
      <c r="H390">
        <v>14336</v>
      </c>
      <c r="L390">
        <v>72518</v>
      </c>
    </row>
    <row r="391" spans="1:12">
      <c r="A391" t="s">
        <v>20</v>
      </c>
      <c r="B391" t="s">
        <v>780</v>
      </c>
      <c r="C391" t="s">
        <v>182</v>
      </c>
      <c r="D391">
        <v>2007</v>
      </c>
      <c r="E391" t="s">
        <v>106</v>
      </c>
      <c r="F391" s="21" t="s">
        <v>164</v>
      </c>
      <c r="G391" t="s">
        <v>126</v>
      </c>
      <c r="H391">
        <v>273727</v>
      </c>
      <c r="L391">
        <v>1537764</v>
      </c>
    </row>
    <row r="392" spans="1:12">
      <c r="A392" t="s">
        <v>23</v>
      </c>
      <c r="B392" t="s">
        <v>781</v>
      </c>
      <c r="C392" t="s">
        <v>175</v>
      </c>
      <c r="D392">
        <v>2008</v>
      </c>
      <c r="E392" t="s">
        <v>106</v>
      </c>
      <c r="F392" s="21" t="s">
        <v>164</v>
      </c>
      <c r="G392" t="s">
        <v>126</v>
      </c>
      <c r="H392">
        <v>60057</v>
      </c>
      <c r="L392">
        <v>348927</v>
      </c>
    </row>
    <row r="393" spans="1:12">
      <c r="A393" t="s">
        <v>25</v>
      </c>
      <c r="B393" t="s">
        <v>782</v>
      </c>
      <c r="C393" t="s">
        <v>176</v>
      </c>
      <c r="D393">
        <v>2008</v>
      </c>
      <c r="E393" t="s">
        <v>106</v>
      </c>
      <c r="F393" s="21" t="s">
        <v>164</v>
      </c>
      <c r="G393" t="s">
        <v>126</v>
      </c>
      <c r="H393">
        <v>11441</v>
      </c>
      <c r="L393">
        <v>67284</v>
      </c>
    </row>
    <row r="394" spans="1:12">
      <c r="A394" t="s">
        <v>26</v>
      </c>
      <c r="B394" t="s">
        <v>783</v>
      </c>
      <c r="C394" t="s">
        <v>177</v>
      </c>
      <c r="D394">
        <v>2008</v>
      </c>
      <c r="E394" t="s">
        <v>106</v>
      </c>
      <c r="F394" s="21" t="s">
        <v>164</v>
      </c>
      <c r="G394" t="s">
        <v>126</v>
      </c>
      <c r="H394">
        <v>32381</v>
      </c>
      <c r="L394">
        <v>193742</v>
      </c>
    </row>
    <row r="395" spans="1:12">
      <c r="A395" s="16" t="s">
        <v>221</v>
      </c>
      <c r="B395" t="s">
        <v>784</v>
      </c>
      <c r="C395" t="s">
        <v>178</v>
      </c>
      <c r="D395">
        <v>2008</v>
      </c>
      <c r="E395" t="s">
        <v>106</v>
      </c>
      <c r="F395" s="21" t="s">
        <v>164</v>
      </c>
      <c r="G395" t="s">
        <v>126</v>
      </c>
      <c r="H395">
        <v>44846</v>
      </c>
      <c r="L395">
        <v>260707</v>
      </c>
    </row>
    <row r="396" spans="1:12">
      <c r="A396" t="s">
        <v>107</v>
      </c>
      <c r="B396" t="s">
        <v>785</v>
      </c>
      <c r="C396" t="s">
        <v>179</v>
      </c>
      <c r="D396">
        <v>2008</v>
      </c>
      <c r="E396" t="s">
        <v>106</v>
      </c>
      <c r="F396" s="21" t="s">
        <v>164</v>
      </c>
      <c r="G396" t="s">
        <v>126</v>
      </c>
      <c r="H396">
        <v>41748</v>
      </c>
      <c r="L396">
        <v>234705</v>
      </c>
    </row>
    <row r="397" spans="1:12">
      <c r="A397" t="s">
        <v>27</v>
      </c>
      <c r="B397" t="s">
        <v>786</v>
      </c>
      <c r="C397" t="s">
        <v>180</v>
      </c>
      <c r="D397">
        <v>2008</v>
      </c>
      <c r="E397" t="s">
        <v>106</v>
      </c>
      <c r="F397" s="21" t="s">
        <v>164</v>
      </c>
      <c r="G397" t="s">
        <v>126</v>
      </c>
      <c r="H397">
        <v>27267</v>
      </c>
      <c r="L397">
        <v>149559</v>
      </c>
    </row>
    <row r="398" spans="1:12">
      <c r="A398" t="s">
        <v>28</v>
      </c>
      <c r="B398" t="s">
        <v>787</v>
      </c>
      <c r="C398" t="s">
        <v>181</v>
      </c>
      <c r="D398">
        <v>2008</v>
      </c>
      <c r="E398" t="s">
        <v>106</v>
      </c>
      <c r="F398" s="21" t="s">
        <v>164</v>
      </c>
      <c r="G398" t="s">
        <v>126</v>
      </c>
      <c r="H398">
        <v>54602</v>
      </c>
      <c r="L398">
        <v>291548</v>
      </c>
    </row>
    <row r="399" spans="1:12">
      <c r="A399" t="s">
        <v>30</v>
      </c>
      <c r="B399" t="s">
        <v>788</v>
      </c>
      <c r="C399" t="s">
        <v>29</v>
      </c>
      <c r="D399">
        <v>2008</v>
      </c>
      <c r="E399" t="s">
        <v>106</v>
      </c>
      <c r="F399" s="21" t="s">
        <v>164</v>
      </c>
      <c r="G399" t="s">
        <v>126</v>
      </c>
      <c r="H399">
        <v>5823</v>
      </c>
      <c r="L399">
        <v>35686</v>
      </c>
    </row>
    <row r="400" spans="1:12">
      <c r="A400" t="s">
        <v>32</v>
      </c>
      <c r="B400" t="s">
        <v>789</v>
      </c>
      <c r="C400" t="s">
        <v>31</v>
      </c>
      <c r="D400">
        <v>2008</v>
      </c>
      <c r="E400" t="s">
        <v>106</v>
      </c>
      <c r="F400" s="21" t="s">
        <v>164</v>
      </c>
      <c r="G400" t="s">
        <v>126</v>
      </c>
      <c r="H400">
        <v>10351</v>
      </c>
      <c r="L400">
        <v>61453</v>
      </c>
    </row>
    <row r="401" spans="1:12">
      <c r="A401" t="s">
        <v>34</v>
      </c>
      <c r="B401" t="s">
        <v>790</v>
      </c>
      <c r="C401" t="s">
        <v>33</v>
      </c>
      <c r="D401">
        <v>2008</v>
      </c>
      <c r="E401" t="s">
        <v>106</v>
      </c>
      <c r="F401" s="21" t="s">
        <v>164</v>
      </c>
      <c r="G401" t="s">
        <v>126</v>
      </c>
      <c r="H401">
        <v>9391</v>
      </c>
      <c r="L401">
        <v>59257</v>
      </c>
    </row>
    <row r="402" spans="1:12">
      <c r="A402" t="s">
        <v>36</v>
      </c>
      <c r="B402" t="s">
        <v>791</v>
      </c>
      <c r="C402" t="s">
        <v>35</v>
      </c>
      <c r="D402">
        <v>2008</v>
      </c>
      <c r="E402" t="s">
        <v>106</v>
      </c>
      <c r="F402" s="21" t="s">
        <v>164</v>
      </c>
      <c r="G402" t="s">
        <v>126</v>
      </c>
      <c r="H402">
        <v>8359</v>
      </c>
      <c r="L402">
        <v>48584</v>
      </c>
    </row>
    <row r="403" spans="1:12">
      <c r="A403" t="s">
        <v>38</v>
      </c>
      <c r="B403" t="s">
        <v>792</v>
      </c>
      <c r="C403" t="s">
        <v>37</v>
      </c>
      <c r="D403">
        <v>2008</v>
      </c>
      <c r="E403" t="s">
        <v>106</v>
      </c>
      <c r="F403" s="21" t="s">
        <v>164</v>
      </c>
      <c r="G403" t="s">
        <v>126</v>
      </c>
      <c r="H403">
        <v>14052</v>
      </c>
      <c r="L403">
        <v>76871</v>
      </c>
    </row>
    <row r="404" spans="1:12">
      <c r="A404" t="s">
        <v>40</v>
      </c>
      <c r="B404" t="s">
        <v>793</v>
      </c>
      <c r="C404" t="s">
        <v>39</v>
      </c>
      <c r="D404">
        <v>2008</v>
      </c>
      <c r="E404" t="s">
        <v>106</v>
      </c>
      <c r="F404" s="21" t="s">
        <v>164</v>
      </c>
      <c r="G404" t="s">
        <v>126</v>
      </c>
      <c r="H404">
        <v>12081</v>
      </c>
      <c r="L404">
        <v>67076</v>
      </c>
    </row>
    <row r="405" spans="1:12">
      <c r="A405" t="s">
        <v>41</v>
      </c>
      <c r="B405" t="s">
        <v>794</v>
      </c>
      <c r="C405" t="s">
        <v>24</v>
      </c>
      <c r="D405">
        <v>2008</v>
      </c>
      <c r="E405" t="s">
        <v>106</v>
      </c>
      <c r="F405" s="21" t="s">
        <v>164</v>
      </c>
      <c r="G405" t="s">
        <v>126</v>
      </c>
      <c r="H405">
        <v>11441</v>
      </c>
      <c r="L405">
        <v>67284</v>
      </c>
    </row>
    <row r="406" spans="1:12">
      <c r="A406" t="s">
        <v>43</v>
      </c>
      <c r="B406" t="s">
        <v>795</v>
      </c>
      <c r="C406" t="s">
        <v>42</v>
      </c>
      <c r="D406">
        <v>2008</v>
      </c>
      <c r="E406" t="s">
        <v>106</v>
      </c>
      <c r="F406" s="21" t="s">
        <v>164</v>
      </c>
      <c r="G406" t="s">
        <v>126</v>
      </c>
      <c r="H406">
        <v>5493</v>
      </c>
      <c r="L406">
        <v>37960</v>
      </c>
    </row>
    <row r="407" spans="1:12">
      <c r="A407" t="s">
        <v>45</v>
      </c>
      <c r="B407" t="s">
        <v>796</v>
      </c>
      <c r="C407" t="s">
        <v>44</v>
      </c>
      <c r="D407">
        <v>2008</v>
      </c>
      <c r="E407" t="s">
        <v>106</v>
      </c>
      <c r="F407" s="21" t="s">
        <v>164</v>
      </c>
      <c r="G407" t="s">
        <v>126</v>
      </c>
      <c r="H407">
        <v>10878</v>
      </c>
      <c r="L407">
        <v>62069</v>
      </c>
    </row>
    <row r="408" spans="1:12">
      <c r="A408" t="s">
        <v>47</v>
      </c>
      <c r="B408" t="s">
        <v>797</v>
      </c>
      <c r="C408" t="s">
        <v>46</v>
      </c>
      <c r="D408">
        <v>2008</v>
      </c>
      <c r="E408" t="s">
        <v>106</v>
      </c>
      <c r="F408" s="21" t="s">
        <v>164</v>
      </c>
      <c r="G408" t="s">
        <v>126</v>
      </c>
      <c r="H408">
        <v>16010</v>
      </c>
      <c r="L408">
        <v>93713</v>
      </c>
    </row>
    <row r="409" spans="1:12">
      <c r="A409" t="s">
        <v>49</v>
      </c>
      <c r="B409" t="s">
        <v>798</v>
      </c>
      <c r="C409" t="s">
        <v>48</v>
      </c>
      <c r="D409">
        <v>2008</v>
      </c>
      <c r="E409" t="s">
        <v>106</v>
      </c>
      <c r="F409" s="21" t="s">
        <v>164</v>
      </c>
      <c r="G409" t="s">
        <v>126</v>
      </c>
      <c r="H409">
        <v>19981</v>
      </c>
      <c r="L409">
        <v>119416</v>
      </c>
    </row>
    <row r="410" spans="1:12">
      <c r="A410" t="s">
        <v>51</v>
      </c>
      <c r="B410" t="s">
        <v>799</v>
      </c>
      <c r="C410" t="s">
        <v>50</v>
      </c>
      <c r="D410">
        <v>2008</v>
      </c>
      <c r="E410" t="s">
        <v>106</v>
      </c>
      <c r="F410" s="21" t="s">
        <v>164</v>
      </c>
      <c r="G410" t="s">
        <v>126</v>
      </c>
      <c r="H410">
        <v>12376</v>
      </c>
      <c r="L410">
        <v>71473</v>
      </c>
    </row>
    <row r="411" spans="1:12">
      <c r="A411" t="s">
        <v>53</v>
      </c>
      <c r="B411" t="s">
        <v>800</v>
      </c>
      <c r="C411" t="s">
        <v>52</v>
      </c>
      <c r="D411">
        <v>2008</v>
      </c>
      <c r="E411" t="s">
        <v>106</v>
      </c>
      <c r="F411" s="21" t="s">
        <v>164</v>
      </c>
      <c r="G411" t="s">
        <v>126</v>
      </c>
      <c r="H411">
        <v>12489</v>
      </c>
      <c r="L411">
        <v>69818</v>
      </c>
    </row>
    <row r="412" spans="1:12">
      <c r="A412" t="s">
        <v>55</v>
      </c>
      <c r="B412" t="s">
        <v>801</v>
      </c>
      <c r="C412" t="s">
        <v>54</v>
      </c>
      <c r="D412">
        <v>2008</v>
      </c>
      <c r="E412" t="s">
        <v>106</v>
      </c>
      <c r="F412" s="21" t="s">
        <v>164</v>
      </c>
      <c r="G412" t="s">
        <v>126</v>
      </c>
      <c r="H412">
        <v>11953</v>
      </c>
      <c r="L412">
        <v>64735</v>
      </c>
    </row>
    <row r="413" spans="1:12">
      <c r="A413" t="s">
        <v>57</v>
      </c>
      <c r="B413" t="s">
        <v>802</v>
      </c>
      <c r="C413" t="s">
        <v>56</v>
      </c>
      <c r="D413">
        <v>2008</v>
      </c>
      <c r="E413" t="s">
        <v>106</v>
      </c>
      <c r="F413" s="21" t="s">
        <v>164</v>
      </c>
      <c r="G413" t="s">
        <v>126</v>
      </c>
      <c r="H413">
        <v>29795</v>
      </c>
      <c r="L413">
        <v>169970</v>
      </c>
    </row>
    <row r="414" spans="1:12">
      <c r="A414" t="s">
        <v>59</v>
      </c>
      <c r="B414" t="s">
        <v>803</v>
      </c>
      <c r="C414" t="s">
        <v>58</v>
      </c>
      <c r="D414">
        <v>2008</v>
      </c>
      <c r="E414" t="s">
        <v>106</v>
      </c>
      <c r="F414" s="21" t="s">
        <v>164</v>
      </c>
      <c r="G414" t="s">
        <v>126</v>
      </c>
      <c r="H414">
        <v>21844</v>
      </c>
      <c r="L414">
        <v>120009</v>
      </c>
    </row>
    <row r="415" spans="1:12">
      <c r="A415" t="s">
        <v>61</v>
      </c>
      <c r="B415" t="s">
        <v>804</v>
      </c>
      <c r="C415" t="s">
        <v>60</v>
      </c>
      <c r="D415">
        <v>2008</v>
      </c>
      <c r="E415" t="s">
        <v>106</v>
      </c>
      <c r="F415" s="21" t="s">
        <v>164</v>
      </c>
      <c r="G415" t="s">
        <v>126</v>
      </c>
      <c r="H415">
        <v>5423</v>
      </c>
      <c r="L415">
        <v>29550</v>
      </c>
    </row>
    <row r="416" spans="1:12">
      <c r="A416" t="s">
        <v>63</v>
      </c>
      <c r="B416" t="s">
        <v>805</v>
      </c>
      <c r="C416" t="s">
        <v>62</v>
      </c>
      <c r="D416">
        <v>2008</v>
      </c>
      <c r="E416" t="s">
        <v>106</v>
      </c>
      <c r="F416" s="21" t="s">
        <v>164</v>
      </c>
      <c r="G416" t="s">
        <v>126</v>
      </c>
      <c r="H416">
        <v>17002</v>
      </c>
      <c r="L416">
        <v>89939</v>
      </c>
    </row>
    <row r="417" spans="1:12">
      <c r="A417" t="s">
        <v>65</v>
      </c>
      <c r="B417" t="s">
        <v>806</v>
      </c>
      <c r="C417" t="s">
        <v>64</v>
      </c>
      <c r="D417">
        <v>2008</v>
      </c>
      <c r="E417" t="s">
        <v>106</v>
      </c>
      <c r="F417" s="21" t="s">
        <v>164</v>
      </c>
      <c r="G417" t="s">
        <v>126</v>
      </c>
      <c r="H417">
        <v>6492</v>
      </c>
      <c r="L417">
        <v>35768</v>
      </c>
    </row>
    <row r="418" spans="1:12">
      <c r="A418" t="s">
        <v>67</v>
      </c>
      <c r="B418" t="s">
        <v>807</v>
      </c>
      <c r="C418" t="s">
        <v>66</v>
      </c>
      <c r="D418">
        <v>2008</v>
      </c>
      <c r="E418" t="s">
        <v>106</v>
      </c>
      <c r="F418" s="21" t="s">
        <v>164</v>
      </c>
      <c r="G418" t="s">
        <v>126</v>
      </c>
      <c r="H418">
        <v>8692</v>
      </c>
      <c r="L418">
        <v>46784</v>
      </c>
    </row>
    <row r="419" spans="1:12">
      <c r="A419" t="s">
        <v>69</v>
      </c>
      <c r="B419" t="s">
        <v>808</v>
      </c>
      <c r="C419" t="s">
        <v>68</v>
      </c>
      <c r="D419">
        <v>2008</v>
      </c>
      <c r="E419" t="s">
        <v>106</v>
      </c>
      <c r="F419" s="21" t="s">
        <v>164</v>
      </c>
      <c r="G419" t="s">
        <v>126</v>
      </c>
      <c r="H419">
        <v>8082</v>
      </c>
      <c r="L419">
        <v>45926</v>
      </c>
    </row>
    <row r="420" spans="1:12">
      <c r="A420" t="s">
        <v>71</v>
      </c>
      <c r="B420" t="s">
        <v>809</v>
      </c>
      <c r="C420" t="s">
        <v>70</v>
      </c>
      <c r="D420">
        <v>2008</v>
      </c>
      <c r="E420" t="s">
        <v>106</v>
      </c>
      <c r="F420" s="21" t="s">
        <v>164</v>
      </c>
      <c r="G420" t="s">
        <v>126</v>
      </c>
      <c r="H420">
        <v>14334</v>
      </c>
      <c r="L420">
        <v>73131</v>
      </c>
    </row>
    <row r="421" spans="1:12">
      <c r="A421" t="s">
        <v>20</v>
      </c>
      <c r="B421" t="s">
        <v>810</v>
      </c>
      <c r="C421" t="s">
        <v>182</v>
      </c>
      <c r="D421">
        <v>2008</v>
      </c>
      <c r="E421" t="s">
        <v>106</v>
      </c>
      <c r="F421" s="21" t="s">
        <v>164</v>
      </c>
      <c r="G421" t="s">
        <v>126</v>
      </c>
      <c r="H421">
        <v>272342</v>
      </c>
      <c r="L421">
        <v>1546472</v>
      </c>
    </row>
    <row r="422" spans="1:12">
      <c r="A422" t="s">
        <v>23</v>
      </c>
      <c r="B422" t="s">
        <v>811</v>
      </c>
      <c r="C422" t="s">
        <v>175</v>
      </c>
      <c r="D422">
        <v>2009</v>
      </c>
      <c r="E422" t="s">
        <v>106</v>
      </c>
      <c r="F422" s="21" t="s">
        <v>164</v>
      </c>
      <c r="G422" t="s">
        <v>126</v>
      </c>
      <c r="H422">
        <v>59919</v>
      </c>
      <c r="L422">
        <v>349452</v>
      </c>
    </row>
    <row r="423" spans="1:12">
      <c r="A423" t="s">
        <v>25</v>
      </c>
      <c r="B423" t="s">
        <v>812</v>
      </c>
      <c r="C423" t="s">
        <v>176</v>
      </c>
      <c r="D423">
        <v>2009</v>
      </c>
      <c r="E423" t="s">
        <v>106</v>
      </c>
      <c r="F423" s="21" t="s">
        <v>164</v>
      </c>
      <c r="G423" t="s">
        <v>126</v>
      </c>
      <c r="H423">
        <v>11272</v>
      </c>
      <c r="L423">
        <v>67334</v>
      </c>
    </row>
    <row r="424" spans="1:12">
      <c r="A424" t="s">
        <v>26</v>
      </c>
      <c r="B424" t="s">
        <v>813</v>
      </c>
      <c r="C424" t="s">
        <v>177</v>
      </c>
      <c r="D424">
        <v>2009</v>
      </c>
      <c r="E424" t="s">
        <v>106</v>
      </c>
      <c r="F424" s="21" t="s">
        <v>164</v>
      </c>
      <c r="G424" t="s">
        <v>126</v>
      </c>
      <c r="H424">
        <v>32021</v>
      </c>
      <c r="L424">
        <v>193681</v>
      </c>
    </row>
    <row r="425" spans="1:12">
      <c r="A425" s="16" t="s">
        <v>221</v>
      </c>
      <c r="B425" t="s">
        <v>814</v>
      </c>
      <c r="C425" t="s">
        <v>178</v>
      </c>
      <c r="D425">
        <v>2009</v>
      </c>
      <c r="E425" t="s">
        <v>106</v>
      </c>
      <c r="F425" s="21" t="s">
        <v>164</v>
      </c>
      <c r="G425" t="s">
        <v>126</v>
      </c>
      <c r="H425">
        <v>44556</v>
      </c>
      <c r="L425">
        <v>261303</v>
      </c>
    </row>
    <row r="426" spans="1:12">
      <c r="A426" t="s">
        <v>107</v>
      </c>
      <c r="B426" t="s">
        <v>815</v>
      </c>
      <c r="C426" t="s">
        <v>179</v>
      </c>
      <c r="D426">
        <v>2009</v>
      </c>
      <c r="E426" t="s">
        <v>106</v>
      </c>
      <c r="F426" s="21" t="s">
        <v>164</v>
      </c>
      <c r="G426" t="s">
        <v>126</v>
      </c>
      <c r="H426">
        <v>41935</v>
      </c>
      <c r="L426">
        <v>237115</v>
      </c>
    </row>
    <row r="427" spans="1:12">
      <c r="A427" t="s">
        <v>27</v>
      </c>
      <c r="B427" t="s">
        <v>816</v>
      </c>
      <c r="C427" t="s">
        <v>180</v>
      </c>
      <c r="D427">
        <v>2009</v>
      </c>
      <c r="E427" t="s">
        <v>106</v>
      </c>
      <c r="F427" s="21" t="s">
        <v>164</v>
      </c>
      <c r="G427" t="s">
        <v>126</v>
      </c>
      <c r="H427">
        <v>27245</v>
      </c>
      <c r="L427">
        <v>149729</v>
      </c>
    </row>
    <row r="428" spans="1:12">
      <c r="A428" t="s">
        <v>28</v>
      </c>
      <c r="B428" t="s">
        <v>817</v>
      </c>
      <c r="C428" t="s">
        <v>181</v>
      </c>
      <c r="D428">
        <v>2009</v>
      </c>
      <c r="E428" t="s">
        <v>106</v>
      </c>
      <c r="F428" s="21" t="s">
        <v>164</v>
      </c>
      <c r="G428" t="s">
        <v>126</v>
      </c>
      <c r="H428">
        <v>54103</v>
      </c>
      <c r="L428">
        <v>292410</v>
      </c>
    </row>
    <row r="429" spans="1:12">
      <c r="A429" t="s">
        <v>30</v>
      </c>
      <c r="B429" t="s">
        <v>818</v>
      </c>
      <c r="C429" t="s">
        <v>29</v>
      </c>
      <c r="D429">
        <v>2009</v>
      </c>
      <c r="E429" t="s">
        <v>106</v>
      </c>
      <c r="F429" s="21" t="s">
        <v>164</v>
      </c>
      <c r="G429" t="s">
        <v>126</v>
      </c>
      <c r="H429">
        <v>5761</v>
      </c>
      <c r="L429">
        <v>35612</v>
      </c>
    </row>
    <row r="430" spans="1:12">
      <c r="A430" t="s">
        <v>32</v>
      </c>
      <c r="B430" t="s">
        <v>819</v>
      </c>
      <c r="C430" t="s">
        <v>31</v>
      </c>
      <c r="D430">
        <v>2009</v>
      </c>
      <c r="E430" t="s">
        <v>106</v>
      </c>
      <c r="F430" s="21" t="s">
        <v>164</v>
      </c>
      <c r="G430" t="s">
        <v>126</v>
      </c>
      <c r="H430">
        <v>10337</v>
      </c>
      <c r="L430">
        <v>61702</v>
      </c>
    </row>
    <row r="431" spans="1:12">
      <c r="A431" t="s">
        <v>34</v>
      </c>
      <c r="B431" t="s">
        <v>820</v>
      </c>
      <c r="C431" t="s">
        <v>33</v>
      </c>
      <c r="D431">
        <v>2009</v>
      </c>
      <c r="E431" t="s">
        <v>106</v>
      </c>
      <c r="F431" s="21" t="s">
        <v>164</v>
      </c>
      <c r="G431" t="s">
        <v>126</v>
      </c>
      <c r="H431">
        <v>9395</v>
      </c>
      <c r="L431">
        <v>59324</v>
      </c>
    </row>
    <row r="432" spans="1:12">
      <c r="A432" t="s">
        <v>36</v>
      </c>
      <c r="B432" t="s">
        <v>821</v>
      </c>
      <c r="C432" t="s">
        <v>35</v>
      </c>
      <c r="D432">
        <v>2009</v>
      </c>
      <c r="E432" t="s">
        <v>106</v>
      </c>
      <c r="F432" s="21" t="s">
        <v>164</v>
      </c>
      <c r="G432" t="s">
        <v>126</v>
      </c>
      <c r="H432">
        <v>8221</v>
      </c>
      <c r="L432">
        <v>48286</v>
      </c>
    </row>
    <row r="433" spans="1:12">
      <c r="A433" t="s">
        <v>38</v>
      </c>
      <c r="B433" t="s">
        <v>822</v>
      </c>
      <c r="C433" t="s">
        <v>37</v>
      </c>
      <c r="D433">
        <v>2009</v>
      </c>
      <c r="E433" t="s">
        <v>106</v>
      </c>
      <c r="F433" s="21" t="s">
        <v>164</v>
      </c>
      <c r="G433" t="s">
        <v>126</v>
      </c>
      <c r="H433">
        <v>14070</v>
      </c>
      <c r="L433">
        <v>77191</v>
      </c>
    </row>
    <row r="434" spans="1:12">
      <c r="A434" t="s">
        <v>40</v>
      </c>
      <c r="B434" t="s">
        <v>823</v>
      </c>
      <c r="C434" t="s">
        <v>39</v>
      </c>
      <c r="D434">
        <v>2009</v>
      </c>
      <c r="E434" t="s">
        <v>106</v>
      </c>
      <c r="F434" s="21" t="s">
        <v>164</v>
      </c>
      <c r="G434" t="s">
        <v>126</v>
      </c>
      <c r="H434">
        <v>12135</v>
      </c>
      <c r="L434">
        <v>67337</v>
      </c>
    </row>
    <row r="435" spans="1:12">
      <c r="A435" t="s">
        <v>41</v>
      </c>
      <c r="B435" t="s">
        <v>824</v>
      </c>
      <c r="C435" t="s">
        <v>24</v>
      </c>
      <c r="D435">
        <v>2009</v>
      </c>
      <c r="E435" t="s">
        <v>106</v>
      </c>
      <c r="F435" s="21" t="s">
        <v>164</v>
      </c>
      <c r="G435" t="s">
        <v>126</v>
      </c>
      <c r="H435">
        <v>11272</v>
      </c>
      <c r="L435">
        <v>67334</v>
      </c>
    </row>
    <row r="436" spans="1:12">
      <c r="A436" t="s">
        <v>43</v>
      </c>
      <c r="B436" t="s">
        <v>825</v>
      </c>
      <c r="C436" t="s">
        <v>42</v>
      </c>
      <c r="D436">
        <v>2009</v>
      </c>
      <c r="E436" t="s">
        <v>106</v>
      </c>
      <c r="F436" s="21" t="s">
        <v>164</v>
      </c>
      <c r="G436" t="s">
        <v>126</v>
      </c>
      <c r="H436">
        <v>5398</v>
      </c>
      <c r="L436">
        <v>37692</v>
      </c>
    </row>
    <row r="437" spans="1:12">
      <c r="A437" t="s">
        <v>45</v>
      </c>
      <c r="B437" t="s">
        <v>826</v>
      </c>
      <c r="C437" t="s">
        <v>44</v>
      </c>
      <c r="D437">
        <v>2009</v>
      </c>
      <c r="E437" t="s">
        <v>106</v>
      </c>
      <c r="F437" s="21" t="s">
        <v>164</v>
      </c>
      <c r="G437" t="s">
        <v>126</v>
      </c>
      <c r="H437">
        <v>10717</v>
      </c>
      <c r="L437">
        <v>62191</v>
      </c>
    </row>
    <row r="438" spans="1:12">
      <c r="A438" t="s">
        <v>47</v>
      </c>
      <c r="B438" t="s">
        <v>827</v>
      </c>
      <c r="C438" t="s">
        <v>46</v>
      </c>
      <c r="D438">
        <v>2009</v>
      </c>
      <c r="E438" t="s">
        <v>106</v>
      </c>
      <c r="F438" s="21" t="s">
        <v>164</v>
      </c>
      <c r="G438" t="s">
        <v>126</v>
      </c>
      <c r="H438">
        <v>15906</v>
      </c>
      <c r="L438">
        <v>93798</v>
      </c>
    </row>
    <row r="439" spans="1:12">
      <c r="A439" t="s">
        <v>49</v>
      </c>
      <c r="B439" t="s">
        <v>828</v>
      </c>
      <c r="C439" t="s">
        <v>48</v>
      </c>
      <c r="D439">
        <v>2009</v>
      </c>
      <c r="E439" t="s">
        <v>106</v>
      </c>
      <c r="F439" s="21" t="s">
        <v>164</v>
      </c>
      <c r="G439" t="s">
        <v>126</v>
      </c>
      <c r="H439">
        <v>19944</v>
      </c>
      <c r="L439">
        <v>119860</v>
      </c>
    </row>
    <row r="440" spans="1:12">
      <c r="A440" t="s">
        <v>51</v>
      </c>
      <c r="B440" t="s">
        <v>829</v>
      </c>
      <c r="C440" t="s">
        <v>50</v>
      </c>
      <c r="D440">
        <v>2009</v>
      </c>
      <c r="E440" t="s">
        <v>106</v>
      </c>
      <c r="F440" s="21" t="s">
        <v>164</v>
      </c>
      <c r="G440" t="s">
        <v>126</v>
      </c>
      <c r="H440">
        <v>12246</v>
      </c>
      <c r="L440">
        <v>71390</v>
      </c>
    </row>
    <row r="441" spans="1:12">
      <c r="A441" t="s">
        <v>53</v>
      </c>
      <c r="B441" t="s">
        <v>830</v>
      </c>
      <c r="C441" t="s">
        <v>52</v>
      </c>
      <c r="D441">
        <v>2009</v>
      </c>
      <c r="E441" t="s">
        <v>106</v>
      </c>
      <c r="F441" s="21" t="s">
        <v>164</v>
      </c>
      <c r="G441" t="s">
        <v>126</v>
      </c>
      <c r="H441">
        <v>12366</v>
      </c>
      <c r="L441">
        <v>70053</v>
      </c>
    </row>
    <row r="442" spans="1:12">
      <c r="A442" t="s">
        <v>55</v>
      </c>
      <c r="B442" t="s">
        <v>831</v>
      </c>
      <c r="C442" t="s">
        <v>54</v>
      </c>
      <c r="D442">
        <v>2009</v>
      </c>
      <c r="E442" t="s">
        <v>106</v>
      </c>
      <c r="F442" s="21" t="s">
        <v>164</v>
      </c>
      <c r="G442" t="s">
        <v>126</v>
      </c>
      <c r="H442">
        <v>11813</v>
      </c>
      <c r="L442">
        <v>64879</v>
      </c>
    </row>
    <row r="443" spans="1:12">
      <c r="A443" t="s">
        <v>57</v>
      </c>
      <c r="B443" t="s">
        <v>832</v>
      </c>
      <c r="C443" t="s">
        <v>56</v>
      </c>
      <c r="D443">
        <v>2009</v>
      </c>
      <c r="E443" t="s">
        <v>106</v>
      </c>
      <c r="F443" s="21" t="s">
        <v>164</v>
      </c>
      <c r="G443" t="s">
        <v>126</v>
      </c>
      <c r="H443">
        <v>30122</v>
      </c>
      <c r="L443">
        <v>172236</v>
      </c>
    </row>
    <row r="444" spans="1:12">
      <c r="A444" t="s">
        <v>59</v>
      </c>
      <c r="B444" t="s">
        <v>833</v>
      </c>
      <c r="C444" t="s">
        <v>58</v>
      </c>
      <c r="D444">
        <v>2009</v>
      </c>
      <c r="E444" t="s">
        <v>106</v>
      </c>
      <c r="F444" s="21" t="s">
        <v>164</v>
      </c>
      <c r="G444" t="s">
        <v>126</v>
      </c>
      <c r="H444">
        <v>21819</v>
      </c>
      <c r="L444">
        <v>119926</v>
      </c>
    </row>
    <row r="445" spans="1:12">
      <c r="A445" t="s">
        <v>61</v>
      </c>
      <c r="B445" t="s">
        <v>834</v>
      </c>
      <c r="C445" t="s">
        <v>60</v>
      </c>
      <c r="D445">
        <v>2009</v>
      </c>
      <c r="E445" t="s">
        <v>106</v>
      </c>
      <c r="F445" s="21" t="s">
        <v>164</v>
      </c>
      <c r="G445" t="s">
        <v>126</v>
      </c>
      <c r="H445">
        <v>5426</v>
      </c>
      <c r="L445">
        <v>29803</v>
      </c>
    </row>
    <row r="446" spans="1:12">
      <c r="A446" t="s">
        <v>63</v>
      </c>
      <c r="B446" t="s">
        <v>835</v>
      </c>
      <c r="C446" t="s">
        <v>62</v>
      </c>
      <c r="D446">
        <v>2009</v>
      </c>
      <c r="E446" t="s">
        <v>106</v>
      </c>
      <c r="F446" s="21" t="s">
        <v>164</v>
      </c>
      <c r="G446" t="s">
        <v>126</v>
      </c>
      <c r="H446">
        <v>16909</v>
      </c>
      <c r="L446">
        <v>90343</v>
      </c>
    </row>
    <row r="447" spans="1:12">
      <c r="A447" t="s">
        <v>65</v>
      </c>
      <c r="B447" t="s">
        <v>836</v>
      </c>
      <c r="C447" t="s">
        <v>64</v>
      </c>
      <c r="D447">
        <v>2009</v>
      </c>
      <c r="E447" t="s">
        <v>106</v>
      </c>
      <c r="F447" s="21" t="s">
        <v>164</v>
      </c>
      <c r="G447" t="s">
        <v>126</v>
      </c>
      <c r="H447">
        <v>6305</v>
      </c>
      <c r="L447">
        <v>35651</v>
      </c>
    </row>
    <row r="448" spans="1:12">
      <c r="A448" t="s">
        <v>67</v>
      </c>
      <c r="B448" t="s">
        <v>837</v>
      </c>
      <c r="C448" t="s">
        <v>66</v>
      </c>
      <c r="D448">
        <v>2009</v>
      </c>
      <c r="E448" t="s">
        <v>106</v>
      </c>
      <c r="F448" s="21" t="s">
        <v>164</v>
      </c>
      <c r="G448" t="s">
        <v>126</v>
      </c>
      <c r="H448">
        <v>8609</v>
      </c>
      <c r="L448">
        <v>46823</v>
      </c>
    </row>
    <row r="449" spans="1:12">
      <c r="A449" t="s">
        <v>69</v>
      </c>
      <c r="B449" t="s">
        <v>838</v>
      </c>
      <c r="C449" t="s">
        <v>68</v>
      </c>
      <c r="D449">
        <v>2009</v>
      </c>
      <c r="E449" t="s">
        <v>106</v>
      </c>
      <c r="F449" s="21" t="s">
        <v>164</v>
      </c>
      <c r="G449" t="s">
        <v>126</v>
      </c>
      <c r="H449">
        <v>8009</v>
      </c>
      <c r="L449">
        <v>46126</v>
      </c>
    </row>
    <row r="450" spans="1:12">
      <c r="A450" t="s">
        <v>71</v>
      </c>
      <c r="B450" t="s">
        <v>839</v>
      </c>
      <c r="C450" t="s">
        <v>70</v>
      </c>
      <c r="D450">
        <v>2009</v>
      </c>
      <c r="E450" t="s">
        <v>106</v>
      </c>
      <c r="F450" s="21" t="s">
        <v>164</v>
      </c>
      <c r="G450" t="s">
        <v>126</v>
      </c>
      <c r="H450">
        <v>14271</v>
      </c>
      <c r="L450">
        <v>73467</v>
      </c>
    </row>
    <row r="451" spans="1:12">
      <c r="A451" t="s">
        <v>20</v>
      </c>
      <c r="B451" t="s">
        <v>840</v>
      </c>
      <c r="C451" t="s">
        <v>182</v>
      </c>
      <c r="D451">
        <v>2009</v>
      </c>
      <c r="E451" t="s">
        <v>106</v>
      </c>
      <c r="F451" s="21" t="s">
        <v>164</v>
      </c>
      <c r="G451" t="s">
        <v>126</v>
      </c>
      <c r="H451">
        <v>271051</v>
      </c>
      <c r="L451">
        <v>1551024</v>
      </c>
    </row>
    <row r="452" spans="1:12">
      <c r="A452" t="s">
        <v>23</v>
      </c>
      <c r="B452" t="s">
        <v>841</v>
      </c>
      <c r="C452" t="s">
        <v>175</v>
      </c>
      <c r="D452">
        <v>2010</v>
      </c>
      <c r="E452" t="s">
        <v>106</v>
      </c>
      <c r="F452" s="21" t="s">
        <v>164</v>
      </c>
      <c r="G452" t="s">
        <v>126</v>
      </c>
      <c r="H452">
        <v>59797</v>
      </c>
      <c r="L452">
        <v>349251</v>
      </c>
    </row>
    <row r="453" spans="1:12">
      <c r="A453" t="s">
        <v>25</v>
      </c>
      <c r="B453" t="s">
        <v>842</v>
      </c>
      <c r="C453" t="s">
        <v>176</v>
      </c>
      <c r="D453">
        <v>2010</v>
      </c>
      <c r="E453" t="s">
        <v>106</v>
      </c>
      <c r="F453" s="21" t="s">
        <v>164</v>
      </c>
      <c r="G453" t="s">
        <v>126</v>
      </c>
      <c r="H453">
        <v>11086</v>
      </c>
      <c r="L453">
        <v>67266</v>
      </c>
    </row>
    <row r="454" spans="1:12">
      <c r="A454" t="s">
        <v>26</v>
      </c>
      <c r="B454" t="s">
        <v>843</v>
      </c>
      <c r="C454" t="s">
        <v>177</v>
      </c>
      <c r="D454">
        <v>2010</v>
      </c>
      <c r="E454" t="s">
        <v>106</v>
      </c>
      <c r="F454" s="21" t="s">
        <v>164</v>
      </c>
      <c r="G454" t="s">
        <v>126</v>
      </c>
      <c r="H454">
        <v>31811</v>
      </c>
      <c r="L454">
        <v>194003</v>
      </c>
    </row>
    <row r="455" spans="1:12">
      <c r="A455" s="16" t="s">
        <v>221</v>
      </c>
      <c r="B455" t="s">
        <v>844</v>
      </c>
      <c r="C455" t="s">
        <v>178</v>
      </c>
      <c r="D455">
        <v>2010</v>
      </c>
      <c r="E455" t="s">
        <v>106</v>
      </c>
      <c r="F455" s="21" t="s">
        <v>164</v>
      </c>
      <c r="G455" t="s">
        <v>126</v>
      </c>
      <c r="H455">
        <v>44375</v>
      </c>
      <c r="L455">
        <v>262053</v>
      </c>
    </row>
    <row r="456" spans="1:12">
      <c r="A456" t="s">
        <v>107</v>
      </c>
      <c r="B456" t="s">
        <v>845</v>
      </c>
      <c r="C456" t="s">
        <v>179</v>
      </c>
      <c r="D456">
        <v>2010</v>
      </c>
      <c r="E456" t="s">
        <v>106</v>
      </c>
      <c r="F456" s="21" t="s">
        <v>164</v>
      </c>
      <c r="G456" t="s">
        <v>126</v>
      </c>
      <c r="H456">
        <v>42190</v>
      </c>
      <c r="L456">
        <v>238790</v>
      </c>
    </row>
    <row r="457" spans="1:12">
      <c r="A457" t="s">
        <v>27</v>
      </c>
      <c r="B457" t="s">
        <v>846</v>
      </c>
      <c r="C457" t="s">
        <v>180</v>
      </c>
      <c r="D457">
        <v>2010</v>
      </c>
      <c r="E457" t="s">
        <v>106</v>
      </c>
      <c r="F457" s="21" t="s">
        <v>164</v>
      </c>
      <c r="G457" t="s">
        <v>126</v>
      </c>
      <c r="H457">
        <v>27087</v>
      </c>
      <c r="L457">
        <v>149778</v>
      </c>
    </row>
    <row r="458" spans="1:12">
      <c r="A458" t="s">
        <v>28</v>
      </c>
      <c r="B458" t="s">
        <v>847</v>
      </c>
      <c r="C458" t="s">
        <v>181</v>
      </c>
      <c r="D458">
        <v>2010</v>
      </c>
      <c r="E458" t="s">
        <v>106</v>
      </c>
      <c r="F458" s="21" t="s">
        <v>164</v>
      </c>
      <c r="G458" t="s">
        <v>126</v>
      </c>
      <c r="H458">
        <v>53785</v>
      </c>
      <c r="L458">
        <v>293337</v>
      </c>
    </row>
    <row r="459" spans="1:12">
      <c r="A459" t="s">
        <v>30</v>
      </c>
      <c r="B459" t="s">
        <v>848</v>
      </c>
      <c r="C459" t="s">
        <v>29</v>
      </c>
      <c r="D459">
        <v>2010</v>
      </c>
      <c r="E459" t="s">
        <v>106</v>
      </c>
      <c r="F459" s="21" t="s">
        <v>164</v>
      </c>
      <c r="G459" t="s">
        <v>126</v>
      </c>
      <c r="H459">
        <v>5799</v>
      </c>
      <c r="L459">
        <v>35518</v>
      </c>
    </row>
    <row r="460" spans="1:12">
      <c r="A460" t="s">
        <v>32</v>
      </c>
      <c r="B460" t="s">
        <v>849</v>
      </c>
      <c r="C460" t="s">
        <v>31</v>
      </c>
      <c r="D460">
        <v>2010</v>
      </c>
      <c r="E460" t="s">
        <v>106</v>
      </c>
      <c r="F460" s="21" t="s">
        <v>164</v>
      </c>
      <c r="G460" t="s">
        <v>126</v>
      </c>
      <c r="H460">
        <v>10292</v>
      </c>
      <c r="L460">
        <v>61816</v>
      </c>
    </row>
    <row r="461" spans="1:12">
      <c r="A461" t="s">
        <v>34</v>
      </c>
      <c r="B461" t="s">
        <v>850</v>
      </c>
      <c r="C461" t="s">
        <v>33</v>
      </c>
      <c r="D461">
        <v>2010</v>
      </c>
      <c r="E461" t="s">
        <v>106</v>
      </c>
      <c r="F461" s="21" t="s">
        <v>164</v>
      </c>
      <c r="G461" t="s">
        <v>126</v>
      </c>
      <c r="H461">
        <v>9312</v>
      </c>
      <c r="L461">
        <v>59284</v>
      </c>
    </row>
    <row r="462" spans="1:12">
      <c r="A462" t="s">
        <v>36</v>
      </c>
      <c r="B462" t="s">
        <v>851</v>
      </c>
      <c r="C462" t="s">
        <v>35</v>
      </c>
      <c r="D462">
        <v>2010</v>
      </c>
      <c r="E462" t="s">
        <v>106</v>
      </c>
      <c r="F462" s="21" t="s">
        <v>164</v>
      </c>
      <c r="G462" t="s">
        <v>126</v>
      </c>
      <c r="H462">
        <v>8161</v>
      </c>
      <c r="L462">
        <v>48034</v>
      </c>
    </row>
    <row r="463" spans="1:12">
      <c r="A463" t="s">
        <v>38</v>
      </c>
      <c r="B463" t="s">
        <v>852</v>
      </c>
      <c r="C463" t="s">
        <v>37</v>
      </c>
      <c r="D463">
        <v>2010</v>
      </c>
      <c r="E463" t="s">
        <v>106</v>
      </c>
      <c r="F463" s="21" t="s">
        <v>164</v>
      </c>
      <c r="G463" t="s">
        <v>126</v>
      </c>
      <c r="H463">
        <v>14027</v>
      </c>
      <c r="L463">
        <v>77060</v>
      </c>
    </row>
    <row r="464" spans="1:12">
      <c r="A464" t="s">
        <v>40</v>
      </c>
      <c r="B464" t="s">
        <v>853</v>
      </c>
      <c r="C464" t="s">
        <v>39</v>
      </c>
      <c r="D464">
        <v>2010</v>
      </c>
      <c r="E464" t="s">
        <v>106</v>
      </c>
      <c r="F464" s="21" t="s">
        <v>164</v>
      </c>
      <c r="G464" t="s">
        <v>126</v>
      </c>
      <c r="H464">
        <v>12206</v>
      </c>
      <c r="L464">
        <v>67539</v>
      </c>
    </row>
    <row r="465" spans="1:12">
      <c r="A465" t="s">
        <v>41</v>
      </c>
      <c r="B465" t="s">
        <v>854</v>
      </c>
      <c r="C465" t="s">
        <v>24</v>
      </c>
      <c r="D465">
        <v>2010</v>
      </c>
      <c r="E465" t="s">
        <v>106</v>
      </c>
      <c r="F465" s="21" t="s">
        <v>164</v>
      </c>
      <c r="G465" t="s">
        <v>126</v>
      </c>
      <c r="H465">
        <v>11086</v>
      </c>
      <c r="L465">
        <v>67266</v>
      </c>
    </row>
    <row r="466" spans="1:12">
      <c r="A466" t="s">
        <v>43</v>
      </c>
      <c r="B466" t="s">
        <v>855</v>
      </c>
      <c r="C466" t="s">
        <v>42</v>
      </c>
      <c r="D466">
        <v>2010</v>
      </c>
      <c r="E466" t="s">
        <v>106</v>
      </c>
      <c r="F466" s="21" t="s">
        <v>164</v>
      </c>
      <c r="G466" t="s">
        <v>126</v>
      </c>
      <c r="H466">
        <v>5418</v>
      </c>
      <c r="L466">
        <v>37862</v>
      </c>
    </row>
    <row r="467" spans="1:12">
      <c r="A467" t="s">
        <v>45</v>
      </c>
      <c r="B467" t="s">
        <v>856</v>
      </c>
      <c r="C467" t="s">
        <v>44</v>
      </c>
      <c r="D467">
        <v>2010</v>
      </c>
      <c r="E467" t="s">
        <v>106</v>
      </c>
      <c r="F467" s="21" t="s">
        <v>164</v>
      </c>
      <c r="G467" t="s">
        <v>126</v>
      </c>
      <c r="H467">
        <v>10617</v>
      </c>
      <c r="L467">
        <v>62438</v>
      </c>
    </row>
    <row r="468" spans="1:12">
      <c r="A468" t="s">
        <v>47</v>
      </c>
      <c r="B468" t="s">
        <v>857</v>
      </c>
      <c r="C468" t="s">
        <v>46</v>
      </c>
      <c r="D468">
        <v>2010</v>
      </c>
      <c r="E468" t="s">
        <v>106</v>
      </c>
      <c r="F468" s="21" t="s">
        <v>164</v>
      </c>
      <c r="G468" t="s">
        <v>126</v>
      </c>
      <c r="H468">
        <v>15776</v>
      </c>
      <c r="L468">
        <v>93703</v>
      </c>
    </row>
    <row r="469" spans="1:12">
      <c r="A469" t="s">
        <v>49</v>
      </c>
      <c r="B469" t="s">
        <v>858</v>
      </c>
      <c r="C469" t="s">
        <v>48</v>
      </c>
      <c r="D469">
        <v>2010</v>
      </c>
      <c r="E469" t="s">
        <v>106</v>
      </c>
      <c r="F469" s="21" t="s">
        <v>164</v>
      </c>
      <c r="G469" t="s">
        <v>126</v>
      </c>
      <c r="H469">
        <v>19931</v>
      </c>
      <c r="L469">
        <v>120349</v>
      </c>
    </row>
    <row r="470" spans="1:12">
      <c r="A470" t="s">
        <v>51</v>
      </c>
      <c r="B470" t="s">
        <v>859</v>
      </c>
      <c r="C470" t="s">
        <v>50</v>
      </c>
      <c r="D470">
        <v>2010</v>
      </c>
      <c r="E470" t="s">
        <v>106</v>
      </c>
      <c r="F470" s="21" t="s">
        <v>164</v>
      </c>
      <c r="G470" t="s">
        <v>126</v>
      </c>
      <c r="H470">
        <v>12156</v>
      </c>
      <c r="L470">
        <v>71387</v>
      </c>
    </row>
    <row r="471" spans="1:12">
      <c r="A471" t="s">
        <v>53</v>
      </c>
      <c r="B471" t="s">
        <v>860</v>
      </c>
      <c r="C471" t="s">
        <v>52</v>
      </c>
      <c r="D471">
        <v>2010</v>
      </c>
      <c r="E471" t="s">
        <v>106</v>
      </c>
      <c r="F471" s="21" t="s">
        <v>164</v>
      </c>
      <c r="G471" t="s">
        <v>126</v>
      </c>
      <c r="H471">
        <v>12288</v>
      </c>
      <c r="L471">
        <v>70317</v>
      </c>
    </row>
    <row r="472" spans="1:12">
      <c r="A472" t="s">
        <v>55</v>
      </c>
      <c r="B472" t="s">
        <v>861</v>
      </c>
      <c r="C472" t="s">
        <v>54</v>
      </c>
      <c r="D472">
        <v>2010</v>
      </c>
      <c r="E472" t="s">
        <v>106</v>
      </c>
      <c r="F472" s="21" t="s">
        <v>164</v>
      </c>
      <c r="G472" t="s">
        <v>126</v>
      </c>
      <c r="H472">
        <v>11717</v>
      </c>
      <c r="L472">
        <v>64838</v>
      </c>
    </row>
    <row r="473" spans="1:12">
      <c r="A473" t="s">
        <v>57</v>
      </c>
      <c r="B473" t="s">
        <v>862</v>
      </c>
      <c r="C473" t="s">
        <v>56</v>
      </c>
      <c r="D473">
        <v>2010</v>
      </c>
      <c r="E473" t="s">
        <v>106</v>
      </c>
      <c r="F473" s="21" t="s">
        <v>164</v>
      </c>
      <c r="G473" t="s">
        <v>126</v>
      </c>
      <c r="H473">
        <v>30473</v>
      </c>
      <c r="L473">
        <v>173952</v>
      </c>
    </row>
    <row r="474" spans="1:12">
      <c r="A474" t="s">
        <v>59</v>
      </c>
      <c r="B474" t="s">
        <v>863</v>
      </c>
      <c r="C474" t="s">
        <v>58</v>
      </c>
      <c r="D474">
        <v>2010</v>
      </c>
      <c r="E474" t="s">
        <v>106</v>
      </c>
      <c r="F474" s="21" t="s">
        <v>164</v>
      </c>
      <c r="G474" t="s">
        <v>126</v>
      </c>
      <c r="H474">
        <v>21754</v>
      </c>
      <c r="L474">
        <v>119860</v>
      </c>
    </row>
    <row r="475" spans="1:12">
      <c r="A475" t="s">
        <v>61</v>
      </c>
      <c r="B475" t="s">
        <v>864</v>
      </c>
      <c r="C475" t="s">
        <v>60</v>
      </c>
      <c r="D475">
        <v>2010</v>
      </c>
      <c r="E475" t="s">
        <v>106</v>
      </c>
      <c r="F475" s="21" t="s">
        <v>164</v>
      </c>
      <c r="G475" t="s">
        <v>126</v>
      </c>
      <c r="H475">
        <v>5333</v>
      </c>
      <c r="L475">
        <v>29918</v>
      </c>
    </row>
    <row r="476" spans="1:12">
      <c r="A476" t="s">
        <v>63</v>
      </c>
      <c r="B476" t="s">
        <v>865</v>
      </c>
      <c r="C476" t="s">
        <v>62</v>
      </c>
      <c r="D476">
        <v>2010</v>
      </c>
      <c r="E476" t="s">
        <v>106</v>
      </c>
      <c r="F476" s="21" t="s">
        <v>164</v>
      </c>
      <c r="G476" t="s">
        <v>126</v>
      </c>
      <c r="H476">
        <v>16857</v>
      </c>
      <c r="L476">
        <v>90771</v>
      </c>
    </row>
    <row r="477" spans="1:12">
      <c r="A477" t="s">
        <v>65</v>
      </c>
      <c r="B477" t="s">
        <v>866</v>
      </c>
      <c r="C477" t="s">
        <v>64</v>
      </c>
      <c r="D477">
        <v>2010</v>
      </c>
      <c r="E477" t="s">
        <v>106</v>
      </c>
      <c r="F477" s="21" t="s">
        <v>164</v>
      </c>
      <c r="G477" t="s">
        <v>126</v>
      </c>
      <c r="H477">
        <v>6238</v>
      </c>
      <c r="L477">
        <v>35605</v>
      </c>
    </row>
    <row r="478" spans="1:12">
      <c r="A478" t="s">
        <v>67</v>
      </c>
      <c r="B478" t="s">
        <v>867</v>
      </c>
      <c r="C478" t="s">
        <v>66</v>
      </c>
      <c r="D478">
        <v>2010</v>
      </c>
      <c r="E478" t="s">
        <v>106</v>
      </c>
      <c r="F478" s="21" t="s">
        <v>164</v>
      </c>
      <c r="G478" t="s">
        <v>126</v>
      </c>
      <c r="H478">
        <v>8458</v>
      </c>
      <c r="L478">
        <v>46697</v>
      </c>
    </row>
    <row r="479" spans="1:12">
      <c r="A479" t="s">
        <v>69</v>
      </c>
      <c r="B479" t="s">
        <v>868</v>
      </c>
      <c r="C479" t="s">
        <v>68</v>
      </c>
      <c r="D479">
        <v>2010</v>
      </c>
      <c r="E479" t="s">
        <v>106</v>
      </c>
      <c r="F479" s="21" t="s">
        <v>164</v>
      </c>
      <c r="G479" t="s">
        <v>126</v>
      </c>
      <c r="H479">
        <v>7933</v>
      </c>
      <c r="L479">
        <v>46322</v>
      </c>
    </row>
    <row r="480" spans="1:12">
      <c r="A480" t="s">
        <v>71</v>
      </c>
      <c r="B480" t="s">
        <v>869</v>
      </c>
      <c r="C480" t="s">
        <v>70</v>
      </c>
      <c r="D480">
        <v>2010</v>
      </c>
      <c r="E480" t="s">
        <v>106</v>
      </c>
      <c r="F480" s="21" t="s">
        <v>164</v>
      </c>
      <c r="G480" t="s">
        <v>126</v>
      </c>
      <c r="H480">
        <v>14299</v>
      </c>
      <c r="L480">
        <v>73942</v>
      </c>
    </row>
    <row r="481" spans="1:12">
      <c r="A481" t="s">
        <v>20</v>
      </c>
      <c r="B481" t="s">
        <v>870</v>
      </c>
      <c r="C481" t="s">
        <v>182</v>
      </c>
      <c r="D481">
        <v>2010</v>
      </c>
      <c r="E481" t="s">
        <v>106</v>
      </c>
      <c r="F481" s="21" t="s">
        <v>164</v>
      </c>
      <c r="G481" t="s">
        <v>126</v>
      </c>
      <c r="H481">
        <v>270131</v>
      </c>
      <c r="L481">
        <v>1554478</v>
      </c>
    </row>
    <row r="482" spans="1:12">
      <c r="A482" t="s">
        <v>23</v>
      </c>
      <c r="B482" t="s">
        <v>871</v>
      </c>
      <c r="C482" t="s">
        <v>175</v>
      </c>
      <c r="D482">
        <v>2011</v>
      </c>
      <c r="E482" t="s">
        <v>106</v>
      </c>
      <c r="F482" s="21" t="s">
        <v>164</v>
      </c>
      <c r="G482" t="s">
        <v>126</v>
      </c>
      <c r="H482">
        <v>59910</v>
      </c>
      <c r="L482">
        <v>350030</v>
      </c>
    </row>
    <row r="483" spans="1:12">
      <c r="A483" t="s">
        <v>25</v>
      </c>
      <c r="B483" t="s">
        <v>872</v>
      </c>
      <c r="C483" t="s">
        <v>176</v>
      </c>
      <c r="D483">
        <v>2011</v>
      </c>
      <c r="E483" t="s">
        <v>106</v>
      </c>
      <c r="F483" s="21" t="s">
        <v>164</v>
      </c>
      <c r="G483" t="s">
        <v>126</v>
      </c>
      <c r="H483">
        <v>11017</v>
      </c>
      <c r="L483">
        <v>67320</v>
      </c>
    </row>
    <row r="484" spans="1:12">
      <c r="A484" t="s">
        <v>26</v>
      </c>
      <c r="B484" t="s">
        <v>873</v>
      </c>
      <c r="C484" t="s">
        <v>177</v>
      </c>
      <c r="D484">
        <v>2011</v>
      </c>
      <c r="E484" t="s">
        <v>106</v>
      </c>
      <c r="F484" s="21" t="s">
        <v>164</v>
      </c>
      <c r="G484" t="s">
        <v>126</v>
      </c>
      <c r="H484">
        <v>31910</v>
      </c>
      <c r="L484">
        <v>194546</v>
      </c>
    </row>
    <row r="485" spans="1:12">
      <c r="A485" s="16" t="s">
        <v>221</v>
      </c>
      <c r="B485" t="s">
        <v>874</v>
      </c>
      <c r="C485" t="s">
        <v>178</v>
      </c>
      <c r="D485">
        <v>2011</v>
      </c>
      <c r="E485" t="s">
        <v>106</v>
      </c>
      <c r="F485" s="21" t="s">
        <v>164</v>
      </c>
      <c r="G485" t="s">
        <v>126</v>
      </c>
      <c r="H485">
        <v>44178</v>
      </c>
      <c r="L485">
        <v>262694</v>
      </c>
    </row>
    <row r="486" spans="1:12">
      <c r="A486" t="s">
        <v>107</v>
      </c>
      <c r="B486" t="s">
        <v>875</v>
      </c>
      <c r="C486" t="s">
        <v>179</v>
      </c>
      <c r="D486">
        <v>2011</v>
      </c>
      <c r="E486" t="s">
        <v>106</v>
      </c>
      <c r="F486" s="21" t="s">
        <v>164</v>
      </c>
      <c r="G486" t="s">
        <v>126</v>
      </c>
      <c r="H486">
        <v>42510</v>
      </c>
      <c r="L486">
        <v>240517</v>
      </c>
    </row>
    <row r="487" spans="1:12">
      <c r="A487" t="s">
        <v>27</v>
      </c>
      <c r="B487" t="s">
        <v>876</v>
      </c>
      <c r="C487" t="s">
        <v>180</v>
      </c>
      <c r="D487">
        <v>2011</v>
      </c>
      <c r="E487" t="s">
        <v>106</v>
      </c>
      <c r="F487" s="21" t="s">
        <v>164</v>
      </c>
      <c r="G487" t="s">
        <v>126</v>
      </c>
      <c r="H487">
        <v>27094</v>
      </c>
      <c r="L487">
        <v>149830</v>
      </c>
    </row>
    <row r="488" spans="1:12">
      <c r="A488" t="s">
        <v>28</v>
      </c>
      <c r="B488" t="s">
        <v>877</v>
      </c>
      <c r="C488" t="s">
        <v>181</v>
      </c>
      <c r="D488">
        <v>2011</v>
      </c>
      <c r="E488" t="s">
        <v>106</v>
      </c>
      <c r="F488" s="21" t="s">
        <v>164</v>
      </c>
      <c r="G488" t="s">
        <v>126</v>
      </c>
      <c r="H488">
        <v>53718</v>
      </c>
      <c r="L488">
        <v>294346</v>
      </c>
    </row>
    <row r="489" spans="1:12">
      <c r="A489" t="s">
        <v>30</v>
      </c>
      <c r="B489" t="s">
        <v>878</v>
      </c>
      <c r="C489" t="s">
        <v>29</v>
      </c>
      <c r="D489">
        <v>2011</v>
      </c>
      <c r="E489" t="s">
        <v>106</v>
      </c>
      <c r="F489" s="21" t="s">
        <v>164</v>
      </c>
      <c r="G489" t="s">
        <v>126</v>
      </c>
      <c r="H489">
        <v>5770</v>
      </c>
      <c r="L489">
        <v>35547</v>
      </c>
    </row>
    <row r="490" spans="1:12">
      <c r="A490" t="s">
        <v>32</v>
      </c>
      <c r="B490" t="s">
        <v>879</v>
      </c>
      <c r="C490" t="s">
        <v>31</v>
      </c>
      <c r="D490">
        <v>2011</v>
      </c>
      <c r="E490" t="s">
        <v>106</v>
      </c>
      <c r="F490" s="21" t="s">
        <v>164</v>
      </c>
      <c r="G490" t="s">
        <v>126</v>
      </c>
      <c r="H490">
        <v>10204</v>
      </c>
      <c r="L490">
        <v>61783</v>
      </c>
    </row>
    <row r="491" spans="1:12">
      <c r="A491" t="s">
        <v>34</v>
      </c>
      <c r="B491" t="s">
        <v>880</v>
      </c>
      <c r="C491" t="s">
        <v>33</v>
      </c>
      <c r="D491">
        <v>2011</v>
      </c>
      <c r="E491" t="s">
        <v>106</v>
      </c>
      <c r="F491" s="21" t="s">
        <v>164</v>
      </c>
      <c r="G491" t="s">
        <v>126</v>
      </c>
      <c r="H491">
        <v>9243</v>
      </c>
      <c r="L491">
        <v>59536</v>
      </c>
    </row>
    <row r="492" spans="1:12">
      <c r="A492" t="s">
        <v>36</v>
      </c>
      <c r="B492" t="s">
        <v>881</v>
      </c>
      <c r="C492" t="s">
        <v>35</v>
      </c>
      <c r="D492">
        <v>2011</v>
      </c>
      <c r="E492" t="s">
        <v>106</v>
      </c>
      <c r="F492" s="21" t="s">
        <v>164</v>
      </c>
      <c r="G492" t="s">
        <v>126</v>
      </c>
      <c r="H492">
        <v>8171</v>
      </c>
      <c r="L492">
        <v>47848</v>
      </c>
    </row>
    <row r="493" spans="1:12">
      <c r="A493" t="s">
        <v>38</v>
      </c>
      <c r="B493" t="s">
        <v>882</v>
      </c>
      <c r="C493" t="s">
        <v>37</v>
      </c>
      <c r="D493">
        <v>2011</v>
      </c>
      <c r="E493" t="s">
        <v>106</v>
      </c>
      <c r="F493" s="21" t="s">
        <v>164</v>
      </c>
      <c r="G493" t="s">
        <v>126</v>
      </c>
      <c r="H493">
        <v>14038</v>
      </c>
      <c r="L493">
        <v>77386</v>
      </c>
    </row>
    <row r="494" spans="1:12">
      <c r="A494" t="s">
        <v>40</v>
      </c>
      <c r="B494" t="s">
        <v>883</v>
      </c>
      <c r="C494" t="s">
        <v>39</v>
      </c>
      <c r="D494">
        <v>2011</v>
      </c>
      <c r="E494" t="s">
        <v>106</v>
      </c>
      <c r="F494" s="21" t="s">
        <v>164</v>
      </c>
      <c r="G494" t="s">
        <v>126</v>
      </c>
      <c r="H494">
        <v>12484</v>
      </c>
      <c r="L494">
        <v>67930</v>
      </c>
    </row>
    <row r="495" spans="1:12">
      <c r="A495" t="s">
        <v>41</v>
      </c>
      <c r="B495" t="s">
        <v>884</v>
      </c>
      <c r="C495" t="s">
        <v>24</v>
      </c>
      <c r="D495">
        <v>2011</v>
      </c>
      <c r="E495" t="s">
        <v>106</v>
      </c>
      <c r="F495" s="21" t="s">
        <v>164</v>
      </c>
      <c r="G495" t="s">
        <v>126</v>
      </c>
      <c r="H495">
        <v>11017</v>
      </c>
      <c r="L495">
        <v>67320</v>
      </c>
    </row>
    <row r="496" spans="1:12">
      <c r="A496" t="s">
        <v>43</v>
      </c>
      <c r="B496" t="s">
        <v>885</v>
      </c>
      <c r="C496" t="s">
        <v>42</v>
      </c>
      <c r="D496">
        <v>2011</v>
      </c>
      <c r="E496" t="s">
        <v>106</v>
      </c>
      <c r="F496" s="21" t="s">
        <v>164</v>
      </c>
      <c r="G496" t="s">
        <v>126</v>
      </c>
      <c r="H496">
        <v>5393</v>
      </c>
      <c r="L496">
        <v>37816</v>
      </c>
    </row>
    <row r="497" spans="1:12">
      <c r="A497" t="s">
        <v>45</v>
      </c>
      <c r="B497" t="s">
        <v>886</v>
      </c>
      <c r="C497" t="s">
        <v>44</v>
      </c>
      <c r="D497">
        <v>2011</v>
      </c>
      <c r="E497" t="s">
        <v>106</v>
      </c>
      <c r="F497" s="21" t="s">
        <v>164</v>
      </c>
      <c r="G497" t="s">
        <v>126</v>
      </c>
      <c r="H497">
        <v>10610</v>
      </c>
      <c r="L497">
        <v>62662</v>
      </c>
    </row>
    <row r="498" spans="1:12">
      <c r="A498" t="s">
        <v>47</v>
      </c>
      <c r="B498" t="s">
        <v>887</v>
      </c>
      <c r="C498" t="s">
        <v>46</v>
      </c>
      <c r="D498">
        <v>2011</v>
      </c>
      <c r="E498" t="s">
        <v>106</v>
      </c>
      <c r="F498" s="21" t="s">
        <v>164</v>
      </c>
      <c r="G498" t="s">
        <v>126</v>
      </c>
      <c r="H498">
        <v>15907</v>
      </c>
      <c r="L498">
        <v>94068</v>
      </c>
    </row>
    <row r="499" spans="1:12">
      <c r="A499" t="s">
        <v>49</v>
      </c>
      <c r="B499" t="s">
        <v>888</v>
      </c>
      <c r="C499" t="s">
        <v>48</v>
      </c>
      <c r="D499">
        <v>2011</v>
      </c>
      <c r="E499" t="s">
        <v>106</v>
      </c>
      <c r="F499" s="21" t="s">
        <v>164</v>
      </c>
      <c r="G499" t="s">
        <v>126</v>
      </c>
      <c r="H499">
        <v>19928</v>
      </c>
      <c r="L499">
        <v>120732</v>
      </c>
    </row>
    <row r="500" spans="1:12">
      <c r="A500" t="s">
        <v>51</v>
      </c>
      <c r="B500" t="s">
        <v>889</v>
      </c>
      <c r="C500" t="s">
        <v>50</v>
      </c>
      <c r="D500">
        <v>2011</v>
      </c>
      <c r="E500" t="s">
        <v>106</v>
      </c>
      <c r="F500" s="21" t="s">
        <v>164</v>
      </c>
      <c r="G500" t="s">
        <v>126</v>
      </c>
      <c r="H500">
        <v>12071</v>
      </c>
      <c r="L500">
        <v>71458</v>
      </c>
    </row>
    <row r="501" spans="1:12">
      <c r="A501" t="s">
        <v>53</v>
      </c>
      <c r="B501" t="s">
        <v>890</v>
      </c>
      <c r="C501" t="s">
        <v>52</v>
      </c>
      <c r="D501">
        <v>2011</v>
      </c>
      <c r="E501" t="s">
        <v>106</v>
      </c>
      <c r="F501" s="21" t="s">
        <v>164</v>
      </c>
      <c r="G501" t="s">
        <v>126</v>
      </c>
      <c r="H501">
        <v>12179</v>
      </c>
      <c r="L501">
        <v>70504</v>
      </c>
    </row>
    <row r="502" spans="1:12">
      <c r="A502" t="s">
        <v>55</v>
      </c>
      <c r="B502" t="s">
        <v>891</v>
      </c>
      <c r="C502" t="s">
        <v>54</v>
      </c>
      <c r="D502">
        <v>2011</v>
      </c>
      <c r="E502" t="s">
        <v>106</v>
      </c>
      <c r="F502" s="21" t="s">
        <v>164</v>
      </c>
      <c r="G502" t="s">
        <v>126</v>
      </c>
      <c r="H502">
        <v>11653</v>
      </c>
      <c r="L502">
        <v>64937</v>
      </c>
    </row>
    <row r="503" spans="1:12">
      <c r="A503" t="s">
        <v>57</v>
      </c>
      <c r="B503" t="s">
        <v>892</v>
      </c>
      <c r="C503" t="s">
        <v>56</v>
      </c>
      <c r="D503">
        <v>2011</v>
      </c>
      <c r="E503" t="s">
        <v>106</v>
      </c>
      <c r="F503" s="21" t="s">
        <v>164</v>
      </c>
      <c r="G503" t="s">
        <v>126</v>
      </c>
      <c r="H503">
        <v>30857</v>
      </c>
      <c r="L503">
        <v>175580</v>
      </c>
    </row>
    <row r="504" spans="1:12">
      <c r="A504" t="s">
        <v>59</v>
      </c>
      <c r="B504" t="s">
        <v>893</v>
      </c>
      <c r="C504" t="s">
        <v>58</v>
      </c>
      <c r="D504">
        <v>2011</v>
      </c>
      <c r="E504" t="s">
        <v>106</v>
      </c>
      <c r="F504" s="21" t="s">
        <v>164</v>
      </c>
      <c r="G504" t="s">
        <v>126</v>
      </c>
      <c r="H504">
        <v>21782</v>
      </c>
      <c r="L504">
        <v>119777</v>
      </c>
    </row>
    <row r="505" spans="1:12">
      <c r="A505" t="s">
        <v>61</v>
      </c>
      <c r="B505" t="s">
        <v>894</v>
      </c>
      <c r="C505" t="s">
        <v>60</v>
      </c>
      <c r="D505">
        <v>2011</v>
      </c>
      <c r="E505" t="s">
        <v>106</v>
      </c>
      <c r="F505" s="21" t="s">
        <v>164</v>
      </c>
      <c r="G505" t="s">
        <v>126</v>
      </c>
      <c r="H505">
        <v>5312</v>
      </c>
      <c r="L505">
        <v>30053</v>
      </c>
    </row>
    <row r="506" spans="1:12">
      <c r="A506" t="s">
        <v>63</v>
      </c>
      <c r="B506" t="s">
        <v>895</v>
      </c>
      <c r="C506" t="s">
        <v>62</v>
      </c>
      <c r="D506">
        <v>2011</v>
      </c>
      <c r="E506" t="s">
        <v>106</v>
      </c>
      <c r="F506" s="21" t="s">
        <v>164</v>
      </c>
      <c r="G506" t="s">
        <v>126</v>
      </c>
      <c r="H506">
        <v>16887</v>
      </c>
      <c r="L506">
        <v>91144</v>
      </c>
    </row>
    <row r="507" spans="1:12">
      <c r="A507" t="s">
        <v>65</v>
      </c>
      <c r="B507" t="s">
        <v>896</v>
      </c>
      <c r="C507" t="s">
        <v>64</v>
      </c>
      <c r="D507">
        <v>2011</v>
      </c>
      <c r="E507" t="s">
        <v>106</v>
      </c>
      <c r="F507" s="21" t="s">
        <v>164</v>
      </c>
      <c r="G507" t="s">
        <v>126</v>
      </c>
      <c r="H507">
        <v>6147</v>
      </c>
      <c r="L507">
        <v>35502</v>
      </c>
    </row>
    <row r="508" spans="1:12">
      <c r="A508" t="s">
        <v>67</v>
      </c>
      <c r="B508" t="s">
        <v>897</v>
      </c>
      <c r="C508" t="s">
        <v>66</v>
      </c>
      <c r="D508">
        <v>2011</v>
      </c>
      <c r="E508" t="s">
        <v>106</v>
      </c>
      <c r="F508" s="21" t="s">
        <v>164</v>
      </c>
      <c r="G508" t="s">
        <v>126</v>
      </c>
      <c r="H508">
        <v>8406</v>
      </c>
      <c r="L508">
        <v>46768</v>
      </c>
    </row>
    <row r="509" spans="1:12">
      <c r="A509" t="s">
        <v>69</v>
      </c>
      <c r="B509" t="s">
        <v>898</v>
      </c>
      <c r="C509" t="s">
        <v>68</v>
      </c>
      <c r="D509">
        <v>2011</v>
      </c>
      <c r="E509" t="s">
        <v>106</v>
      </c>
      <c r="F509" s="21" t="s">
        <v>164</v>
      </c>
      <c r="G509" t="s">
        <v>126</v>
      </c>
      <c r="H509">
        <v>7916</v>
      </c>
      <c r="L509">
        <v>46543</v>
      </c>
    </row>
    <row r="510" spans="1:12">
      <c r="A510" t="s">
        <v>71</v>
      </c>
      <c r="B510" t="s">
        <v>899</v>
      </c>
      <c r="C510" t="s">
        <v>70</v>
      </c>
      <c r="D510">
        <v>2011</v>
      </c>
      <c r="E510" t="s">
        <v>106</v>
      </c>
      <c r="F510" s="21" t="s">
        <v>164</v>
      </c>
      <c r="G510" t="s">
        <v>126</v>
      </c>
      <c r="H510">
        <v>14362</v>
      </c>
      <c r="L510">
        <v>74389</v>
      </c>
    </row>
    <row r="511" spans="1:12">
      <c r="A511" t="s">
        <v>20</v>
      </c>
      <c r="B511" t="s">
        <v>900</v>
      </c>
      <c r="C511" t="s">
        <v>182</v>
      </c>
      <c r="D511">
        <v>2011</v>
      </c>
      <c r="E511" t="s">
        <v>106</v>
      </c>
      <c r="F511" s="21" t="s">
        <v>164</v>
      </c>
      <c r="G511" t="s">
        <v>126</v>
      </c>
      <c r="H511">
        <v>270337</v>
      </c>
      <c r="L511">
        <v>1559283</v>
      </c>
    </row>
    <row r="512" spans="1:12">
      <c r="A512" t="s">
        <v>23</v>
      </c>
      <c r="B512" t="s">
        <v>901</v>
      </c>
      <c r="C512" t="s">
        <v>175</v>
      </c>
      <c r="D512">
        <v>2012</v>
      </c>
      <c r="E512" t="s">
        <v>106</v>
      </c>
      <c r="F512" s="21" t="s">
        <v>164</v>
      </c>
      <c r="G512" t="s">
        <v>126</v>
      </c>
      <c r="H512">
        <v>60096</v>
      </c>
      <c r="L512">
        <v>350723</v>
      </c>
    </row>
    <row r="513" spans="1:12">
      <c r="A513" t="s">
        <v>25</v>
      </c>
      <c r="B513" t="s">
        <v>902</v>
      </c>
      <c r="C513" t="s">
        <v>176</v>
      </c>
      <c r="D513">
        <v>2012</v>
      </c>
      <c r="E513" t="s">
        <v>106</v>
      </c>
      <c r="F513" s="21" t="s">
        <v>164</v>
      </c>
      <c r="G513" t="s">
        <v>126</v>
      </c>
      <c r="H513">
        <v>10911</v>
      </c>
      <c r="L513">
        <v>67281</v>
      </c>
    </row>
    <row r="514" spans="1:12">
      <c r="A514" t="s">
        <v>26</v>
      </c>
      <c r="B514" t="s">
        <v>903</v>
      </c>
      <c r="C514" t="s">
        <v>177</v>
      </c>
      <c r="D514">
        <v>2012</v>
      </c>
      <c r="E514" t="s">
        <v>106</v>
      </c>
      <c r="F514" s="21" t="s">
        <v>164</v>
      </c>
      <c r="G514" t="s">
        <v>126</v>
      </c>
      <c r="H514">
        <v>31914</v>
      </c>
      <c r="L514">
        <v>195090</v>
      </c>
    </row>
    <row r="515" spans="1:12">
      <c r="A515" s="16" t="s">
        <v>221</v>
      </c>
      <c r="B515" t="s">
        <v>904</v>
      </c>
      <c r="C515" t="s">
        <v>178</v>
      </c>
      <c r="D515">
        <v>2012</v>
      </c>
      <c r="E515" t="s">
        <v>106</v>
      </c>
      <c r="F515" s="21" t="s">
        <v>164</v>
      </c>
      <c r="G515" t="s">
        <v>126</v>
      </c>
      <c r="H515">
        <v>44346</v>
      </c>
      <c r="L515">
        <v>263383</v>
      </c>
    </row>
    <row r="516" spans="1:12">
      <c r="A516" t="s">
        <v>107</v>
      </c>
      <c r="B516" t="s">
        <v>905</v>
      </c>
      <c r="C516" t="s">
        <v>179</v>
      </c>
      <c r="D516">
        <v>2012</v>
      </c>
      <c r="E516" t="s">
        <v>106</v>
      </c>
      <c r="F516" s="21" t="s">
        <v>164</v>
      </c>
      <c r="G516" t="s">
        <v>126</v>
      </c>
      <c r="H516">
        <v>42996</v>
      </c>
      <c r="L516">
        <v>242444</v>
      </c>
    </row>
    <row r="517" spans="1:12">
      <c r="A517" t="s">
        <v>27</v>
      </c>
      <c r="B517" t="s">
        <v>906</v>
      </c>
      <c r="C517" t="s">
        <v>180</v>
      </c>
      <c r="D517">
        <v>2012</v>
      </c>
      <c r="E517" t="s">
        <v>106</v>
      </c>
      <c r="F517" s="21" t="s">
        <v>164</v>
      </c>
      <c r="G517" t="s">
        <v>126</v>
      </c>
      <c r="H517">
        <v>27161</v>
      </c>
      <c r="L517">
        <v>150343</v>
      </c>
    </row>
    <row r="518" spans="1:12">
      <c r="A518" t="s">
        <v>28</v>
      </c>
      <c r="B518" t="s">
        <v>907</v>
      </c>
      <c r="C518" t="s">
        <v>181</v>
      </c>
      <c r="D518">
        <v>2012</v>
      </c>
      <c r="E518" t="s">
        <v>106</v>
      </c>
      <c r="F518" s="21" t="s">
        <v>164</v>
      </c>
      <c r="G518" t="s">
        <v>126</v>
      </c>
      <c r="H518">
        <v>53621</v>
      </c>
      <c r="L518">
        <v>294867</v>
      </c>
    </row>
    <row r="519" spans="1:12">
      <c r="A519" t="s">
        <v>30</v>
      </c>
      <c r="B519" t="s">
        <v>908</v>
      </c>
      <c r="C519" t="s">
        <v>29</v>
      </c>
      <c r="D519">
        <v>2012</v>
      </c>
      <c r="E519" t="s">
        <v>106</v>
      </c>
      <c r="F519" s="21" t="s">
        <v>164</v>
      </c>
      <c r="G519" t="s">
        <v>126</v>
      </c>
      <c r="H519">
        <v>5842</v>
      </c>
      <c r="L519">
        <v>35621</v>
      </c>
    </row>
    <row r="520" spans="1:12">
      <c r="A520" t="s">
        <v>32</v>
      </c>
      <c r="B520" t="s">
        <v>909</v>
      </c>
      <c r="C520" t="s">
        <v>31</v>
      </c>
      <c r="D520">
        <v>2012</v>
      </c>
      <c r="E520" t="s">
        <v>106</v>
      </c>
      <c r="F520" s="21" t="s">
        <v>164</v>
      </c>
      <c r="G520" t="s">
        <v>126</v>
      </c>
      <c r="H520">
        <v>10303</v>
      </c>
      <c r="L520">
        <v>61940</v>
      </c>
    </row>
    <row r="521" spans="1:12">
      <c r="A521" t="s">
        <v>34</v>
      </c>
      <c r="B521" t="s">
        <v>910</v>
      </c>
      <c r="C521" t="s">
        <v>33</v>
      </c>
      <c r="D521">
        <v>2012</v>
      </c>
      <c r="E521" t="s">
        <v>106</v>
      </c>
      <c r="F521" s="21" t="s">
        <v>164</v>
      </c>
      <c r="G521" t="s">
        <v>126</v>
      </c>
      <c r="H521">
        <v>9266</v>
      </c>
      <c r="L521">
        <v>59663</v>
      </c>
    </row>
    <row r="522" spans="1:12">
      <c r="A522" t="s">
        <v>36</v>
      </c>
      <c r="B522" t="s">
        <v>911</v>
      </c>
      <c r="C522" t="s">
        <v>35</v>
      </c>
      <c r="D522">
        <v>2012</v>
      </c>
      <c r="E522" t="s">
        <v>106</v>
      </c>
      <c r="F522" s="21" t="s">
        <v>164</v>
      </c>
      <c r="G522" t="s">
        <v>126</v>
      </c>
      <c r="H522">
        <v>8087</v>
      </c>
      <c r="L522">
        <v>47791</v>
      </c>
    </row>
    <row r="523" spans="1:12">
      <c r="A523" t="s">
        <v>38</v>
      </c>
      <c r="B523" t="s">
        <v>912</v>
      </c>
      <c r="C523" t="s">
        <v>37</v>
      </c>
      <c r="D523">
        <v>2012</v>
      </c>
      <c r="E523" t="s">
        <v>106</v>
      </c>
      <c r="F523" s="21" t="s">
        <v>164</v>
      </c>
      <c r="G523" t="s">
        <v>126</v>
      </c>
      <c r="H523">
        <v>13951</v>
      </c>
      <c r="L523">
        <v>77431</v>
      </c>
    </row>
    <row r="524" spans="1:12">
      <c r="A524" t="s">
        <v>40</v>
      </c>
      <c r="B524" t="s">
        <v>913</v>
      </c>
      <c r="C524" t="s">
        <v>39</v>
      </c>
      <c r="D524">
        <v>2012</v>
      </c>
      <c r="E524" t="s">
        <v>106</v>
      </c>
      <c r="F524" s="21" t="s">
        <v>164</v>
      </c>
      <c r="G524" t="s">
        <v>126</v>
      </c>
      <c r="H524">
        <v>12647</v>
      </c>
      <c r="L524">
        <v>68277</v>
      </c>
    </row>
    <row r="525" spans="1:12">
      <c r="A525" t="s">
        <v>41</v>
      </c>
      <c r="B525" t="s">
        <v>914</v>
      </c>
      <c r="C525" t="s">
        <v>24</v>
      </c>
      <c r="D525">
        <v>2012</v>
      </c>
      <c r="E525" t="s">
        <v>106</v>
      </c>
      <c r="F525" s="21" t="s">
        <v>164</v>
      </c>
      <c r="G525" t="s">
        <v>126</v>
      </c>
      <c r="H525">
        <v>10911</v>
      </c>
      <c r="L525">
        <v>67281</v>
      </c>
    </row>
    <row r="526" spans="1:12">
      <c r="A526" t="s">
        <v>43</v>
      </c>
      <c r="B526" t="s">
        <v>915</v>
      </c>
      <c r="C526" t="s">
        <v>42</v>
      </c>
      <c r="D526">
        <v>2012</v>
      </c>
      <c r="E526" t="s">
        <v>106</v>
      </c>
      <c r="F526" s="21" t="s">
        <v>164</v>
      </c>
      <c r="G526" t="s">
        <v>126</v>
      </c>
      <c r="H526">
        <v>5354</v>
      </c>
      <c r="L526">
        <v>38033</v>
      </c>
    </row>
    <row r="527" spans="1:12">
      <c r="A527" t="s">
        <v>45</v>
      </c>
      <c r="B527" t="s">
        <v>916</v>
      </c>
      <c r="C527" t="s">
        <v>44</v>
      </c>
      <c r="D527">
        <v>2012</v>
      </c>
      <c r="E527" t="s">
        <v>106</v>
      </c>
      <c r="F527" s="21" t="s">
        <v>164</v>
      </c>
      <c r="G527" t="s">
        <v>126</v>
      </c>
      <c r="H527">
        <v>10690</v>
      </c>
      <c r="L527">
        <v>62879</v>
      </c>
    </row>
    <row r="528" spans="1:12">
      <c r="A528" t="s">
        <v>47</v>
      </c>
      <c r="B528" t="s">
        <v>917</v>
      </c>
      <c r="C528" t="s">
        <v>46</v>
      </c>
      <c r="D528">
        <v>2012</v>
      </c>
      <c r="E528" t="s">
        <v>106</v>
      </c>
      <c r="F528" s="21" t="s">
        <v>164</v>
      </c>
      <c r="G528" t="s">
        <v>126</v>
      </c>
      <c r="H528">
        <v>15870</v>
      </c>
      <c r="L528">
        <v>94178</v>
      </c>
    </row>
    <row r="529" spans="1:12">
      <c r="A529" t="s">
        <v>49</v>
      </c>
      <c r="B529" t="s">
        <v>918</v>
      </c>
      <c r="C529" t="s">
        <v>48</v>
      </c>
      <c r="D529">
        <v>2012</v>
      </c>
      <c r="E529" t="s">
        <v>106</v>
      </c>
      <c r="F529" s="21" t="s">
        <v>164</v>
      </c>
      <c r="G529" t="s">
        <v>126</v>
      </c>
      <c r="H529">
        <v>19936</v>
      </c>
      <c r="L529">
        <v>121033</v>
      </c>
    </row>
    <row r="530" spans="1:12">
      <c r="A530" t="s">
        <v>51</v>
      </c>
      <c r="B530" t="s">
        <v>919</v>
      </c>
      <c r="C530" t="s">
        <v>50</v>
      </c>
      <c r="D530">
        <v>2012</v>
      </c>
      <c r="E530" t="s">
        <v>106</v>
      </c>
      <c r="F530" s="21" t="s">
        <v>164</v>
      </c>
      <c r="G530" t="s">
        <v>126</v>
      </c>
      <c r="H530">
        <v>12069</v>
      </c>
      <c r="L530">
        <v>71584</v>
      </c>
    </row>
    <row r="531" spans="1:12">
      <c r="A531" t="s">
        <v>53</v>
      </c>
      <c r="B531" t="s">
        <v>920</v>
      </c>
      <c r="C531" t="s">
        <v>52</v>
      </c>
      <c r="D531">
        <v>2012</v>
      </c>
      <c r="E531" t="s">
        <v>106</v>
      </c>
      <c r="F531" s="21" t="s">
        <v>164</v>
      </c>
      <c r="G531" t="s">
        <v>126</v>
      </c>
      <c r="H531">
        <v>12341</v>
      </c>
      <c r="L531">
        <v>70766</v>
      </c>
    </row>
    <row r="532" spans="1:12">
      <c r="A532" t="s">
        <v>55</v>
      </c>
      <c r="B532" t="s">
        <v>921</v>
      </c>
      <c r="C532" t="s">
        <v>54</v>
      </c>
      <c r="D532">
        <v>2012</v>
      </c>
      <c r="E532" t="s">
        <v>106</v>
      </c>
      <c r="F532" s="21" t="s">
        <v>164</v>
      </c>
      <c r="G532" t="s">
        <v>126</v>
      </c>
      <c r="H532">
        <v>11668</v>
      </c>
      <c r="L532">
        <v>65097</v>
      </c>
    </row>
    <row r="533" spans="1:12">
      <c r="A533" t="s">
        <v>57</v>
      </c>
      <c r="B533" t="s">
        <v>922</v>
      </c>
      <c r="C533" t="s">
        <v>56</v>
      </c>
      <c r="D533">
        <v>2012</v>
      </c>
      <c r="E533" t="s">
        <v>106</v>
      </c>
      <c r="F533" s="21" t="s">
        <v>164</v>
      </c>
      <c r="G533" t="s">
        <v>126</v>
      </c>
      <c r="H533">
        <v>31328</v>
      </c>
      <c r="L533">
        <v>177347</v>
      </c>
    </row>
    <row r="534" spans="1:12">
      <c r="A534" t="s">
        <v>59</v>
      </c>
      <c r="B534" t="s">
        <v>923</v>
      </c>
      <c r="C534" t="s">
        <v>58</v>
      </c>
      <c r="D534">
        <v>2012</v>
      </c>
      <c r="E534" t="s">
        <v>106</v>
      </c>
      <c r="F534" s="21" t="s">
        <v>164</v>
      </c>
      <c r="G534" t="s">
        <v>126</v>
      </c>
      <c r="H534">
        <v>21793</v>
      </c>
      <c r="L534">
        <v>120244</v>
      </c>
    </row>
    <row r="535" spans="1:12">
      <c r="A535" t="s">
        <v>61</v>
      </c>
      <c r="B535" t="s">
        <v>924</v>
      </c>
      <c r="C535" t="s">
        <v>60</v>
      </c>
      <c r="D535">
        <v>2012</v>
      </c>
      <c r="E535" t="s">
        <v>106</v>
      </c>
      <c r="F535" s="21" t="s">
        <v>164</v>
      </c>
      <c r="G535" t="s">
        <v>126</v>
      </c>
      <c r="H535">
        <v>5368</v>
      </c>
      <c r="L535">
        <v>30099</v>
      </c>
    </row>
    <row r="536" spans="1:12">
      <c r="A536" t="s">
        <v>63</v>
      </c>
      <c r="B536" t="s">
        <v>925</v>
      </c>
      <c r="C536" t="s">
        <v>62</v>
      </c>
      <c r="D536">
        <v>2012</v>
      </c>
      <c r="E536" t="s">
        <v>106</v>
      </c>
      <c r="F536" s="21" t="s">
        <v>164</v>
      </c>
      <c r="G536" t="s">
        <v>126</v>
      </c>
      <c r="H536">
        <v>16808</v>
      </c>
      <c r="L536">
        <v>91278</v>
      </c>
    </row>
    <row r="537" spans="1:12">
      <c r="A537" t="s">
        <v>65</v>
      </c>
      <c r="B537" t="s">
        <v>926</v>
      </c>
      <c r="C537" t="s">
        <v>64</v>
      </c>
      <c r="D537">
        <v>2012</v>
      </c>
      <c r="E537" t="s">
        <v>106</v>
      </c>
      <c r="F537" s="21" t="s">
        <v>164</v>
      </c>
      <c r="G537" t="s">
        <v>126</v>
      </c>
      <c r="H537">
        <v>6096</v>
      </c>
      <c r="L537">
        <v>35514</v>
      </c>
    </row>
    <row r="538" spans="1:12">
      <c r="A538" t="s">
        <v>67</v>
      </c>
      <c r="B538" t="s">
        <v>927</v>
      </c>
      <c r="C538" t="s">
        <v>66</v>
      </c>
      <c r="D538">
        <v>2012</v>
      </c>
      <c r="E538" t="s">
        <v>106</v>
      </c>
      <c r="F538" s="21" t="s">
        <v>164</v>
      </c>
      <c r="G538" t="s">
        <v>126</v>
      </c>
      <c r="H538">
        <v>8429</v>
      </c>
      <c r="L538">
        <v>46887</v>
      </c>
    </row>
    <row r="539" spans="1:12">
      <c r="A539" t="s">
        <v>69</v>
      </c>
      <c r="B539" t="s">
        <v>928</v>
      </c>
      <c r="C539" t="s">
        <v>68</v>
      </c>
      <c r="D539">
        <v>2012</v>
      </c>
      <c r="E539" t="s">
        <v>106</v>
      </c>
      <c r="F539" s="21" t="s">
        <v>164</v>
      </c>
      <c r="G539" t="s">
        <v>126</v>
      </c>
      <c r="H539">
        <v>7867</v>
      </c>
      <c r="L539">
        <v>46650</v>
      </c>
    </row>
    <row r="540" spans="1:12">
      <c r="A540" t="s">
        <v>71</v>
      </c>
      <c r="B540" t="s">
        <v>929</v>
      </c>
      <c r="C540" t="s">
        <v>70</v>
      </c>
      <c r="D540">
        <v>2012</v>
      </c>
      <c r="E540" t="s">
        <v>106</v>
      </c>
      <c r="F540" s="21" t="s">
        <v>164</v>
      </c>
      <c r="G540" t="s">
        <v>126</v>
      </c>
      <c r="H540">
        <v>14421</v>
      </c>
      <c r="L540">
        <v>74538</v>
      </c>
    </row>
    <row r="541" spans="1:12">
      <c r="A541" t="s">
        <v>20</v>
      </c>
      <c r="B541" t="s">
        <v>930</v>
      </c>
      <c r="C541" t="s">
        <v>182</v>
      </c>
      <c r="D541">
        <v>2012</v>
      </c>
      <c r="E541" t="s">
        <v>106</v>
      </c>
      <c r="F541" s="21" t="s">
        <v>164</v>
      </c>
      <c r="G541" t="s">
        <v>126</v>
      </c>
      <c r="H541">
        <v>271045</v>
      </c>
      <c r="L541">
        <v>1564131</v>
      </c>
    </row>
    <row r="542" spans="1:12">
      <c r="A542" t="s">
        <v>23</v>
      </c>
      <c r="B542" t="s">
        <v>931</v>
      </c>
      <c r="C542" t="s">
        <v>175</v>
      </c>
      <c r="D542">
        <v>2013</v>
      </c>
      <c r="E542" t="s">
        <v>106</v>
      </c>
      <c r="F542" s="21" t="s">
        <v>164</v>
      </c>
      <c r="G542" t="s">
        <v>126</v>
      </c>
      <c r="H542">
        <v>60042</v>
      </c>
      <c r="L542">
        <v>351115</v>
      </c>
    </row>
    <row r="543" spans="1:12">
      <c r="A543" t="s">
        <v>25</v>
      </c>
      <c r="B543" t="s">
        <v>932</v>
      </c>
      <c r="C543" t="s">
        <v>176</v>
      </c>
      <c r="D543">
        <v>2013</v>
      </c>
      <c r="E543" t="s">
        <v>106</v>
      </c>
      <c r="F543" s="21" t="s">
        <v>164</v>
      </c>
      <c r="G543" t="s">
        <v>126</v>
      </c>
      <c r="H543">
        <v>10757</v>
      </c>
      <c r="L543">
        <v>67051</v>
      </c>
    </row>
    <row r="544" spans="1:12">
      <c r="A544" t="s">
        <v>26</v>
      </c>
      <c r="B544" t="s">
        <v>933</v>
      </c>
      <c r="C544" t="s">
        <v>177</v>
      </c>
      <c r="D544">
        <v>2013</v>
      </c>
      <c r="E544" t="s">
        <v>106</v>
      </c>
      <c r="F544" s="21" t="s">
        <v>164</v>
      </c>
      <c r="G544" t="s">
        <v>126</v>
      </c>
      <c r="H544">
        <v>31838</v>
      </c>
      <c r="L544">
        <v>195056</v>
      </c>
    </row>
    <row r="545" spans="1:12">
      <c r="A545" s="16" t="s">
        <v>221</v>
      </c>
      <c r="B545" t="s">
        <v>934</v>
      </c>
      <c r="C545" t="s">
        <v>178</v>
      </c>
      <c r="D545">
        <v>2013</v>
      </c>
      <c r="E545" t="s">
        <v>106</v>
      </c>
      <c r="F545" s="21" t="s">
        <v>164</v>
      </c>
      <c r="G545" t="s">
        <v>126</v>
      </c>
      <c r="H545">
        <v>44189</v>
      </c>
      <c r="L545">
        <v>263663</v>
      </c>
    </row>
    <row r="546" spans="1:12">
      <c r="A546" t="s">
        <v>107</v>
      </c>
      <c r="B546" t="s">
        <v>935</v>
      </c>
      <c r="C546" t="s">
        <v>179</v>
      </c>
      <c r="D546">
        <v>2013</v>
      </c>
      <c r="E546" t="s">
        <v>106</v>
      </c>
      <c r="F546" s="21" t="s">
        <v>164</v>
      </c>
      <c r="G546" t="s">
        <v>126</v>
      </c>
      <c r="H546">
        <v>43312</v>
      </c>
      <c r="L546">
        <v>244302</v>
      </c>
    </row>
    <row r="547" spans="1:12">
      <c r="A547" t="s">
        <v>27</v>
      </c>
      <c r="B547" t="s">
        <v>936</v>
      </c>
      <c r="C547" t="s">
        <v>180</v>
      </c>
      <c r="D547">
        <v>2013</v>
      </c>
      <c r="E547" t="s">
        <v>106</v>
      </c>
      <c r="F547" s="21" t="s">
        <v>164</v>
      </c>
      <c r="G547" t="s">
        <v>126</v>
      </c>
      <c r="H547">
        <v>27111</v>
      </c>
      <c r="L547">
        <v>150677</v>
      </c>
    </row>
    <row r="548" spans="1:12">
      <c r="A548" t="s">
        <v>28</v>
      </c>
      <c r="B548" t="s">
        <v>937</v>
      </c>
      <c r="C548" t="s">
        <v>181</v>
      </c>
      <c r="D548">
        <v>2013</v>
      </c>
      <c r="E548" t="s">
        <v>106</v>
      </c>
      <c r="F548" s="21" t="s">
        <v>164</v>
      </c>
      <c r="G548" t="s">
        <v>126</v>
      </c>
      <c r="H548">
        <v>53208</v>
      </c>
      <c r="L548">
        <v>295321</v>
      </c>
    </row>
    <row r="549" spans="1:12">
      <c r="A549" t="s">
        <v>30</v>
      </c>
      <c r="B549" t="s">
        <v>938</v>
      </c>
      <c r="C549" t="s">
        <v>29</v>
      </c>
      <c r="D549">
        <v>2013</v>
      </c>
      <c r="E549" t="s">
        <v>106</v>
      </c>
      <c r="F549" s="21" t="s">
        <v>164</v>
      </c>
      <c r="G549" t="s">
        <v>126</v>
      </c>
      <c r="H549">
        <v>5881</v>
      </c>
      <c r="L549">
        <v>35681</v>
      </c>
    </row>
    <row r="550" spans="1:12">
      <c r="A550" t="s">
        <v>32</v>
      </c>
      <c r="B550" t="s">
        <v>939</v>
      </c>
      <c r="C550" t="s">
        <v>31</v>
      </c>
      <c r="D550">
        <v>2013</v>
      </c>
      <c r="E550" t="s">
        <v>106</v>
      </c>
      <c r="F550" s="21" t="s">
        <v>164</v>
      </c>
      <c r="G550" t="s">
        <v>126</v>
      </c>
      <c r="H550">
        <v>10212</v>
      </c>
      <c r="L550">
        <v>61687</v>
      </c>
    </row>
    <row r="551" spans="1:12">
      <c r="A551" t="s">
        <v>34</v>
      </c>
      <c r="B551" t="s">
        <v>940</v>
      </c>
      <c r="C551" t="s">
        <v>33</v>
      </c>
      <c r="D551">
        <v>2013</v>
      </c>
      <c r="E551" t="s">
        <v>106</v>
      </c>
      <c r="F551" s="21" t="s">
        <v>164</v>
      </c>
      <c r="G551" t="s">
        <v>126</v>
      </c>
      <c r="H551">
        <v>9254</v>
      </c>
      <c r="L551">
        <v>59648</v>
      </c>
    </row>
    <row r="552" spans="1:12">
      <c r="A552" t="s">
        <v>36</v>
      </c>
      <c r="B552" t="s">
        <v>941</v>
      </c>
      <c r="C552" t="s">
        <v>35</v>
      </c>
      <c r="D552">
        <v>2013</v>
      </c>
      <c r="E552" t="s">
        <v>106</v>
      </c>
      <c r="F552" s="21" t="s">
        <v>164</v>
      </c>
      <c r="G552" t="s">
        <v>126</v>
      </c>
      <c r="H552">
        <v>8099</v>
      </c>
      <c r="L552">
        <v>47966</v>
      </c>
    </row>
    <row r="553" spans="1:12">
      <c r="A553" t="s">
        <v>38</v>
      </c>
      <c r="B553" t="s">
        <v>942</v>
      </c>
      <c r="C553" t="s">
        <v>37</v>
      </c>
      <c r="D553">
        <v>2013</v>
      </c>
      <c r="E553" t="s">
        <v>106</v>
      </c>
      <c r="F553" s="21" t="s">
        <v>164</v>
      </c>
      <c r="G553" t="s">
        <v>126</v>
      </c>
      <c r="H553">
        <v>13916</v>
      </c>
      <c r="L553">
        <v>77755</v>
      </c>
    </row>
    <row r="554" spans="1:12">
      <c r="A554" t="s">
        <v>40</v>
      </c>
      <c r="B554" t="s">
        <v>943</v>
      </c>
      <c r="C554" t="s">
        <v>39</v>
      </c>
      <c r="D554">
        <v>2013</v>
      </c>
      <c r="E554" t="s">
        <v>106</v>
      </c>
      <c r="F554" s="21" t="s">
        <v>164</v>
      </c>
      <c r="G554" t="s">
        <v>126</v>
      </c>
      <c r="H554">
        <v>12680</v>
      </c>
      <c r="L554">
        <v>68378</v>
      </c>
    </row>
    <row r="555" spans="1:12">
      <c r="A555" t="s">
        <v>41</v>
      </c>
      <c r="B555" t="s">
        <v>944</v>
      </c>
      <c r="C555" t="s">
        <v>24</v>
      </c>
      <c r="D555">
        <v>2013</v>
      </c>
      <c r="E555" t="s">
        <v>106</v>
      </c>
      <c r="F555" s="21" t="s">
        <v>164</v>
      </c>
      <c r="G555" t="s">
        <v>126</v>
      </c>
      <c r="H555">
        <v>10757</v>
      </c>
      <c r="L555">
        <v>67051</v>
      </c>
    </row>
    <row r="556" spans="1:12">
      <c r="A556" t="s">
        <v>43</v>
      </c>
      <c r="B556" t="s">
        <v>945</v>
      </c>
      <c r="C556" t="s">
        <v>42</v>
      </c>
      <c r="D556">
        <v>2013</v>
      </c>
      <c r="E556" t="s">
        <v>106</v>
      </c>
      <c r="F556" s="21" t="s">
        <v>164</v>
      </c>
      <c r="G556" t="s">
        <v>126</v>
      </c>
      <c r="H556">
        <v>5383</v>
      </c>
      <c r="L556">
        <v>37870</v>
      </c>
    </row>
    <row r="557" spans="1:12">
      <c r="A557" t="s">
        <v>45</v>
      </c>
      <c r="B557" t="s">
        <v>946</v>
      </c>
      <c r="C557" t="s">
        <v>44</v>
      </c>
      <c r="D557">
        <v>2013</v>
      </c>
      <c r="E557" t="s">
        <v>106</v>
      </c>
      <c r="F557" s="21" t="s">
        <v>164</v>
      </c>
      <c r="G557" t="s">
        <v>126</v>
      </c>
      <c r="H557">
        <v>10575</v>
      </c>
      <c r="L557">
        <v>62848</v>
      </c>
    </row>
    <row r="558" spans="1:12">
      <c r="A558" t="s">
        <v>47</v>
      </c>
      <c r="B558" t="s">
        <v>947</v>
      </c>
      <c r="C558" t="s">
        <v>46</v>
      </c>
      <c r="D558">
        <v>2013</v>
      </c>
      <c r="E558" t="s">
        <v>106</v>
      </c>
      <c r="F558" s="21" t="s">
        <v>164</v>
      </c>
      <c r="G558" t="s">
        <v>126</v>
      </c>
      <c r="H558">
        <v>15880</v>
      </c>
      <c r="L558">
        <v>94338</v>
      </c>
    </row>
    <row r="559" spans="1:12">
      <c r="A559" t="s">
        <v>49</v>
      </c>
      <c r="B559" t="s">
        <v>948</v>
      </c>
      <c r="C559" t="s">
        <v>48</v>
      </c>
      <c r="D559">
        <v>2013</v>
      </c>
      <c r="E559" t="s">
        <v>106</v>
      </c>
      <c r="F559" s="21" t="s">
        <v>164</v>
      </c>
      <c r="G559" t="s">
        <v>126</v>
      </c>
      <c r="H559">
        <v>19911</v>
      </c>
      <c r="L559">
        <v>121111</v>
      </c>
    </row>
    <row r="560" spans="1:12">
      <c r="A560" t="s">
        <v>51</v>
      </c>
      <c r="B560" t="s">
        <v>949</v>
      </c>
      <c r="C560" t="s">
        <v>50</v>
      </c>
      <c r="D560">
        <v>2013</v>
      </c>
      <c r="E560" t="s">
        <v>106</v>
      </c>
      <c r="F560" s="21" t="s">
        <v>164</v>
      </c>
      <c r="G560" t="s">
        <v>126</v>
      </c>
      <c r="H560">
        <v>11920</v>
      </c>
      <c r="L560">
        <v>71417</v>
      </c>
    </row>
    <row r="561" spans="1:12">
      <c r="A561" t="s">
        <v>53</v>
      </c>
      <c r="B561" t="s">
        <v>950</v>
      </c>
      <c r="C561" t="s">
        <v>52</v>
      </c>
      <c r="D561">
        <v>2013</v>
      </c>
      <c r="E561" t="s">
        <v>106</v>
      </c>
      <c r="F561" s="21" t="s">
        <v>164</v>
      </c>
      <c r="G561" t="s">
        <v>126</v>
      </c>
      <c r="H561">
        <v>12358</v>
      </c>
      <c r="L561">
        <v>71135</v>
      </c>
    </row>
    <row r="562" spans="1:12">
      <c r="A562" t="s">
        <v>55</v>
      </c>
      <c r="B562" t="s">
        <v>951</v>
      </c>
      <c r="C562" t="s">
        <v>54</v>
      </c>
      <c r="D562">
        <v>2013</v>
      </c>
      <c r="E562" t="s">
        <v>106</v>
      </c>
      <c r="F562" s="21" t="s">
        <v>164</v>
      </c>
      <c r="G562" t="s">
        <v>126</v>
      </c>
      <c r="H562">
        <v>11634</v>
      </c>
      <c r="L562">
        <v>65302</v>
      </c>
    </row>
    <row r="563" spans="1:12">
      <c r="A563" t="s">
        <v>57</v>
      </c>
      <c r="B563" t="s">
        <v>952</v>
      </c>
      <c r="C563" t="s">
        <v>56</v>
      </c>
      <c r="D563">
        <v>2013</v>
      </c>
      <c r="E563" t="s">
        <v>106</v>
      </c>
      <c r="F563" s="21" t="s">
        <v>164</v>
      </c>
      <c r="G563" t="s">
        <v>126</v>
      </c>
      <c r="H563">
        <v>31678</v>
      </c>
      <c r="L563">
        <v>179000</v>
      </c>
    </row>
    <row r="564" spans="1:12">
      <c r="A564" t="s">
        <v>59</v>
      </c>
      <c r="B564" t="s">
        <v>953</v>
      </c>
      <c r="C564" t="s">
        <v>58</v>
      </c>
      <c r="D564">
        <v>2013</v>
      </c>
      <c r="E564" t="s">
        <v>106</v>
      </c>
      <c r="F564" s="21" t="s">
        <v>164</v>
      </c>
      <c r="G564" t="s">
        <v>126</v>
      </c>
      <c r="H564">
        <v>21762</v>
      </c>
      <c r="L564">
        <v>120523</v>
      </c>
    </row>
    <row r="565" spans="1:12">
      <c r="A565" t="s">
        <v>61</v>
      </c>
      <c r="B565" t="s">
        <v>954</v>
      </c>
      <c r="C565" t="s">
        <v>60</v>
      </c>
      <c r="D565">
        <v>2013</v>
      </c>
      <c r="E565" t="s">
        <v>106</v>
      </c>
      <c r="F565" s="21" t="s">
        <v>164</v>
      </c>
      <c r="G565" t="s">
        <v>126</v>
      </c>
      <c r="H565">
        <v>5349</v>
      </c>
      <c r="L565">
        <v>30154</v>
      </c>
    </row>
    <row r="566" spans="1:12">
      <c r="A566" t="s">
        <v>63</v>
      </c>
      <c r="B566" t="s">
        <v>955</v>
      </c>
      <c r="C566" t="s">
        <v>62</v>
      </c>
      <c r="D566">
        <v>2013</v>
      </c>
      <c r="E566" t="s">
        <v>106</v>
      </c>
      <c r="F566" s="21" t="s">
        <v>164</v>
      </c>
      <c r="G566" t="s">
        <v>126</v>
      </c>
      <c r="H566">
        <v>16664</v>
      </c>
      <c r="L566">
        <v>91429</v>
      </c>
    </row>
    <row r="567" spans="1:12">
      <c r="A567" t="s">
        <v>65</v>
      </c>
      <c r="B567" t="s">
        <v>956</v>
      </c>
      <c r="C567" t="s">
        <v>64</v>
      </c>
      <c r="D567">
        <v>2013</v>
      </c>
      <c r="E567" t="s">
        <v>106</v>
      </c>
      <c r="F567" s="21" t="s">
        <v>164</v>
      </c>
      <c r="G567" t="s">
        <v>126</v>
      </c>
      <c r="H567">
        <v>6106</v>
      </c>
      <c r="L567">
        <v>35471</v>
      </c>
    </row>
    <row r="568" spans="1:12">
      <c r="A568" t="s">
        <v>67</v>
      </c>
      <c r="B568" t="s">
        <v>957</v>
      </c>
      <c r="C568" t="s">
        <v>66</v>
      </c>
      <c r="D568">
        <v>2013</v>
      </c>
      <c r="E568" t="s">
        <v>106</v>
      </c>
      <c r="F568" s="21" t="s">
        <v>164</v>
      </c>
      <c r="G568" t="s">
        <v>126</v>
      </c>
      <c r="H568">
        <v>8337</v>
      </c>
      <c r="L568">
        <v>46892</v>
      </c>
    </row>
    <row r="569" spans="1:12">
      <c r="A569" t="s">
        <v>69</v>
      </c>
      <c r="B569" t="s">
        <v>958</v>
      </c>
      <c r="C569" t="s">
        <v>68</v>
      </c>
      <c r="D569">
        <v>2013</v>
      </c>
      <c r="E569" t="s">
        <v>106</v>
      </c>
      <c r="F569" s="21" t="s">
        <v>164</v>
      </c>
      <c r="G569" t="s">
        <v>126</v>
      </c>
      <c r="H569">
        <v>7731</v>
      </c>
      <c r="L569">
        <v>46850</v>
      </c>
    </row>
    <row r="570" spans="1:12">
      <c r="A570" t="s">
        <v>71</v>
      </c>
      <c r="B570" t="s">
        <v>959</v>
      </c>
      <c r="C570" t="s">
        <v>70</v>
      </c>
      <c r="D570">
        <v>2013</v>
      </c>
      <c r="E570" t="s">
        <v>106</v>
      </c>
      <c r="F570" s="21" t="s">
        <v>164</v>
      </c>
      <c r="G570" t="s">
        <v>126</v>
      </c>
      <c r="H570">
        <v>14370</v>
      </c>
      <c r="L570">
        <v>74679</v>
      </c>
    </row>
    <row r="571" spans="1:12">
      <c r="A571" t="s">
        <v>20</v>
      </c>
      <c r="B571" t="s">
        <v>960</v>
      </c>
      <c r="C571" t="s">
        <v>182</v>
      </c>
      <c r="D571">
        <v>2013</v>
      </c>
      <c r="E571" t="s">
        <v>106</v>
      </c>
      <c r="F571" s="21" t="s">
        <v>164</v>
      </c>
      <c r="G571" t="s">
        <v>126</v>
      </c>
      <c r="H571">
        <v>270457</v>
      </c>
      <c r="L571">
        <v>1567185</v>
      </c>
    </row>
    <row r="572" spans="1:12">
      <c r="A572" t="s">
        <v>23</v>
      </c>
      <c r="B572" t="s">
        <v>961</v>
      </c>
      <c r="C572" t="s">
        <v>175</v>
      </c>
      <c r="D572">
        <v>2014</v>
      </c>
      <c r="E572" t="s">
        <v>106</v>
      </c>
      <c r="F572" s="21" t="s">
        <v>164</v>
      </c>
      <c r="G572" t="s">
        <v>126</v>
      </c>
      <c r="H572">
        <v>60174</v>
      </c>
      <c r="L572">
        <v>351923</v>
      </c>
    </row>
    <row r="573" spans="1:12">
      <c r="A573" t="s">
        <v>25</v>
      </c>
      <c r="B573" t="s">
        <v>962</v>
      </c>
      <c r="C573" t="s">
        <v>176</v>
      </c>
      <c r="D573">
        <v>2014</v>
      </c>
      <c r="E573" t="s">
        <v>106</v>
      </c>
      <c r="F573" s="21" t="s">
        <v>164</v>
      </c>
      <c r="G573" t="s">
        <v>126</v>
      </c>
      <c r="H573">
        <v>10676</v>
      </c>
      <c r="L573">
        <v>67034</v>
      </c>
    </row>
    <row r="574" spans="1:12">
      <c r="A574" t="s">
        <v>26</v>
      </c>
      <c r="B574" t="s">
        <v>963</v>
      </c>
      <c r="C574" t="s">
        <v>177</v>
      </c>
      <c r="D574">
        <v>2014</v>
      </c>
      <c r="E574" t="s">
        <v>106</v>
      </c>
      <c r="F574" s="21" t="s">
        <v>164</v>
      </c>
      <c r="G574" t="s">
        <v>126</v>
      </c>
      <c r="H574">
        <v>31724</v>
      </c>
      <c r="L574">
        <v>194958</v>
      </c>
    </row>
    <row r="575" spans="1:12">
      <c r="A575" s="16" t="s">
        <v>221</v>
      </c>
      <c r="B575" t="s">
        <v>964</v>
      </c>
      <c r="C575" t="s">
        <v>178</v>
      </c>
      <c r="D575">
        <v>2014</v>
      </c>
      <c r="E575" t="s">
        <v>106</v>
      </c>
      <c r="F575" s="21" t="s">
        <v>164</v>
      </c>
      <c r="G575" t="s">
        <v>126</v>
      </c>
      <c r="H575">
        <v>44103</v>
      </c>
      <c r="L575">
        <v>264350</v>
      </c>
    </row>
    <row r="576" spans="1:12">
      <c r="A576" t="s">
        <v>107</v>
      </c>
      <c r="B576" t="s">
        <v>965</v>
      </c>
      <c r="C576" t="s">
        <v>179</v>
      </c>
      <c r="D576">
        <v>2014</v>
      </c>
      <c r="E576" t="s">
        <v>106</v>
      </c>
      <c r="F576" s="21" t="s">
        <v>164</v>
      </c>
      <c r="G576" t="s">
        <v>126</v>
      </c>
      <c r="H576">
        <v>43491</v>
      </c>
      <c r="L576">
        <v>245631</v>
      </c>
    </row>
    <row r="577" spans="1:12">
      <c r="A577" t="s">
        <v>27</v>
      </c>
      <c r="B577" t="s">
        <v>966</v>
      </c>
      <c r="C577" t="s">
        <v>180</v>
      </c>
      <c r="D577">
        <v>2014</v>
      </c>
      <c r="E577" t="s">
        <v>106</v>
      </c>
      <c r="F577" s="21" t="s">
        <v>164</v>
      </c>
      <c r="G577" t="s">
        <v>126</v>
      </c>
      <c r="H577">
        <v>27102</v>
      </c>
      <c r="L577">
        <v>150899</v>
      </c>
    </row>
    <row r="578" spans="1:12">
      <c r="A578" t="s">
        <v>28</v>
      </c>
      <c r="B578" t="s">
        <v>967</v>
      </c>
      <c r="C578" t="s">
        <v>181</v>
      </c>
      <c r="D578">
        <v>2014</v>
      </c>
      <c r="E578" t="s">
        <v>106</v>
      </c>
      <c r="F578" s="21" t="s">
        <v>164</v>
      </c>
      <c r="G578" t="s">
        <v>126</v>
      </c>
      <c r="H578">
        <v>52963</v>
      </c>
      <c r="L578">
        <v>295926</v>
      </c>
    </row>
    <row r="579" spans="1:12">
      <c r="A579" t="s">
        <v>30</v>
      </c>
      <c r="B579" t="s">
        <v>968</v>
      </c>
      <c r="C579" t="s">
        <v>29</v>
      </c>
      <c r="D579">
        <v>2014</v>
      </c>
      <c r="E579" t="s">
        <v>106</v>
      </c>
      <c r="F579" s="21" t="s">
        <v>164</v>
      </c>
      <c r="G579" t="s">
        <v>126</v>
      </c>
      <c r="H579">
        <v>5873</v>
      </c>
      <c r="L579">
        <v>35671</v>
      </c>
    </row>
    <row r="580" spans="1:12">
      <c r="A580" t="s">
        <v>32</v>
      </c>
      <c r="B580" t="s">
        <v>969</v>
      </c>
      <c r="C580" t="s">
        <v>31</v>
      </c>
      <c r="D580">
        <v>2014</v>
      </c>
      <c r="E580" t="s">
        <v>106</v>
      </c>
      <c r="F580" s="21" t="s">
        <v>164</v>
      </c>
      <c r="G580" t="s">
        <v>126</v>
      </c>
      <c r="H580">
        <v>10179</v>
      </c>
      <c r="L580">
        <v>61732</v>
      </c>
    </row>
    <row r="581" spans="1:12">
      <c r="A581" t="s">
        <v>34</v>
      </c>
      <c r="B581" t="s">
        <v>970</v>
      </c>
      <c r="C581" t="s">
        <v>33</v>
      </c>
      <c r="D581">
        <v>2014</v>
      </c>
      <c r="E581" t="s">
        <v>106</v>
      </c>
      <c r="F581" s="21" t="s">
        <v>164</v>
      </c>
      <c r="G581" t="s">
        <v>126</v>
      </c>
      <c r="H581">
        <v>9238</v>
      </c>
      <c r="L581">
        <v>59850</v>
      </c>
    </row>
    <row r="582" spans="1:12">
      <c r="A582" t="s">
        <v>36</v>
      </c>
      <c r="B582" t="s">
        <v>971</v>
      </c>
      <c r="C582" t="s">
        <v>35</v>
      </c>
      <c r="D582">
        <v>2014</v>
      </c>
      <c r="E582" t="s">
        <v>106</v>
      </c>
      <c r="F582" s="21" t="s">
        <v>164</v>
      </c>
      <c r="G582" t="s">
        <v>126</v>
      </c>
      <c r="H582">
        <v>8189</v>
      </c>
      <c r="L582">
        <v>48054</v>
      </c>
    </row>
    <row r="583" spans="1:12">
      <c r="A583" t="s">
        <v>38</v>
      </c>
      <c r="B583" t="s">
        <v>972</v>
      </c>
      <c r="C583" t="s">
        <v>37</v>
      </c>
      <c r="D583">
        <v>2014</v>
      </c>
      <c r="E583" t="s">
        <v>106</v>
      </c>
      <c r="F583" s="21" t="s">
        <v>164</v>
      </c>
      <c r="G583" t="s">
        <v>126</v>
      </c>
      <c r="H583">
        <v>13970</v>
      </c>
      <c r="L583">
        <v>78051</v>
      </c>
    </row>
    <row r="584" spans="1:12">
      <c r="A584" t="s">
        <v>40</v>
      </c>
      <c r="B584" t="s">
        <v>973</v>
      </c>
      <c r="C584" t="s">
        <v>39</v>
      </c>
      <c r="D584">
        <v>2014</v>
      </c>
      <c r="E584" t="s">
        <v>106</v>
      </c>
      <c r="F584" s="21" t="s">
        <v>164</v>
      </c>
      <c r="G584" t="s">
        <v>126</v>
      </c>
      <c r="H584">
        <v>12725</v>
      </c>
      <c r="L584">
        <v>68565</v>
      </c>
    </row>
    <row r="585" spans="1:12">
      <c r="A585" t="s">
        <v>41</v>
      </c>
      <c r="B585" t="s">
        <v>974</v>
      </c>
      <c r="C585" t="s">
        <v>24</v>
      </c>
      <c r="D585">
        <v>2014</v>
      </c>
      <c r="E585" t="s">
        <v>106</v>
      </c>
      <c r="F585" s="21" t="s">
        <v>164</v>
      </c>
      <c r="G585" t="s">
        <v>126</v>
      </c>
      <c r="H585">
        <v>10676</v>
      </c>
      <c r="L585">
        <v>67034</v>
      </c>
    </row>
    <row r="586" spans="1:12">
      <c r="A586" t="s">
        <v>43</v>
      </c>
      <c r="B586" t="s">
        <v>975</v>
      </c>
      <c r="C586" t="s">
        <v>42</v>
      </c>
      <c r="D586">
        <v>2014</v>
      </c>
      <c r="E586" t="s">
        <v>106</v>
      </c>
      <c r="F586" s="21" t="s">
        <v>164</v>
      </c>
      <c r="G586" t="s">
        <v>126</v>
      </c>
      <c r="H586">
        <v>5388</v>
      </c>
      <c r="L586">
        <v>37557</v>
      </c>
    </row>
    <row r="587" spans="1:12">
      <c r="A587" t="s">
        <v>45</v>
      </c>
      <c r="B587" t="s">
        <v>976</v>
      </c>
      <c r="C587" t="s">
        <v>44</v>
      </c>
      <c r="D587">
        <v>2014</v>
      </c>
      <c r="E587" t="s">
        <v>106</v>
      </c>
      <c r="F587" s="21" t="s">
        <v>164</v>
      </c>
      <c r="G587" t="s">
        <v>126</v>
      </c>
      <c r="H587">
        <v>10498</v>
      </c>
      <c r="L587">
        <v>62987</v>
      </c>
    </row>
    <row r="588" spans="1:12">
      <c r="A588" t="s">
        <v>47</v>
      </c>
      <c r="B588" t="s">
        <v>977</v>
      </c>
      <c r="C588" t="s">
        <v>46</v>
      </c>
      <c r="D588">
        <v>2014</v>
      </c>
      <c r="E588" t="s">
        <v>106</v>
      </c>
      <c r="F588" s="21" t="s">
        <v>164</v>
      </c>
      <c r="G588" t="s">
        <v>126</v>
      </c>
      <c r="H588">
        <v>15838</v>
      </c>
      <c r="L588">
        <v>94414</v>
      </c>
    </row>
    <row r="589" spans="1:12">
      <c r="A589" t="s">
        <v>49</v>
      </c>
      <c r="B589" t="s">
        <v>978</v>
      </c>
      <c r="C589" t="s">
        <v>48</v>
      </c>
      <c r="D589">
        <v>2014</v>
      </c>
      <c r="E589" t="s">
        <v>106</v>
      </c>
      <c r="F589" s="21" t="s">
        <v>164</v>
      </c>
      <c r="G589" t="s">
        <v>126</v>
      </c>
      <c r="H589">
        <v>19835</v>
      </c>
      <c r="L589">
        <v>121268</v>
      </c>
    </row>
    <row r="590" spans="1:12">
      <c r="A590" t="s">
        <v>51</v>
      </c>
      <c r="B590" t="s">
        <v>979</v>
      </c>
      <c r="C590" t="s">
        <v>50</v>
      </c>
      <c r="D590">
        <v>2014</v>
      </c>
      <c r="E590" t="s">
        <v>106</v>
      </c>
      <c r="F590" s="21" t="s">
        <v>164</v>
      </c>
      <c r="G590" t="s">
        <v>126</v>
      </c>
      <c r="H590">
        <v>11938</v>
      </c>
      <c r="L590">
        <v>71587</v>
      </c>
    </row>
    <row r="591" spans="1:12">
      <c r="A591" t="s">
        <v>53</v>
      </c>
      <c r="B591" t="s">
        <v>980</v>
      </c>
      <c r="C591" t="s">
        <v>52</v>
      </c>
      <c r="D591">
        <v>2014</v>
      </c>
      <c r="E591" t="s">
        <v>106</v>
      </c>
      <c r="F591" s="21" t="s">
        <v>164</v>
      </c>
      <c r="G591" t="s">
        <v>126</v>
      </c>
      <c r="H591">
        <v>12330</v>
      </c>
      <c r="L591">
        <v>71495</v>
      </c>
    </row>
    <row r="592" spans="1:12">
      <c r="A592" t="s">
        <v>55</v>
      </c>
      <c r="B592" t="s">
        <v>981</v>
      </c>
      <c r="C592" t="s">
        <v>54</v>
      </c>
      <c r="D592">
        <v>2014</v>
      </c>
      <c r="E592" t="s">
        <v>106</v>
      </c>
      <c r="F592" s="21" t="s">
        <v>164</v>
      </c>
      <c r="G592" t="s">
        <v>126</v>
      </c>
      <c r="H592">
        <v>11565</v>
      </c>
      <c r="L592">
        <v>65615</v>
      </c>
    </row>
    <row r="593" spans="1:12">
      <c r="A593" t="s">
        <v>57</v>
      </c>
      <c r="B593" t="s">
        <v>982</v>
      </c>
      <c r="C593" t="s">
        <v>56</v>
      </c>
      <c r="D593">
        <v>2014</v>
      </c>
      <c r="E593" t="s">
        <v>106</v>
      </c>
      <c r="F593" s="21" t="s">
        <v>164</v>
      </c>
      <c r="G593" t="s">
        <v>126</v>
      </c>
      <c r="H593">
        <v>31926</v>
      </c>
      <c r="L593">
        <v>180016</v>
      </c>
    </row>
    <row r="594" spans="1:12">
      <c r="A594" t="s">
        <v>59</v>
      </c>
      <c r="B594" t="s">
        <v>983</v>
      </c>
      <c r="C594" t="s">
        <v>58</v>
      </c>
      <c r="D594">
        <v>2014</v>
      </c>
      <c r="E594" t="s">
        <v>106</v>
      </c>
      <c r="F594" s="21" t="s">
        <v>164</v>
      </c>
      <c r="G594" t="s">
        <v>126</v>
      </c>
      <c r="H594">
        <v>21803</v>
      </c>
      <c r="L594">
        <v>120812</v>
      </c>
    </row>
    <row r="595" spans="1:12">
      <c r="A595" t="s">
        <v>61</v>
      </c>
      <c r="B595" t="s">
        <v>984</v>
      </c>
      <c r="C595" t="s">
        <v>60</v>
      </c>
      <c r="D595">
        <v>2014</v>
      </c>
      <c r="E595" t="s">
        <v>106</v>
      </c>
      <c r="F595" s="21" t="s">
        <v>164</v>
      </c>
      <c r="G595" t="s">
        <v>126</v>
      </c>
      <c r="H595">
        <v>5299</v>
      </c>
      <c r="L595">
        <v>30087</v>
      </c>
    </row>
    <row r="596" spans="1:12">
      <c r="A596" t="s">
        <v>63</v>
      </c>
      <c r="B596" t="s">
        <v>985</v>
      </c>
      <c r="C596" t="s">
        <v>62</v>
      </c>
      <c r="D596">
        <v>2014</v>
      </c>
      <c r="E596" t="s">
        <v>106</v>
      </c>
      <c r="F596" s="21" t="s">
        <v>164</v>
      </c>
      <c r="G596" t="s">
        <v>126</v>
      </c>
      <c r="H596">
        <v>16687</v>
      </c>
      <c r="L596">
        <v>91844</v>
      </c>
    </row>
    <row r="597" spans="1:12">
      <c r="A597" t="s">
        <v>65</v>
      </c>
      <c r="B597" t="s">
        <v>986</v>
      </c>
      <c r="C597" t="s">
        <v>64</v>
      </c>
      <c r="D597">
        <v>2014</v>
      </c>
      <c r="E597" t="s">
        <v>106</v>
      </c>
      <c r="F597" s="21" t="s">
        <v>164</v>
      </c>
      <c r="G597" t="s">
        <v>126</v>
      </c>
      <c r="H597">
        <v>6018</v>
      </c>
      <c r="L597">
        <v>35400</v>
      </c>
    </row>
    <row r="598" spans="1:12">
      <c r="A598" t="s">
        <v>67</v>
      </c>
      <c r="B598" t="s">
        <v>987</v>
      </c>
      <c r="C598" t="s">
        <v>66</v>
      </c>
      <c r="D598">
        <v>2014</v>
      </c>
      <c r="E598" t="s">
        <v>106</v>
      </c>
      <c r="F598" s="21" t="s">
        <v>164</v>
      </c>
      <c r="G598" t="s">
        <v>126</v>
      </c>
      <c r="H598">
        <v>8271</v>
      </c>
      <c r="L598">
        <v>46936</v>
      </c>
    </row>
    <row r="599" spans="1:12">
      <c r="A599" t="s">
        <v>69</v>
      </c>
      <c r="B599" t="s">
        <v>988</v>
      </c>
      <c r="C599" t="s">
        <v>68</v>
      </c>
      <c r="D599">
        <v>2014</v>
      </c>
      <c r="E599" t="s">
        <v>106</v>
      </c>
      <c r="F599" s="21" t="s">
        <v>164</v>
      </c>
      <c r="G599" t="s">
        <v>126</v>
      </c>
      <c r="H599">
        <v>7648</v>
      </c>
      <c r="L599">
        <v>46944</v>
      </c>
    </row>
    <row r="600" spans="1:12">
      <c r="A600" t="s">
        <v>71</v>
      </c>
      <c r="B600" t="s">
        <v>989</v>
      </c>
      <c r="C600" t="s">
        <v>70</v>
      </c>
      <c r="D600">
        <v>2014</v>
      </c>
      <c r="E600" t="s">
        <v>106</v>
      </c>
      <c r="F600" s="21" t="s">
        <v>164</v>
      </c>
      <c r="G600" t="s">
        <v>126</v>
      </c>
      <c r="H600">
        <v>14339</v>
      </c>
      <c r="L600">
        <v>74802</v>
      </c>
    </row>
    <row r="601" spans="1:12">
      <c r="A601" t="s">
        <v>20</v>
      </c>
      <c r="B601" t="s">
        <v>990</v>
      </c>
      <c r="C601" t="s">
        <v>182</v>
      </c>
      <c r="D601">
        <v>2014</v>
      </c>
      <c r="E601" t="s">
        <v>106</v>
      </c>
      <c r="F601" s="21" t="s">
        <v>164</v>
      </c>
      <c r="G601" t="s">
        <v>126</v>
      </c>
      <c r="H601">
        <v>270233</v>
      </c>
      <c r="L601">
        <v>1570721</v>
      </c>
    </row>
    <row r="602" spans="1:12">
      <c r="A602" t="s">
        <v>23</v>
      </c>
      <c r="B602" t="s">
        <v>991</v>
      </c>
      <c r="C602" t="s">
        <v>175</v>
      </c>
      <c r="D602">
        <v>2005</v>
      </c>
      <c r="E602" t="s">
        <v>104</v>
      </c>
      <c r="F602" s="21" t="s">
        <v>164</v>
      </c>
      <c r="G602" t="s">
        <v>126</v>
      </c>
      <c r="H602">
        <v>126227</v>
      </c>
      <c r="L602">
        <v>673227</v>
      </c>
    </row>
    <row r="603" spans="1:12">
      <c r="A603" t="s">
        <v>25</v>
      </c>
      <c r="B603" t="s">
        <v>992</v>
      </c>
      <c r="C603" t="s">
        <v>176</v>
      </c>
      <c r="D603">
        <v>2005</v>
      </c>
      <c r="E603" t="s">
        <v>104</v>
      </c>
      <c r="F603" s="21" t="s">
        <v>164</v>
      </c>
      <c r="G603" t="s">
        <v>126</v>
      </c>
      <c r="H603">
        <v>24281</v>
      </c>
      <c r="L603">
        <v>130210</v>
      </c>
    </row>
    <row r="604" spans="1:12">
      <c r="A604" t="s">
        <v>26</v>
      </c>
      <c r="B604" t="s">
        <v>993</v>
      </c>
      <c r="C604" t="s">
        <v>177</v>
      </c>
      <c r="D604">
        <v>2005</v>
      </c>
      <c r="E604" t="s">
        <v>104</v>
      </c>
      <c r="F604" s="21" t="s">
        <v>164</v>
      </c>
      <c r="G604" t="s">
        <v>126</v>
      </c>
      <c r="H604">
        <v>68331</v>
      </c>
      <c r="L604">
        <v>370918</v>
      </c>
    </row>
    <row r="605" spans="1:12">
      <c r="A605" s="16" t="s">
        <v>221</v>
      </c>
      <c r="B605" t="s">
        <v>994</v>
      </c>
      <c r="C605" t="s">
        <v>178</v>
      </c>
      <c r="D605">
        <v>2005</v>
      </c>
      <c r="E605" t="s">
        <v>104</v>
      </c>
      <c r="F605" s="21" t="s">
        <v>164</v>
      </c>
      <c r="G605" t="s">
        <v>126</v>
      </c>
      <c r="H605">
        <v>93216</v>
      </c>
      <c r="L605">
        <v>499910</v>
      </c>
    </row>
    <row r="606" spans="1:12">
      <c r="A606" t="s">
        <v>107</v>
      </c>
      <c r="B606" t="s">
        <v>995</v>
      </c>
      <c r="C606" t="s">
        <v>179</v>
      </c>
      <c r="D606">
        <v>2005</v>
      </c>
      <c r="E606" t="s">
        <v>104</v>
      </c>
      <c r="F606" s="21" t="s">
        <v>164</v>
      </c>
      <c r="G606" t="s">
        <v>126</v>
      </c>
      <c r="H606">
        <v>84731</v>
      </c>
      <c r="L606">
        <v>443878</v>
      </c>
    </row>
    <row r="607" spans="1:12">
      <c r="A607" t="s">
        <v>27</v>
      </c>
      <c r="B607" t="s">
        <v>996</v>
      </c>
      <c r="C607" t="s">
        <v>180</v>
      </c>
      <c r="D607">
        <v>2005</v>
      </c>
      <c r="E607" t="s">
        <v>104</v>
      </c>
      <c r="F607" s="21" t="s">
        <v>164</v>
      </c>
      <c r="G607" t="s">
        <v>126</v>
      </c>
      <c r="H607">
        <v>57258</v>
      </c>
      <c r="L607">
        <v>290329</v>
      </c>
    </row>
    <row r="608" spans="1:12">
      <c r="A608" t="s">
        <v>28</v>
      </c>
      <c r="B608" t="s">
        <v>997</v>
      </c>
      <c r="C608" t="s">
        <v>181</v>
      </c>
      <c r="D608">
        <v>2005</v>
      </c>
      <c r="E608" t="s">
        <v>104</v>
      </c>
      <c r="F608" s="21" t="s">
        <v>164</v>
      </c>
      <c r="G608" t="s">
        <v>126</v>
      </c>
      <c r="H608">
        <v>114072</v>
      </c>
      <c r="L608">
        <v>560837</v>
      </c>
    </row>
    <row r="609" spans="1:12">
      <c r="A609" t="s">
        <v>30</v>
      </c>
      <c r="B609" t="s">
        <v>998</v>
      </c>
      <c r="C609" t="s">
        <v>29</v>
      </c>
      <c r="D609">
        <v>2005</v>
      </c>
      <c r="E609" t="s">
        <v>104</v>
      </c>
      <c r="F609" s="21" t="s">
        <v>164</v>
      </c>
      <c r="G609" t="s">
        <v>126</v>
      </c>
      <c r="H609">
        <v>12646</v>
      </c>
      <c r="L609">
        <v>69095</v>
      </c>
    </row>
    <row r="610" spans="1:12">
      <c r="A610" t="s">
        <v>32</v>
      </c>
      <c r="B610" t="s">
        <v>999</v>
      </c>
      <c r="C610" t="s">
        <v>31</v>
      </c>
      <c r="D610">
        <v>2005</v>
      </c>
      <c r="E610" t="s">
        <v>104</v>
      </c>
      <c r="F610" s="21" t="s">
        <v>164</v>
      </c>
      <c r="G610" t="s">
        <v>126</v>
      </c>
      <c r="H610">
        <v>21360</v>
      </c>
      <c r="L610">
        <v>118641</v>
      </c>
    </row>
    <row r="611" spans="1:12">
      <c r="A611" t="s">
        <v>34</v>
      </c>
      <c r="B611" t="s">
        <v>1000</v>
      </c>
      <c r="C611" t="s">
        <v>33</v>
      </c>
      <c r="D611">
        <v>2005</v>
      </c>
      <c r="E611" t="s">
        <v>104</v>
      </c>
      <c r="F611" s="21" t="s">
        <v>164</v>
      </c>
      <c r="G611" t="s">
        <v>126</v>
      </c>
      <c r="H611">
        <v>19909</v>
      </c>
      <c r="L611">
        <v>112374</v>
      </c>
    </row>
    <row r="612" spans="1:12">
      <c r="A612" t="s">
        <v>36</v>
      </c>
      <c r="B612" t="s">
        <v>1001</v>
      </c>
      <c r="C612" t="s">
        <v>35</v>
      </c>
      <c r="D612">
        <v>2005</v>
      </c>
      <c r="E612" t="s">
        <v>104</v>
      </c>
      <c r="F612" s="21" t="s">
        <v>164</v>
      </c>
      <c r="G612" t="s">
        <v>126</v>
      </c>
      <c r="H612">
        <v>17771</v>
      </c>
      <c r="L612">
        <v>93978</v>
      </c>
    </row>
    <row r="613" spans="1:12">
      <c r="A613" t="s">
        <v>38</v>
      </c>
      <c r="B613" t="s">
        <v>1002</v>
      </c>
      <c r="C613" t="s">
        <v>37</v>
      </c>
      <c r="D613">
        <v>2005</v>
      </c>
      <c r="E613" t="s">
        <v>104</v>
      </c>
      <c r="F613" s="21" t="s">
        <v>164</v>
      </c>
      <c r="G613" t="s">
        <v>126</v>
      </c>
      <c r="H613">
        <v>29617</v>
      </c>
      <c r="L613">
        <v>149890</v>
      </c>
    </row>
    <row r="614" spans="1:12">
      <c r="A614" t="s">
        <v>40</v>
      </c>
      <c r="B614" t="s">
        <v>1003</v>
      </c>
      <c r="C614" t="s">
        <v>39</v>
      </c>
      <c r="D614">
        <v>2005</v>
      </c>
      <c r="E614" t="s">
        <v>104</v>
      </c>
      <c r="F614" s="21" t="s">
        <v>164</v>
      </c>
      <c r="G614" t="s">
        <v>126</v>
      </c>
      <c r="H614">
        <v>24924</v>
      </c>
      <c r="L614">
        <v>129249</v>
      </c>
    </row>
    <row r="615" spans="1:12">
      <c r="A615" t="s">
        <v>41</v>
      </c>
      <c r="B615" t="s">
        <v>1004</v>
      </c>
      <c r="C615" t="s">
        <v>24</v>
      </c>
      <c r="D615">
        <v>2005</v>
      </c>
      <c r="E615" t="s">
        <v>104</v>
      </c>
      <c r="F615" s="21" t="s">
        <v>164</v>
      </c>
      <c r="G615" t="s">
        <v>126</v>
      </c>
      <c r="H615">
        <v>24281</v>
      </c>
      <c r="L615">
        <v>130210</v>
      </c>
    </row>
    <row r="616" spans="1:12">
      <c r="A616" t="s">
        <v>43</v>
      </c>
      <c r="B616" t="s">
        <v>1005</v>
      </c>
      <c r="C616" t="s">
        <v>42</v>
      </c>
      <c r="D616">
        <v>2005</v>
      </c>
      <c r="E616" t="s">
        <v>104</v>
      </c>
      <c r="F616" s="21" t="s">
        <v>164</v>
      </c>
      <c r="G616" t="s">
        <v>126</v>
      </c>
      <c r="H616">
        <v>11926</v>
      </c>
      <c r="L616">
        <v>75485</v>
      </c>
    </row>
    <row r="617" spans="1:12">
      <c r="A617" t="s">
        <v>45</v>
      </c>
      <c r="B617" t="s">
        <v>1006</v>
      </c>
      <c r="C617" t="s">
        <v>44</v>
      </c>
      <c r="D617">
        <v>2005</v>
      </c>
      <c r="E617" t="s">
        <v>104</v>
      </c>
      <c r="F617" s="21" t="s">
        <v>164</v>
      </c>
      <c r="G617" t="s">
        <v>126</v>
      </c>
      <c r="H617">
        <v>22976</v>
      </c>
      <c r="L617">
        <v>117204</v>
      </c>
    </row>
    <row r="618" spans="1:12">
      <c r="A618" t="s">
        <v>47</v>
      </c>
      <c r="B618" t="s">
        <v>1007</v>
      </c>
      <c r="C618" t="s">
        <v>46</v>
      </c>
      <c r="D618">
        <v>2005</v>
      </c>
      <c r="E618" t="s">
        <v>104</v>
      </c>
      <c r="F618" s="21" t="s">
        <v>164</v>
      </c>
      <c r="G618" t="s">
        <v>126</v>
      </c>
      <c r="H618">
        <v>33429</v>
      </c>
      <c r="L618">
        <v>178229</v>
      </c>
    </row>
    <row r="619" spans="1:12">
      <c r="A619" t="s">
        <v>49</v>
      </c>
      <c r="B619" t="s">
        <v>1008</v>
      </c>
      <c r="C619" t="s">
        <v>48</v>
      </c>
      <c r="D619">
        <v>2005</v>
      </c>
      <c r="E619" t="s">
        <v>104</v>
      </c>
      <c r="F619" s="21" t="s">
        <v>164</v>
      </c>
      <c r="G619" t="s">
        <v>126</v>
      </c>
      <c r="H619">
        <v>41301</v>
      </c>
      <c r="L619">
        <v>229347</v>
      </c>
    </row>
    <row r="620" spans="1:12">
      <c r="A620" t="s">
        <v>51</v>
      </c>
      <c r="B620" t="s">
        <v>1009</v>
      </c>
      <c r="C620" t="s">
        <v>50</v>
      </c>
      <c r="D620">
        <v>2005</v>
      </c>
      <c r="E620" t="s">
        <v>104</v>
      </c>
      <c r="F620" s="21" t="s">
        <v>164</v>
      </c>
      <c r="G620" t="s">
        <v>126</v>
      </c>
      <c r="H620">
        <v>25909</v>
      </c>
      <c r="L620">
        <v>137670</v>
      </c>
    </row>
    <row r="621" spans="1:12">
      <c r="A621" t="s">
        <v>53</v>
      </c>
      <c r="B621" t="s">
        <v>1010</v>
      </c>
      <c r="C621" t="s">
        <v>52</v>
      </c>
      <c r="D621">
        <v>2005</v>
      </c>
      <c r="E621" t="s">
        <v>104</v>
      </c>
      <c r="F621" s="21" t="s">
        <v>164</v>
      </c>
      <c r="G621" t="s">
        <v>126</v>
      </c>
      <c r="H621">
        <v>26006</v>
      </c>
      <c r="L621">
        <v>132893</v>
      </c>
    </row>
    <row r="622" spans="1:12">
      <c r="A622" t="s">
        <v>55</v>
      </c>
      <c r="B622" t="s">
        <v>1011</v>
      </c>
      <c r="C622" t="s">
        <v>54</v>
      </c>
      <c r="D622">
        <v>2005</v>
      </c>
      <c r="E622" t="s">
        <v>104</v>
      </c>
      <c r="F622" s="21" t="s">
        <v>164</v>
      </c>
      <c r="G622" t="s">
        <v>126</v>
      </c>
      <c r="H622">
        <v>24822</v>
      </c>
      <c r="L622">
        <v>122877</v>
      </c>
    </row>
    <row r="623" spans="1:12">
      <c r="A623" t="s">
        <v>57</v>
      </c>
      <c r="B623" t="s">
        <v>1012</v>
      </c>
      <c r="C623" t="s">
        <v>56</v>
      </c>
      <c r="D623">
        <v>2005</v>
      </c>
      <c r="E623" t="s">
        <v>104</v>
      </c>
      <c r="F623" s="21" t="s">
        <v>164</v>
      </c>
      <c r="G623" t="s">
        <v>126</v>
      </c>
      <c r="H623">
        <v>59909</v>
      </c>
      <c r="L623">
        <v>321001</v>
      </c>
    </row>
    <row r="624" spans="1:12">
      <c r="A624" t="s">
        <v>59</v>
      </c>
      <c r="B624" t="s">
        <v>1013</v>
      </c>
      <c r="C624" t="s">
        <v>58</v>
      </c>
      <c r="D624">
        <v>2005</v>
      </c>
      <c r="E624" t="s">
        <v>104</v>
      </c>
      <c r="F624" s="21" t="s">
        <v>164</v>
      </c>
      <c r="G624" t="s">
        <v>126</v>
      </c>
      <c r="H624">
        <v>45835</v>
      </c>
      <c r="L624">
        <v>234070</v>
      </c>
    </row>
    <row r="625" spans="1:12">
      <c r="A625" t="s">
        <v>61</v>
      </c>
      <c r="B625" t="s">
        <v>1014</v>
      </c>
      <c r="C625" t="s">
        <v>60</v>
      </c>
      <c r="D625">
        <v>2005</v>
      </c>
      <c r="E625" t="s">
        <v>104</v>
      </c>
      <c r="F625" s="21" t="s">
        <v>164</v>
      </c>
      <c r="G625" t="s">
        <v>126</v>
      </c>
      <c r="H625">
        <v>11423</v>
      </c>
      <c r="L625">
        <v>56259</v>
      </c>
    </row>
    <row r="626" spans="1:12">
      <c r="A626" t="s">
        <v>63</v>
      </c>
      <c r="B626" t="s">
        <v>1015</v>
      </c>
      <c r="C626" t="s">
        <v>62</v>
      </c>
      <c r="D626">
        <v>2005</v>
      </c>
      <c r="E626" t="s">
        <v>104</v>
      </c>
      <c r="F626" s="21" t="s">
        <v>164</v>
      </c>
      <c r="G626" t="s">
        <v>126</v>
      </c>
      <c r="H626">
        <v>35375</v>
      </c>
      <c r="L626">
        <v>172777</v>
      </c>
    </row>
    <row r="627" spans="1:12">
      <c r="A627" t="s">
        <v>65</v>
      </c>
      <c r="B627" t="s">
        <v>1016</v>
      </c>
      <c r="C627" t="s">
        <v>64</v>
      </c>
      <c r="D627">
        <v>2005</v>
      </c>
      <c r="E627" t="s">
        <v>104</v>
      </c>
      <c r="F627" s="21" t="s">
        <v>164</v>
      </c>
      <c r="G627" t="s">
        <v>126</v>
      </c>
      <c r="H627">
        <v>13642</v>
      </c>
      <c r="L627">
        <v>69188</v>
      </c>
    </row>
    <row r="628" spans="1:12">
      <c r="A628" t="s">
        <v>67</v>
      </c>
      <c r="B628" t="s">
        <v>1017</v>
      </c>
      <c r="C628" t="s">
        <v>66</v>
      </c>
      <c r="D628">
        <v>2005</v>
      </c>
      <c r="E628" t="s">
        <v>104</v>
      </c>
      <c r="F628" s="21" t="s">
        <v>164</v>
      </c>
      <c r="G628" t="s">
        <v>126</v>
      </c>
      <c r="H628">
        <v>18241</v>
      </c>
      <c r="L628">
        <v>90644</v>
      </c>
    </row>
    <row r="629" spans="1:12">
      <c r="A629" t="s">
        <v>69</v>
      </c>
      <c r="B629" t="s">
        <v>1018</v>
      </c>
      <c r="C629" t="s">
        <v>68</v>
      </c>
      <c r="D629">
        <v>2005</v>
      </c>
      <c r="E629" t="s">
        <v>104</v>
      </c>
      <c r="F629" s="21" t="s">
        <v>164</v>
      </c>
      <c r="G629" t="s">
        <v>126</v>
      </c>
      <c r="H629">
        <v>17191</v>
      </c>
      <c r="L629">
        <v>88611</v>
      </c>
    </row>
    <row r="630" spans="1:12">
      <c r="A630" t="s">
        <v>71</v>
      </c>
      <c r="B630" t="s">
        <v>1019</v>
      </c>
      <c r="C630" t="s">
        <v>70</v>
      </c>
      <c r="D630">
        <v>2005</v>
      </c>
      <c r="E630" t="s">
        <v>104</v>
      </c>
      <c r="F630" s="21" t="s">
        <v>164</v>
      </c>
      <c r="G630" t="s">
        <v>126</v>
      </c>
      <c r="H630">
        <v>29623</v>
      </c>
      <c r="L630">
        <v>139617</v>
      </c>
    </row>
    <row r="631" spans="1:12">
      <c r="A631" t="s">
        <v>20</v>
      </c>
      <c r="B631" t="s">
        <v>1020</v>
      </c>
      <c r="C631" t="s">
        <v>182</v>
      </c>
      <c r="D631">
        <v>2005</v>
      </c>
      <c r="E631" t="s">
        <v>104</v>
      </c>
      <c r="F631" s="21" t="s">
        <v>164</v>
      </c>
      <c r="G631" t="s">
        <v>126</v>
      </c>
      <c r="H631">
        <v>568116</v>
      </c>
      <c r="L631">
        <v>2969309</v>
      </c>
    </row>
    <row r="632" spans="1:12">
      <c r="A632" t="s">
        <v>23</v>
      </c>
      <c r="B632" t="s">
        <v>1021</v>
      </c>
      <c r="C632" t="s">
        <v>175</v>
      </c>
      <c r="D632">
        <v>2006</v>
      </c>
      <c r="E632" t="s">
        <v>104</v>
      </c>
      <c r="F632" s="21" t="s">
        <v>164</v>
      </c>
      <c r="G632" t="s">
        <v>126</v>
      </c>
      <c r="H632">
        <v>125193</v>
      </c>
      <c r="L632">
        <v>675881</v>
      </c>
    </row>
    <row r="633" spans="1:12">
      <c r="A633" t="s">
        <v>25</v>
      </c>
      <c r="B633" t="s">
        <v>1022</v>
      </c>
      <c r="C633" t="s">
        <v>176</v>
      </c>
      <c r="D633">
        <v>2006</v>
      </c>
      <c r="E633" t="s">
        <v>104</v>
      </c>
      <c r="F633" s="21" t="s">
        <v>164</v>
      </c>
      <c r="G633" t="s">
        <v>126</v>
      </c>
      <c r="H633">
        <v>24143</v>
      </c>
      <c r="L633">
        <v>131037</v>
      </c>
    </row>
    <row r="634" spans="1:12">
      <c r="A634" t="s">
        <v>26</v>
      </c>
      <c r="B634" t="s">
        <v>1023</v>
      </c>
      <c r="C634" t="s">
        <v>177</v>
      </c>
      <c r="D634">
        <v>2006</v>
      </c>
      <c r="E634" t="s">
        <v>104</v>
      </c>
      <c r="F634" s="21" t="s">
        <v>164</v>
      </c>
      <c r="G634" t="s">
        <v>126</v>
      </c>
      <c r="H634">
        <v>67909</v>
      </c>
      <c r="L634">
        <v>373124</v>
      </c>
    </row>
    <row r="635" spans="1:12">
      <c r="A635" s="16" t="s">
        <v>221</v>
      </c>
      <c r="B635" t="s">
        <v>1024</v>
      </c>
      <c r="C635" t="s">
        <v>178</v>
      </c>
      <c r="D635">
        <v>2006</v>
      </c>
      <c r="E635" t="s">
        <v>104</v>
      </c>
      <c r="F635" s="21" t="s">
        <v>164</v>
      </c>
      <c r="G635" t="s">
        <v>126</v>
      </c>
      <c r="H635">
        <v>92895</v>
      </c>
      <c r="L635">
        <v>503280</v>
      </c>
    </row>
    <row r="636" spans="1:12">
      <c r="A636" t="s">
        <v>107</v>
      </c>
      <c r="B636" t="s">
        <v>1025</v>
      </c>
      <c r="C636" t="s">
        <v>179</v>
      </c>
      <c r="D636">
        <v>2006</v>
      </c>
      <c r="E636" t="s">
        <v>104</v>
      </c>
      <c r="F636" s="21" t="s">
        <v>164</v>
      </c>
      <c r="G636" t="s">
        <v>126</v>
      </c>
      <c r="H636">
        <v>84712</v>
      </c>
      <c r="L636">
        <v>447408</v>
      </c>
    </row>
    <row r="637" spans="1:12">
      <c r="A637" t="s">
        <v>27</v>
      </c>
      <c r="B637" t="s">
        <v>1026</v>
      </c>
      <c r="C637" t="s">
        <v>180</v>
      </c>
      <c r="D637">
        <v>2006</v>
      </c>
      <c r="E637" t="s">
        <v>104</v>
      </c>
      <c r="F637" s="21" t="s">
        <v>164</v>
      </c>
      <c r="G637" t="s">
        <v>126</v>
      </c>
      <c r="H637">
        <v>56553</v>
      </c>
      <c r="L637">
        <v>291120</v>
      </c>
    </row>
    <row r="638" spans="1:12">
      <c r="A638" t="s">
        <v>28</v>
      </c>
      <c r="B638" t="s">
        <v>1027</v>
      </c>
      <c r="C638" t="s">
        <v>181</v>
      </c>
      <c r="D638">
        <v>2006</v>
      </c>
      <c r="E638" t="s">
        <v>104</v>
      </c>
      <c r="F638" s="21" t="s">
        <v>164</v>
      </c>
      <c r="G638" t="s">
        <v>126</v>
      </c>
      <c r="H638">
        <v>113227</v>
      </c>
      <c r="L638">
        <v>563818</v>
      </c>
    </row>
    <row r="639" spans="1:12">
      <c r="A639" t="s">
        <v>30</v>
      </c>
      <c r="B639" t="s">
        <v>1028</v>
      </c>
      <c r="C639" t="s">
        <v>29</v>
      </c>
      <c r="D639">
        <v>2006</v>
      </c>
      <c r="E639" t="s">
        <v>104</v>
      </c>
      <c r="F639" s="21" t="s">
        <v>164</v>
      </c>
      <c r="G639" t="s">
        <v>126</v>
      </c>
      <c r="H639">
        <v>12460</v>
      </c>
      <c r="L639">
        <v>69388</v>
      </c>
    </row>
    <row r="640" spans="1:12">
      <c r="A640" t="s">
        <v>32</v>
      </c>
      <c r="B640" t="s">
        <v>1029</v>
      </c>
      <c r="C640" t="s">
        <v>31</v>
      </c>
      <c r="D640">
        <v>2006</v>
      </c>
      <c r="E640" t="s">
        <v>104</v>
      </c>
      <c r="F640" s="21" t="s">
        <v>164</v>
      </c>
      <c r="G640" t="s">
        <v>126</v>
      </c>
      <c r="H640">
        <v>21291</v>
      </c>
      <c r="L640">
        <v>119070</v>
      </c>
    </row>
    <row r="641" spans="1:12">
      <c r="A641" t="s">
        <v>34</v>
      </c>
      <c r="B641" t="s">
        <v>1030</v>
      </c>
      <c r="C641" t="s">
        <v>33</v>
      </c>
      <c r="D641">
        <v>2006</v>
      </c>
      <c r="E641" t="s">
        <v>104</v>
      </c>
      <c r="F641" s="21" t="s">
        <v>164</v>
      </c>
      <c r="G641" t="s">
        <v>126</v>
      </c>
      <c r="H641">
        <v>19734</v>
      </c>
      <c r="L641">
        <v>113004</v>
      </c>
    </row>
    <row r="642" spans="1:12">
      <c r="A642" t="s">
        <v>36</v>
      </c>
      <c r="B642" t="s">
        <v>1031</v>
      </c>
      <c r="C642" t="s">
        <v>35</v>
      </c>
      <c r="D642">
        <v>2006</v>
      </c>
      <c r="E642" t="s">
        <v>104</v>
      </c>
      <c r="F642" s="21" t="s">
        <v>164</v>
      </c>
      <c r="G642" t="s">
        <v>126</v>
      </c>
      <c r="H642">
        <v>17578</v>
      </c>
      <c r="L642">
        <v>93983</v>
      </c>
    </row>
    <row r="643" spans="1:12">
      <c r="A643" t="s">
        <v>38</v>
      </c>
      <c r="B643" t="s">
        <v>1032</v>
      </c>
      <c r="C643" t="s">
        <v>37</v>
      </c>
      <c r="D643">
        <v>2006</v>
      </c>
      <c r="E643" t="s">
        <v>104</v>
      </c>
      <c r="F643" s="21" t="s">
        <v>164</v>
      </c>
      <c r="G643" t="s">
        <v>126</v>
      </c>
      <c r="H643">
        <v>29206</v>
      </c>
      <c r="L643">
        <v>150125</v>
      </c>
    </row>
    <row r="644" spans="1:12">
      <c r="A644" t="s">
        <v>40</v>
      </c>
      <c r="B644" t="s">
        <v>1033</v>
      </c>
      <c r="C644" t="s">
        <v>39</v>
      </c>
      <c r="D644">
        <v>2006</v>
      </c>
      <c r="E644" t="s">
        <v>104</v>
      </c>
      <c r="F644" s="21" t="s">
        <v>164</v>
      </c>
      <c r="G644" t="s">
        <v>126</v>
      </c>
      <c r="H644">
        <v>24924</v>
      </c>
      <c r="L644">
        <v>130311</v>
      </c>
    </row>
    <row r="645" spans="1:12">
      <c r="A645" t="s">
        <v>41</v>
      </c>
      <c r="B645" t="s">
        <v>1034</v>
      </c>
      <c r="C645" t="s">
        <v>24</v>
      </c>
      <c r="D645">
        <v>2006</v>
      </c>
      <c r="E645" t="s">
        <v>104</v>
      </c>
      <c r="F645" s="21" t="s">
        <v>164</v>
      </c>
      <c r="G645" t="s">
        <v>126</v>
      </c>
      <c r="H645">
        <v>24143</v>
      </c>
      <c r="L645">
        <v>131037</v>
      </c>
    </row>
    <row r="646" spans="1:12">
      <c r="A646" t="s">
        <v>43</v>
      </c>
      <c r="B646" t="s">
        <v>1035</v>
      </c>
      <c r="C646" t="s">
        <v>42</v>
      </c>
      <c r="D646">
        <v>2006</v>
      </c>
      <c r="E646" t="s">
        <v>104</v>
      </c>
      <c r="F646" s="21" t="s">
        <v>164</v>
      </c>
      <c r="G646" t="s">
        <v>126</v>
      </c>
      <c r="H646">
        <v>11805</v>
      </c>
      <c r="L646">
        <v>75342</v>
      </c>
    </row>
    <row r="647" spans="1:12">
      <c r="A647" t="s">
        <v>45</v>
      </c>
      <c r="B647" t="s">
        <v>1036</v>
      </c>
      <c r="C647" t="s">
        <v>44</v>
      </c>
      <c r="D647">
        <v>2006</v>
      </c>
      <c r="E647" t="s">
        <v>104</v>
      </c>
      <c r="F647" s="21" t="s">
        <v>164</v>
      </c>
      <c r="G647" t="s">
        <v>126</v>
      </c>
      <c r="H647">
        <v>22843</v>
      </c>
      <c r="L647">
        <v>118278</v>
      </c>
    </row>
    <row r="648" spans="1:12">
      <c r="A648" t="s">
        <v>47</v>
      </c>
      <c r="B648" t="s">
        <v>1037</v>
      </c>
      <c r="C648" t="s">
        <v>46</v>
      </c>
      <c r="D648">
        <v>2006</v>
      </c>
      <c r="E648" t="s">
        <v>104</v>
      </c>
      <c r="F648" s="21" t="s">
        <v>164</v>
      </c>
      <c r="G648" t="s">
        <v>126</v>
      </c>
      <c r="H648">
        <v>33261</v>
      </c>
      <c r="L648">
        <v>179504</v>
      </c>
    </row>
    <row r="649" spans="1:12">
      <c r="A649" t="s">
        <v>49</v>
      </c>
      <c r="B649" t="s">
        <v>1038</v>
      </c>
      <c r="C649" t="s">
        <v>48</v>
      </c>
      <c r="D649">
        <v>2006</v>
      </c>
      <c r="E649" t="s">
        <v>104</v>
      </c>
      <c r="F649" s="21" t="s">
        <v>164</v>
      </c>
      <c r="G649" t="s">
        <v>126</v>
      </c>
      <c r="H649">
        <v>41248</v>
      </c>
      <c r="L649">
        <v>230793</v>
      </c>
    </row>
    <row r="650" spans="1:12">
      <c r="A650" t="s">
        <v>51</v>
      </c>
      <c r="B650" t="s">
        <v>1039</v>
      </c>
      <c r="C650" t="s">
        <v>50</v>
      </c>
      <c r="D650">
        <v>2006</v>
      </c>
      <c r="E650" t="s">
        <v>104</v>
      </c>
      <c r="F650" s="21" t="s">
        <v>164</v>
      </c>
      <c r="G650" t="s">
        <v>126</v>
      </c>
      <c r="H650">
        <v>25635</v>
      </c>
      <c r="L650">
        <v>138323</v>
      </c>
    </row>
    <row r="651" spans="1:12">
      <c r="A651" t="s">
        <v>53</v>
      </c>
      <c r="B651" t="s">
        <v>1040</v>
      </c>
      <c r="C651" t="s">
        <v>52</v>
      </c>
      <c r="D651">
        <v>2006</v>
      </c>
      <c r="E651" t="s">
        <v>104</v>
      </c>
      <c r="F651" s="21" t="s">
        <v>164</v>
      </c>
      <c r="G651" t="s">
        <v>126</v>
      </c>
      <c r="H651">
        <v>26012</v>
      </c>
      <c r="L651">
        <v>134164</v>
      </c>
    </row>
    <row r="652" spans="1:12">
      <c r="A652" t="s">
        <v>55</v>
      </c>
      <c r="B652" t="s">
        <v>1041</v>
      </c>
      <c r="C652" t="s">
        <v>54</v>
      </c>
      <c r="D652">
        <v>2006</v>
      </c>
      <c r="E652" t="s">
        <v>104</v>
      </c>
      <c r="F652" s="21" t="s">
        <v>164</v>
      </c>
      <c r="G652" t="s">
        <v>126</v>
      </c>
      <c r="H652">
        <v>24577</v>
      </c>
      <c r="L652">
        <v>123642</v>
      </c>
    </row>
    <row r="653" spans="1:12">
      <c r="A653" t="s">
        <v>57</v>
      </c>
      <c r="B653" t="s">
        <v>1042</v>
      </c>
      <c r="C653" t="s">
        <v>56</v>
      </c>
      <c r="D653">
        <v>2006</v>
      </c>
      <c r="E653" t="s">
        <v>104</v>
      </c>
      <c r="F653" s="21" t="s">
        <v>164</v>
      </c>
      <c r="G653" t="s">
        <v>126</v>
      </c>
      <c r="H653">
        <v>60135</v>
      </c>
      <c r="L653">
        <v>323766</v>
      </c>
    </row>
    <row r="654" spans="1:12">
      <c r="A654" t="s">
        <v>59</v>
      </c>
      <c r="B654" t="s">
        <v>1043</v>
      </c>
      <c r="C654" t="s">
        <v>58</v>
      </c>
      <c r="D654">
        <v>2006</v>
      </c>
      <c r="E654" t="s">
        <v>104</v>
      </c>
      <c r="F654" s="21" t="s">
        <v>164</v>
      </c>
      <c r="G654" t="s">
        <v>126</v>
      </c>
      <c r="H654">
        <v>45308</v>
      </c>
      <c r="L654">
        <v>234493</v>
      </c>
    </row>
    <row r="655" spans="1:12">
      <c r="A655" t="s">
        <v>61</v>
      </c>
      <c r="B655" t="s">
        <v>1044</v>
      </c>
      <c r="C655" t="s">
        <v>60</v>
      </c>
      <c r="D655">
        <v>2006</v>
      </c>
      <c r="E655" t="s">
        <v>104</v>
      </c>
      <c r="F655" s="21" t="s">
        <v>164</v>
      </c>
      <c r="G655" t="s">
        <v>126</v>
      </c>
      <c r="H655">
        <v>11245</v>
      </c>
      <c r="L655">
        <v>56627</v>
      </c>
    </row>
    <row r="656" spans="1:12">
      <c r="A656" t="s">
        <v>63</v>
      </c>
      <c r="B656" t="s">
        <v>1045</v>
      </c>
      <c r="C656" t="s">
        <v>62</v>
      </c>
      <c r="D656">
        <v>2006</v>
      </c>
      <c r="E656" t="s">
        <v>104</v>
      </c>
      <c r="F656" s="21" t="s">
        <v>164</v>
      </c>
      <c r="G656" t="s">
        <v>126</v>
      </c>
      <c r="H656">
        <v>35227</v>
      </c>
      <c r="L656">
        <v>173741</v>
      </c>
    </row>
    <row r="657" spans="1:12">
      <c r="A657" t="s">
        <v>65</v>
      </c>
      <c r="B657" t="s">
        <v>1046</v>
      </c>
      <c r="C657" t="s">
        <v>64</v>
      </c>
      <c r="D657">
        <v>2006</v>
      </c>
      <c r="E657" t="s">
        <v>104</v>
      </c>
      <c r="F657" s="21" t="s">
        <v>164</v>
      </c>
      <c r="G657" t="s">
        <v>126</v>
      </c>
      <c r="H657">
        <v>13443</v>
      </c>
      <c r="L657">
        <v>69610</v>
      </c>
    </row>
    <row r="658" spans="1:12">
      <c r="A658" t="s">
        <v>67</v>
      </c>
      <c r="B658" t="s">
        <v>1047</v>
      </c>
      <c r="C658" t="s">
        <v>66</v>
      </c>
      <c r="D658">
        <v>2006</v>
      </c>
      <c r="E658" t="s">
        <v>104</v>
      </c>
      <c r="F658" s="21" t="s">
        <v>164</v>
      </c>
      <c r="G658" t="s">
        <v>126</v>
      </c>
      <c r="H658">
        <v>18096</v>
      </c>
      <c r="L658">
        <v>90820</v>
      </c>
    </row>
    <row r="659" spans="1:12">
      <c r="A659" t="s">
        <v>69</v>
      </c>
      <c r="B659" t="s">
        <v>1048</v>
      </c>
      <c r="C659" t="s">
        <v>68</v>
      </c>
      <c r="D659">
        <v>2006</v>
      </c>
      <c r="E659" t="s">
        <v>104</v>
      </c>
      <c r="F659" s="21" t="s">
        <v>164</v>
      </c>
      <c r="G659" t="s">
        <v>126</v>
      </c>
      <c r="H659">
        <v>17029</v>
      </c>
      <c r="L659">
        <v>89090</v>
      </c>
    </row>
    <row r="660" spans="1:12">
      <c r="A660" t="s">
        <v>71</v>
      </c>
      <c r="B660" t="s">
        <v>1049</v>
      </c>
      <c r="C660" t="s">
        <v>70</v>
      </c>
      <c r="D660">
        <v>2006</v>
      </c>
      <c r="E660" t="s">
        <v>104</v>
      </c>
      <c r="F660" s="21" t="s">
        <v>164</v>
      </c>
      <c r="G660" t="s">
        <v>126</v>
      </c>
      <c r="H660">
        <v>29432</v>
      </c>
      <c r="L660">
        <v>140557</v>
      </c>
    </row>
    <row r="661" spans="1:12">
      <c r="A661" t="s">
        <v>20</v>
      </c>
      <c r="B661" t="s">
        <v>1050</v>
      </c>
      <c r="C661" t="s">
        <v>182</v>
      </c>
      <c r="D661">
        <v>2006</v>
      </c>
      <c r="E661" t="s">
        <v>104</v>
      </c>
      <c r="F661" s="21" t="s">
        <v>164</v>
      </c>
      <c r="G661" t="s">
        <v>126</v>
      </c>
      <c r="H661">
        <v>564632</v>
      </c>
      <c r="L661">
        <v>2985668</v>
      </c>
    </row>
    <row r="662" spans="1:12">
      <c r="A662" t="s">
        <v>23</v>
      </c>
      <c r="B662" t="s">
        <v>1051</v>
      </c>
      <c r="C662" t="s">
        <v>175</v>
      </c>
      <c r="D662">
        <v>2007</v>
      </c>
      <c r="E662" t="s">
        <v>104</v>
      </c>
      <c r="F662" s="21" t="s">
        <v>164</v>
      </c>
      <c r="G662" t="s">
        <v>126</v>
      </c>
      <c r="H662">
        <v>124266</v>
      </c>
      <c r="L662">
        <v>679485</v>
      </c>
    </row>
    <row r="663" spans="1:12">
      <c r="A663" t="s">
        <v>25</v>
      </c>
      <c r="B663" t="s">
        <v>1052</v>
      </c>
      <c r="C663" t="s">
        <v>176</v>
      </c>
      <c r="D663">
        <v>2007</v>
      </c>
      <c r="E663" t="s">
        <v>104</v>
      </c>
      <c r="F663" s="21" t="s">
        <v>164</v>
      </c>
      <c r="G663" t="s">
        <v>126</v>
      </c>
      <c r="H663">
        <v>23788</v>
      </c>
      <c r="L663">
        <v>131982</v>
      </c>
    </row>
    <row r="664" spans="1:12">
      <c r="A664" t="s">
        <v>26</v>
      </c>
      <c r="B664" t="s">
        <v>1053</v>
      </c>
      <c r="C664" t="s">
        <v>177</v>
      </c>
      <c r="D664">
        <v>2007</v>
      </c>
      <c r="E664" t="s">
        <v>104</v>
      </c>
      <c r="F664" s="21" t="s">
        <v>164</v>
      </c>
      <c r="G664" t="s">
        <v>126</v>
      </c>
      <c r="H664">
        <v>67575</v>
      </c>
      <c r="L664">
        <v>376280</v>
      </c>
    </row>
    <row r="665" spans="1:12">
      <c r="A665" s="16" t="s">
        <v>221</v>
      </c>
      <c r="B665" t="s">
        <v>1054</v>
      </c>
      <c r="C665" t="s">
        <v>178</v>
      </c>
      <c r="D665">
        <v>2007</v>
      </c>
      <c r="E665" t="s">
        <v>104</v>
      </c>
      <c r="F665" s="21" t="s">
        <v>164</v>
      </c>
      <c r="G665" t="s">
        <v>126</v>
      </c>
      <c r="H665">
        <v>92660</v>
      </c>
      <c r="L665">
        <v>507366</v>
      </c>
    </row>
    <row r="666" spans="1:12">
      <c r="A666" t="s">
        <v>107</v>
      </c>
      <c r="B666" t="s">
        <v>1055</v>
      </c>
      <c r="C666" t="s">
        <v>179</v>
      </c>
      <c r="D666">
        <v>2007</v>
      </c>
      <c r="E666" t="s">
        <v>104</v>
      </c>
      <c r="F666" s="21" t="s">
        <v>164</v>
      </c>
      <c r="G666" t="s">
        <v>126</v>
      </c>
      <c r="H666">
        <v>84934</v>
      </c>
      <c r="L666">
        <v>452928</v>
      </c>
    </row>
    <row r="667" spans="1:12">
      <c r="A667" t="s">
        <v>27</v>
      </c>
      <c r="B667" t="s">
        <v>1056</v>
      </c>
      <c r="C667" t="s">
        <v>180</v>
      </c>
      <c r="D667">
        <v>2007</v>
      </c>
      <c r="E667" t="s">
        <v>104</v>
      </c>
      <c r="F667" s="21" t="s">
        <v>164</v>
      </c>
      <c r="G667" t="s">
        <v>126</v>
      </c>
      <c r="H667">
        <v>55827</v>
      </c>
      <c r="L667">
        <v>291644</v>
      </c>
    </row>
    <row r="668" spans="1:12">
      <c r="A668" t="s">
        <v>28</v>
      </c>
      <c r="B668" t="s">
        <v>1057</v>
      </c>
      <c r="C668" t="s">
        <v>181</v>
      </c>
      <c r="D668">
        <v>2007</v>
      </c>
      <c r="E668" t="s">
        <v>104</v>
      </c>
      <c r="F668" s="21" t="s">
        <v>164</v>
      </c>
      <c r="G668" t="s">
        <v>126</v>
      </c>
      <c r="H668">
        <v>112005</v>
      </c>
      <c r="L668">
        <v>566614</v>
      </c>
    </row>
    <row r="669" spans="1:12">
      <c r="A669" t="s">
        <v>30</v>
      </c>
      <c r="B669" t="s">
        <v>1058</v>
      </c>
      <c r="C669" t="s">
        <v>29</v>
      </c>
      <c r="D669">
        <v>2007</v>
      </c>
      <c r="E669" t="s">
        <v>104</v>
      </c>
      <c r="F669" s="21" t="s">
        <v>164</v>
      </c>
      <c r="G669" t="s">
        <v>126</v>
      </c>
      <c r="H669">
        <v>12230</v>
      </c>
      <c r="L669">
        <v>69700</v>
      </c>
    </row>
    <row r="670" spans="1:12">
      <c r="A670" t="s">
        <v>32</v>
      </c>
      <c r="B670" t="s">
        <v>1059</v>
      </c>
      <c r="C670" t="s">
        <v>31</v>
      </c>
      <c r="D670">
        <v>2007</v>
      </c>
      <c r="E670" t="s">
        <v>104</v>
      </c>
      <c r="F670" s="21" t="s">
        <v>164</v>
      </c>
      <c r="G670" t="s">
        <v>126</v>
      </c>
      <c r="H670">
        <v>21209</v>
      </c>
      <c r="L670">
        <v>119398</v>
      </c>
    </row>
    <row r="671" spans="1:12">
      <c r="A671" t="s">
        <v>34</v>
      </c>
      <c r="B671" t="s">
        <v>1060</v>
      </c>
      <c r="C671" t="s">
        <v>33</v>
      </c>
      <c r="D671">
        <v>2007</v>
      </c>
      <c r="E671" t="s">
        <v>104</v>
      </c>
      <c r="F671" s="21" t="s">
        <v>164</v>
      </c>
      <c r="G671" t="s">
        <v>126</v>
      </c>
      <c r="H671">
        <v>19481</v>
      </c>
      <c r="L671">
        <v>113778</v>
      </c>
    </row>
    <row r="672" spans="1:12">
      <c r="A672" t="s">
        <v>36</v>
      </c>
      <c r="B672" t="s">
        <v>1061</v>
      </c>
      <c r="C672" t="s">
        <v>35</v>
      </c>
      <c r="D672">
        <v>2007</v>
      </c>
      <c r="E672" t="s">
        <v>104</v>
      </c>
      <c r="F672" s="21" t="s">
        <v>164</v>
      </c>
      <c r="G672" t="s">
        <v>126</v>
      </c>
      <c r="H672">
        <v>17468</v>
      </c>
      <c r="L672">
        <v>94530</v>
      </c>
    </row>
    <row r="673" spans="1:12">
      <c r="A673" t="s">
        <v>38</v>
      </c>
      <c r="B673" t="s">
        <v>1062</v>
      </c>
      <c r="C673" t="s">
        <v>37</v>
      </c>
      <c r="D673">
        <v>2007</v>
      </c>
      <c r="E673" t="s">
        <v>104</v>
      </c>
      <c r="F673" s="21" t="s">
        <v>164</v>
      </c>
      <c r="G673" t="s">
        <v>126</v>
      </c>
      <c r="H673">
        <v>28959</v>
      </c>
      <c r="L673">
        <v>150816</v>
      </c>
    </row>
    <row r="674" spans="1:12">
      <c r="A674" t="s">
        <v>40</v>
      </c>
      <c r="B674" t="s">
        <v>1063</v>
      </c>
      <c r="C674" t="s">
        <v>39</v>
      </c>
      <c r="D674">
        <v>2007</v>
      </c>
      <c r="E674" t="s">
        <v>104</v>
      </c>
      <c r="F674" s="21" t="s">
        <v>164</v>
      </c>
      <c r="G674" t="s">
        <v>126</v>
      </c>
      <c r="H674">
        <v>24919</v>
      </c>
      <c r="L674">
        <v>131263</v>
      </c>
    </row>
    <row r="675" spans="1:12">
      <c r="A675" t="s">
        <v>41</v>
      </c>
      <c r="B675" t="s">
        <v>1064</v>
      </c>
      <c r="C675" t="s">
        <v>24</v>
      </c>
      <c r="D675">
        <v>2007</v>
      </c>
      <c r="E675" t="s">
        <v>104</v>
      </c>
      <c r="F675" s="21" t="s">
        <v>164</v>
      </c>
      <c r="G675" t="s">
        <v>126</v>
      </c>
      <c r="H675">
        <v>23788</v>
      </c>
      <c r="L675">
        <v>131982</v>
      </c>
    </row>
    <row r="676" spans="1:12">
      <c r="A676" t="s">
        <v>43</v>
      </c>
      <c r="B676" t="s">
        <v>1065</v>
      </c>
      <c r="C676" t="s">
        <v>42</v>
      </c>
      <c r="D676">
        <v>2007</v>
      </c>
      <c r="E676" t="s">
        <v>104</v>
      </c>
      <c r="F676" s="21" t="s">
        <v>164</v>
      </c>
      <c r="G676" t="s">
        <v>126</v>
      </c>
      <c r="H676">
        <v>11671</v>
      </c>
      <c r="L676">
        <v>75326</v>
      </c>
    </row>
    <row r="677" spans="1:12">
      <c r="A677" t="s">
        <v>45</v>
      </c>
      <c r="B677" t="s">
        <v>1066</v>
      </c>
      <c r="C677" t="s">
        <v>44</v>
      </c>
      <c r="D677">
        <v>2007</v>
      </c>
      <c r="E677" t="s">
        <v>104</v>
      </c>
      <c r="F677" s="21" t="s">
        <v>164</v>
      </c>
      <c r="G677" t="s">
        <v>126</v>
      </c>
      <c r="H677">
        <v>22604</v>
      </c>
      <c r="L677">
        <v>119640</v>
      </c>
    </row>
    <row r="678" spans="1:12">
      <c r="A678" t="s">
        <v>47</v>
      </c>
      <c r="B678" t="s">
        <v>1067</v>
      </c>
      <c r="C678" t="s">
        <v>46</v>
      </c>
      <c r="D678">
        <v>2007</v>
      </c>
      <c r="E678" t="s">
        <v>104</v>
      </c>
      <c r="F678" s="21" t="s">
        <v>164</v>
      </c>
      <c r="G678" t="s">
        <v>126</v>
      </c>
      <c r="H678">
        <v>33300</v>
      </c>
      <c r="L678">
        <v>181314</v>
      </c>
    </row>
    <row r="679" spans="1:12">
      <c r="A679" t="s">
        <v>49</v>
      </c>
      <c r="B679" t="s">
        <v>1068</v>
      </c>
      <c r="C679" t="s">
        <v>48</v>
      </c>
      <c r="D679">
        <v>2007</v>
      </c>
      <c r="E679" t="s">
        <v>104</v>
      </c>
      <c r="F679" s="21" t="s">
        <v>164</v>
      </c>
      <c r="G679" t="s">
        <v>126</v>
      </c>
      <c r="H679">
        <v>41220</v>
      </c>
      <c r="L679">
        <v>232460</v>
      </c>
    </row>
    <row r="680" spans="1:12">
      <c r="A680" t="s">
        <v>51</v>
      </c>
      <c r="B680" t="s">
        <v>1069</v>
      </c>
      <c r="C680" t="s">
        <v>50</v>
      </c>
      <c r="D680">
        <v>2007</v>
      </c>
      <c r="E680" t="s">
        <v>104</v>
      </c>
      <c r="F680" s="21" t="s">
        <v>164</v>
      </c>
      <c r="G680" t="s">
        <v>126</v>
      </c>
      <c r="H680">
        <v>25469</v>
      </c>
      <c r="L680">
        <v>138957</v>
      </c>
    </row>
    <row r="681" spans="1:12">
      <c r="A681" t="s">
        <v>53</v>
      </c>
      <c r="B681" t="s">
        <v>1070</v>
      </c>
      <c r="C681" t="s">
        <v>52</v>
      </c>
      <c r="D681">
        <v>2007</v>
      </c>
      <c r="E681" t="s">
        <v>104</v>
      </c>
      <c r="F681" s="21" t="s">
        <v>164</v>
      </c>
      <c r="G681" t="s">
        <v>126</v>
      </c>
      <c r="H681">
        <v>25971</v>
      </c>
      <c r="L681">
        <v>135949</v>
      </c>
    </row>
    <row r="682" spans="1:12">
      <c r="A682" t="s">
        <v>55</v>
      </c>
      <c r="B682" t="s">
        <v>1071</v>
      </c>
      <c r="C682" t="s">
        <v>54</v>
      </c>
      <c r="D682">
        <v>2007</v>
      </c>
      <c r="E682" t="s">
        <v>104</v>
      </c>
      <c r="F682" s="21" t="s">
        <v>164</v>
      </c>
      <c r="G682" t="s">
        <v>126</v>
      </c>
      <c r="H682">
        <v>24437</v>
      </c>
      <c r="L682">
        <v>124732</v>
      </c>
    </row>
    <row r="683" spans="1:12">
      <c r="A683" t="s">
        <v>57</v>
      </c>
      <c r="B683" t="s">
        <v>1072</v>
      </c>
      <c r="C683" t="s">
        <v>56</v>
      </c>
      <c r="D683">
        <v>2007</v>
      </c>
      <c r="E683" t="s">
        <v>104</v>
      </c>
      <c r="F683" s="21" t="s">
        <v>164</v>
      </c>
      <c r="G683" t="s">
        <v>126</v>
      </c>
      <c r="H683">
        <v>60497</v>
      </c>
      <c r="L683">
        <v>328196</v>
      </c>
    </row>
    <row r="684" spans="1:12">
      <c r="A684" t="s">
        <v>59</v>
      </c>
      <c r="B684" t="s">
        <v>1073</v>
      </c>
      <c r="C684" t="s">
        <v>58</v>
      </c>
      <c r="D684">
        <v>2007</v>
      </c>
      <c r="E684" t="s">
        <v>104</v>
      </c>
      <c r="F684" s="21" t="s">
        <v>164</v>
      </c>
      <c r="G684" t="s">
        <v>126</v>
      </c>
      <c r="H684">
        <v>44646</v>
      </c>
      <c r="L684">
        <v>234471</v>
      </c>
    </row>
    <row r="685" spans="1:12">
      <c r="A685" t="s">
        <v>61</v>
      </c>
      <c r="B685" t="s">
        <v>1074</v>
      </c>
      <c r="C685" t="s">
        <v>60</v>
      </c>
      <c r="D685">
        <v>2007</v>
      </c>
      <c r="E685" t="s">
        <v>104</v>
      </c>
      <c r="F685" s="21" t="s">
        <v>164</v>
      </c>
      <c r="G685" t="s">
        <v>126</v>
      </c>
      <c r="H685">
        <v>11181</v>
      </c>
      <c r="L685">
        <v>57173</v>
      </c>
    </row>
    <row r="686" spans="1:12">
      <c r="A686" t="s">
        <v>63</v>
      </c>
      <c r="B686" t="s">
        <v>1075</v>
      </c>
      <c r="C686" t="s">
        <v>62</v>
      </c>
      <c r="D686">
        <v>2007</v>
      </c>
      <c r="E686" t="s">
        <v>104</v>
      </c>
      <c r="F686" s="21" t="s">
        <v>164</v>
      </c>
      <c r="G686" t="s">
        <v>126</v>
      </c>
      <c r="H686">
        <v>35030</v>
      </c>
      <c r="L686">
        <v>174987</v>
      </c>
    </row>
    <row r="687" spans="1:12">
      <c r="A687" t="s">
        <v>65</v>
      </c>
      <c r="B687" t="s">
        <v>1076</v>
      </c>
      <c r="C687" t="s">
        <v>64</v>
      </c>
      <c r="D687">
        <v>2007</v>
      </c>
      <c r="E687" t="s">
        <v>104</v>
      </c>
      <c r="F687" s="21" t="s">
        <v>164</v>
      </c>
      <c r="G687" t="s">
        <v>126</v>
      </c>
      <c r="H687">
        <v>13165</v>
      </c>
      <c r="L687">
        <v>69685</v>
      </c>
    </row>
    <row r="688" spans="1:12">
      <c r="A688" t="s">
        <v>67</v>
      </c>
      <c r="B688" t="s">
        <v>1077</v>
      </c>
      <c r="C688" t="s">
        <v>66</v>
      </c>
      <c r="D688">
        <v>2007</v>
      </c>
      <c r="E688" t="s">
        <v>104</v>
      </c>
      <c r="F688" s="21" t="s">
        <v>164</v>
      </c>
      <c r="G688" t="s">
        <v>126</v>
      </c>
      <c r="H688">
        <v>17867</v>
      </c>
      <c r="L688">
        <v>90974</v>
      </c>
    </row>
    <row r="689" spans="1:12">
      <c r="A689" t="s">
        <v>69</v>
      </c>
      <c r="B689" t="s">
        <v>1078</v>
      </c>
      <c r="C689" t="s">
        <v>68</v>
      </c>
      <c r="D689">
        <v>2007</v>
      </c>
      <c r="E689" t="s">
        <v>104</v>
      </c>
      <c r="F689" s="21" t="s">
        <v>164</v>
      </c>
      <c r="G689" t="s">
        <v>126</v>
      </c>
      <c r="H689">
        <v>16855</v>
      </c>
      <c r="L689">
        <v>89592</v>
      </c>
    </row>
    <row r="690" spans="1:12">
      <c r="A690" t="s">
        <v>71</v>
      </c>
      <c r="B690" t="s">
        <v>1079</v>
      </c>
      <c r="C690" t="s">
        <v>70</v>
      </c>
      <c r="D690">
        <v>2007</v>
      </c>
      <c r="E690" t="s">
        <v>104</v>
      </c>
      <c r="F690" s="21" t="s">
        <v>164</v>
      </c>
      <c r="G690" t="s">
        <v>126</v>
      </c>
      <c r="H690">
        <v>29088</v>
      </c>
      <c r="L690">
        <v>141376</v>
      </c>
    </row>
    <row r="691" spans="1:12">
      <c r="A691" t="s">
        <v>20</v>
      </c>
      <c r="B691" t="s">
        <v>1080</v>
      </c>
      <c r="C691" t="s">
        <v>182</v>
      </c>
      <c r="D691">
        <v>2007</v>
      </c>
      <c r="E691" t="s">
        <v>104</v>
      </c>
      <c r="F691" s="21" t="s">
        <v>164</v>
      </c>
      <c r="G691" t="s">
        <v>126</v>
      </c>
      <c r="H691">
        <v>561055</v>
      </c>
      <c r="L691">
        <v>3006299</v>
      </c>
    </row>
    <row r="692" spans="1:12">
      <c r="A692" t="s">
        <v>23</v>
      </c>
      <c r="B692" t="s">
        <v>1081</v>
      </c>
      <c r="C692" t="s">
        <v>175</v>
      </c>
      <c r="D692">
        <v>2008</v>
      </c>
      <c r="E692" t="s">
        <v>104</v>
      </c>
      <c r="F692" s="21" t="s">
        <v>164</v>
      </c>
      <c r="G692" t="s">
        <v>126</v>
      </c>
      <c r="H692">
        <v>123588</v>
      </c>
      <c r="L692">
        <v>682644</v>
      </c>
    </row>
    <row r="693" spans="1:12">
      <c r="A693" t="s">
        <v>25</v>
      </c>
      <c r="B693" t="s">
        <v>1082</v>
      </c>
      <c r="C693" t="s">
        <v>176</v>
      </c>
      <c r="D693">
        <v>2008</v>
      </c>
      <c r="E693" t="s">
        <v>104</v>
      </c>
      <c r="F693" s="21" t="s">
        <v>164</v>
      </c>
      <c r="G693" t="s">
        <v>126</v>
      </c>
      <c r="H693">
        <v>23606</v>
      </c>
      <c r="L693">
        <v>132865</v>
      </c>
    </row>
    <row r="694" spans="1:12">
      <c r="A694" t="s">
        <v>26</v>
      </c>
      <c r="B694" t="s">
        <v>1083</v>
      </c>
      <c r="C694" t="s">
        <v>177</v>
      </c>
      <c r="D694">
        <v>2008</v>
      </c>
      <c r="E694" t="s">
        <v>104</v>
      </c>
      <c r="F694" s="21" t="s">
        <v>164</v>
      </c>
      <c r="G694" t="s">
        <v>126</v>
      </c>
      <c r="H694">
        <v>67095</v>
      </c>
      <c r="L694">
        <v>378622</v>
      </c>
    </row>
    <row r="695" spans="1:12">
      <c r="A695" s="16" t="s">
        <v>221</v>
      </c>
      <c r="B695" t="s">
        <v>1084</v>
      </c>
      <c r="C695" t="s">
        <v>178</v>
      </c>
      <c r="D695">
        <v>2008</v>
      </c>
      <c r="E695" t="s">
        <v>104</v>
      </c>
      <c r="F695" s="21" t="s">
        <v>164</v>
      </c>
      <c r="G695" t="s">
        <v>126</v>
      </c>
      <c r="H695">
        <v>92359</v>
      </c>
      <c r="L695">
        <v>510795</v>
      </c>
    </row>
    <row r="696" spans="1:12">
      <c r="A696" t="s">
        <v>107</v>
      </c>
      <c r="B696" t="s">
        <v>1085</v>
      </c>
      <c r="C696" t="s">
        <v>179</v>
      </c>
      <c r="D696">
        <v>2008</v>
      </c>
      <c r="E696" t="s">
        <v>104</v>
      </c>
      <c r="F696" s="21" t="s">
        <v>164</v>
      </c>
      <c r="G696" t="s">
        <v>126</v>
      </c>
      <c r="H696">
        <v>85167</v>
      </c>
      <c r="L696">
        <v>458503</v>
      </c>
    </row>
    <row r="697" spans="1:12">
      <c r="A697" t="s">
        <v>27</v>
      </c>
      <c r="B697" t="s">
        <v>1086</v>
      </c>
      <c r="C697" t="s">
        <v>180</v>
      </c>
      <c r="D697">
        <v>2008</v>
      </c>
      <c r="E697" t="s">
        <v>104</v>
      </c>
      <c r="F697" s="21" t="s">
        <v>164</v>
      </c>
      <c r="G697" t="s">
        <v>126</v>
      </c>
      <c r="H697">
        <v>55677</v>
      </c>
      <c r="L697">
        <v>292412</v>
      </c>
    </row>
    <row r="698" spans="1:12">
      <c r="A698" t="s">
        <v>28</v>
      </c>
      <c r="B698" t="s">
        <v>1087</v>
      </c>
      <c r="C698" t="s">
        <v>181</v>
      </c>
      <c r="D698">
        <v>2008</v>
      </c>
      <c r="E698" t="s">
        <v>104</v>
      </c>
      <c r="F698" s="21" t="s">
        <v>164</v>
      </c>
      <c r="G698" t="s">
        <v>126</v>
      </c>
      <c r="H698">
        <v>111419</v>
      </c>
      <c r="L698">
        <v>570026</v>
      </c>
    </row>
    <row r="699" spans="1:12">
      <c r="A699" t="s">
        <v>30</v>
      </c>
      <c r="B699" t="s">
        <v>1088</v>
      </c>
      <c r="C699" t="s">
        <v>29</v>
      </c>
      <c r="D699">
        <v>2008</v>
      </c>
      <c r="E699" t="s">
        <v>104</v>
      </c>
      <c r="F699" s="21" t="s">
        <v>164</v>
      </c>
      <c r="G699" t="s">
        <v>126</v>
      </c>
      <c r="H699">
        <v>12069</v>
      </c>
      <c r="L699">
        <v>69916</v>
      </c>
    </row>
    <row r="700" spans="1:12">
      <c r="A700" t="s">
        <v>32</v>
      </c>
      <c r="B700" t="s">
        <v>1089</v>
      </c>
      <c r="C700" t="s">
        <v>31</v>
      </c>
      <c r="D700">
        <v>2008</v>
      </c>
      <c r="E700" t="s">
        <v>104</v>
      </c>
      <c r="F700" s="21" t="s">
        <v>164</v>
      </c>
      <c r="G700" t="s">
        <v>126</v>
      </c>
      <c r="H700">
        <v>21040</v>
      </c>
      <c r="L700">
        <v>119746</v>
      </c>
    </row>
    <row r="701" spans="1:12">
      <c r="A701" t="s">
        <v>34</v>
      </c>
      <c r="B701" t="s">
        <v>1090</v>
      </c>
      <c r="C701" t="s">
        <v>33</v>
      </c>
      <c r="D701">
        <v>2008</v>
      </c>
      <c r="E701" t="s">
        <v>104</v>
      </c>
      <c r="F701" s="21" t="s">
        <v>164</v>
      </c>
      <c r="G701" t="s">
        <v>126</v>
      </c>
      <c r="H701">
        <v>19321</v>
      </c>
      <c r="L701">
        <v>114371</v>
      </c>
    </row>
    <row r="702" spans="1:12">
      <c r="A702" t="s">
        <v>36</v>
      </c>
      <c r="B702" t="s">
        <v>1091</v>
      </c>
      <c r="C702" t="s">
        <v>35</v>
      </c>
      <c r="D702">
        <v>2008</v>
      </c>
      <c r="E702" t="s">
        <v>104</v>
      </c>
      <c r="F702" s="21" t="s">
        <v>164</v>
      </c>
      <c r="G702" t="s">
        <v>126</v>
      </c>
      <c r="H702">
        <v>17391</v>
      </c>
      <c r="L702">
        <v>94739</v>
      </c>
    </row>
    <row r="703" spans="1:12">
      <c r="A703" t="s">
        <v>38</v>
      </c>
      <c r="B703" t="s">
        <v>1092</v>
      </c>
      <c r="C703" t="s">
        <v>37</v>
      </c>
      <c r="D703">
        <v>2008</v>
      </c>
      <c r="E703" t="s">
        <v>104</v>
      </c>
      <c r="F703" s="21" t="s">
        <v>164</v>
      </c>
      <c r="G703" t="s">
        <v>126</v>
      </c>
      <c r="H703">
        <v>28733</v>
      </c>
      <c r="L703">
        <v>151501</v>
      </c>
    </row>
    <row r="704" spans="1:12">
      <c r="A704" t="s">
        <v>40</v>
      </c>
      <c r="B704" t="s">
        <v>1093</v>
      </c>
      <c r="C704" t="s">
        <v>39</v>
      </c>
      <c r="D704">
        <v>2008</v>
      </c>
      <c r="E704" t="s">
        <v>104</v>
      </c>
      <c r="F704" s="21" t="s">
        <v>164</v>
      </c>
      <c r="G704" t="s">
        <v>126</v>
      </c>
      <c r="H704">
        <v>25034</v>
      </c>
      <c r="L704">
        <v>132371</v>
      </c>
    </row>
    <row r="705" spans="1:12">
      <c r="A705" t="s">
        <v>41</v>
      </c>
      <c r="B705" t="s">
        <v>1094</v>
      </c>
      <c r="C705" t="s">
        <v>24</v>
      </c>
      <c r="D705">
        <v>2008</v>
      </c>
      <c r="E705" t="s">
        <v>104</v>
      </c>
      <c r="F705" s="21" t="s">
        <v>164</v>
      </c>
      <c r="G705" t="s">
        <v>126</v>
      </c>
      <c r="H705">
        <v>23606</v>
      </c>
      <c r="L705">
        <v>132865</v>
      </c>
    </row>
    <row r="706" spans="1:12">
      <c r="A706" t="s">
        <v>43</v>
      </c>
      <c r="B706" t="s">
        <v>1095</v>
      </c>
      <c r="C706" t="s">
        <v>42</v>
      </c>
      <c r="D706">
        <v>2008</v>
      </c>
      <c r="E706" t="s">
        <v>104</v>
      </c>
      <c r="F706" s="21" t="s">
        <v>164</v>
      </c>
      <c r="G706" t="s">
        <v>126</v>
      </c>
      <c r="H706">
        <v>11437</v>
      </c>
      <c r="L706">
        <v>74971</v>
      </c>
    </row>
    <row r="707" spans="1:12">
      <c r="A707" t="s">
        <v>45</v>
      </c>
      <c r="B707" t="s">
        <v>1096</v>
      </c>
      <c r="C707" t="s">
        <v>44</v>
      </c>
      <c r="D707">
        <v>2008</v>
      </c>
      <c r="E707" t="s">
        <v>104</v>
      </c>
      <c r="F707" s="21" t="s">
        <v>164</v>
      </c>
      <c r="G707" t="s">
        <v>126</v>
      </c>
      <c r="H707">
        <v>22414</v>
      </c>
      <c r="L707">
        <v>121134</v>
      </c>
    </row>
    <row r="708" spans="1:12">
      <c r="A708" t="s">
        <v>47</v>
      </c>
      <c r="B708" t="s">
        <v>1097</v>
      </c>
      <c r="C708" t="s">
        <v>46</v>
      </c>
      <c r="D708">
        <v>2008</v>
      </c>
      <c r="E708" t="s">
        <v>104</v>
      </c>
      <c r="F708" s="21" t="s">
        <v>164</v>
      </c>
      <c r="G708" t="s">
        <v>126</v>
      </c>
      <c r="H708">
        <v>33244</v>
      </c>
      <c r="L708">
        <v>182517</v>
      </c>
    </row>
    <row r="709" spans="1:12">
      <c r="A709" t="s">
        <v>49</v>
      </c>
      <c r="B709" t="s">
        <v>1098</v>
      </c>
      <c r="C709" t="s">
        <v>48</v>
      </c>
      <c r="D709">
        <v>2008</v>
      </c>
      <c r="E709" t="s">
        <v>104</v>
      </c>
      <c r="F709" s="21" t="s">
        <v>164</v>
      </c>
      <c r="G709" t="s">
        <v>126</v>
      </c>
      <c r="H709">
        <v>41204</v>
      </c>
      <c r="L709">
        <v>234139</v>
      </c>
    </row>
    <row r="710" spans="1:12">
      <c r="A710" t="s">
        <v>51</v>
      </c>
      <c r="B710" t="s">
        <v>1099</v>
      </c>
      <c r="C710" t="s">
        <v>50</v>
      </c>
      <c r="D710">
        <v>2008</v>
      </c>
      <c r="E710" t="s">
        <v>104</v>
      </c>
      <c r="F710" s="21" t="s">
        <v>164</v>
      </c>
      <c r="G710" t="s">
        <v>126</v>
      </c>
      <c r="H710">
        <v>25327</v>
      </c>
      <c r="L710">
        <v>139481</v>
      </c>
    </row>
    <row r="711" spans="1:12">
      <c r="A711" t="s">
        <v>53</v>
      </c>
      <c r="B711" t="s">
        <v>1100</v>
      </c>
      <c r="C711" t="s">
        <v>52</v>
      </c>
      <c r="D711">
        <v>2008</v>
      </c>
      <c r="E711" t="s">
        <v>104</v>
      </c>
      <c r="F711" s="21" t="s">
        <v>164</v>
      </c>
      <c r="G711" t="s">
        <v>126</v>
      </c>
      <c r="H711">
        <v>25828</v>
      </c>
      <c r="L711">
        <v>137175</v>
      </c>
    </row>
    <row r="712" spans="1:12">
      <c r="A712" t="s">
        <v>55</v>
      </c>
      <c r="B712" t="s">
        <v>1101</v>
      </c>
      <c r="C712" t="s">
        <v>54</v>
      </c>
      <c r="D712">
        <v>2008</v>
      </c>
      <c r="E712" t="s">
        <v>104</v>
      </c>
      <c r="F712" s="21" t="s">
        <v>164</v>
      </c>
      <c r="G712" t="s">
        <v>126</v>
      </c>
      <c r="H712">
        <v>24381</v>
      </c>
      <c r="L712">
        <v>125713</v>
      </c>
    </row>
    <row r="713" spans="1:12">
      <c r="A713" t="s">
        <v>57</v>
      </c>
      <c r="B713" t="s">
        <v>1102</v>
      </c>
      <c r="C713" t="s">
        <v>56</v>
      </c>
      <c r="D713">
        <v>2008</v>
      </c>
      <c r="E713" t="s">
        <v>104</v>
      </c>
      <c r="F713" s="21" t="s">
        <v>164</v>
      </c>
      <c r="G713" t="s">
        <v>126</v>
      </c>
      <c r="H713">
        <v>60786</v>
      </c>
      <c r="L713">
        <v>332790</v>
      </c>
    </row>
    <row r="714" spans="1:12">
      <c r="A714" t="s">
        <v>59</v>
      </c>
      <c r="B714" t="s">
        <v>1103</v>
      </c>
      <c r="C714" t="s">
        <v>58</v>
      </c>
      <c r="D714">
        <v>2008</v>
      </c>
      <c r="E714" t="s">
        <v>104</v>
      </c>
      <c r="F714" s="21" t="s">
        <v>164</v>
      </c>
      <c r="G714" t="s">
        <v>126</v>
      </c>
      <c r="H714">
        <v>44493</v>
      </c>
      <c r="L714">
        <v>234724</v>
      </c>
    </row>
    <row r="715" spans="1:12">
      <c r="A715" t="s">
        <v>61</v>
      </c>
      <c r="B715" t="s">
        <v>1104</v>
      </c>
      <c r="C715" t="s">
        <v>60</v>
      </c>
      <c r="D715">
        <v>2008</v>
      </c>
      <c r="E715" t="s">
        <v>104</v>
      </c>
      <c r="F715" s="21" t="s">
        <v>164</v>
      </c>
      <c r="G715" t="s">
        <v>126</v>
      </c>
      <c r="H715">
        <v>11184</v>
      </c>
      <c r="L715">
        <v>57688</v>
      </c>
    </row>
    <row r="716" spans="1:12">
      <c r="A716" t="s">
        <v>63</v>
      </c>
      <c r="B716" t="s">
        <v>1105</v>
      </c>
      <c r="C716" t="s">
        <v>62</v>
      </c>
      <c r="D716">
        <v>2008</v>
      </c>
      <c r="E716" t="s">
        <v>104</v>
      </c>
      <c r="F716" s="21" t="s">
        <v>164</v>
      </c>
      <c r="G716" t="s">
        <v>126</v>
      </c>
      <c r="H716">
        <v>34906</v>
      </c>
      <c r="L716">
        <v>176259</v>
      </c>
    </row>
    <row r="717" spans="1:12">
      <c r="A717" t="s">
        <v>65</v>
      </c>
      <c r="B717" t="s">
        <v>1106</v>
      </c>
      <c r="C717" t="s">
        <v>64</v>
      </c>
      <c r="D717">
        <v>2008</v>
      </c>
      <c r="E717" t="s">
        <v>104</v>
      </c>
      <c r="F717" s="21" t="s">
        <v>164</v>
      </c>
      <c r="G717" t="s">
        <v>126</v>
      </c>
      <c r="H717">
        <v>13002</v>
      </c>
      <c r="L717">
        <v>69820</v>
      </c>
    </row>
    <row r="718" spans="1:12">
      <c r="A718" t="s">
        <v>67</v>
      </c>
      <c r="B718" t="s">
        <v>1107</v>
      </c>
      <c r="C718" t="s">
        <v>66</v>
      </c>
      <c r="D718">
        <v>2008</v>
      </c>
      <c r="E718" t="s">
        <v>104</v>
      </c>
      <c r="F718" s="21" t="s">
        <v>164</v>
      </c>
      <c r="G718" t="s">
        <v>126</v>
      </c>
      <c r="H718">
        <v>17710</v>
      </c>
      <c r="L718">
        <v>91094</v>
      </c>
    </row>
    <row r="719" spans="1:12">
      <c r="A719" t="s">
        <v>69</v>
      </c>
      <c r="B719" t="s">
        <v>1108</v>
      </c>
      <c r="C719" t="s">
        <v>68</v>
      </c>
      <c r="D719">
        <v>2008</v>
      </c>
      <c r="E719" t="s">
        <v>104</v>
      </c>
      <c r="F719" s="21" t="s">
        <v>164</v>
      </c>
      <c r="G719" t="s">
        <v>126</v>
      </c>
      <c r="H719">
        <v>16689</v>
      </c>
      <c r="L719">
        <v>90109</v>
      </c>
    </row>
    <row r="720" spans="1:12">
      <c r="A720" t="s">
        <v>71</v>
      </c>
      <c r="B720" t="s">
        <v>1109</v>
      </c>
      <c r="C720" t="s">
        <v>70</v>
      </c>
      <c r="D720">
        <v>2008</v>
      </c>
      <c r="E720" t="s">
        <v>104</v>
      </c>
      <c r="F720" s="21" t="s">
        <v>164</v>
      </c>
      <c r="G720" t="s">
        <v>126</v>
      </c>
      <c r="H720">
        <v>29112</v>
      </c>
      <c r="L720">
        <v>142744</v>
      </c>
    </row>
    <row r="721" spans="1:12">
      <c r="A721" t="s">
        <v>20</v>
      </c>
      <c r="B721" t="s">
        <v>1110</v>
      </c>
      <c r="C721" t="s">
        <v>182</v>
      </c>
      <c r="D721">
        <v>2008</v>
      </c>
      <c r="E721" t="s">
        <v>104</v>
      </c>
      <c r="F721" s="21" t="s">
        <v>164</v>
      </c>
      <c r="G721" t="s">
        <v>126</v>
      </c>
      <c r="H721">
        <v>558911</v>
      </c>
      <c r="L721">
        <v>3025867</v>
      </c>
    </row>
    <row r="722" spans="1:12">
      <c r="A722" t="s">
        <v>23</v>
      </c>
      <c r="B722" t="s">
        <v>1111</v>
      </c>
      <c r="C722" t="s">
        <v>175</v>
      </c>
      <c r="D722">
        <v>2009</v>
      </c>
      <c r="E722" t="s">
        <v>104</v>
      </c>
      <c r="F722" s="21" t="s">
        <v>164</v>
      </c>
      <c r="G722" t="s">
        <v>126</v>
      </c>
      <c r="H722">
        <v>123303</v>
      </c>
      <c r="L722">
        <v>684575</v>
      </c>
    </row>
    <row r="723" spans="1:12">
      <c r="A723" t="s">
        <v>25</v>
      </c>
      <c r="B723" t="s">
        <v>1112</v>
      </c>
      <c r="C723" t="s">
        <v>176</v>
      </c>
      <c r="D723">
        <v>2009</v>
      </c>
      <c r="E723" t="s">
        <v>104</v>
      </c>
      <c r="F723" s="21" t="s">
        <v>164</v>
      </c>
      <c r="G723" t="s">
        <v>126</v>
      </c>
      <c r="H723">
        <v>23309</v>
      </c>
      <c r="L723">
        <v>133090</v>
      </c>
    </row>
    <row r="724" spans="1:12">
      <c r="A724" t="s">
        <v>26</v>
      </c>
      <c r="B724" t="s">
        <v>1113</v>
      </c>
      <c r="C724" t="s">
        <v>177</v>
      </c>
      <c r="D724">
        <v>2009</v>
      </c>
      <c r="E724" t="s">
        <v>104</v>
      </c>
      <c r="F724" s="21" t="s">
        <v>164</v>
      </c>
      <c r="G724" t="s">
        <v>126</v>
      </c>
      <c r="H724">
        <v>66474</v>
      </c>
      <c r="L724">
        <v>379051</v>
      </c>
    </row>
    <row r="725" spans="1:12">
      <c r="A725" s="16" t="s">
        <v>221</v>
      </c>
      <c r="B725" t="s">
        <v>1114</v>
      </c>
      <c r="C725" t="s">
        <v>178</v>
      </c>
      <c r="D725">
        <v>2009</v>
      </c>
      <c r="E725" t="s">
        <v>104</v>
      </c>
      <c r="F725" s="21" t="s">
        <v>164</v>
      </c>
      <c r="G725" t="s">
        <v>126</v>
      </c>
      <c r="H725">
        <v>92013</v>
      </c>
      <c r="L725">
        <v>512921</v>
      </c>
    </row>
    <row r="726" spans="1:12">
      <c r="A726" t="s">
        <v>107</v>
      </c>
      <c r="B726" t="s">
        <v>1115</v>
      </c>
      <c r="C726" t="s">
        <v>179</v>
      </c>
      <c r="D726">
        <v>2009</v>
      </c>
      <c r="E726" t="s">
        <v>104</v>
      </c>
      <c r="F726" s="21" t="s">
        <v>164</v>
      </c>
      <c r="G726" t="s">
        <v>126</v>
      </c>
      <c r="H726">
        <v>85497</v>
      </c>
      <c r="L726">
        <v>463818</v>
      </c>
    </row>
    <row r="727" spans="1:12">
      <c r="A727" t="s">
        <v>27</v>
      </c>
      <c r="B727" t="s">
        <v>1116</v>
      </c>
      <c r="C727" t="s">
        <v>180</v>
      </c>
      <c r="D727">
        <v>2009</v>
      </c>
      <c r="E727" t="s">
        <v>104</v>
      </c>
      <c r="F727" s="21" t="s">
        <v>164</v>
      </c>
      <c r="G727" t="s">
        <v>126</v>
      </c>
      <c r="H727">
        <v>55515</v>
      </c>
      <c r="L727">
        <v>292899</v>
      </c>
    </row>
    <row r="728" spans="1:12">
      <c r="A728" t="s">
        <v>28</v>
      </c>
      <c r="B728" t="s">
        <v>1117</v>
      </c>
      <c r="C728" t="s">
        <v>181</v>
      </c>
      <c r="D728">
        <v>2009</v>
      </c>
      <c r="E728" t="s">
        <v>104</v>
      </c>
      <c r="F728" s="21" t="s">
        <v>164</v>
      </c>
      <c r="G728" t="s">
        <v>126</v>
      </c>
      <c r="H728">
        <v>110854</v>
      </c>
      <c r="L728">
        <v>572518</v>
      </c>
    </row>
    <row r="729" spans="1:12">
      <c r="A729" t="s">
        <v>30</v>
      </c>
      <c r="B729" t="s">
        <v>1118</v>
      </c>
      <c r="C729" t="s">
        <v>29</v>
      </c>
      <c r="D729">
        <v>2009</v>
      </c>
      <c r="E729" t="s">
        <v>104</v>
      </c>
      <c r="F729" s="21" t="s">
        <v>164</v>
      </c>
      <c r="G729" t="s">
        <v>126</v>
      </c>
      <c r="H729">
        <v>11992</v>
      </c>
      <c r="L729">
        <v>69884</v>
      </c>
    </row>
    <row r="730" spans="1:12">
      <c r="A730" t="s">
        <v>32</v>
      </c>
      <c r="B730" t="s">
        <v>1119</v>
      </c>
      <c r="C730" t="s">
        <v>31</v>
      </c>
      <c r="D730">
        <v>2009</v>
      </c>
      <c r="E730" t="s">
        <v>104</v>
      </c>
      <c r="F730" s="21" t="s">
        <v>164</v>
      </c>
      <c r="G730" t="s">
        <v>126</v>
      </c>
      <c r="H730">
        <v>20965</v>
      </c>
      <c r="L730">
        <v>120344</v>
      </c>
    </row>
    <row r="731" spans="1:12">
      <c r="A731" t="s">
        <v>34</v>
      </c>
      <c r="B731" t="s">
        <v>1120</v>
      </c>
      <c r="C731" t="s">
        <v>33</v>
      </c>
      <c r="D731">
        <v>2009</v>
      </c>
      <c r="E731" t="s">
        <v>104</v>
      </c>
      <c r="F731" s="21" t="s">
        <v>164</v>
      </c>
      <c r="G731" t="s">
        <v>126</v>
      </c>
      <c r="H731">
        <v>19278</v>
      </c>
      <c r="L731">
        <v>114623</v>
      </c>
    </row>
    <row r="732" spans="1:12">
      <c r="A732" t="s">
        <v>36</v>
      </c>
      <c r="B732" t="s">
        <v>1121</v>
      </c>
      <c r="C732" t="s">
        <v>35</v>
      </c>
      <c r="D732">
        <v>2009</v>
      </c>
      <c r="E732" t="s">
        <v>104</v>
      </c>
      <c r="F732" s="21" t="s">
        <v>164</v>
      </c>
      <c r="G732" t="s">
        <v>126</v>
      </c>
      <c r="H732">
        <v>17170</v>
      </c>
      <c r="L732">
        <v>94444</v>
      </c>
    </row>
    <row r="733" spans="1:12">
      <c r="A733" t="s">
        <v>38</v>
      </c>
      <c r="B733" t="s">
        <v>1122</v>
      </c>
      <c r="C733" t="s">
        <v>37</v>
      </c>
      <c r="D733">
        <v>2009</v>
      </c>
      <c r="E733" t="s">
        <v>104</v>
      </c>
      <c r="F733" s="21" t="s">
        <v>164</v>
      </c>
      <c r="G733" t="s">
        <v>126</v>
      </c>
      <c r="H733">
        <v>28669</v>
      </c>
      <c r="L733">
        <v>151985</v>
      </c>
    </row>
    <row r="734" spans="1:12">
      <c r="A734" t="s">
        <v>40</v>
      </c>
      <c r="B734" t="s">
        <v>1123</v>
      </c>
      <c r="C734" t="s">
        <v>39</v>
      </c>
      <c r="D734">
        <v>2009</v>
      </c>
      <c r="E734" t="s">
        <v>104</v>
      </c>
      <c r="F734" s="21" t="s">
        <v>164</v>
      </c>
      <c r="G734" t="s">
        <v>126</v>
      </c>
      <c r="H734">
        <v>25229</v>
      </c>
      <c r="L734">
        <v>133295</v>
      </c>
    </row>
    <row r="735" spans="1:12">
      <c r="A735" t="s">
        <v>41</v>
      </c>
      <c r="B735" t="s">
        <v>1124</v>
      </c>
      <c r="C735" t="s">
        <v>24</v>
      </c>
      <c r="D735">
        <v>2009</v>
      </c>
      <c r="E735" t="s">
        <v>104</v>
      </c>
      <c r="F735" s="21" t="s">
        <v>164</v>
      </c>
      <c r="G735" t="s">
        <v>126</v>
      </c>
      <c r="H735">
        <v>23309</v>
      </c>
      <c r="L735">
        <v>133090</v>
      </c>
    </row>
    <row r="736" spans="1:12">
      <c r="A736" t="s">
        <v>43</v>
      </c>
      <c r="B736" t="s">
        <v>1125</v>
      </c>
      <c r="C736" t="s">
        <v>42</v>
      </c>
      <c r="D736">
        <v>2009</v>
      </c>
      <c r="E736" t="s">
        <v>104</v>
      </c>
      <c r="F736" s="21" t="s">
        <v>164</v>
      </c>
      <c r="G736" t="s">
        <v>126</v>
      </c>
      <c r="H736">
        <v>11299</v>
      </c>
      <c r="L736">
        <v>74642</v>
      </c>
    </row>
    <row r="737" spans="1:12">
      <c r="A737" t="s">
        <v>45</v>
      </c>
      <c r="B737" t="s">
        <v>1126</v>
      </c>
      <c r="C737" t="s">
        <v>44</v>
      </c>
      <c r="D737">
        <v>2009</v>
      </c>
      <c r="E737" t="s">
        <v>104</v>
      </c>
      <c r="F737" s="21" t="s">
        <v>164</v>
      </c>
      <c r="G737" t="s">
        <v>126</v>
      </c>
      <c r="H737">
        <v>22185</v>
      </c>
      <c r="L737">
        <v>121563</v>
      </c>
    </row>
    <row r="738" spans="1:12">
      <c r="A738" t="s">
        <v>47</v>
      </c>
      <c r="B738" t="s">
        <v>1127</v>
      </c>
      <c r="C738" t="s">
        <v>46</v>
      </c>
      <c r="D738">
        <v>2009</v>
      </c>
      <c r="E738" t="s">
        <v>104</v>
      </c>
      <c r="F738" s="21" t="s">
        <v>164</v>
      </c>
      <c r="G738" t="s">
        <v>126</v>
      </c>
      <c r="H738">
        <v>32990</v>
      </c>
      <c r="L738">
        <v>182846</v>
      </c>
    </row>
    <row r="739" spans="1:12">
      <c r="A739" t="s">
        <v>49</v>
      </c>
      <c r="B739" t="s">
        <v>1128</v>
      </c>
      <c r="C739" t="s">
        <v>48</v>
      </c>
      <c r="D739">
        <v>2009</v>
      </c>
      <c r="E739" t="s">
        <v>104</v>
      </c>
      <c r="F739" s="21" t="s">
        <v>164</v>
      </c>
      <c r="G739" t="s">
        <v>126</v>
      </c>
      <c r="H739">
        <v>41256</v>
      </c>
      <c r="L739">
        <v>235601</v>
      </c>
    </row>
    <row r="740" spans="1:12">
      <c r="A740" t="s">
        <v>51</v>
      </c>
      <c r="B740" t="s">
        <v>1129</v>
      </c>
      <c r="C740" t="s">
        <v>50</v>
      </c>
      <c r="D740">
        <v>2009</v>
      </c>
      <c r="E740" t="s">
        <v>104</v>
      </c>
      <c r="F740" s="21" t="s">
        <v>164</v>
      </c>
      <c r="G740" t="s">
        <v>126</v>
      </c>
      <c r="H740">
        <v>25088</v>
      </c>
      <c r="L740">
        <v>139537</v>
      </c>
    </row>
    <row r="741" spans="1:12">
      <c r="A741" t="s">
        <v>53</v>
      </c>
      <c r="B741" t="s">
        <v>1130</v>
      </c>
      <c r="C741" t="s">
        <v>52</v>
      </c>
      <c r="D741">
        <v>2009</v>
      </c>
      <c r="E741" t="s">
        <v>104</v>
      </c>
      <c r="F741" s="21" t="s">
        <v>164</v>
      </c>
      <c r="G741" t="s">
        <v>126</v>
      </c>
      <c r="H741">
        <v>25669</v>
      </c>
      <c r="L741">
        <v>137783</v>
      </c>
    </row>
    <row r="742" spans="1:12">
      <c r="A742" t="s">
        <v>55</v>
      </c>
      <c r="B742" t="s">
        <v>1131</v>
      </c>
      <c r="C742" t="s">
        <v>54</v>
      </c>
      <c r="D742">
        <v>2009</v>
      </c>
      <c r="E742" t="s">
        <v>104</v>
      </c>
      <c r="F742" s="21" t="s">
        <v>164</v>
      </c>
      <c r="G742" t="s">
        <v>126</v>
      </c>
      <c r="H742">
        <v>24141</v>
      </c>
      <c r="L742">
        <v>126162</v>
      </c>
    </row>
    <row r="743" spans="1:12">
      <c r="A743" t="s">
        <v>57</v>
      </c>
      <c r="B743" t="s">
        <v>1132</v>
      </c>
      <c r="C743" t="s">
        <v>56</v>
      </c>
      <c r="D743">
        <v>2009</v>
      </c>
      <c r="E743" t="s">
        <v>104</v>
      </c>
      <c r="F743" s="21" t="s">
        <v>164</v>
      </c>
      <c r="G743" t="s">
        <v>126</v>
      </c>
      <c r="H743">
        <v>61356</v>
      </c>
      <c r="L743">
        <v>337656</v>
      </c>
    </row>
    <row r="744" spans="1:12">
      <c r="A744" t="s">
        <v>59</v>
      </c>
      <c r="B744" t="s">
        <v>1133</v>
      </c>
      <c r="C744" t="s">
        <v>58</v>
      </c>
      <c r="D744">
        <v>2009</v>
      </c>
      <c r="E744" t="s">
        <v>104</v>
      </c>
      <c r="F744" s="21" t="s">
        <v>164</v>
      </c>
      <c r="G744" t="s">
        <v>126</v>
      </c>
      <c r="H744">
        <v>44393</v>
      </c>
      <c r="L744">
        <v>234743</v>
      </c>
    </row>
    <row r="745" spans="1:12">
      <c r="A745" t="s">
        <v>61</v>
      </c>
      <c r="B745" t="s">
        <v>1134</v>
      </c>
      <c r="C745" t="s">
        <v>60</v>
      </c>
      <c r="D745">
        <v>2009</v>
      </c>
      <c r="E745" t="s">
        <v>104</v>
      </c>
      <c r="F745" s="21" t="s">
        <v>164</v>
      </c>
      <c r="G745" t="s">
        <v>126</v>
      </c>
      <c r="H745">
        <v>11122</v>
      </c>
      <c r="L745">
        <v>58156</v>
      </c>
    </row>
    <row r="746" spans="1:12">
      <c r="A746" t="s">
        <v>63</v>
      </c>
      <c r="B746" t="s">
        <v>1135</v>
      </c>
      <c r="C746" t="s">
        <v>62</v>
      </c>
      <c r="D746">
        <v>2009</v>
      </c>
      <c r="E746" t="s">
        <v>104</v>
      </c>
      <c r="F746" s="21" t="s">
        <v>164</v>
      </c>
      <c r="G746" t="s">
        <v>126</v>
      </c>
      <c r="H746">
        <v>34828</v>
      </c>
      <c r="L746">
        <v>177159</v>
      </c>
    </row>
    <row r="747" spans="1:12">
      <c r="A747" t="s">
        <v>65</v>
      </c>
      <c r="B747" t="s">
        <v>1136</v>
      </c>
      <c r="C747" t="s">
        <v>64</v>
      </c>
      <c r="D747">
        <v>2009</v>
      </c>
      <c r="E747" t="s">
        <v>104</v>
      </c>
      <c r="F747" s="21" t="s">
        <v>164</v>
      </c>
      <c r="G747" t="s">
        <v>126</v>
      </c>
      <c r="H747">
        <v>12740</v>
      </c>
      <c r="L747">
        <v>69850</v>
      </c>
    </row>
    <row r="748" spans="1:12">
      <c r="A748" t="s">
        <v>67</v>
      </c>
      <c r="B748" t="s">
        <v>1137</v>
      </c>
      <c r="C748" t="s">
        <v>66</v>
      </c>
      <c r="D748">
        <v>2009</v>
      </c>
      <c r="E748" t="s">
        <v>104</v>
      </c>
      <c r="F748" s="21" t="s">
        <v>164</v>
      </c>
      <c r="G748" t="s">
        <v>126</v>
      </c>
      <c r="H748">
        <v>17574</v>
      </c>
      <c r="L748">
        <v>91199</v>
      </c>
    </row>
    <row r="749" spans="1:12">
      <c r="A749" t="s">
        <v>69</v>
      </c>
      <c r="B749" t="s">
        <v>1138</v>
      </c>
      <c r="C749" t="s">
        <v>68</v>
      </c>
      <c r="D749">
        <v>2009</v>
      </c>
      <c r="E749" t="s">
        <v>104</v>
      </c>
      <c r="F749" s="21" t="s">
        <v>164</v>
      </c>
      <c r="G749" t="s">
        <v>126</v>
      </c>
      <c r="H749">
        <v>16555</v>
      </c>
      <c r="L749">
        <v>90557</v>
      </c>
    </row>
    <row r="750" spans="1:12">
      <c r="A750" t="s">
        <v>71</v>
      </c>
      <c r="B750" t="s">
        <v>1139</v>
      </c>
      <c r="C750" t="s">
        <v>70</v>
      </c>
      <c r="D750">
        <v>2009</v>
      </c>
      <c r="E750" t="s">
        <v>104</v>
      </c>
      <c r="F750" s="21" t="s">
        <v>164</v>
      </c>
      <c r="G750" t="s">
        <v>126</v>
      </c>
      <c r="H750">
        <v>29157</v>
      </c>
      <c r="L750">
        <v>143753</v>
      </c>
    </row>
    <row r="751" spans="1:12">
      <c r="A751" t="s">
        <v>20</v>
      </c>
      <c r="B751" t="s">
        <v>1140</v>
      </c>
      <c r="C751" t="s">
        <v>182</v>
      </c>
      <c r="D751">
        <v>2009</v>
      </c>
      <c r="E751" t="s">
        <v>104</v>
      </c>
      <c r="F751" s="21" t="s">
        <v>164</v>
      </c>
      <c r="G751" t="s">
        <v>126</v>
      </c>
      <c r="H751">
        <v>556965</v>
      </c>
      <c r="L751">
        <v>3038872</v>
      </c>
    </row>
    <row r="752" spans="1:12">
      <c r="A752" t="s">
        <v>23</v>
      </c>
      <c r="B752" t="s">
        <v>1141</v>
      </c>
      <c r="C752" t="s">
        <v>175</v>
      </c>
      <c r="D752">
        <v>2010</v>
      </c>
      <c r="E752" t="s">
        <v>104</v>
      </c>
      <c r="F752" s="21" t="s">
        <v>164</v>
      </c>
      <c r="G752" t="s">
        <v>126</v>
      </c>
      <c r="H752">
        <v>123055</v>
      </c>
      <c r="L752">
        <v>685911</v>
      </c>
    </row>
    <row r="753" spans="1:12">
      <c r="A753" t="s">
        <v>25</v>
      </c>
      <c r="B753" t="s">
        <v>1142</v>
      </c>
      <c r="C753" t="s">
        <v>176</v>
      </c>
      <c r="D753">
        <v>2010</v>
      </c>
      <c r="E753" t="s">
        <v>104</v>
      </c>
      <c r="F753" s="21" t="s">
        <v>164</v>
      </c>
      <c r="G753" t="s">
        <v>126</v>
      </c>
      <c r="H753">
        <v>22923</v>
      </c>
      <c r="L753">
        <v>132878</v>
      </c>
    </row>
    <row r="754" spans="1:12">
      <c r="A754" t="s">
        <v>26</v>
      </c>
      <c r="B754" t="s">
        <v>1143</v>
      </c>
      <c r="C754" t="s">
        <v>177</v>
      </c>
      <c r="D754">
        <v>2010</v>
      </c>
      <c r="E754" t="s">
        <v>104</v>
      </c>
      <c r="F754" s="21" t="s">
        <v>164</v>
      </c>
      <c r="G754" t="s">
        <v>126</v>
      </c>
      <c r="H754">
        <v>65962</v>
      </c>
      <c r="L754">
        <v>380195</v>
      </c>
    </row>
    <row r="755" spans="1:12">
      <c r="A755" s="16" t="s">
        <v>221</v>
      </c>
      <c r="B755" t="s">
        <v>1144</v>
      </c>
      <c r="C755" t="s">
        <v>178</v>
      </c>
      <c r="D755">
        <v>2010</v>
      </c>
      <c r="E755" t="s">
        <v>104</v>
      </c>
      <c r="F755" s="21" t="s">
        <v>164</v>
      </c>
      <c r="G755" t="s">
        <v>126</v>
      </c>
      <c r="H755">
        <v>91441</v>
      </c>
      <c r="L755">
        <v>515420</v>
      </c>
    </row>
    <row r="756" spans="1:12">
      <c r="A756" t="s">
        <v>107</v>
      </c>
      <c r="B756" t="s">
        <v>1145</v>
      </c>
      <c r="C756" t="s">
        <v>179</v>
      </c>
      <c r="D756">
        <v>2010</v>
      </c>
      <c r="E756" t="s">
        <v>104</v>
      </c>
      <c r="F756" s="21" t="s">
        <v>164</v>
      </c>
      <c r="G756" t="s">
        <v>126</v>
      </c>
      <c r="H756">
        <v>86071</v>
      </c>
      <c r="L756">
        <v>467837</v>
      </c>
    </row>
    <row r="757" spans="1:12">
      <c r="A757" t="s">
        <v>27</v>
      </c>
      <c r="B757" t="s">
        <v>1146</v>
      </c>
      <c r="C757" t="s">
        <v>180</v>
      </c>
      <c r="D757">
        <v>2010</v>
      </c>
      <c r="E757" t="s">
        <v>104</v>
      </c>
      <c r="F757" s="21" t="s">
        <v>164</v>
      </c>
      <c r="G757" t="s">
        <v>126</v>
      </c>
      <c r="H757">
        <v>55180</v>
      </c>
      <c r="L757">
        <v>292952</v>
      </c>
    </row>
    <row r="758" spans="1:12">
      <c r="A758" t="s">
        <v>28</v>
      </c>
      <c r="B758" t="s">
        <v>1147</v>
      </c>
      <c r="C758" t="s">
        <v>181</v>
      </c>
      <c r="D758">
        <v>2010</v>
      </c>
      <c r="E758" t="s">
        <v>104</v>
      </c>
      <c r="F758" s="21" t="s">
        <v>164</v>
      </c>
      <c r="G758" t="s">
        <v>126</v>
      </c>
      <c r="H758">
        <v>110359</v>
      </c>
      <c r="L758">
        <v>574778</v>
      </c>
    </row>
    <row r="759" spans="1:12">
      <c r="A759" t="s">
        <v>30</v>
      </c>
      <c r="B759" t="s">
        <v>1148</v>
      </c>
      <c r="C759" t="s">
        <v>29</v>
      </c>
      <c r="D759">
        <v>2010</v>
      </c>
      <c r="E759" t="s">
        <v>104</v>
      </c>
      <c r="F759" s="21" t="s">
        <v>164</v>
      </c>
      <c r="G759" t="s">
        <v>126</v>
      </c>
      <c r="H759">
        <v>11956</v>
      </c>
      <c r="L759">
        <v>69833</v>
      </c>
    </row>
    <row r="760" spans="1:12">
      <c r="A760" t="s">
        <v>32</v>
      </c>
      <c r="B760" t="s">
        <v>1149</v>
      </c>
      <c r="C760" t="s">
        <v>31</v>
      </c>
      <c r="D760">
        <v>2010</v>
      </c>
      <c r="E760" t="s">
        <v>104</v>
      </c>
      <c r="F760" s="21" t="s">
        <v>164</v>
      </c>
      <c r="G760" t="s">
        <v>126</v>
      </c>
      <c r="H760">
        <v>20939</v>
      </c>
      <c r="L760">
        <v>121155</v>
      </c>
    </row>
    <row r="761" spans="1:12">
      <c r="A761" t="s">
        <v>34</v>
      </c>
      <c r="B761" t="s">
        <v>1150</v>
      </c>
      <c r="C761" t="s">
        <v>33</v>
      </c>
      <c r="D761">
        <v>2010</v>
      </c>
      <c r="E761" t="s">
        <v>104</v>
      </c>
      <c r="F761" s="21" t="s">
        <v>164</v>
      </c>
      <c r="G761" t="s">
        <v>126</v>
      </c>
      <c r="H761">
        <v>19149</v>
      </c>
      <c r="L761">
        <v>114682</v>
      </c>
    </row>
    <row r="762" spans="1:12">
      <c r="A762" t="s">
        <v>36</v>
      </c>
      <c r="B762" t="s">
        <v>1151</v>
      </c>
      <c r="C762" t="s">
        <v>35</v>
      </c>
      <c r="D762">
        <v>2010</v>
      </c>
      <c r="E762" t="s">
        <v>104</v>
      </c>
      <c r="F762" s="21" t="s">
        <v>164</v>
      </c>
      <c r="G762" t="s">
        <v>126</v>
      </c>
      <c r="H762">
        <v>17007</v>
      </c>
      <c r="L762">
        <v>94152</v>
      </c>
    </row>
    <row r="763" spans="1:12">
      <c r="A763" t="s">
        <v>38</v>
      </c>
      <c r="B763" t="s">
        <v>1152</v>
      </c>
      <c r="C763" t="s">
        <v>37</v>
      </c>
      <c r="D763">
        <v>2010</v>
      </c>
      <c r="E763" t="s">
        <v>104</v>
      </c>
      <c r="F763" s="21" t="s">
        <v>164</v>
      </c>
      <c r="G763" t="s">
        <v>126</v>
      </c>
      <c r="H763">
        <v>28610</v>
      </c>
      <c r="L763">
        <v>152080</v>
      </c>
    </row>
    <row r="764" spans="1:12">
      <c r="A764" t="s">
        <v>40</v>
      </c>
      <c r="B764" t="s">
        <v>1153</v>
      </c>
      <c r="C764" t="s">
        <v>39</v>
      </c>
      <c r="D764">
        <v>2010</v>
      </c>
      <c r="E764" t="s">
        <v>104</v>
      </c>
      <c r="F764" s="21" t="s">
        <v>164</v>
      </c>
      <c r="G764" t="s">
        <v>126</v>
      </c>
      <c r="H764">
        <v>25394</v>
      </c>
      <c r="L764">
        <v>134009</v>
      </c>
    </row>
    <row r="765" spans="1:12">
      <c r="A765" t="s">
        <v>41</v>
      </c>
      <c r="B765" t="s">
        <v>1154</v>
      </c>
      <c r="C765" t="s">
        <v>24</v>
      </c>
      <c r="D765">
        <v>2010</v>
      </c>
      <c r="E765" t="s">
        <v>104</v>
      </c>
      <c r="F765" s="21" t="s">
        <v>164</v>
      </c>
      <c r="G765" t="s">
        <v>126</v>
      </c>
      <c r="H765">
        <v>22923</v>
      </c>
      <c r="L765">
        <v>132878</v>
      </c>
    </row>
    <row r="766" spans="1:12">
      <c r="A766" t="s">
        <v>43</v>
      </c>
      <c r="B766" t="s">
        <v>1155</v>
      </c>
      <c r="C766" t="s">
        <v>42</v>
      </c>
      <c r="D766">
        <v>2010</v>
      </c>
      <c r="E766" t="s">
        <v>104</v>
      </c>
      <c r="F766" s="21" t="s">
        <v>164</v>
      </c>
      <c r="G766" t="s">
        <v>126</v>
      </c>
      <c r="H766">
        <v>11233</v>
      </c>
      <c r="L766">
        <v>75217</v>
      </c>
    </row>
    <row r="767" spans="1:12">
      <c r="A767" t="s">
        <v>45</v>
      </c>
      <c r="B767" t="s">
        <v>1156</v>
      </c>
      <c r="C767" t="s">
        <v>44</v>
      </c>
      <c r="D767">
        <v>2010</v>
      </c>
      <c r="E767" t="s">
        <v>104</v>
      </c>
      <c r="F767" s="21" t="s">
        <v>164</v>
      </c>
      <c r="G767" t="s">
        <v>126</v>
      </c>
      <c r="H767">
        <v>21990</v>
      </c>
      <c r="L767">
        <v>121974</v>
      </c>
    </row>
    <row r="768" spans="1:12">
      <c r="A768" t="s">
        <v>47</v>
      </c>
      <c r="B768" t="s">
        <v>1157</v>
      </c>
      <c r="C768" t="s">
        <v>46</v>
      </c>
      <c r="D768">
        <v>2010</v>
      </c>
      <c r="E768" t="s">
        <v>104</v>
      </c>
      <c r="F768" s="21" t="s">
        <v>164</v>
      </c>
      <c r="G768" t="s">
        <v>126</v>
      </c>
      <c r="H768">
        <v>32739</v>
      </c>
      <c r="L768">
        <v>183004</v>
      </c>
    </row>
    <row r="769" spans="1:12">
      <c r="A769" t="s">
        <v>49</v>
      </c>
      <c r="B769" t="s">
        <v>1158</v>
      </c>
      <c r="C769" t="s">
        <v>48</v>
      </c>
      <c r="D769">
        <v>2010</v>
      </c>
      <c r="E769" t="s">
        <v>104</v>
      </c>
      <c r="F769" s="21" t="s">
        <v>164</v>
      </c>
      <c r="G769" t="s">
        <v>126</v>
      </c>
      <c r="H769">
        <v>41181</v>
      </c>
      <c r="L769">
        <v>237311</v>
      </c>
    </row>
    <row r="770" spans="1:12">
      <c r="A770" t="s">
        <v>51</v>
      </c>
      <c r="B770" t="s">
        <v>1159</v>
      </c>
      <c r="C770" t="s">
        <v>50</v>
      </c>
      <c r="D770">
        <v>2010</v>
      </c>
      <c r="E770" t="s">
        <v>104</v>
      </c>
      <c r="F770" s="21" t="s">
        <v>164</v>
      </c>
      <c r="G770" t="s">
        <v>126</v>
      </c>
      <c r="H770">
        <v>24837</v>
      </c>
      <c r="L770">
        <v>139638</v>
      </c>
    </row>
    <row r="771" spans="1:12">
      <c r="A771" t="s">
        <v>53</v>
      </c>
      <c r="B771" t="s">
        <v>1160</v>
      </c>
      <c r="C771" t="s">
        <v>52</v>
      </c>
      <c r="D771">
        <v>2010</v>
      </c>
      <c r="E771" t="s">
        <v>104</v>
      </c>
      <c r="F771" s="21" t="s">
        <v>164</v>
      </c>
      <c r="G771" t="s">
        <v>126</v>
      </c>
      <c r="H771">
        <v>25423</v>
      </c>
      <c r="L771">
        <v>138471</v>
      </c>
    </row>
    <row r="772" spans="1:12">
      <c r="A772" t="s">
        <v>55</v>
      </c>
      <c r="B772" t="s">
        <v>1161</v>
      </c>
      <c r="C772" t="s">
        <v>54</v>
      </c>
      <c r="D772">
        <v>2010</v>
      </c>
      <c r="E772" t="s">
        <v>104</v>
      </c>
      <c r="F772" s="21" t="s">
        <v>164</v>
      </c>
      <c r="G772" t="s">
        <v>126</v>
      </c>
      <c r="H772">
        <v>24000</v>
      </c>
      <c r="L772">
        <v>126435</v>
      </c>
    </row>
    <row r="773" spans="1:12">
      <c r="A773" t="s">
        <v>57</v>
      </c>
      <c r="B773" t="s">
        <v>1162</v>
      </c>
      <c r="C773" t="s">
        <v>56</v>
      </c>
      <c r="D773">
        <v>2010</v>
      </c>
      <c r="E773" t="s">
        <v>104</v>
      </c>
      <c r="F773" s="21" t="s">
        <v>164</v>
      </c>
      <c r="G773" t="s">
        <v>126</v>
      </c>
      <c r="H773">
        <v>62071</v>
      </c>
      <c r="L773">
        <v>341402</v>
      </c>
    </row>
    <row r="774" spans="1:12">
      <c r="A774" t="s">
        <v>59</v>
      </c>
      <c r="B774" t="s">
        <v>1163</v>
      </c>
      <c r="C774" t="s">
        <v>58</v>
      </c>
      <c r="D774">
        <v>2010</v>
      </c>
      <c r="E774" t="s">
        <v>104</v>
      </c>
      <c r="F774" s="21" t="s">
        <v>164</v>
      </c>
      <c r="G774" t="s">
        <v>126</v>
      </c>
      <c r="H774">
        <v>44207</v>
      </c>
      <c r="L774">
        <v>234459</v>
      </c>
    </row>
    <row r="775" spans="1:12">
      <c r="A775" t="s">
        <v>61</v>
      </c>
      <c r="B775" t="s">
        <v>1164</v>
      </c>
      <c r="C775" t="s">
        <v>60</v>
      </c>
      <c r="D775">
        <v>2010</v>
      </c>
      <c r="E775" t="s">
        <v>104</v>
      </c>
      <c r="F775" s="21" t="s">
        <v>164</v>
      </c>
      <c r="G775" t="s">
        <v>126</v>
      </c>
      <c r="H775">
        <v>10973</v>
      </c>
      <c r="L775">
        <v>58493</v>
      </c>
    </row>
    <row r="776" spans="1:12">
      <c r="A776" t="s">
        <v>63</v>
      </c>
      <c r="B776" t="s">
        <v>1165</v>
      </c>
      <c r="C776" t="s">
        <v>62</v>
      </c>
      <c r="D776">
        <v>2010</v>
      </c>
      <c r="E776" t="s">
        <v>104</v>
      </c>
      <c r="F776" s="21" t="s">
        <v>164</v>
      </c>
      <c r="G776" t="s">
        <v>126</v>
      </c>
      <c r="H776">
        <v>34855</v>
      </c>
      <c r="L776">
        <v>178101</v>
      </c>
    </row>
    <row r="777" spans="1:12">
      <c r="A777" t="s">
        <v>65</v>
      </c>
      <c r="B777" t="s">
        <v>1166</v>
      </c>
      <c r="C777" t="s">
        <v>64</v>
      </c>
      <c r="D777">
        <v>2010</v>
      </c>
      <c r="E777" t="s">
        <v>104</v>
      </c>
      <c r="F777" s="21" t="s">
        <v>164</v>
      </c>
      <c r="G777" t="s">
        <v>126</v>
      </c>
      <c r="H777">
        <v>12560</v>
      </c>
      <c r="L777">
        <v>69798</v>
      </c>
    </row>
    <row r="778" spans="1:12">
      <c r="A778" t="s">
        <v>67</v>
      </c>
      <c r="B778" t="s">
        <v>1167</v>
      </c>
      <c r="C778" t="s">
        <v>66</v>
      </c>
      <c r="D778">
        <v>2010</v>
      </c>
      <c r="E778" t="s">
        <v>104</v>
      </c>
      <c r="F778" s="21" t="s">
        <v>164</v>
      </c>
      <c r="G778" t="s">
        <v>126</v>
      </c>
      <c r="H778">
        <v>17344</v>
      </c>
      <c r="L778">
        <v>91060</v>
      </c>
    </row>
    <row r="779" spans="1:12">
      <c r="A779" t="s">
        <v>69</v>
      </c>
      <c r="B779" t="s">
        <v>1168</v>
      </c>
      <c r="C779" t="s">
        <v>68</v>
      </c>
      <c r="D779">
        <v>2010</v>
      </c>
      <c r="E779" t="s">
        <v>104</v>
      </c>
      <c r="F779" s="21" t="s">
        <v>164</v>
      </c>
      <c r="G779" t="s">
        <v>126</v>
      </c>
      <c r="H779">
        <v>16354</v>
      </c>
      <c r="L779">
        <v>91016</v>
      </c>
    </row>
    <row r="780" spans="1:12">
      <c r="A780" t="s">
        <v>71</v>
      </c>
      <c r="B780" t="s">
        <v>1169</v>
      </c>
      <c r="C780" t="s">
        <v>70</v>
      </c>
      <c r="D780">
        <v>2010</v>
      </c>
      <c r="E780" t="s">
        <v>104</v>
      </c>
      <c r="F780" s="21" t="s">
        <v>164</v>
      </c>
      <c r="G780" t="s">
        <v>126</v>
      </c>
      <c r="H780">
        <v>29246</v>
      </c>
      <c r="L780">
        <v>144803</v>
      </c>
    </row>
    <row r="781" spans="1:12">
      <c r="A781" t="s">
        <v>20</v>
      </c>
      <c r="B781" t="s">
        <v>1170</v>
      </c>
      <c r="C781" t="s">
        <v>182</v>
      </c>
      <c r="D781">
        <v>2010</v>
      </c>
      <c r="E781" t="s">
        <v>104</v>
      </c>
      <c r="F781" s="21" t="s">
        <v>164</v>
      </c>
      <c r="G781" t="s">
        <v>126</v>
      </c>
      <c r="H781">
        <v>554991</v>
      </c>
      <c r="L781">
        <v>3049971</v>
      </c>
    </row>
    <row r="782" spans="1:12">
      <c r="A782" t="s">
        <v>23</v>
      </c>
      <c r="B782" t="s">
        <v>1171</v>
      </c>
      <c r="C782" t="s">
        <v>175</v>
      </c>
      <c r="D782">
        <v>2011</v>
      </c>
      <c r="E782" t="s">
        <v>104</v>
      </c>
      <c r="F782" s="21" t="s">
        <v>164</v>
      </c>
      <c r="G782" t="s">
        <v>126</v>
      </c>
      <c r="H782">
        <v>123267</v>
      </c>
      <c r="L782">
        <v>688417</v>
      </c>
    </row>
    <row r="783" spans="1:12">
      <c r="A783" t="s">
        <v>25</v>
      </c>
      <c r="B783" t="s">
        <v>1172</v>
      </c>
      <c r="C783" t="s">
        <v>176</v>
      </c>
      <c r="D783">
        <v>2011</v>
      </c>
      <c r="E783" t="s">
        <v>104</v>
      </c>
      <c r="F783" s="21" t="s">
        <v>164</v>
      </c>
      <c r="G783" t="s">
        <v>126</v>
      </c>
      <c r="H783">
        <v>22761</v>
      </c>
      <c r="L783">
        <v>133071</v>
      </c>
    </row>
    <row r="784" spans="1:12">
      <c r="A784" t="s">
        <v>26</v>
      </c>
      <c r="B784" t="s">
        <v>1173</v>
      </c>
      <c r="C784" t="s">
        <v>177</v>
      </c>
      <c r="D784">
        <v>2011</v>
      </c>
      <c r="E784" t="s">
        <v>104</v>
      </c>
      <c r="F784" s="21" t="s">
        <v>164</v>
      </c>
      <c r="G784" t="s">
        <v>126</v>
      </c>
      <c r="H784">
        <v>66193</v>
      </c>
      <c r="L784">
        <v>381867</v>
      </c>
    </row>
    <row r="785" spans="1:12">
      <c r="A785" s="16" t="s">
        <v>221</v>
      </c>
      <c r="B785" t="s">
        <v>1174</v>
      </c>
      <c r="C785" t="s">
        <v>178</v>
      </c>
      <c r="D785">
        <v>2011</v>
      </c>
      <c r="E785" t="s">
        <v>104</v>
      </c>
      <c r="F785" s="21" t="s">
        <v>164</v>
      </c>
      <c r="G785" t="s">
        <v>126</v>
      </c>
      <c r="H785">
        <v>91354</v>
      </c>
      <c r="L785">
        <v>517981</v>
      </c>
    </row>
    <row r="786" spans="1:12">
      <c r="A786" t="s">
        <v>107</v>
      </c>
      <c r="B786" t="s">
        <v>1175</v>
      </c>
      <c r="C786" t="s">
        <v>179</v>
      </c>
      <c r="D786">
        <v>2011</v>
      </c>
      <c r="E786" t="s">
        <v>104</v>
      </c>
      <c r="F786" s="21" t="s">
        <v>164</v>
      </c>
      <c r="G786" t="s">
        <v>126</v>
      </c>
      <c r="H786">
        <v>86850</v>
      </c>
      <c r="L786">
        <v>472121</v>
      </c>
    </row>
    <row r="787" spans="1:12">
      <c r="A787" t="s">
        <v>27</v>
      </c>
      <c r="B787" t="s">
        <v>1176</v>
      </c>
      <c r="C787" t="s">
        <v>180</v>
      </c>
      <c r="D787">
        <v>2011</v>
      </c>
      <c r="E787" t="s">
        <v>104</v>
      </c>
      <c r="F787" s="21" t="s">
        <v>164</v>
      </c>
      <c r="G787" t="s">
        <v>126</v>
      </c>
      <c r="H787">
        <v>55294</v>
      </c>
      <c r="L787">
        <v>293224</v>
      </c>
    </row>
    <row r="788" spans="1:12">
      <c r="A788" t="s">
        <v>28</v>
      </c>
      <c r="B788" t="s">
        <v>1177</v>
      </c>
      <c r="C788" t="s">
        <v>181</v>
      </c>
      <c r="D788">
        <v>2011</v>
      </c>
      <c r="E788" t="s">
        <v>104</v>
      </c>
      <c r="F788" s="21" t="s">
        <v>164</v>
      </c>
      <c r="G788" t="s">
        <v>126</v>
      </c>
      <c r="H788">
        <v>110122</v>
      </c>
      <c r="L788">
        <v>577077</v>
      </c>
    </row>
    <row r="789" spans="1:12">
      <c r="A789" t="s">
        <v>30</v>
      </c>
      <c r="B789" t="s">
        <v>1178</v>
      </c>
      <c r="C789" t="s">
        <v>29</v>
      </c>
      <c r="D789">
        <v>2011</v>
      </c>
      <c r="E789" t="s">
        <v>104</v>
      </c>
      <c r="F789" s="21" t="s">
        <v>164</v>
      </c>
      <c r="G789" t="s">
        <v>126</v>
      </c>
      <c r="H789">
        <v>11890</v>
      </c>
      <c r="L789">
        <v>69913</v>
      </c>
    </row>
    <row r="790" spans="1:12">
      <c r="A790" t="s">
        <v>32</v>
      </c>
      <c r="B790" t="s">
        <v>1179</v>
      </c>
      <c r="C790" t="s">
        <v>31</v>
      </c>
      <c r="D790">
        <v>2011</v>
      </c>
      <c r="E790" t="s">
        <v>104</v>
      </c>
      <c r="F790" s="21" t="s">
        <v>164</v>
      </c>
      <c r="G790" t="s">
        <v>126</v>
      </c>
      <c r="H790">
        <v>20868</v>
      </c>
      <c r="L790">
        <v>121523</v>
      </c>
    </row>
    <row r="791" spans="1:12">
      <c r="A791" t="s">
        <v>34</v>
      </c>
      <c r="B791" t="s">
        <v>1180</v>
      </c>
      <c r="C791" t="s">
        <v>33</v>
      </c>
      <c r="D791">
        <v>2011</v>
      </c>
      <c r="E791" t="s">
        <v>104</v>
      </c>
      <c r="F791" s="21" t="s">
        <v>164</v>
      </c>
      <c r="G791" t="s">
        <v>126</v>
      </c>
      <c r="H791">
        <v>19063</v>
      </c>
      <c r="L791">
        <v>115326</v>
      </c>
    </row>
    <row r="792" spans="1:12">
      <c r="A792" t="s">
        <v>36</v>
      </c>
      <c r="B792" t="s">
        <v>1181</v>
      </c>
      <c r="C792" t="s">
        <v>35</v>
      </c>
      <c r="D792">
        <v>2011</v>
      </c>
      <c r="E792" t="s">
        <v>104</v>
      </c>
      <c r="F792" s="21" t="s">
        <v>164</v>
      </c>
      <c r="G792" t="s">
        <v>126</v>
      </c>
      <c r="H792">
        <v>17020</v>
      </c>
      <c r="L792">
        <v>93919</v>
      </c>
    </row>
    <row r="793" spans="1:12">
      <c r="A793" t="s">
        <v>38</v>
      </c>
      <c r="B793" t="s">
        <v>1182</v>
      </c>
      <c r="C793" t="s">
        <v>37</v>
      </c>
      <c r="D793">
        <v>2011</v>
      </c>
      <c r="E793" t="s">
        <v>104</v>
      </c>
      <c r="F793" s="21" t="s">
        <v>164</v>
      </c>
      <c r="G793" t="s">
        <v>126</v>
      </c>
      <c r="H793">
        <v>28584</v>
      </c>
      <c r="L793">
        <v>152666</v>
      </c>
    </row>
    <row r="794" spans="1:12">
      <c r="A794" t="s">
        <v>40</v>
      </c>
      <c r="B794" t="s">
        <v>1183</v>
      </c>
      <c r="C794" t="s">
        <v>39</v>
      </c>
      <c r="D794">
        <v>2011</v>
      </c>
      <c r="E794" t="s">
        <v>104</v>
      </c>
      <c r="F794" s="21" t="s">
        <v>164</v>
      </c>
      <c r="G794" t="s">
        <v>126</v>
      </c>
      <c r="H794">
        <v>25842</v>
      </c>
      <c r="L794">
        <v>135070</v>
      </c>
    </row>
    <row r="795" spans="1:12">
      <c r="A795" t="s">
        <v>41</v>
      </c>
      <c r="B795" t="s">
        <v>1184</v>
      </c>
      <c r="C795" t="s">
        <v>24</v>
      </c>
      <c r="D795">
        <v>2011</v>
      </c>
      <c r="E795" t="s">
        <v>104</v>
      </c>
      <c r="F795" s="21" t="s">
        <v>164</v>
      </c>
      <c r="G795" t="s">
        <v>126</v>
      </c>
      <c r="H795">
        <v>22761</v>
      </c>
      <c r="L795">
        <v>133071</v>
      </c>
    </row>
    <row r="796" spans="1:12">
      <c r="A796" t="s">
        <v>43</v>
      </c>
      <c r="B796" t="s">
        <v>1185</v>
      </c>
      <c r="C796" t="s">
        <v>42</v>
      </c>
      <c r="D796">
        <v>2011</v>
      </c>
      <c r="E796" t="s">
        <v>104</v>
      </c>
      <c r="F796" s="21" t="s">
        <v>164</v>
      </c>
      <c r="G796" t="s">
        <v>126</v>
      </c>
      <c r="H796">
        <v>11165</v>
      </c>
      <c r="L796">
        <v>75293</v>
      </c>
    </row>
    <row r="797" spans="1:12">
      <c r="A797" t="s">
        <v>45</v>
      </c>
      <c r="B797" t="s">
        <v>1186</v>
      </c>
      <c r="C797" t="s">
        <v>44</v>
      </c>
      <c r="D797">
        <v>2011</v>
      </c>
      <c r="E797" t="s">
        <v>104</v>
      </c>
      <c r="F797" s="21" t="s">
        <v>164</v>
      </c>
      <c r="G797" t="s">
        <v>126</v>
      </c>
      <c r="H797">
        <v>22002</v>
      </c>
      <c r="L797">
        <v>122613</v>
      </c>
    </row>
    <row r="798" spans="1:12">
      <c r="A798" t="s">
        <v>47</v>
      </c>
      <c r="B798" t="s">
        <v>1187</v>
      </c>
      <c r="C798" t="s">
        <v>46</v>
      </c>
      <c r="D798">
        <v>2011</v>
      </c>
      <c r="E798" t="s">
        <v>104</v>
      </c>
      <c r="F798" s="21" t="s">
        <v>164</v>
      </c>
      <c r="G798" t="s">
        <v>126</v>
      </c>
      <c r="H798">
        <v>33026</v>
      </c>
      <c r="L798">
        <v>183961</v>
      </c>
    </row>
    <row r="799" spans="1:12">
      <c r="A799" t="s">
        <v>49</v>
      </c>
      <c r="B799" t="s">
        <v>1188</v>
      </c>
      <c r="C799" t="s">
        <v>48</v>
      </c>
      <c r="D799">
        <v>2011</v>
      </c>
      <c r="E799" t="s">
        <v>104</v>
      </c>
      <c r="F799" s="21" t="s">
        <v>164</v>
      </c>
      <c r="G799" t="s">
        <v>126</v>
      </c>
      <c r="H799">
        <v>41322</v>
      </c>
      <c r="L799">
        <v>238691</v>
      </c>
    </row>
    <row r="800" spans="1:12">
      <c r="A800" t="s">
        <v>51</v>
      </c>
      <c r="B800" t="s">
        <v>1189</v>
      </c>
      <c r="C800" t="s">
        <v>50</v>
      </c>
      <c r="D800">
        <v>2011</v>
      </c>
      <c r="E800" t="s">
        <v>104</v>
      </c>
      <c r="F800" s="21" t="s">
        <v>164</v>
      </c>
      <c r="G800" t="s">
        <v>126</v>
      </c>
      <c r="H800">
        <v>24674</v>
      </c>
      <c r="L800">
        <v>139880</v>
      </c>
    </row>
    <row r="801" spans="1:12">
      <c r="A801" t="s">
        <v>53</v>
      </c>
      <c r="B801" t="s">
        <v>1190</v>
      </c>
      <c r="C801" t="s">
        <v>52</v>
      </c>
      <c r="D801">
        <v>2011</v>
      </c>
      <c r="E801" t="s">
        <v>104</v>
      </c>
      <c r="F801" s="21" t="s">
        <v>164</v>
      </c>
      <c r="G801" t="s">
        <v>126</v>
      </c>
      <c r="H801">
        <v>25358</v>
      </c>
      <c r="L801">
        <v>139410</v>
      </c>
    </row>
    <row r="802" spans="1:12">
      <c r="A802" t="s">
        <v>55</v>
      </c>
      <c r="B802" t="s">
        <v>1191</v>
      </c>
      <c r="C802" t="s">
        <v>54</v>
      </c>
      <c r="D802">
        <v>2011</v>
      </c>
      <c r="E802" t="s">
        <v>104</v>
      </c>
      <c r="F802" s="21" t="s">
        <v>164</v>
      </c>
      <c r="G802" t="s">
        <v>126</v>
      </c>
      <c r="H802">
        <v>23776</v>
      </c>
      <c r="L802">
        <v>126679</v>
      </c>
    </row>
    <row r="803" spans="1:12">
      <c r="A803" t="s">
        <v>57</v>
      </c>
      <c r="B803" t="s">
        <v>1192</v>
      </c>
      <c r="C803" t="s">
        <v>56</v>
      </c>
      <c r="D803">
        <v>2011</v>
      </c>
      <c r="E803" t="s">
        <v>104</v>
      </c>
      <c r="F803" s="21" t="s">
        <v>164</v>
      </c>
      <c r="G803" t="s">
        <v>126</v>
      </c>
      <c r="H803">
        <v>63074</v>
      </c>
      <c r="L803">
        <v>345442</v>
      </c>
    </row>
    <row r="804" spans="1:12">
      <c r="A804" t="s">
        <v>59</v>
      </c>
      <c r="B804" t="s">
        <v>1193</v>
      </c>
      <c r="C804" t="s">
        <v>58</v>
      </c>
      <c r="D804">
        <v>2011</v>
      </c>
      <c r="E804" t="s">
        <v>104</v>
      </c>
      <c r="F804" s="21" t="s">
        <v>164</v>
      </c>
      <c r="G804" t="s">
        <v>126</v>
      </c>
      <c r="H804">
        <v>44325</v>
      </c>
      <c r="L804">
        <v>234373</v>
      </c>
    </row>
    <row r="805" spans="1:12">
      <c r="A805" t="s">
        <v>61</v>
      </c>
      <c r="B805" t="s">
        <v>1194</v>
      </c>
      <c r="C805" t="s">
        <v>60</v>
      </c>
      <c r="D805">
        <v>2011</v>
      </c>
      <c r="E805" t="s">
        <v>104</v>
      </c>
      <c r="F805" s="21" t="s">
        <v>164</v>
      </c>
      <c r="G805" t="s">
        <v>126</v>
      </c>
      <c r="H805">
        <v>10969</v>
      </c>
      <c r="L805">
        <v>58851</v>
      </c>
    </row>
    <row r="806" spans="1:12">
      <c r="A806" t="s">
        <v>63</v>
      </c>
      <c r="B806" t="s">
        <v>1195</v>
      </c>
      <c r="C806" t="s">
        <v>62</v>
      </c>
      <c r="D806">
        <v>2011</v>
      </c>
      <c r="E806" t="s">
        <v>104</v>
      </c>
      <c r="F806" s="21" t="s">
        <v>164</v>
      </c>
      <c r="G806" t="s">
        <v>126</v>
      </c>
      <c r="H806">
        <v>34831</v>
      </c>
      <c r="L806">
        <v>178782</v>
      </c>
    </row>
    <row r="807" spans="1:12">
      <c r="A807" t="s">
        <v>65</v>
      </c>
      <c r="B807" t="s">
        <v>1196</v>
      </c>
      <c r="C807" t="s">
        <v>64</v>
      </c>
      <c r="D807">
        <v>2011</v>
      </c>
      <c r="E807" t="s">
        <v>104</v>
      </c>
      <c r="F807" s="21" t="s">
        <v>164</v>
      </c>
      <c r="G807" t="s">
        <v>126</v>
      </c>
      <c r="H807">
        <v>12474</v>
      </c>
      <c r="L807">
        <v>69812</v>
      </c>
    </row>
    <row r="808" spans="1:12">
      <c r="A808" t="s">
        <v>67</v>
      </c>
      <c r="B808" t="s">
        <v>1197</v>
      </c>
      <c r="C808" t="s">
        <v>66</v>
      </c>
      <c r="D808">
        <v>2011</v>
      </c>
      <c r="E808" t="s">
        <v>104</v>
      </c>
      <c r="F808" s="21" t="s">
        <v>164</v>
      </c>
      <c r="G808" t="s">
        <v>126</v>
      </c>
      <c r="H808">
        <v>17204</v>
      </c>
      <c r="L808">
        <v>91190</v>
      </c>
    </row>
    <row r="809" spans="1:12">
      <c r="A809" t="s">
        <v>69</v>
      </c>
      <c r="B809" t="s">
        <v>1198</v>
      </c>
      <c r="C809" t="s">
        <v>68</v>
      </c>
      <c r="D809">
        <v>2011</v>
      </c>
      <c r="E809" t="s">
        <v>104</v>
      </c>
      <c r="F809" s="21" t="s">
        <v>164</v>
      </c>
      <c r="G809" t="s">
        <v>126</v>
      </c>
      <c r="H809">
        <v>16213</v>
      </c>
      <c r="L809">
        <v>91508</v>
      </c>
    </row>
    <row r="810" spans="1:12">
      <c r="A810" t="s">
        <v>71</v>
      </c>
      <c r="B810" t="s">
        <v>1199</v>
      </c>
      <c r="C810" t="s">
        <v>70</v>
      </c>
      <c r="D810">
        <v>2011</v>
      </c>
      <c r="E810" t="s">
        <v>104</v>
      </c>
      <c r="F810" s="21" t="s">
        <v>164</v>
      </c>
      <c r="G810" t="s">
        <v>126</v>
      </c>
      <c r="H810">
        <v>29400</v>
      </c>
      <c r="L810">
        <v>145785</v>
      </c>
    </row>
    <row r="811" spans="1:12">
      <c r="A811" t="s">
        <v>20</v>
      </c>
      <c r="B811" t="s">
        <v>1200</v>
      </c>
      <c r="C811" t="s">
        <v>182</v>
      </c>
      <c r="D811">
        <v>2011</v>
      </c>
      <c r="E811" t="s">
        <v>104</v>
      </c>
      <c r="F811" s="21" t="s">
        <v>164</v>
      </c>
      <c r="G811" t="s">
        <v>126</v>
      </c>
      <c r="H811">
        <v>555841</v>
      </c>
      <c r="L811">
        <v>3063758</v>
      </c>
    </row>
    <row r="812" spans="1:12">
      <c r="A812" t="s">
        <v>23</v>
      </c>
      <c r="B812" t="s">
        <v>1201</v>
      </c>
      <c r="C812" t="s">
        <v>175</v>
      </c>
      <c r="D812">
        <v>2012</v>
      </c>
      <c r="E812" t="s">
        <v>104</v>
      </c>
      <c r="F812" s="21" t="s">
        <v>164</v>
      </c>
      <c r="G812" t="s">
        <v>126</v>
      </c>
      <c r="H812">
        <v>123684</v>
      </c>
      <c r="L812">
        <v>690434</v>
      </c>
    </row>
    <row r="813" spans="1:12">
      <c r="A813" t="s">
        <v>25</v>
      </c>
      <c r="B813" t="s">
        <v>1202</v>
      </c>
      <c r="C813" t="s">
        <v>176</v>
      </c>
      <c r="D813">
        <v>2012</v>
      </c>
      <c r="E813" t="s">
        <v>104</v>
      </c>
      <c r="F813" s="21" t="s">
        <v>164</v>
      </c>
      <c r="G813" t="s">
        <v>126</v>
      </c>
      <c r="H813">
        <v>22400</v>
      </c>
      <c r="L813">
        <v>132952</v>
      </c>
    </row>
    <row r="814" spans="1:12">
      <c r="A814" t="s">
        <v>26</v>
      </c>
      <c r="B814" t="s">
        <v>1203</v>
      </c>
      <c r="C814" t="s">
        <v>177</v>
      </c>
      <c r="D814">
        <v>2012</v>
      </c>
      <c r="E814" t="s">
        <v>104</v>
      </c>
      <c r="F814" s="21" t="s">
        <v>164</v>
      </c>
      <c r="G814" t="s">
        <v>126</v>
      </c>
      <c r="H814">
        <v>66071</v>
      </c>
      <c r="L814">
        <v>383398</v>
      </c>
    </row>
    <row r="815" spans="1:12">
      <c r="A815" s="16" t="s">
        <v>221</v>
      </c>
      <c r="B815" t="s">
        <v>1204</v>
      </c>
      <c r="C815" t="s">
        <v>178</v>
      </c>
      <c r="D815">
        <v>2012</v>
      </c>
      <c r="E815" t="s">
        <v>104</v>
      </c>
      <c r="F815" s="21" t="s">
        <v>164</v>
      </c>
      <c r="G815" t="s">
        <v>126</v>
      </c>
      <c r="H815">
        <v>91617</v>
      </c>
      <c r="L815">
        <v>519481</v>
      </c>
    </row>
    <row r="816" spans="1:12">
      <c r="A816" t="s">
        <v>107</v>
      </c>
      <c r="B816" t="s">
        <v>1205</v>
      </c>
      <c r="C816" t="s">
        <v>179</v>
      </c>
      <c r="D816">
        <v>2012</v>
      </c>
      <c r="E816" t="s">
        <v>104</v>
      </c>
      <c r="F816" s="21" t="s">
        <v>164</v>
      </c>
      <c r="G816" t="s">
        <v>126</v>
      </c>
      <c r="H816">
        <v>87695</v>
      </c>
      <c r="L816">
        <v>475324</v>
      </c>
    </row>
    <row r="817" spans="1:12">
      <c r="A817" t="s">
        <v>27</v>
      </c>
      <c r="B817" t="s">
        <v>1206</v>
      </c>
      <c r="C817" t="s">
        <v>180</v>
      </c>
      <c r="D817">
        <v>2012</v>
      </c>
      <c r="E817" t="s">
        <v>104</v>
      </c>
      <c r="F817" s="21" t="s">
        <v>164</v>
      </c>
      <c r="G817" t="s">
        <v>126</v>
      </c>
      <c r="H817">
        <v>55385</v>
      </c>
      <c r="L817">
        <v>294497</v>
      </c>
    </row>
    <row r="818" spans="1:12">
      <c r="A818" t="s">
        <v>28</v>
      </c>
      <c r="B818" t="s">
        <v>1207</v>
      </c>
      <c r="C818" t="s">
        <v>181</v>
      </c>
      <c r="D818">
        <v>2012</v>
      </c>
      <c r="E818" t="s">
        <v>104</v>
      </c>
      <c r="F818" s="21" t="s">
        <v>164</v>
      </c>
      <c r="G818" t="s">
        <v>126</v>
      </c>
      <c r="H818">
        <v>109700</v>
      </c>
      <c r="L818">
        <v>577981</v>
      </c>
    </row>
    <row r="819" spans="1:12">
      <c r="A819" t="s">
        <v>30</v>
      </c>
      <c r="B819" t="s">
        <v>1208</v>
      </c>
      <c r="C819" t="s">
        <v>29</v>
      </c>
      <c r="D819">
        <v>2012</v>
      </c>
      <c r="E819" t="s">
        <v>104</v>
      </c>
      <c r="F819" s="21" t="s">
        <v>164</v>
      </c>
      <c r="G819" t="s">
        <v>126</v>
      </c>
      <c r="H819">
        <v>12013</v>
      </c>
      <c r="L819">
        <v>70049</v>
      </c>
    </row>
    <row r="820" spans="1:12">
      <c r="A820" t="s">
        <v>32</v>
      </c>
      <c r="B820" t="s">
        <v>1209</v>
      </c>
      <c r="C820" t="s">
        <v>31</v>
      </c>
      <c r="D820">
        <v>2012</v>
      </c>
      <c r="E820" t="s">
        <v>104</v>
      </c>
      <c r="F820" s="21" t="s">
        <v>164</v>
      </c>
      <c r="G820" t="s">
        <v>126</v>
      </c>
      <c r="H820">
        <v>21078</v>
      </c>
      <c r="L820">
        <v>122142</v>
      </c>
    </row>
    <row r="821" spans="1:12">
      <c r="A821" t="s">
        <v>34</v>
      </c>
      <c r="B821" t="s">
        <v>1210</v>
      </c>
      <c r="C821" t="s">
        <v>33</v>
      </c>
      <c r="D821">
        <v>2012</v>
      </c>
      <c r="E821" t="s">
        <v>104</v>
      </c>
      <c r="F821" s="21" t="s">
        <v>164</v>
      </c>
      <c r="G821" t="s">
        <v>126</v>
      </c>
      <c r="H821">
        <v>19069</v>
      </c>
      <c r="L821">
        <v>115515</v>
      </c>
    </row>
    <row r="822" spans="1:12">
      <c r="A822" t="s">
        <v>36</v>
      </c>
      <c r="B822" t="s">
        <v>1211</v>
      </c>
      <c r="C822" t="s">
        <v>35</v>
      </c>
      <c r="D822">
        <v>2012</v>
      </c>
      <c r="E822" t="s">
        <v>104</v>
      </c>
      <c r="F822" s="21" t="s">
        <v>164</v>
      </c>
      <c r="G822" t="s">
        <v>126</v>
      </c>
      <c r="H822">
        <v>16929</v>
      </c>
      <c r="L822">
        <v>94066</v>
      </c>
    </row>
    <row r="823" spans="1:12">
      <c r="A823" t="s">
        <v>38</v>
      </c>
      <c r="B823" t="s">
        <v>1212</v>
      </c>
      <c r="C823" t="s">
        <v>37</v>
      </c>
      <c r="D823">
        <v>2012</v>
      </c>
      <c r="E823" t="s">
        <v>104</v>
      </c>
      <c r="F823" s="21" t="s">
        <v>164</v>
      </c>
      <c r="G823" t="s">
        <v>126</v>
      </c>
      <c r="H823">
        <v>28482</v>
      </c>
      <c r="L823">
        <v>152743</v>
      </c>
    </row>
    <row r="824" spans="1:12">
      <c r="A824" t="s">
        <v>40</v>
      </c>
      <c r="B824" t="s">
        <v>1213</v>
      </c>
      <c r="C824" t="s">
        <v>39</v>
      </c>
      <c r="D824">
        <v>2012</v>
      </c>
      <c r="E824" t="s">
        <v>104</v>
      </c>
      <c r="F824" s="21" t="s">
        <v>164</v>
      </c>
      <c r="G824" t="s">
        <v>126</v>
      </c>
      <c r="H824">
        <v>26113</v>
      </c>
      <c r="L824">
        <v>135919</v>
      </c>
    </row>
    <row r="825" spans="1:12">
      <c r="A825" t="s">
        <v>41</v>
      </c>
      <c r="B825" t="s">
        <v>1214</v>
      </c>
      <c r="C825" t="s">
        <v>24</v>
      </c>
      <c r="D825">
        <v>2012</v>
      </c>
      <c r="E825" t="s">
        <v>104</v>
      </c>
      <c r="F825" s="21" t="s">
        <v>164</v>
      </c>
      <c r="G825" t="s">
        <v>126</v>
      </c>
      <c r="H825">
        <v>22400</v>
      </c>
      <c r="L825">
        <v>132952</v>
      </c>
    </row>
    <row r="826" spans="1:12">
      <c r="A826" t="s">
        <v>43</v>
      </c>
      <c r="B826" t="s">
        <v>1215</v>
      </c>
      <c r="C826" t="s">
        <v>42</v>
      </c>
      <c r="D826">
        <v>2012</v>
      </c>
      <c r="E826" t="s">
        <v>104</v>
      </c>
      <c r="F826" s="21" t="s">
        <v>164</v>
      </c>
      <c r="G826" t="s">
        <v>126</v>
      </c>
      <c r="H826">
        <v>11118</v>
      </c>
      <c r="L826">
        <v>76046</v>
      </c>
    </row>
    <row r="827" spans="1:12">
      <c r="A827" t="s">
        <v>45</v>
      </c>
      <c r="B827" t="s">
        <v>1216</v>
      </c>
      <c r="C827" t="s">
        <v>44</v>
      </c>
      <c r="D827">
        <v>2012</v>
      </c>
      <c r="E827" t="s">
        <v>104</v>
      </c>
      <c r="F827" s="21" t="s">
        <v>164</v>
      </c>
      <c r="G827" t="s">
        <v>126</v>
      </c>
      <c r="H827">
        <v>21991</v>
      </c>
      <c r="L827">
        <v>123035</v>
      </c>
    </row>
    <row r="828" spans="1:12">
      <c r="A828" t="s">
        <v>47</v>
      </c>
      <c r="B828" t="s">
        <v>1217</v>
      </c>
      <c r="C828" t="s">
        <v>46</v>
      </c>
      <c r="D828">
        <v>2012</v>
      </c>
      <c r="E828" t="s">
        <v>104</v>
      </c>
      <c r="F828" s="21" t="s">
        <v>164</v>
      </c>
      <c r="G828" t="s">
        <v>126</v>
      </c>
      <c r="H828">
        <v>32962</v>
      </c>
      <c r="L828">
        <v>184317</v>
      </c>
    </row>
    <row r="829" spans="1:12">
      <c r="A829" t="s">
        <v>49</v>
      </c>
      <c r="B829" t="s">
        <v>1218</v>
      </c>
      <c r="C829" t="s">
        <v>48</v>
      </c>
      <c r="D829">
        <v>2012</v>
      </c>
      <c r="E829" t="s">
        <v>104</v>
      </c>
      <c r="F829" s="21" t="s">
        <v>164</v>
      </c>
      <c r="G829" t="s">
        <v>126</v>
      </c>
      <c r="H829">
        <v>41472</v>
      </c>
      <c r="L829">
        <v>239633</v>
      </c>
    </row>
    <row r="830" spans="1:12">
      <c r="A830" t="s">
        <v>51</v>
      </c>
      <c r="B830" t="s">
        <v>1219</v>
      </c>
      <c r="C830" t="s">
        <v>50</v>
      </c>
      <c r="D830">
        <v>2012</v>
      </c>
      <c r="E830" t="s">
        <v>104</v>
      </c>
      <c r="F830" s="21" t="s">
        <v>164</v>
      </c>
      <c r="G830" t="s">
        <v>126</v>
      </c>
      <c r="H830">
        <v>24632</v>
      </c>
      <c r="L830">
        <v>140108</v>
      </c>
    </row>
    <row r="831" spans="1:12">
      <c r="A831" t="s">
        <v>53</v>
      </c>
      <c r="B831" t="s">
        <v>1220</v>
      </c>
      <c r="C831" t="s">
        <v>52</v>
      </c>
      <c r="D831">
        <v>2012</v>
      </c>
      <c r="E831" t="s">
        <v>104</v>
      </c>
      <c r="F831" s="21" t="s">
        <v>164</v>
      </c>
      <c r="G831" t="s">
        <v>126</v>
      </c>
      <c r="H831">
        <v>25513</v>
      </c>
      <c r="L831">
        <v>139740</v>
      </c>
    </row>
    <row r="832" spans="1:12">
      <c r="A832" t="s">
        <v>55</v>
      </c>
      <c r="B832" t="s">
        <v>1221</v>
      </c>
      <c r="C832" t="s">
        <v>54</v>
      </c>
      <c r="D832">
        <v>2012</v>
      </c>
      <c r="E832" t="s">
        <v>104</v>
      </c>
      <c r="F832" s="21" t="s">
        <v>164</v>
      </c>
      <c r="G832" t="s">
        <v>126</v>
      </c>
      <c r="H832">
        <v>23814</v>
      </c>
      <c r="L832">
        <v>126831</v>
      </c>
    </row>
    <row r="833" spans="1:12">
      <c r="A833" t="s">
        <v>57</v>
      </c>
      <c r="B833" t="s">
        <v>1222</v>
      </c>
      <c r="C833" t="s">
        <v>56</v>
      </c>
      <c r="D833">
        <v>2012</v>
      </c>
      <c r="E833" t="s">
        <v>104</v>
      </c>
      <c r="F833" s="21" t="s">
        <v>164</v>
      </c>
      <c r="G833" t="s">
        <v>126</v>
      </c>
      <c r="H833">
        <v>63881</v>
      </c>
      <c r="L833">
        <v>348493</v>
      </c>
    </row>
    <row r="834" spans="1:12">
      <c r="A834" t="s">
        <v>59</v>
      </c>
      <c r="B834" t="s">
        <v>1223</v>
      </c>
      <c r="C834" t="s">
        <v>58</v>
      </c>
      <c r="D834">
        <v>2012</v>
      </c>
      <c r="E834" t="s">
        <v>104</v>
      </c>
      <c r="F834" s="21" t="s">
        <v>164</v>
      </c>
      <c r="G834" t="s">
        <v>126</v>
      </c>
      <c r="H834">
        <v>44372</v>
      </c>
      <c r="L834">
        <v>235599</v>
      </c>
    </row>
    <row r="835" spans="1:12">
      <c r="A835" t="s">
        <v>61</v>
      </c>
      <c r="B835" t="s">
        <v>1224</v>
      </c>
      <c r="C835" t="s">
        <v>60</v>
      </c>
      <c r="D835">
        <v>2012</v>
      </c>
      <c r="E835" t="s">
        <v>104</v>
      </c>
      <c r="F835" s="21" t="s">
        <v>164</v>
      </c>
      <c r="G835" t="s">
        <v>126</v>
      </c>
      <c r="H835">
        <v>11013</v>
      </c>
      <c r="L835">
        <v>58898</v>
      </c>
    </row>
    <row r="836" spans="1:12">
      <c r="A836" t="s">
        <v>63</v>
      </c>
      <c r="B836" t="s">
        <v>1225</v>
      </c>
      <c r="C836" t="s">
        <v>62</v>
      </c>
      <c r="D836">
        <v>2012</v>
      </c>
      <c r="E836" t="s">
        <v>104</v>
      </c>
      <c r="F836" s="21" t="s">
        <v>164</v>
      </c>
      <c r="G836" t="s">
        <v>126</v>
      </c>
      <c r="H836">
        <v>34675</v>
      </c>
      <c r="L836">
        <v>179022</v>
      </c>
    </row>
    <row r="837" spans="1:12">
      <c r="A837" t="s">
        <v>65</v>
      </c>
      <c r="B837" t="s">
        <v>1226</v>
      </c>
      <c r="C837" t="s">
        <v>64</v>
      </c>
      <c r="D837">
        <v>2012</v>
      </c>
      <c r="E837" t="s">
        <v>104</v>
      </c>
      <c r="F837" s="21" t="s">
        <v>164</v>
      </c>
      <c r="G837" t="s">
        <v>126</v>
      </c>
      <c r="H837">
        <v>12384</v>
      </c>
      <c r="L837">
        <v>69822</v>
      </c>
    </row>
    <row r="838" spans="1:12">
      <c r="A838" t="s">
        <v>67</v>
      </c>
      <c r="B838" t="s">
        <v>1227</v>
      </c>
      <c r="C838" t="s">
        <v>66</v>
      </c>
      <c r="D838">
        <v>2012</v>
      </c>
      <c r="E838" t="s">
        <v>104</v>
      </c>
      <c r="F838" s="21" t="s">
        <v>164</v>
      </c>
      <c r="G838" t="s">
        <v>126</v>
      </c>
      <c r="H838">
        <v>17159</v>
      </c>
      <c r="L838">
        <v>91372</v>
      </c>
    </row>
    <row r="839" spans="1:12">
      <c r="A839" t="s">
        <v>69</v>
      </c>
      <c r="B839" t="s">
        <v>1228</v>
      </c>
      <c r="C839" t="s">
        <v>68</v>
      </c>
      <c r="D839">
        <v>2012</v>
      </c>
      <c r="E839" t="s">
        <v>104</v>
      </c>
      <c r="F839" s="21" t="s">
        <v>164</v>
      </c>
      <c r="G839" t="s">
        <v>126</v>
      </c>
      <c r="H839">
        <v>16055</v>
      </c>
      <c r="L839">
        <v>91659</v>
      </c>
    </row>
    <row r="840" spans="1:12">
      <c r="A840" t="s">
        <v>71</v>
      </c>
      <c r="B840" t="s">
        <v>1229</v>
      </c>
      <c r="C840" t="s">
        <v>70</v>
      </c>
      <c r="D840">
        <v>2012</v>
      </c>
      <c r="E840" t="s">
        <v>104</v>
      </c>
      <c r="F840" s="21" t="s">
        <v>164</v>
      </c>
      <c r="G840" t="s">
        <v>126</v>
      </c>
      <c r="H840">
        <v>29427</v>
      </c>
      <c r="L840">
        <v>146106</v>
      </c>
    </row>
    <row r="841" spans="1:12">
      <c r="A841" t="s">
        <v>20</v>
      </c>
      <c r="B841" t="s">
        <v>1230</v>
      </c>
      <c r="C841" t="s">
        <v>182</v>
      </c>
      <c r="D841">
        <v>2012</v>
      </c>
      <c r="E841" t="s">
        <v>104</v>
      </c>
      <c r="F841" s="21" t="s">
        <v>164</v>
      </c>
      <c r="G841" t="s">
        <v>126</v>
      </c>
      <c r="H841">
        <v>556552</v>
      </c>
      <c r="L841">
        <v>3074067</v>
      </c>
    </row>
    <row r="842" spans="1:12">
      <c r="A842" t="s">
        <v>23</v>
      </c>
      <c r="B842" t="s">
        <v>1231</v>
      </c>
      <c r="C842" t="s">
        <v>175</v>
      </c>
      <c r="D842">
        <v>2013</v>
      </c>
      <c r="E842" t="s">
        <v>104</v>
      </c>
      <c r="F842" s="21" t="s">
        <v>164</v>
      </c>
      <c r="G842" t="s">
        <v>126</v>
      </c>
      <c r="H842">
        <v>123591</v>
      </c>
      <c r="L842">
        <v>691986</v>
      </c>
    </row>
    <row r="843" spans="1:12">
      <c r="A843" t="s">
        <v>25</v>
      </c>
      <c r="B843" t="s">
        <v>1232</v>
      </c>
      <c r="C843" t="s">
        <v>176</v>
      </c>
      <c r="D843">
        <v>2013</v>
      </c>
      <c r="E843" t="s">
        <v>104</v>
      </c>
      <c r="F843" s="21" t="s">
        <v>164</v>
      </c>
      <c r="G843" t="s">
        <v>126</v>
      </c>
      <c r="H843">
        <v>22102</v>
      </c>
      <c r="L843">
        <v>132705</v>
      </c>
    </row>
    <row r="844" spans="1:12">
      <c r="A844" t="s">
        <v>26</v>
      </c>
      <c r="B844" t="s">
        <v>1233</v>
      </c>
      <c r="C844" t="s">
        <v>177</v>
      </c>
      <c r="D844">
        <v>2013</v>
      </c>
      <c r="E844" t="s">
        <v>104</v>
      </c>
      <c r="F844" s="21" t="s">
        <v>164</v>
      </c>
      <c r="G844" t="s">
        <v>126</v>
      </c>
      <c r="H844">
        <v>65598</v>
      </c>
      <c r="L844">
        <v>383906</v>
      </c>
    </row>
    <row r="845" spans="1:12">
      <c r="A845" s="16" t="s">
        <v>221</v>
      </c>
      <c r="B845" t="s">
        <v>1234</v>
      </c>
      <c r="C845" t="s">
        <v>178</v>
      </c>
      <c r="D845">
        <v>2013</v>
      </c>
      <c r="E845" t="s">
        <v>104</v>
      </c>
      <c r="F845" s="21" t="s">
        <v>164</v>
      </c>
      <c r="G845" t="s">
        <v>126</v>
      </c>
      <c r="H845">
        <v>91451</v>
      </c>
      <c r="L845">
        <v>520710</v>
      </c>
    </row>
    <row r="846" spans="1:12">
      <c r="A846" t="s">
        <v>107</v>
      </c>
      <c r="B846" t="s">
        <v>1235</v>
      </c>
      <c r="C846" t="s">
        <v>179</v>
      </c>
      <c r="D846">
        <v>2013</v>
      </c>
      <c r="E846" t="s">
        <v>104</v>
      </c>
      <c r="F846" s="21" t="s">
        <v>164</v>
      </c>
      <c r="G846" t="s">
        <v>126</v>
      </c>
      <c r="H846">
        <v>88395</v>
      </c>
      <c r="L846">
        <v>478869</v>
      </c>
    </row>
    <row r="847" spans="1:12">
      <c r="A847" t="s">
        <v>27</v>
      </c>
      <c r="B847" t="s">
        <v>1236</v>
      </c>
      <c r="C847" t="s">
        <v>180</v>
      </c>
      <c r="D847">
        <v>2013</v>
      </c>
      <c r="E847" t="s">
        <v>104</v>
      </c>
      <c r="F847" s="21" t="s">
        <v>164</v>
      </c>
      <c r="G847" t="s">
        <v>126</v>
      </c>
      <c r="H847">
        <v>55204</v>
      </c>
      <c r="L847">
        <v>295135</v>
      </c>
    </row>
    <row r="848" spans="1:12">
      <c r="A848" t="s">
        <v>28</v>
      </c>
      <c r="B848" t="s">
        <v>1237</v>
      </c>
      <c r="C848" t="s">
        <v>181</v>
      </c>
      <c r="D848">
        <v>2013</v>
      </c>
      <c r="E848" t="s">
        <v>104</v>
      </c>
      <c r="F848" s="21" t="s">
        <v>164</v>
      </c>
      <c r="G848" t="s">
        <v>126</v>
      </c>
      <c r="H848">
        <v>108824</v>
      </c>
      <c r="L848">
        <v>579101</v>
      </c>
    </row>
    <row r="849" spans="1:12">
      <c r="A849" t="s">
        <v>30</v>
      </c>
      <c r="B849" t="s">
        <v>1238</v>
      </c>
      <c r="C849" t="s">
        <v>29</v>
      </c>
      <c r="D849">
        <v>2013</v>
      </c>
      <c r="E849" t="s">
        <v>104</v>
      </c>
      <c r="F849" s="21" t="s">
        <v>164</v>
      </c>
      <c r="G849" t="s">
        <v>126</v>
      </c>
      <c r="H849">
        <v>12053</v>
      </c>
      <c r="L849">
        <v>70091</v>
      </c>
    </row>
    <row r="850" spans="1:12">
      <c r="A850" t="s">
        <v>32</v>
      </c>
      <c r="B850" t="s">
        <v>1239</v>
      </c>
      <c r="C850" t="s">
        <v>31</v>
      </c>
      <c r="D850">
        <v>2013</v>
      </c>
      <c r="E850" t="s">
        <v>104</v>
      </c>
      <c r="F850" s="21" t="s">
        <v>164</v>
      </c>
      <c r="G850" t="s">
        <v>126</v>
      </c>
      <c r="H850">
        <v>20940</v>
      </c>
      <c r="L850">
        <v>121911</v>
      </c>
    </row>
    <row r="851" spans="1:12">
      <c r="A851" t="s">
        <v>34</v>
      </c>
      <c r="B851" t="s">
        <v>1240</v>
      </c>
      <c r="C851" t="s">
        <v>33</v>
      </c>
      <c r="D851">
        <v>2013</v>
      </c>
      <c r="E851" t="s">
        <v>104</v>
      </c>
      <c r="F851" s="21" t="s">
        <v>164</v>
      </c>
      <c r="G851" t="s">
        <v>126</v>
      </c>
      <c r="H851">
        <v>18956</v>
      </c>
      <c r="L851">
        <v>115835</v>
      </c>
    </row>
    <row r="852" spans="1:12">
      <c r="A852" t="s">
        <v>36</v>
      </c>
      <c r="B852" t="s">
        <v>1241</v>
      </c>
      <c r="C852" t="s">
        <v>35</v>
      </c>
      <c r="D852">
        <v>2013</v>
      </c>
      <c r="E852" t="s">
        <v>104</v>
      </c>
      <c r="F852" s="21" t="s">
        <v>164</v>
      </c>
      <c r="G852" t="s">
        <v>126</v>
      </c>
      <c r="H852">
        <v>16999</v>
      </c>
      <c r="L852">
        <v>94510</v>
      </c>
    </row>
    <row r="853" spans="1:12">
      <c r="A853" t="s">
        <v>38</v>
      </c>
      <c r="B853" t="s">
        <v>1242</v>
      </c>
      <c r="C853" t="s">
        <v>37</v>
      </c>
      <c r="D853">
        <v>2013</v>
      </c>
      <c r="E853" t="s">
        <v>104</v>
      </c>
      <c r="F853" s="21" t="s">
        <v>164</v>
      </c>
      <c r="G853" t="s">
        <v>126</v>
      </c>
      <c r="H853">
        <v>28410</v>
      </c>
      <c r="L853">
        <v>153240</v>
      </c>
    </row>
    <row r="854" spans="1:12">
      <c r="A854" t="s">
        <v>40</v>
      </c>
      <c r="B854" t="s">
        <v>1243</v>
      </c>
      <c r="C854" t="s">
        <v>39</v>
      </c>
      <c r="D854">
        <v>2013</v>
      </c>
      <c r="E854" t="s">
        <v>104</v>
      </c>
      <c r="F854" s="21" t="s">
        <v>164</v>
      </c>
      <c r="G854" t="s">
        <v>126</v>
      </c>
      <c r="H854">
        <v>26233</v>
      </c>
      <c r="L854">
        <v>136399</v>
      </c>
    </row>
    <row r="855" spans="1:12">
      <c r="A855" t="s">
        <v>41</v>
      </c>
      <c r="B855" t="s">
        <v>1244</v>
      </c>
      <c r="C855" t="s">
        <v>24</v>
      </c>
      <c r="D855">
        <v>2013</v>
      </c>
      <c r="E855" t="s">
        <v>104</v>
      </c>
      <c r="F855" s="21" t="s">
        <v>164</v>
      </c>
      <c r="G855" t="s">
        <v>126</v>
      </c>
      <c r="H855">
        <v>22102</v>
      </c>
      <c r="L855">
        <v>132705</v>
      </c>
    </row>
    <row r="856" spans="1:12">
      <c r="A856" t="s">
        <v>43</v>
      </c>
      <c r="B856" t="s">
        <v>1245</v>
      </c>
      <c r="C856" t="s">
        <v>42</v>
      </c>
      <c r="D856">
        <v>2013</v>
      </c>
      <c r="E856" t="s">
        <v>104</v>
      </c>
      <c r="F856" s="21" t="s">
        <v>164</v>
      </c>
      <c r="G856" t="s">
        <v>126</v>
      </c>
      <c r="H856">
        <v>11065</v>
      </c>
      <c r="L856">
        <v>75964</v>
      </c>
    </row>
    <row r="857" spans="1:12">
      <c r="A857" t="s">
        <v>45</v>
      </c>
      <c r="B857" t="s">
        <v>1246</v>
      </c>
      <c r="C857" t="s">
        <v>44</v>
      </c>
      <c r="D857">
        <v>2013</v>
      </c>
      <c r="E857" t="s">
        <v>104</v>
      </c>
      <c r="F857" s="21" t="s">
        <v>164</v>
      </c>
      <c r="G857" t="s">
        <v>126</v>
      </c>
      <c r="H857">
        <v>21783</v>
      </c>
      <c r="L857">
        <v>123261</v>
      </c>
    </row>
    <row r="858" spans="1:12">
      <c r="A858" t="s">
        <v>47</v>
      </c>
      <c r="B858" t="s">
        <v>1247</v>
      </c>
      <c r="C858" t="s">
        <v>46</v>
      </c>
      <c r="D858">
        <v>2013</v>
      </c>
      <c r="E858" t="s">
        <v>104</v>
      </c>
      <c r="F858" s="21" t="s">
        <v>164</v>
      </c>
      <c r="G858" t="s">
        <v>126</v>
      </c>
      <c r="H858">
        <v>32750</v>
      </c>
      <c r="L858">
        <v>184681</v>
      </c>
    </row>
    <row r="859" spans="1:12">
      <c r="A859" t="s">
        <v>49</v>
      </c>
      <c r="B859" t="s">
        <v>1248</v>
      </c>
      <c r="C859" t="s">
        <v>48</v>
      </c>
      <c r="D859">
        <v>2013</v>
      </c>
      <c r="E859" t="s">
        <v>104</v>
      </c>
      <c r="F859" s="21" t="s">
        <v>164</v>
      </c>
      <c r="G859" t="s">
        <v>126</v>
      </c>
      <c r="H859">
        <v>41531</v>
      </c>
      <c r="L859">
        <v>240332</v>
      </c>
    </row>
    <row r="860" spans="1:12">
      <c r="A860" t="s">
        <v>51</v>
      </c>
      <c r="B860" t="s">
        <v>1249</v>
      </c>
      <c r="C860" t="s">
        <v>50</v>
      </c>
      <c r="D860">
        <v>2013</v>
      </c>
      <c r="E860" t="s">
        <v>104</v>
      </c>
      <c r="F860" s="21" t="s">
        <v>164</v>
      </c>
      <c r="G860" t="s">
        <v>126</v>
      </c>
      <c r="H860">
        <v>24399</v>
      </c>
      <c r="L860">
        <v>139898</v>
      </c>
    </row>
    <row r="861" spans="1:12">
      <c r="A861" t="s">
        <v>53</v>
      </c>
      <c r="B861" t="s">
        <v>1250</v>
      </c>
      <c r="C861" t="s">
        <v>52</v>
      </c>
      <c r="D861">
        <v>2013</v>
      </c>
      <c r="E861" t="s">
        <v>104</v>
      </c>
      <c r="F861" s="21" t="s">
        <v>164</v>
      </c>
      <c r="G861" t="s">
        <v>126</v>
      </c>
      <c r="H861">
        <v>25521</v>
      </c>
      <c r="L861">
        <v>140480</v>
      </c>
    </row>
    <row r="862" spans="1:12">
      <c r="A862" t="s">
        <v>55</v>
      </c>
      <c r="B862" t="s">
        <v>1251</v>
      </c>
      <c r="C862" t="s">
        <v>54</v>
      </c>
      <c r="D862">
        <v>2013</v>
      </c>
      <c r="E862" t="s">
        <v>104</v>
      </c>
      <c r="F862" s="21" t="s">
        <v>164</v>
      </c>
      <c r="G862" t="s">
        <v>126</v>
      </c>
      <c r="H862">
        <v>23750</v>
      </c>
      <c r="L862">
        <v>127159</v>
      </c>
    </row>
    <row r="863" spans="1:12">
      <c r="A863" t="s">
        <v>57</v>
      </c>
      <c r="B863" t="s">
        <v>1252</v>
      </c>
      <c r="C863" t="s">
        <v>56</v>
      </c>
      <c r="D863">
        <v>2013</v>
      </c>
      <c r="E863" t="s">
        <v>104</v>
      </c>
      <c r="F863" s="21" t="s">
        <v>164</v>
      </c>
      <c r="G863" t="s">
        <v>126</v>
      </c>
      <c r="H863">
        <v>64645</v>
      </c>
      <c r="L863">
        <v>351710</v>
      </c>
    </row>
    <row r="864" spans="1:12">
      <c r="A864" t="s">
        <v>59</v>
      </c>
      <c r="B864" t="s">
        <v>1253</v>
      </c>
      <c r="C864" t="s">
        <v>58</v>
      </c>
      <c r="D864">
        <v>2013</v>
      </c>
      <c r="E864" t="s">
        <v>104</v>
      </c>
      <c r="F864" s="21" t="s">
        <v>164</v>
      </c>
      <c r="G864" t="s">
        <v>126</v>
      </c>
      <c r="H864">
        <v>44202</v>
      </c>
      <c r="L864">
        <v>236114</v>
      </c>
    </row>
    <row r="865" spans="1:12">
      <c r="A865" t="s">
        <v>61</v>
      </c>
      <c r="B865" t="s">
        <v>1254</v>
      </c>
      <c r="C865" t="s">
        <v>60</v>
      </c>
      <c r="D865">
        <v>2013</v>
      </c>
      <c r="E865" t="s">
        <v>104</v>
      </c>
      <c r="F865" s="21" t="s">
        <v>164</v>
      </c>
      <c r="G865" t="s">
        <v>126</v>
      </c>
      <c r="H865">
        <v>11002</v>
      </c>
      <c r="L865">
        <v>59021</v>
      </c>
    </row>
    <row r="866" spans="1:12">
      <c r="A866" t="s">
        <v>63</v>
      </c>
      <c r="B866" t="s">
        <v>1255</v>
      </c>
      <c r="C866" t="s">
        <v>62</v>
      </c>
      <c r="D866">
        <v>2013</v>
      </c>
      <c r="E866" t="s">
        <v>104</v>
      </c>
      <c r="F866" s="21" t="s">
        <v>164</v>
      </c>
      <c r="G866" t="s">
        <v>126</v>
      </c>
      <c r="H866">
        <v>34272</v>
      </c>
      <c r="L866">
        <v>179247</v>
      </c>
    </row>
    <row r="867" spans="1:12">
      <c r="A867" t="s">
        <v>65</v>
      </c>
      <c r="B867" t="s">
        <v>1256</v>
      </c>
      <c r="C867" t="s">
        <v>64</v>
      </c>
      <c r="D867">
        <v>2013</v>
      </c>
      <c r="E867" t="s">
        <v>104</v>
      </c>
      <c r="F867" s="21" t="s">
        <v>164</v>
      </c>
      <c r="G867" t="s">
        <v>126</v>
      </c>
      <c r="H867">
        <v>12371</v>
      </c>
      <c r="L867">
        <v>69789</v>
      </c>
    </row>
    <row r="868" spans="1:12">
      <c r="A868" t="s">
        <v>67</v>
      </c>
      <c r="B868" t="s">
        <v>1257</v>
      </c>
      <c r="C868" t="s">
        <v>66</v>
      </c>
      <c r="D868">
        <v>2013</v>
      </c>
      <c r="E868" t="s">
        <v>104</v>
      </c>
      <c r="F868" s="21" t="s">
        <v>164</v>
      </c>
      <c r="G868" t="s">
        <v>126</v>
      </c>
      <c r="H868">
        <v>16968</v>
      </c>
      <c r="L868">
        <v>91407</v>
      </c>
    </row>
    <row r="869" spans="1:12">
      <c r="A869" t="s">
        <v>69</v>
      </c>
      <c r="B869" t="s">
        <v>1258</v>
      </c>
      <c r="C869" t="s">
        <v>68</v>
      </c>
      <c r="D869">
        <v>2013</v>
      </c>
      <c r="E869" t="s">
        <v>104</v>
      </c>
      <c r="F869" s="21" t="s">
        <v>164</v>
      </c>
      <c r="G869" t="s">
        <v>126</v>
      </c>
      <c r="H869">
        <v>15830</v>
      </c>
      <c r="L869">
        <v>92100</v>
      </c>
    </row>
    <row r="870" spans="1:12">
      <c r="A870" t="s">
        <v>71</v>
      </c>
      <c r="B870" t="s">
        <v>1259</v>
      </c>
      <c r="C870" t="s">
        <v>70</v>
      </c>
      <c r="D870">
        <v>2013</v>
      </c>
      <c r="E870" t="s">
        <v>104</v>
      </c>
      <c r="F870" s="21" t="s">
        <v>164</v>
      </c>
      <c r="G870" t="s">
        <v>126</v>
      </c>
      <c r="H870">
        <v>29383</v>
      </c>
      <c r="L870">
        <v>146558</v>
      </c>
    </row>
    <row r="871" spans="1:12">
      <c r="A871" t="s">
        <v>20</v>
      </c>
      <c r="B871" t="s">
        <v>1260</v>
      </c>
      <c r="C871" t="s">
        <v>182</v>
      </c>
      <c r="D871">
        <v>2013</v>
      </c>
      <c r="E871" t="s">
        <v>104</v>
      </c>
      <c r="F871" s="21" t="s">
        <v>164</v>
      </c>
      <c r="G871" t="s">
        <v>126</v>
      </c>
      <c r="H871">
        <v>555165</v>
      </c>
      <c r="L871">
        <v>3082412</v>
      </c>
    </row>
    <row r="872" spans="1:12">
      <c r="A872" t="s">
        <v>23</v>
      </c>
      <c r="B872" t="s">
        <v>1261</v>
      </c>
      <c r="C872" t="s">
        <v>175</v>
      </c>
      <c r="D872">
        <v>2014</v>
      </c>
      <c r="E872" t="s">
        <v>104</v>
      </c>
      <c r="F872" s="21" t="s">
        <v>164</v>
      </c>
      <c r="G872" t="s">
        <v>126</v>
      </c>
      <c r="H872">
        <v>123766</v>
      </c>
      <c r="L872">
        <v>694038</v>
      </c>
    </row>
    <row r="873" spans="1:12">
      <c r="A873" t="s">
        <v>25</v>
      </c>
      <c r="B873" t="s">
        <v>1262</v>
      </c>
      <c r="C873" t="s">
        <v>176</v>
      </c>
      <c r="D873">
        <v>2014</v>
      </c>
      <c r="E873" t="s">
        <v>104</v>
      </c>
      <c r="F873" s="21" t="s">
        <v>164</v>
      </c>
      <c r="G873" t="s">
        <v>126</v>
      </c>
      <c r="H873">
        <v>21914</v>
      </c>
      <c r="L873">
        <v>132675</v>
      </c>
    </row>
    <row r="874" spans="1:12">
      <c r="A874" t="s">
        <v>26</v>
      </c>
      <c r="B874" t="s">
        <v>1263</v>
      </c>
      <c r="C874" t="s">
        <v>177</v>
      </c>
      <c r="D874">
        <v>2014</v>
      </c>
      <c r="E874" t="s">
        <v>104</v>
      </c>
      <c r="F874" s="21" t="s">
        <v>164</v>
      </c>
      <c r="G874" t="s">
        <v>126</v>
      </c>
      <c r="H874">
        <v>65250</v>
      </c>
      <c r="L874">
        <v>383989</v>
      </c>
    </row>
    <row r="875" spans="1:12">
      <c r="A875" s="16" t="s">
        <v>221</v>
      </c>
      <c r="B875" t="s">
        <v>1264</v>
      </c>
      <c r="C875" t="s">
        <v>178</v>
      </c>
      <c r="D875">
        <v>2014</v>
      </c>
      <c r="E875" t="s">
        <v>104</v>
      </c>
      <c r="F875" s="21" t="s">
        <v>164</v>
      </c>
      <c r="G875" t="s">
        <v>126</v>
      </c>
      <c r="H875">
        <v>91477</v>
      </c>
      <c r="L875">
        <v>523001</v>
      </c>
    </row>
    <row r="876" spans="1:12">
      <c r="A876" t="s">
        <v>107</v>
      </c>
      <c r="B876" t="s">
        <v>1265</v>
      </c>
      <c r="C876" t="s">
        <v>179</v>
      </c>
      <c r="D876">
        <v>2014</v>
      </c>
      <c r="E876" t="s">
        <v>104</v>
      </c>
      <c r="F876" s="21" t="s">
        <v>164</v>
      </c>
      <c r="G876" t="s">
        <v>126</v>
      </c>
      <c r="H876">
        <v>88925</v>
      </c>
      <c r="L876">
        <v>481979</v>
      </c>
    </row>
    <row r="877" spans="1:12">
      <c r="A877" t="s">
        <v>27</v>
      </c>
      <c r="B877" t="s">
        <v>1266</v>
      </c>
      <c r="C877" t="s">
        <v>180</v>
      </c>
      <c r="D877">
        <v>2014</v>
      </c>
      <c r="E877" t="s">
        <v>104</v>
      </c>
      <c r="F877" s="21" t="s">
        <v>164</v>
      </c>
      <c r="G877" t="s">
        <v>126</v>
      </c>
      <c r="H877">
        <v>55212</v>
      </c>
      <c r="L877">
        <v>295953</v>
      </c>
    </row>
    <row r="878" spans="1:12">
      <c r="A878" t="s">
        <v>28</v>
      </c>
      <c r="B878" t="s">
        <v>1267</v>
      </c>
      <c r="C878" t="s">
        <v>181</v>
      </c>
      <c r="D878">
        <v>2014</v>
      </c>
      <c r="E878" t="s">
        <v>104</v>
      </c>
      <c r="F878" s="21" t="s">
        <v>164</v>
      </c>
      <c r="G878" t="s">
        <v>126</v>
      </c>
      <c r="H878">
        <v>108297</v>
      </c>
      <c r="L878">
        <v>580401</v>
      </c>
    </row>
    <row r="879" spans="1:12">
      <c r="A879" t="s">
        <v>30</v>
      </c>
      <c r="B879" t="s">
        <v>1268</v>
      </c>
      <c r="C879" t="s">
        <v>29</v>
      </c>
      <c r="D879">
        <v>2014</v>
      </c>
      <c r="E879" t="s">
        <v>104</v>
      </c>
      <c r="F879" s="21" t="s">
        <v>164</v>
      </c>
      <c r="G879" t="s">
        <v>126</v>
      </c>
      <c r="H879">
        <v>12065</v>
      </c>
      <c r="L879">
        <v>70169</v>
      </c>
    </row>
    <row r="880" spans="1:12">
      <c r="A880" t="s">
        <v>32</v>
      </c>
      <c r="B880" t="s">
        <v>1269</v>
      </c>
      <c r="C880" t="s">
        <v>31</v>
      </c>
      <c r="D880">
        <v>2014</v>
      </c>
      <c r="E880" t="s">
        <v>104</v>
      </c>
      <c r="F880" s="21" t="s">
        <v>164</v>
      </c>
      <c r="G880" t="s">
        <v>126</v>
      </c>
      <c r="H880">
        <v>20912</v>
      </c>
      <c r="L880">
        <v>122273</v>
      </c>
    </row>
    <row r="881" spans="1:12">
      <c r="A881" t="s">
        <v>34</v>
      </c>
      <c r="B881" t="s">
        <v>1270</v>
      </c>
      <c r="C881" t="s">
        <v>33</v>
      </c>
      <c r="D881">
        <v>2014</v>
      </c>
      <c r="E881" t="s">
        <v>104</v>
      </c>
      <c r="F881" s="21" t="s">
        <v>164</v>
      </c>
      <c r="G881" t="s">
        <v>126</v>
      </c>
      <c r="H881">
        <v>18935</v>
      </c>
      <c r="L881">
        <v>116287</v>
      </c>
    </row>
    <row r="882" spans="1:12">
      <c r="A882" t="s">
        <v>36</v>
      </c>
      <c r="B882" t="s">
        <v>1271</v>
      </c>
      <c r="C882" t="s">
        <v>35</v>
      </c>
      <c r="D882">
        <v>2014</v>
      </c>
      <c r="E882" t="s">
        <v>104</v>
      </c>
      <c r="F882" s="21" t="s">
        <v>164</v>
      </c>
      <c r="G882" t="s">
        <v>126</v>
      </c>
      <c r="H882">
        <v>17142</v>
      </c>
      <c r="L882">
        <v>94791</v>
      </c>
    </row>
    <row r="883" spans="1:12">
      <c r="A883" t="s">
        <v>38</v>
      </c>
      <c r="B883" t="s">
        <v>1272</v>
      </c>
      <c r="C883" t="s">
        <v>37</v>
      </c>
      <c r="D883">
        <v>2014</v>
      </c>
      <c r="E883" t="s">
        <v>104</v>
      </c>
      <c r="F883" s="21" t="s">
        <v>164</v>
      </c>
      <c r="G883" t="s">
        <v>126</v>
      </c>
      <c r="H883">
        <v>28419</v>
      </c>
      <c r="L883">
        <v>153804</v>
      </c>
    </row>
    <row r="884" spans="1:12">
      <c r="A884" t="s">
        <v>40</v>
      </c>
      <c r="B884" t="s">
        <v>1273</v>
      </c>
      <c r="C884" t="s">
        <v>39</v>
      </c>
      <c r="D884">
        <v>2014</v>
      </c>
      <c r="E884" t="s">
        <v>104</v>
      </c>
      <c r="F884" s="21" t="s">
        <v>164</v>
      </c>
      <c r="G884" t="s">
        <v>126</v>
      </c>
      <c r="H884">
        <v>26293</v>
      </c>
      <c r="L884">
        <v>136714</v>
      </c>
    </row>
    <row r="885" spans="1:12">
      <c r="A885" t="s">
        <v>41</v>
      </c>
      <c r="B885" t="s">
        <v>1274</v>
      </c>
      <c r="C885" t="s">
        <v>24</v>
      </c>
      <c r="D885">
        <v>2014</v>
      </c>
      <c r="E885" t="s">
        <v>104</v>
      </c>
      <c r="F885" s="21" t="s">
        <v>164</v>
      </c>
      <c r="G885" t="s">
        <v>126</v>
      </c>
      <c r="H885">
        <v>21914</v>
      </c>
      <c r="L885">
        <v>132675</v>
      </c>
    </row>
    <row r="886" spans="1:12">
      <c r="A886" t="s">
        <v>43</v>
      </c>
      <c r="B886" t="s">
        <v>1275</v>
      </c>
      <c r="C886" t="s">
        <v>42</v>
      </c>
      <c r="D886">
        <v>2014</v>
      </c>
      <c r="E886" t="s">
        <v>104</v>
      </c>
      <c r="F886" s="21" t="s">
        <v>164</v>
      </c>
      <c r="G886" t="s">
        <v>126</v>
      </c>
      <c r="H886">
        <v>11024</v>
      </c>
      <c r="L886">
        <v>75425</v>
      </c>
    </row>
    <row r="887" spans="1:12">
      <c r="A887" t="s">
        <v>45</v>
      </c>
      <c r="B887" t="s">
        <v>1276</v>
      </c>
      <c r="C887" t="s">
        <v>44</v>
      </c>
      <c r="D887">
        <v>2014</v>
      </c>
      <c r="E887" t="s">
        <v>104</v>
      </c>
      <c r="F887" s="21" t="s">
        <v>164</v>
      </c>
      <c r="G887" t="s">
        <v>126</v>
      </c>
      <c r="H887">
        <v>21590</v>
      </c>
      <c r="L887">
        <v>123666</v>
      </c>
    </row>
    <row r="888" spans="1:12">
      <c r="A888" t="s">
        <v>47</v>
      </c>
      <c r="B888" t="s">
        <v>1277</v>
      </c>
      <c r="C888" t="s">
        <v>46</v>
      </c>
      <c r="D888">
        <v>2014</v>
      </c>
      <c r="E888" t="s">
        <v>104</v>
      </c>
      <c r="F888" s="21" t="s">
        <v>164</v>
      </c>
      <c r="G888" t="s">
        <v>126</v>
      </c>
      <c r="H888">
        <v>32636</v>
      </c>
      <c r="L888">
        <v>184898</v>
      </c>
    </row>
    <row r="889" spans="1:12">
      <c r="A889" t="s">
        <v>49</v>
      </c>
      <c r="B889" t="s">
        <v>1278</v>
      </c>
      <c r="C889" t="s">
        <v>48</v>
      </c>
      <c r="D889">
        <v>2014</v>
      </c>
      <c r="E889" t="s">
        <v>104</v>
      </c>
      <c r="F889" s="21" t="s">
        <v>164</v>
      </c>
      <c r="G889" t="s">
        <v>126</v>
      </c>
      <c r="H889">
        <v>41491</v>
      </c>
      <c r="L889">
        <v>241297</v>
      </c>
    </row>
    <row r="890" spans="1:12">
      <c r="A890" t="s">
        <v>51</v>
      </c>
      <c r="B890" t="s">
        <v>1279</v>
      </c>
      <c r="C890" t="s">
        <v>50</v>
      </c>
      <c r="D890">
        <v>2014</v>
      </c>
      <c r="E890" t="s">
        <v>104</v>
      </c>
      <c r="F890" s="21" t="s">
        <v>164</v>
      </c>
      <c r="G890" t="s">
        <v>126</v>
      </c>
      <c r="H890">
        <v>24513</v>
      </c>
      <c r="L890">
        <v>140490</v>
      </c>
    </row>
    <row r="891" spans="1:12">
      <c r="A891" t="s">
        <v>53</v>
      </c>
      <c r="B891" t="s">
        <v>1280</v>
      </c>
      <c r="C891" t="s">
        <v>52</v>
      </c>
      <c r="D891">
        <v>2014</v>
      </c>
      <c r="E891" t="s">
        <v>104</v>
      </c>
      <c r="F891" s="21" t="s">
        <v>164</v>
      </c>
      <c r="G891" t="s">
        <v>126</v>
      </c>
      <c r="H891">
        <v>25473</v>
      </c>
      <c r="L891">
        <v>141214</v>
      </c>
    </row>
    <row r="892" spans="1:12">
      <c r="A892" t="s">
        <v>55</v>
      </c>
      <c r="B892" t="s">
        <v>1281</v>
      </c>
      <c r="C892" t="s">
        <v>54</v>
      </c>
      <c r="D892">
        <v>2014</v>
      </c>
      <c r="E892" t="s">
        <v>104</v>
      </c>
      <c r="F892" s="21" t="s">
        <v>164</v>
      </c>
      <c r="G892" t="s">
        <v>126</v>
      </c>
      <c r="H892">
        <v>23661</v>
      </c>
      <c r="L892">
        <v>127685</v>
      </c>
    </row>
    <row r="893" spans="1:12">
      <c r="A893" t="s">
        <v>57</v>
      </c>
      <c r="B893" t="s">
        <v>1282</v>
      </c>
      <c r="C893" t="s">
        <v>56</v>
      </c>
      <c r="D893">
        <v>2014</v>
      </c>
      <c r="E893" t="s">
        <v>104</v>
      </c>
      <c r="F893" s="21" t="s">
        <v>164</v>
      </c>
      <c r="G893" t="s">
        <v>126</v>
      </c>
      <c r="H893">
        <v>65264</v>
      </c>
      <c r="L893">
        <v>354294</v>
      </c>
    </row>
    <row r="894" spans="1:12">
      <c r="A894" t="s">
        <v>59</v>
      </c>
      <c r="B894" t="s">
        <v>1283</v>
      </c>
      <c r="C894" t="s">
        <v>58</v>
      </c>
      <c r="D894">
        <v>2014</v>
      </c>
      <c r="E894" t="s">
        <v>104</v>
      </c>
      <c r="F894" s="21" t="s">
        <v>164</v>
      </c>
      <c r="G894" t="s">
        <v>126</v>
      </c>
      <c r="H894">
        <v>44195</v>
      </c>
      <c r="L894">
        <v>236888</v>
      </c>
    </row>
    <row r="895" spans="1:12">
      <c r="A895" t="s">
        <v>61</v>
      </c>
      <c r="B895" t="s">
        <v>1284</v>
      </c>
      <c r="C895" t="s">
        <v>60</v>
      </c>
      <c r="D895">
        <v>2014</v>
      </c>
      <c r="E895" t="s">
        <v>104</v>
      </c>
      <c r="F895" s="21" t="s">
        <v>164</v>
      </c>
      <c r="G895" t="s">
        <v>126</v>
      </c>
      <c r="H895">
        <v>11017</v>
      </c>
      <c r="L895">
        <v>59065</v>
      </c>
    </row>
    <row r="896" spans="1:12">
      <c r="A896" t="s">
        <v>63</v>
      </c>
      <c r="B896" t="s">
        <v>1285</v>
      </c>
      <c r="C896" t="s">
        <v>62</v>
      </c>
      <c r="D896">
        <v>2014</v>
      </c>
      <c r="E896" t="s">
        <v>104</v>
      </c>
      <c r="F896" s="21" t="s">
        <v>164</v>
      </c>
      <c r="G896" t="s">
        <v>126</v>
      </c>
      <c r="H896">
        <v>34176</v>
      </c>
      <c r="L896">
        <v>179941</v>
      </c>
    </row>
    <row r="897" spans="1:12">
      <c r="A897" t="s">
        <v>65</v>
      </c>
      <c r="B897" t="s">
        <v>1286</v>
      </c>
      <c r="C897" t="s">
        <v>64</v>
      </c>
      <c r="D897">
        <v>2014</v>
      </c>
      <c r="E897" t="s">
        <v>104</v>
      </c>
      <c r="F897" s="21" t="s">
        <v>164</v>
      </c>
      <c r="G897" t="s">
        <v>126</v>
      </c>
      <c r="H897">
        <v>12248</v>
      </c>
      <c r="L897">
        <v>69674</v>
      </c>
    </row>
    <row r="898" spans="1:12">
      <c r="A898" t="s">
        <v>67</v>
      </c>
      <c r="B898" t="s">
        <v>1287</v>
      </c>
      <c r="C898" t="s">
        <v>66</v>
      </c>
      <c r="D898">
        <v>2014</v>
      </c>
      <c r="E898" t="s">
        <v>104</v>
      </c>
      <c r="F898" s="21" t="s">
        <v>164</v>
      </c>
      <c r="G898" t="s">
        <v>126</v>
      </c>
      <c r="H898">
        <v>16926</v>
      </c>
      <c r="L898">
        <v>91609</v>
      </c>
    </row>
    <row r="899" spans="1:12">
      <c r="A899" t="s">
        <v>69</v>
      </c>
      <c r="B899" t="s">
        <v>1288</v>
      </c>
      <c r="C899" t="s">
        <v>68</v>
      </c>
      <c r="D899">
        <v>2014</v>
      </c>
      <c r="E899" t="s">
        <v>104</v>
      </c>
      <c r="F899" s="21" t="s">
        <v>164</v>
      </c>
      <c r="G899" t="s">
        <v>126</v>
      </c>
      <c r="H899">
        <v>15618</v>
      </c>
      <c r="L899">
        <v>92336</v>
      </c>
    </row>
    <row r="900" spans="1:12">
      <c r="A900" t="s">
        <v>71</v>
      </c>
      <c r="B900" t="s">
        <v>1289</v>
      </c>
      <c r="C900" t="s">
        <v>70</v>
      </c>
      <c r="D900">
        <v>2014</v>
      </c>
      <c r="E900" t="s">
        <v>104</v>
      </c>
      <c r="F900" s="21" t="s">
        <v>164</v>
      </c>
      <c r="G900" t="s">
        <v>126</v>
      </c>
      <c r="H900">
        <v>29329</v>
      </c>
      <c r="L900">
        <v>146841</v>
      </c>
    </row>
    <row r="901" spans="1:12">
      <c r="A901" t="s">
        <v>20</v>
      </c>
      <c r="B901" t="s">
        <v>1290</v>
      </c>
      <c r="C901" t="s">
        <v>182</v>
      </c>
      <c r="D901">
        <v>2014</v>
      </c>
      <c r="E901" t="s">
        <v>104</v>
      </c>
      <c r="F901" s="21" t="s">
        <v>164</v>
      </c>
      <c r="G901" t="s">
        <v>126</v>
      </c>
      <c r="H901">
        <v>554841</v>
      </c>
      <c r="L901">
        <v>3092036</v>
      </c>
    </row>
    <row r="902" spans="1:12">
      <c r="A902" t="s">
        <v>23</v>
      </c>
      <c r="B902" t="s">
        <v>1291</v>
      </c>
      <c r="C902" t="s">
        <v>175</v>
      </c>
      <c r="D902">
        <v>2005</v>
      </c>
      <c r="E902" t="s">
        <v>105</v>
      </c>
      <c r="F902" t="s">
        <v>164</v>
      </c>
      <c r="G902" t="s">
        <v>136</v>
      </c>
      <c r="H902">
        <v>208901</v>
      </c>
    </row>
    <row r="903" spans="1:12">
      <c r="A903" t="s">
        <v>25</v>
      </c>
      <c r="B903" t="s">
        <v>1292</v>
      </c>
      <c r="C903" t="s">
        <v>176</v>
      </c>
      <c r="D903">
        <v>2005</v>
      </c>
      <c r="E903" t="s">
        <v>105</v>
      </c>
      <c r="F903" t="s">
        <v>164</v>
      </c>
      <c r="G903" t="s">
        <v>136</v>
      </c>
      <c r="H903">
        <v>39713</v>
      </c>
    </row>
    <row r="904" spans="1:12">
      <c r="A904" t="s">
        <v>26</v>
      </c>
      <c r="B904" t="s">
        <v>1293</v>
      </c>
      <c r="C904" t="s">
        <v>177</v>
      </c>
      <c r="D904">
        <v>2005</v>
      </c>
      <c r="E904" t="s">
        <v>105</v>
      </c>
      <c r="F904" t="s">
        <v>164</v>
      </c>
      <c r="G904" t="s">
        <v>136</v>
      </c>
      <c r="H904">
        <v>112980</v>
      </c>
    </row>
    <row r="905" spans="1:12">
      <c r="A905" s="16" t="s">
        <v>221</v>
      </c>
      <c r="B905" t="s">
        <v>1294</v>
      </c>
      <c r="C905" t="s">
        <v>178</v>
      </c>
      <c r="D905">
        <v>2005</v>
      </c>
      <c r="E905" t="s">
        <v>105</v>
      </c>
      <c r="F905" t="s">
        <v>164</v>
      </c>
      <c r="G905" t="s">
        <v>136</v>
      </c>
      <c r="H905">
        <v>157822</v>
      </c>
    </row>
    <row r="906" spans="1:12">
      <c r="A906" t="s">
        <v>107</v>
      </c>
      <c r="B906" t="s">
        <v>1295</v>
      </c>
      <c r="C906" t="s">
        <v>179</v>
      </c>
      <c r="D906">
        <v>2005</v>
      </c>
      <c r="E906" t="s">
        <v>105</v>
      </c>
      <c r="F906" t="s">
        <v>164</v>
      </c>
      <c r="G906" t="s">
        <v>136</v>
      </c>
      <c r="H906">
        <v>145529</v>
      </c>
    </row>
    <row r="907" spans="1:12">
      <c r="A907" t="s">
        <v>27</v>
      </c>
      <c r="B907" t="s">
        <v>1296</v>
      </c>
      <c r="C907" t="s">
        <v>180</v>
      </c>
      <c r="D907">
        <v>2005</v>
      </c>
      <c r="E907" t="s">
        <v>105</v>
      </c>
      <c r="F907" t="s">
        <v>164</v>
      </c>
      <c r="G907" t="s">
        <v>136</v>
      </c>
      <c r="H907">
        <v>92258</v>
      </c>
    </row>
    <row r="908" spans="1:12">
      <c r="A908" t="s">
        <v>28</v>
      </c>
      <c r="B908" t="s">
        <v>1297</v>
      </c>
      <c r="C908" t="s">
        <v>181</v>
      </c>
      <c r="D908">
        <v>2005</v>
      </c>
      <c r="E908" t="s">
        <v>105</v>
      </c>
      <c r="F908" t="s">
        <v>164</v>
      </c>
      <c r="G908" t="s">
        <v>136</v>
      </c>
      <c r="H908">
        <v>175074</v>
      </c>
    </row>
    <row r="909" spans="1:12">
      <c r="A909" t="s">
        <v>30</v>
      </c>
      <c r="B909" t="s">
        <v>1298</v>
      </c>
      <c r="C909" t="s">
        <v>29</v>
      </c>
      <c r="D909">
        <v>2005</v>
      </c>
      <c r="E909" t="s">
        <v>105</v>
      </c>
      <c r="F909" t="s">
        <v>164</v>
      </c>
      <c r="G909" t="s">
        <v>136</v>
      </c>
      <c r="H909">
        <v>21330</v>
      </c>
    </row>
    <row r="910" spans="1:12">
      <c r="A910" t="s">
        <v>32</v>
      </c>
      <c r="B910" t="s">
        <v>1299</v>
      </c>
      <c r="C910" t="s">
        <v>31</v>
      </c>
      <c r="D910">
        <v>2005</v>
      </c>
      <c r="E910" t="s">
        <v>105</v>
      </c>
      <c r="F910" t="s">
        <v>164</v>
      </c>
      <c r="G910" t="s">
        <v>136</v>
      </c>
      <c r="H910">
        <v>36755</v>
      </c>
    </row>
    <row r="911" spans="1:12">
      <c r="A911" t="s">
        <v>34</v>
      </c>
      <c r="B911" t="s">
        <v>1300</v>
      </c>
      <c r="C911" t="s">
        <v>33</v>
      </c>
      <c r="D911">
        <v>2005</v>
      </c>
      <c r="E911" t="s">
        <v>105</v>
      </c>
      <c r="F911" t="s">
        <v>164</v>
      </c>
      <c r="G911" t="s">
        <v>136</v>
      </c>
      <c r="H911">
        <v>32759</v>
      </c>
    </row>
    <row r="912" spans="1:12">
      <c r="A912" t="s">
        <v>36</v>
      </c>
      <c r="B912" t="s">
        <v>1301</v>
      </c>
      <c r="C912" t="s">
        <v>35</v>
      </c>
      <c r="D912">
        <v>2005</v>
      </c>
      <c r="E912" t="s">
        <v>105</v>
      </c>
      <c r="F912" t="s">
        <v>164</v>
      </c>
      <c r="G912" t="s">
        <v>136</v>
      </c>
      <c r="H912">
        <v>28159</v>
      </c>
    </row>
    <row r="913" spans="1:8">
      <c r="A913" t="s">
        <v>38</v>
      </c>
      <c r="B913" t="s">
        <v>1302</v>
      </c>
      <c r="C913" t="s">
        <v>37</v>
      </c>
      <c r="D913">
        <v>2005</v>
      </c>
      <c r="E913" t="s">
        <v>105</v>
      </c>
      <c r="F913" t="s">
        <v>164</v>
      </c>
      <c r="G913" t="s">
        <v>136</v>
      </c>
      <c r="H913">
        <v>48044</v>
      </c>
    </row>
    <row r="914" spans="1:8">
      <c r="A914" t="s">
        <v>40</v>
      </c>
      <c r="B914" t="s">
        <v>1303</v>
      </c>
      <c r="C914" t="s">
        <v>39</v>
      </c>
      <c r="D914">
        <v>2005</v>
      </c>
      <c r="E914" t="s">
        <v>105</v>
      </c>
      <c r="F914" t="s">
        <v>164</v>
      </c>
      <c r="G914" t="s">
        <v>136</v>
      </c>
      <c r="H914">
        <v>41854</v>
      </c>
    </row>
    <row r="915" spans="1:8">
      <c r="A915" t="s">
        <v>41</v>
      </c>
      <c r="B915" t="s">
        <v>1304</v>
      </c>
      <c r="C915" t="s">
        <v>24</v>
      </c>
      <c r="D915">
        <v>2005</v>
      </c>
      <c r="E915" t="s">
        <v>105</v>
      </c>
      <c r="F915" t="s">
        <v>164</v>
      </c>
      <c r="G915" t="s">
        <v>136</v>
      </c>
      <c r="H915">
        <v>39713</v>
      </c>
    </row>
    <row r="916" spans="1:8">
      <c r="A916" t="s">
        <v>43</v>
      </c>
      <c r="B916" t="s">
        <v>1305</v>
      </c>
      <c r="C916" t="s">
        <v>42</v>
      </c>
      <c r="D916">
        <v>2005</v>
      </c>
      <c r="E916" t="s">
        <v>105</v>
      </c>
      <c r="F916" t="s">
        <v>164</v>
      </c>
      <c r="G916" t="s">
        <v>136</v>
      </c>
      <c r="H916">
        <v>24519</v>
      </c>
    </row>
    <row r="917" spans="1:8">
      <c r="A917" t="s">
        <v>45</v>
      </c>
      <c r="B917" t="s">
        <v>1306</v>
      </c>
      <c r="C917" t="s">
        <v>44</v>
      </c>
      <c r="D917">
        <v>2005</v>
      </c>
      <c r="E917" t="s">
        <v>105</v>
      </c>
      <c r="F917" t="s">
        <v>164</v>
      </c>
      <c r="G917" t="s">
        <v>136</v>
      </c>
      <c r="H917">
        <v>34574</v>
      </c>
    </row>
    <row r="918" spans="1:8">
      <c r="A918" t="s">
        <v>47</v>
      </c>
      <c r="B918" t="s">
        <v>1307</v>
      </c>
      <c r="C918" t="s">
        <v>46</v>
      </c>
      <c r="D918">
        <v>2005</v>
      </c>
      <c r="E918" t="s">
        <v>105</v>
      </c>
      <c r="F918" t="s">
        <v>164</v>
      </c>
      <c r="G918" t="s">
        <v>136</v>
      </c>
      <c r="H918">
        <v>53887</v>
      </c>
    </row>
    <row r="919" spans="1:8">
      <c r="A919" t="s">
        <v>49</v>
      </c>
      <c r="B919" t="s">
        <v>1308</v>
      </c>
      <c r="C919" t="s">
        <v>48</v>
      </c>
      <c r="D919">
        <v>2005</v>
      </c>
      <c r="E919" t="s">
        <v>105</v>
      </c>
      <c r="F919" t="s">
        <v>164</v>
      </c>
      <c r="G919" t="s">
        <v>136</v>
      </c>
      <c r="H919">
        <v>72931</v>
      </c>
    </row>
    <row r="920" spans="1:8">
      <c r="A920" t="s">
        <v>51</v>
      </c>
      <c r="B920" t="s">
        <v>1309</v>
      </c>
      <c r="C920" t="s">
        <v>50</v>
      </c>
      <c r="D920">
        <v>2005</v>
      </c>
      <c r="E920" t="s">
        <v>105</v>
      </c>
      <c r="F920" t="s">
        <v>164</v>
      </c>
      <c r="G920" t="s">
        <v>136</v>
      </c>
      <c r="H920">
        <v>42892</v>
      </c>
    </row>
    <row r="921" spans="1:8">
      <c r="A921" t="s">
        <v>53</v>
      </c>
      <c r="B921" t="s">
        <v>1310</v>
      </c>
      <c r="C921" t="s">
        <v>52</v>
      </c>
      <c r="D921">
        <v>2005</v>
      </c>
      <c r="E921" t="s">
        <v>105</v>
      </c>
      <c r="F921" t="s">
        <v>164</v>
      </c>
      <c r="G921" t="s">
        <v>136</v>
      </c>
      <c r="H921">
        <v>41999</v>
      </c>
    </row>
    <row r="922" spans="1:8">
      <c r="A922" t="s">
        <v>55</v>
      </c>
      <c r="B922" t="s">
        <v>1311</v>
      </c>
      <c r="C922" t="s">
        <v>54</v>
      </c>
      <c r="D922">
        <v>2005</v>
      </c>
      <c r="E922" t="s">
        <v>105</v>
      </c>
      <c r="F922" t="s">
        <v>164</v>
      </c>
      <c r="G922" t="s">
        <v>136</v>
      </c>
      <c r="H922">
        <v>37726</v>
      </c>
    </row>
    <row r="923" spans="1:8">
      <c r="A923" t="s">
        <v>57</v>
      </c>
      <c r="B923" t="s">
        <v>1312</v>
      </c>
      <c r="C923" t="s">
        <v>56</v>
      </c>
      <c r="D923">
        <v>2005</v>
      </c>
      <c r="E923" t="s">
        <v>105</v>
      </c>
      <c r="F923" t="s">
        <v>164</v>
      </c>
      <c r="G923" t="s">
        <v>136</v>
      </c>
      <c r="H923">
        <v>107803</v>
      </c>
    </row>
    <row r="924" spans="1:8">
      <c r="A924" t="s">
        <v>59</v>
      </c>
      <c r="B924" t="s">
        <v>1313</v>
      </c>
      <c r="C924" t="s">
        <v>58</v>
      </c>
      <c r="D924">
        <v>2005</v>
      </c>
      <c r="E924" t="s">
        <v>105</v>
      </c>
      <c r="F924" t="s">
        <v>164</v>
      </c>
      <c r="G924" t="s">
        <v>136</v>
      </c>
      <c r="H924">
        <v>74664</v>
      </c>
    </row>
    <row r="925" spans="1:8">
      <c r="A925" t="s">
        <v>61</v>
      </c>
      <c r="B925" t="s">
        <v>1314</v>
      </c>
      <c r="C925" t="s">
        <v>60</v>
      </c>
      <c r="D925">
        <v>2005</v>
      </c>
      <c r="E925" t="s">
        <v>105</v>
      </c>
      <c r="F925" t="s">
        <v>164</v>
      </c>
      <c r="G925" t="s">
        <v>136</v>
      </c>
      <c r="H925">
        <v>17594</v>
      </c>
    </row>
    <row r="926" spans="1:8">
      <c r="A926" t="s">
        <v>63</v>
      </c>
      <c r="B926" t="s">
        <v>1315</v>
      </c>
      <c r="C926" t="s">
        <v>62</v>
      </c>
      <c r="D926">
        <v>2005</v>
      </c>
      <c r="E926" t="s">
        <v>105</v>
      </c>
      <c r="F926" t="s">
        <v>164</v>
      </c>
      <c r="G926" t="s">
        <v>136</v>
      </c>
      <c r="H926">
        <v>54754</v>
      </c>
    </row>
    <row r="927" spans="1:8">
      <c r="A927" t="s">
        <v>65</v>
      </c>
      <c r="B927" t="s">
        <v>1316</v>
      </c>
      <c r="C927" t="s">
        <v>64</v>
      </c>
      <c r="D927">
        <v>2005</v>
      </c>
      <c r="E927" t="s">
        <v>105</v>
      </c>
      <c r="F927" t="s">
        <v>164</v>
      </c>
      <c r="G927" t="s">
        <v>136</v>
      </c>
      <c r="H927">
        <v>21696</v>
      </c>
    </row>
    <row r="928" spans="1:8">
      <c r="A928" t="s">
        <v>67</v>
      </c>
      <c r="B928" t="s">
        <v>1317</v>
      </c>
      <c r="C928" t="s">
        <v>66</v>
      </c>
      <c r="D928">
        <v>2005</v>
      </c>
      <c r="E928" t="s">
        <v>105</v>
      </c>
      <c r="F928" t="s">
        <v>164</v>
      </c>
      <c r="G928" t="s">
        <v>136</v>
      </c>
      <c r="H928">
        <v>28132</v>
      </c>
    </row>
    <row r="929" spans="1:8">
      <c r="A929" t="s">
        <v>69</v>
      </c>
      <c r="B929" t="s">
        <v>1318</v>
      </c>
      <c r="C929" t="s">
        <v>68</v>
      </c>
      <c r="D929">
        <v>2005</v>
      </c>
      <c r="E929" t="s">
        <v>105</v>
      </c>
      <c r="F929" t="s">
        <v>164</v>
      </c>
      <c r="G929" t="s">
        <v>136</v>
      </c>
      <c r="H929">
        <v>27305</v>
      </c>
    </row>
    <row r="930" spans="1:8">
      <c r="A930" t="s">
        <v>71</v>
      </c>
      <c r="B930" t="s">
        <v>1319</v>
      </c>
      <c r="C930" t="s">
        <v>70</v>
      </c>
      <c r="D930">
        <v>2005</v>
      </c>
      <c r="E930" t="s">
        <v>105</v>
      </c>
      <c r="F930" t="s">
        <v>164</v>
      </c>
      <c r="G930" t="s">
        <v>136</v>
      </c>
      <c r="H930">
        <v>43187</v>
      </c>
    </row>
    <row r="931" spans="1:8">
      <c r="A931" t="s">
        <v>20</v>
      </c>
      <c r="B931" t="s">
        <v>1320</v>
      </c>
      <c r="C931" t="s">
        <v>182</v>
      </c>
      <c r="D931">
        <v>2005</v>
      </c>
      <c r="E931" t="s">
        <v>105</v>
      </c>
      <c r="F931" t="s">
        <v>164</v>
      </c>
      <c r="G931" t="s">
        <v>136</v>
      </c>
      <c r="H931">
        <v>932277</v>
      </c>
    </row>
    <row r="932" spans="1:8">
      <c r="A932" t="s">
        <v>23</v>
      </c>
      <c r="B932" t="s">
        <v>1321</v>
      </c>
      <c r="C932" t="s">
        <v>175</v>
      </c>
      <c r="D932">
        <v>2006</v>
      </c>
      <c r="E932" t="s">
        <v>105</v>
      </c>
      <c r="F932" t="s">
        <v>164</v>
      </c>
      <c r="G932" t="s">
        <v>136</v>
      </c>
      <c r="H932">
        <v>209846</v>
      </c>
    </row>
    <row r="933" spans="1:8">
      <c r="A933" t="s">
        <v>25</v>
      </c>
      <c r="B933" t="s">
        <v>1322</v>
      </c>
      <c r="C933" t="s">
        <v>176</v>
      </c>
      <c r="D933">
        <v>2006</v>
      </c>
      <c r="E933" t="s">
        <v>105</v>
      </c>
      <c r="F933" t="s">
        <v>164</v>
      </c>
      <c r="G933" t="s">
        <v>136</v>
      </c>
      <c r="H933">
        <v>39905</v>
      </c>
    </row>
    <row r="934" spans="1:8">
      <c r="A934" t="s">
        <v>26</v>
      </c>
      <c r="B934" t="s">
        <v>1323</v>
      </c>
      <c r="C934" t="s">
        <v>177</v>
      </c>
      <c r="D934">
        <v>2006</v>
      </c>
      <c r="E934" t="s">
        <v>105</v>
      </c>
      <c r="F934" t="s">
        <v>164</v>
      </c>
      <c r="G934" t="s">
        <v>136</v>
      </c>
      <c r="H934">
        <v>113738</v>
      </c>
    </row>
    <row r="935" spans="1:8">
      <c r="A935" s="16" t="s">
        <v>221</v>
      </c>
      <c r="B935" t="s">
        <v>1324</v>
      </c>
      <c r="C935" t="s">
        <v>178</v>
      </c>
      <c r="D935">
        <v>2006</v>
      </c>
      <c r="E935" t="s">
        <v>105</v>
      </c>
      <c r="F935" t="s">
        <v>164</v>
      </c>
      <c r="G935" t="s">
        <v>136</v>
      </c>
      <c r="H935">
        <v>159504</v>
      </c>
    </row>
    <row r="936" spans="1:8">
      <c r="A936" t="s">
        <v>107</v>
      </c>
      <c r="B936" t="s">
        <v>1325</v>
      </c>
      <c r="C936" t="s">
        <v>179</v>
      </c>
      <c r="D936">
        <v>2006</v>
      </c>
      <c r="E936" t="s">
        <v>105</v>
      </c>
      <c r="F936" t="s">
        <v>164</v>
      </c>
      <c r="G936" t="s">
        <v>136</v>
      </c>
      <c r="H936">
        <v>147065</v>
      </c>
    </row>
    <row r="937" spans="1:8">
      <c r="A937" t="s">
        <v>27</v>
      </c>
      <c r="B937" t="s">
        <v>1326</v>
      </c>
      <c r="C937" t="s">
        <v>180</v>
      </c>
      <c r="D937">
        <v>2006</v>
      </c>
      <c r="E937" t="s">
        <v>105</v>
      </c>
      <c r="F937" t="s">
        <v>164</v>
      </c>
      <c r="G937" t="s">
        <v>136</v>
      </c>
      <c r="H937">
        <v>92809</v>
      </c>
    </row>
    <row r="938" spans="1:8">
      <c r="A938" t="s">
        <v>28</v>
      </c>
      <c r="B938" t="s">
        <v>1327</v>
      </c>
      <c r="C938" t="s">
        <v>181</v>
      </c>
      <c r="D938">
        <v>2006</v>
      </c>
      <c r="E938" t="s">
        <v>105</v>
      </c>
      <c r="F938" t="s">
        <v>164</v>
      </c>
      <c r="G938" t="s">
        <v>136</v>
      </c>
      <c r="H938">
        <v>176420</v>
      </c>
    </row>
    <row r="939" spans="1:8">
      <c r="A939" t="s">
        <v>30</v>
      </c>
      <c r="B939" t="s">
        <v>1328</v>
      </c>
      <c r="C939" t="s">
        <v>29</v>
      </c>
      <c r="D939">
        <v>2006</v>
      </c>
      <c r="E939" t="s">
        <v>105</v>
      </c>
      <c r="F939" t="s">
        <v>164</v>
      </c>
      <c r="G939" t="s">
        <v>136</v>
      </c>
      <c r="H939">
        <v>21414</v>
      </c>
    </row>
    <row r="940" spans="1:8">
      <c r="A940" t="s">
        <v>32</v>
      </c>
      <c r="B940" t="s">
        <v>1329</v>
      </c>
      <c r="C940" t="s">
        <v>31</v>
      </c>
      <c r="D940">
        <v>2006</v>
      </c>
      <c r="E940" t="s">
        <v>105</v>
      </c>
      <c r="F940" t="s">
        <v>164</v>
      </c>
      <c r="G940" t="s">
        <v>136</v>
      </c>
      <c r="H940">
        <v>36889</v>
      </c>
    </row>
    <row r="941" spans="1:8">
      <c r="A941" t="s">
        <v>34</v>
      </c>
      <c r="B941" t="s">
        <v>1330</v>
      </c>
      <c r="C941" t="s">
        <v>33</v>
      </c>
      <c r="D941">
        <v>2006</v>
      </c>
      <c r="E941" t="s">
        <v>105</v>
      </c>
      <c r="F941" t="s">
        <v>164</v>
      </c>
      <c r="G941" t="s">
        <v>136</v>
      </c>
      <c r="H941">
        <v>32975</v>
      </c>
    </row>
    <row r="942" spans="1:8">
      <c r="A942" t="s">
        <v>36</v>
      </c>
      <c r="B942" t="s">
        <v>1331</v>
      </c>
      <c r="C942" t="s">
        <v>35</v>
      </c>
      <c r="D942">
        <v>2006</v>
      </c>
      <c r="E942" t="s">
        <v>105</v>
      </c>
      <c r="F942" t="s">
        <v>164</v>
      </c>
      <c r="G942" t="s">
        <v>136</v>
      </c>
      <c r="H942">
        <v>28173</v>
      </c>
    </row>
    <row r="943" spans="1:8">
      <c r="A943" t="s">
        <v>38</v>
      </c>
      <c r="B943" t="s">
        <v>1332</v>
      </c>
      <c r="C943" t="s">
        <v>37</v>
      </c>
      <c r="D943">
        <v>2006</v>
      </c>
      <c r="E943" t="s">
        <v>105</v>
      </c>
      <c r="F943" t="s">
        <v>164</v>
      </c>
      <c r="G943" t="s">
        <v>136</v>
      </c>
      <c r="H943">
        <v>48210</v>
      </c>
    </row>
    <row r="944" spans="1:8">
      <c r="A944" t="s">
        <v>40</v>
      </c>
      <c r="B944" t="s">
        <v>1333</v>
      </c>
      <c r="C944" t="s">
        <v>39</v>
      </c>
      <c r="D944">
        <v>2006</v>
      </c>
      <c r="E944" t="s">
        <v>105</v>
      </c>
      <c r="F944" t="s">
        <v>164</v>
      </c>
      <c r="G944" t="s">
        <v>136</v>
      </c>
      <c r="H944">
        <v>42185</v>
      </c>
    </row>
    <row r="945" spans="1:8">
      <c r="A945" t="s">
        <v>41</v>
      </c>
      <c r="B945" t="s">
        <v>1334</v>
      </c>
      <c r="C945" t="s">
        <v>24</v>
      </c>
      <c r="D945">
        <v>2006</v>
      </c>
      <c r="E945" t="s">
        <v>105</v>
      </c>
      <c r="F945" t="s">
        <v>164</v>
      </c>
      <c r="G945" t="s">
        <v>136</v>
      </c>
      <c r="H945">
        <v>39905</v>
      </c>
    </row>
    <row r="946" spans="1:8">
      <c r="A946" t="s">
        <v>43</v>
      </c>
      <c r="B946" t="s">
        <v>1335</v>
      </c>
      <c r="C946" t="s">
        <v>42</v>
      </c>
      <c r="D946">
        <v>2006</v>
      </c>
      <c r="E946" t="s">
        <v>105</v>
      </c>
      <c r="F946" t="s">
        <v>164</v>
      </c>
      <c r="G946" t="s">
        <v>136</v>
      </c>
      <c r="H946">
        <v>24512</v>
      </c>
    </row>
    <row r="947" spans="1:8">
      <c r="A947" t="s">
        <v>45</v>
      </c>
      <c r="B947" t="s">
        <v>1336</v>
      </c>
      <c r="C947" t="s">
        <v>44</v>
      </c>
      <c r="D947">
        <v>2006</v>
      </c>
      <c r="E947" t="s">
        <v>105</v>
      </c>
      <c r="F947" t="s">
        <v>164</v>
      </c>
      <c r="G947" t="s">
        <v>136</v>
      </c>
      <c r="H947">
        <v>34903</v>
      </c>
    </row>
    <row r="948" spans="1:8">
      <c r="A948" t="s">
        <v>47</v>
      </c>
      <c r="B948" t="s">
        <v>1337</v>
      </c>
      <c r="C948" t="s">
        <v>46</v>
      </c>
      <c r="D948">
        <v>2006</v>
      </c>
      <c r="E948" t="s">
        <v>105</v>
      </c>
      <c r="F948" t="s">
        <v>164</v>
      </c>
      <c r="G948" t="s">
        <v>136</v>
      </c>
      <c r="H948">
        <v>54323</v>
      </c>
    </row>
    <row r="949" spans="1:8">
      <c r="A949" t="s">
        <v>49</v>
      </c>
      <c r="B949" t="s">
        <v>1338</v>
      </c>
      <c r="C949" t="s">
        <v>48</v>
      </c>
      <c r="D949">
        <v>2006</v>
      </c>
      <c r="E949" t="s">
        <v>105</v>
      </c>
      <c r="F949" t="s">
        <v>164</v>
      </c>
      <c r="G949" t="s">
        <v>136</v>
      </c>
      <c r="H949">
        <v>73643</v>
      </c>
    </row>
    <row r="950" spans="1:8">
      <c r="A950" t="s">
        <v>51</v>
      </c>
      <c r="B950" t="s">
        <v>1339</v>
      </c>
      <c r="C950" t="s">
        <v>50</v>
      </c>
      <c r="D950">
        <v>2006</v>
      </c>
      <c r="E950" t="s">
        <v>105</v>
      </c>
      <c r="F950" t="s">
        <v>164</v>
      </c>
      <c r="G950" t="s">
        <v>136</v>
      </c>
      <c r="H950">
        <v>43397</v>
      </c>
    </row>
    <row r="951" spans="1:8">
      <c r="A951" t="s">
        <v>53</v>
      </c>
      <c r="B951" t="s">
        <v>1340</v>
      </c>
      <c r="C951" t="s">
        <v>52</v>
      </c>
      <c r="D951">
        <v>2006</v>
      </c>
      <c r="E951" t="s">
        <v>105</v>
      </c>
      <c r="F951" t="s">
        <v>164</v>
      </c>
      <c r="G951" t="s">
        <v>136</v>
      </c>
      <c r="H951">
        <v>42464</v>
      </c>
    </row>
    <row r="952" spans="1:8">
      <c r="A952" t="s">
        <v>55</v>
      </c>
      <c r="B952" t="s">
        <v>1341</v>
      </c>
      <c r="C952" t="s">
        <v>54</v>
      </c>
      <c r="D952">
        <v>2006</v>
      </c>
      <c r="E952" t="s">
        <v>105</v>
      </c>
      <c r="F952" t="s">
        <v>164</v>
      </c>
      <c r="G952" t="s">
        <v>136</v>
      </c>
      <c r="H952">
        <v>38138</v>
      </c>
    </row>
    <row r="953" spans="1:8">
      <c r="A953" t="s">
        <v>57</v>
      </c>
      <c r="B953" t="s">
        <v>1342</v>
      </c>
      <c r="C953" t="s">
        <v>56</v>
      </c>
      <c r="D953">
        <v>2006</v>
      </c>
      <c r="E953" t="s">
        <v>105</v>
      </c>
      <c r="F953" t="s">
        <v>164</v>
      </c>
      <c r="G953" t="s">
        <v>136</v>
      </c>
      <c r="H953">
        <v>108927</v>
      </c>
    </row>
    <row r="954" spans="1:8">
      <c r="A954" t="s">
        <v>59</v>
      </c>
      <c r="B954" t="s">
        <v>1343</v>
      </c>
      <c r="C954" t="s">
        <v>58</v>
      </c>
      <c r="D954">
        <v>2006</v>
      </c>
      <c r="E954" t="s">
        <v>105</v>
      </c>
      <c r="F954" t="s">
        <v>164</v>
      </c>
      <c r="G954" t="s">
        <v>136</v>
      </c>
      <c r="H954">
        <v>74993</v>
      </c>
    </row>
    <row r="955" spans="1:8">
      <c r="A955" t="s">
        <v>61</v>
      </c>
      <c r="B955" t="s">
        <v>1344</v>
      </c>
      <c r="C955" t="s">
        <v>60</v>
      </c>
      <c r="D955">
        <v>2006</v>
      </c>
      <c r="E955" t="s">
        <v>105</v>
      </c>
      <c r="F955" t="s">
        <v>164</v>
      </c>
      <c r="G955" t="s">
        <v>136</v>
      </c>
      <c r="H955">
        <v>17816</v>
      </c>
    </row>
    <row r="956" spans="1:8">
      <c r="A956" t="s">
        <v>63</v>
      </c>
      <c r="B956" t="s">
        <v>1345</v>
      </c>
      <c r="C956" t="s">
        <v>62</v>
      </c>
      <c r="D956">
        <v>2006</v>
      </c>
      <c r="E956" t="s">
        <v>105</v>
      </c>
      <c r="F956" t="s">
        <v>164</v>
      </c>
      <c r="G956" t="s">
        <v>136</v>
      </c>
      <c r="H956">
        <v>55139</v>
      </c>
    </row>
    <row r="957" spans="1:8">
      <c r="A957" t="s">
        <v>65</v>
      </c>
      <c r="B957" t="s">
        <v>1346</v>
      </c>
      <c r="C957" t="s">
        <v>64</v>
      </c>
      <c r="D957">
        <v>2006</v>
      </c>
      <c r="E957" t="s">
        <v>105</v>
      </c>
      <c r="F957" t="s">
        <v>164</v>
      </c>
      <c r="G957" t="s">
        <v>136</v>
      </c>
      <c r="H957">
        <v>21966</v>
      </c>
    </row>
    <row r="958" spans="1:8">
      <c r="A958" t="s">
        <v>67</v>
      </c>
      <c r="B958" t="s">
        <v>1347</v>
      </c>
      <c r="C958" t="s">
        <v>66</v>
      </c>
      <c r="D958">
        <v>2006</v>
      </c>
      <c r="E958" t="s">
        <v>105</v>
      </c>
      <c r="F958" t="s">
        <v>164</v>
      </c>
      <c r="G958" t="s">
        <v>136</v>
      </c>
      <c r="H958">
        <v>28188</v>
      </c>
    </row>
    <row r="959" spans="1:8">
      <c r="A959" t="s">
        <v>69</v>
      </c>
      <c r="B959" t="s">
        <v>1348</v>
      </c>
      <c r="C959" t="s">
        <v>68</v>
      </c>
      <c r="D959">
        <v>2006</v>
      </c>
      <c r="E959" t="s">
        <v>105</v>
      </c>
      <c r="F959" t="s">
        <v>164</v>
      </c>
      <c r="G959" t="s">
        <v>136</v>
      </c>
      <c r="H959">
        <v>27484</v>
      </c>
    </row>
    <row r="960" spans="1:8">
      <c r="A960" t="s">
        <v>71</v>
      </c>
      <c r="B960" t="s">
        <v>1349</v>
      </c>
      <c r="C960" t="s">
        <v>70</v>
      </c>
      <c r="D960">
        <v>2006</v>
      </c>
      <c r="E960" t="s">
        <v>105</v>
      </c>
      <c r="F960" t="s">
        <v>164</v>
      </c>
      <c r="G960" t="s">
        <v>136</v>
      </c>
      <c r="H960">
        <v>43643</v>
      </c>
    </row>
    <row r="961" spans="1:8">
      <c r="A961" t="s">
        <v>20</v>
      </c>
      <c r="B961" t="s">
        <v>1350</v>
      </c>
      <c r="C961" t="s">
        <v>182</v>
      </c>
      <c r="D961">
        <v>2006</v>
      </c>
      <c r="E961" t="s">
        <v>105</v>
      </c>
      <c r="F961" t="s">
        <v>164</v>
      </c>
      <c r="G961" t="s">
        <v>136</v>
      </c>
      <c r="H961">
        <v>939287</v>
      </c>
    </row>
    <row r="962" spans="1:8">
      <c r="A962" t="s">
        <v>23</v>
      </c>
      <c r="B962" t="s">
        <v>1351</v>
      </c>
      <c r="C962" t="s">
        <v>175</v>
      </c>
      <c r="D962">
        <v>2007</v>
      </c>
      <c r="E962" t="s">
        <v>105</v>
      </c>
      <c r="F962" t="s">
        <v>164</v>
      </c>
      <c r="G962" t="s">
        <v>136</v>
      </c>
      <c r="H962">
        <v>211388</v>
      </c>
    </row>
    <row r="963" spans="1:8">
      <c r="A963" t="s">
        <v>25</v>
      </c>
      <c r="B963" t="s">
        <v>1352</v>
      </c>
      <c r="C963" t="s">
        <v>176</v>
      </c>
      <c r="D963">
        <v>2007</v>
      </c>
      <c r="E963" t="s">
        <v>105</v>
      </c>
      <c r="F963" t="s">
        <v>164</v>
      </c>
      <c r="G963" t="s">
        <v>136</v>
      </c>
      <c r="H963">
        <v>40266</v>
      </c>
    </row>
    <row r="964" spans="1:8">
      <c r="A964" t="s">
        <v>26</v>
      </c>
      <c r="B964" t="s">
        <v>1353</v>
      </c>
      <c r="C964" t="s">
        <v>177</v>
      </c>
      <c r="D964">
        <v>2007</v>
      </c>
      <c r="E964" t="s">
        <v>105</v>
      </c>
      <c r="F964" t="s">
        <v>164</v>
      </c>
      <c r="G964" t="s">
        <v>136</v>
      </c>
      <c r="H964">
        <v>115169</v>
      </c>
    </row>
    <row r="965" spans="1:8">
      <c r="A965" s="16" t="s">
        <v>221</v>
      </c>
      <c r="B965" t="s">
        <v>1354</v>
      </c>
      <c r="C965" t="s">
        <v>178</v>
      </c>
      <c r="D965">
        <v>2007</v>
      </c>
      <c r="E965" t="s">
        <v>105</v>
      </c>
      <c r="F965" t="s">
        <v>164</v>
      </c>
      <c r="G965" t="s">
        <v>136</v>
      </c>
      <c r="H965">
        <v>161722</v>
      </c>
    </row>
    <row r="966" spans="1:8">
      <c r="A966" t="s">
        <v>107</v>
      </c>
      <c r="B966" t="s">
        <v>1355</v>
      </c>
      <c r="C966" t="s">
        <v>179</v>
      </c>
      <c r="D966">
        <v>2007</v>
      </c>
      <c r="E966" t="s">
        <v>105</v>
      </c>
      <c r="F966" t="s">
        <v>164</v>
      </c>
      <c r="G966" t="s">
        <v>136</v>
      </c>
      <c r="H966">
        <v>149801</v>
      </c>
    </row>
    <row r="967" spans="1:8">
      <c r="A967" t="s">
        <v>27</v>
      </c>
      <c r="B967" t="s">
        <v>1356</v>
      </c>
      <c r="C967" t="s">
        <v>180</v>
      </c>
      <c r="D967">
        <v>2007</v>
      </c>
      <c r="E967" t="s">
        <v>105</v>
      </c>
      <c r="F967" t="s">
        <v>164</v>
      </c>
      <c r="G967" t="s">
        <v>136</v>
      </c>
      <c r="H967">
        <v>93443</v>
      </c>
    </row>
    <row r="968" spans="1:8">
      <c r="A968" t="s">
        <v>28</v>
      </c>
      <c r="B968" t="s">
        <v>1357</v>
      </c>
      <c r="C968" t="s">
        <v>181</v>
      </c>
      <c r="D968">
        <v>2007</v>
      </c>
      <c r="E968" t="s">
        <v>105</v>
      </c>
      <c r="F968" t="s">
        <v>164</v>
      </c>
      <c r="G968" t="s">
        <v>136</v>
      </c>
      <c r="H968">
        <v>178092</v>
      </c>
    </row>
    <row r="969" spans="1:8">
      <c r="A969" t="s">
        <v>30</v>
      </c>
      <c r="B969" t="s">
        <v>1358</v>
      </c>
      <c r="C969" t="s">
        <v>29</v>
      </c>
      <c r="D969">
        <v>2007</v>
      </c>
      <c r="E969" t="s">
        <v>105</v>
      </c>
      <c r="F969" t="s">
        <v>164</v>
      </c>
      <c r="G969" t="s">
        <v>136</v>
      </c>
      <c r="H969">
        <v>21551</v>
      </c>
    </row>
    <row r="970" spans="1:8">
      <c r="A970" t="s">
        <v>32</v>
      </c>
      <c r="B970" t="s">
        <v>1359</v>
      </c>
      <c r="C970" t="s">
        <v>31</v>
      </c>
      <c r="D970">
        <v>2007</v>
      </c>
      <c r="E970" t="s">
        <v>105</v>
      </c>
      <c r="F970" t="s">
        <v>164</v>
      </c>
      <c r="G970" t="s">
        <v>136</v>
      </c>
      <c r="H970">
        <v>36983</v>
      </c>
    </row>
    <row r="971" spans="1:8">
      <c r="A971" t="s">
        <v>34</v>
      </c>
      <c r="B971" t="s">
        <v>1360</v>
      </c>
      <c r="C971" t="s">
        <v>33</v>
      </c>
      <c r="D971">
        <v>2007</v>
      </c>
      <c r="E971" t="s">
        <v>105</v>
      </c>
      <c r="F971" t="s">
        <v>164</v>
      </c>
      <c r="G971" t="s">
        <v>136</v>
      </c>
      <c r="H971">
        <v>33444</v>
      </c>
    </row>
    <row r="972" spans="1:8">
      <c r="A972" t="s">
        <v>36</v>
      </c>
      <c r="B972" t="s">
        <v>1361</v>
      </c>
      <c r="C972" t="s">
        <v>35</v>
      </c>
      <c r="D972">
        <v>2007</v>
      </c>
      <c r="E972" t="s">
        <v>105</v>
      </c>
      <c r="F972" t="s">
        <v>164</v>
      </c>
      <c r="G972" t="s">
        <v>136</v>
      </c>
      <c r="H972">
        <v>28395</v>
      </c>
    </row>
    <row r="973" spans="1:8">
      <c r="A973" t="s">
        <v>38</v>
      </c>
      <c r="B973" t="s">
        <v>1362</v>
      </c>
      <c r="C973" t="s">
        <v>37</v>
      </c>
      <c r="D973">
        <v>2007</v>
      </c>
      <c r="E973" t="s">
        <v>105</v>
      </c>
      <c r="F973" t="s">
        <v>164</v>
      </c>
      <c r="G973" t="s">
        <v>136</v>
      </c>
      <c r="H973">
        <v>48436</v>
      </c>
    </row>
    <row r="974" spans="1:8">
      <c r="A974" t="s">
        <v>40</v>
      </c>
      <c r="B974" t="s">
        <v>1363</v>
      </c>
      <c r="C974" t="s">
        <v>39</v>
      </c>
      <c r="D974">
        <v>2007</v>
      </c>
      <c r="E974" t="s">
        <v>105</v>
      </c>
      <c r="F974" t="s">
        <v>164</v>
      </c>
      <c r="G974" t="s">
        <v>136</v>
      </c>
      <c r="H974">
        <v>42579</v>
      </c>
    </row>
    <row r="975" spans="1:8">
      <c r="A975" t="s">
        <v>41</v>
      </c>
      <c r="B975" t="s">
        <v>1364</v>
      </c>
      <c r="C975" t="s">
        <v>24</v>
      </c>
      <c r="D975">
        <v>2007</v>
      </c>
      <c r="E975" t="s">
        <v>105</v>
      </c>
      <c r="F975" t="s">
        <v>164</v>
      </c>
      <c r="G975" t="s">
        <v>136</v>
      </c>
      <c r="H975">
        <v>40266</v>
      </c>
    </row>
    <row r="976" spans="1:8">
      <c r="A976" t="s">
        <v>43</v>
      </c>
      <c r="B976" t="s">
        <v>1365</v>
      </c>
      <c r="C976" t="s">
        <v>42</v>
      </c>
      <c r="D976">
        <v>2007</v>
      </c>
      <c r="E976" t="s">
        <v>105</v>
      </c>
      <c r="F976" t="s">
        <v>164</v>
      </c>
      <c r="G976" t="s">
        <v>136</v>
      </c>
      <c r="H976">
        <v>24532</v>
      </c>
    </row>
    <row r="977" spans="1:8">
      <c r="A977" t="s">
        <v>45</v>
      </c>
      <c r="B977" t="s">
        <v>1366</v>
      </c>
      <c r="C977" t="s">
        <v>44</v>
      </c>
      <c r="D977">
        <v>2007</v>
      </c>
      <c r="E977" t="s">
        <v>105</v>
      </c>
      <c r="F977" t="s">
        <v>164</v>
      </c>
      <c r="G977" t="s">
        <v>136</v>
      </c>
      <c r="H977">
        <v>35644</v>
      </c>
    </row>
    <row r="978" spans="1:8">
      <c r="A978" t="s">
        <v>47</v>
      </c>
      <c r="B978" t="s">
        <v>1367</v>
      </c>
      <c r="C978" t="s">
        <v>46</v>
      </c>
      <c r="D978">
        <v>2007</v>
      </c>
      <c r="E978" t="s">
        <v>105</v>
      </c>
      <c r="F978" t="s">
        <v>164</v>
      </c>
      <c r="G978" t="s">
        <v>136</v>
      </c>
      <c r="H978">
        <v>54993</v>
      </c>
    </row>
    <row r="979" spans="1:8">
      <c r="A979" t="s">
        <v>49</v>
      </c>
      <c r="B979" t="s">
        <v>1368</v>
      </c>
      <c r="C979" t="s">
        <v>48</v>
      </c>
      <c r="D979">
        <v>2007</v>
      </c>
      <c r="E979" t="s">
        <v>105</v>
      </c>
      <c r="F979" t="s">
        <v>164</v>
      </c>
      <c r="G979" t="s">
        <v>136</v>
      </c>
      <c r="H979">
        <v>74655</v>
      </c>
    </row>
    <row r="980" spans="1:8">
      <c r="A980" t="s">
        <v>51</v>
      </c>
      <c r="B980" t="s">
        <v>1369</v>
      </c>
      <c r="C980" t="s">
        <v>50</v>
      </c>
      <c r="D980">
        <v>2007</v>
      </c>
      <c r="E980" t="s">
        <v>105</v>
      </c>
      <c r="F980" t="s">
        <v>164</v>
      </c>
      <c r="G980" t="s">
        <v>136</v>
      </c>
      <c r="H980">
        <v>43803</v>
      </c>
    </row>
    <row r="981" spans="1:8">
      <c r="A981" t="s">
        <v>53</v>
      </c>
      <c r="B981" t="s">
        <v>1370</v>
      </c>
      <c r="C981" t="s">
        <v>52</v>
      </c>
      <c r="D981">
        <v>2007</v>
      </c>
      <c r="E981" t="s">
        <v>105</v>
      </c>
      <c r="F981" t="s">
        <v>164</v>
      </c>
      <c r="G981" t="s">
        <v>136</v>
      </c>
      <c r="H981">
        <v>43264</v>
      </c>
    </row>
    <row r="982" spans="1:8">
      <c r="A982" t="s">
        <v>55</v>
      </c>
      <c r="B982" t="s">
        <v>1371</v>
      </c>
      <c r="C982" t="s">
        <v>54</v>
      </c>
      <c r="D982">
        <v>2007</v>
      </c>
      <c r="E982" t="s">
        <v>105</v>
      </c>
      <c r="F982" t="s">
        <v>164</v>
      </c>
      <c r="G982" t="s">
        <v>136</v>
      </c>
      <c r="H982">
        <v>38666</v>
      </c>
    </row>
    <row r="983" spans="1:8">
      <c r="A983" t="s">
        <v>57</v>
      </c>
      <c r="B983" t="s">
        <v>1372</v>
      </c>
      <c r="C983" t="s">
        <v>56</v>
      </c>
      <c r="D983">
        <v>2007</v>
      </c>
      <c r="E983" t="s">
        <v>105</v>
      </c>
      <c r="F983" t="s">
        <v>164</v>
      </c>
      <c r="G983" t="s">
        <v>136</v>
      </c>
      <c r="H983">
        <v>111135</v>
      </c>
    </row>
    <row r="984" spans="1:8">
      <c r="A984" t="s">
        <v>59</v>
      </c>
      <c r="B984" t="s">
        <v>1373</v>
      </c>
      <c r="C984" t="s">
        <v>58</v>
      </c>
      <c r="D984">
        <v>2007</v>
      </c>
      <c r="E984" t="s">
        <v>105</v>
      </c>
      <c r="F984" t="s">
        <v>164</v>
      </c>
      <c r="G984" t="s">
        <v>136</v>
      </c>
      <c r="H984">
        <v>75361</v>
      </c>
    </row>
    <row r="985" spans="1:8">
      <c r="A985" t="s">
        <v>61</v>
      </c>
      <c r="B985" t="s">
        <v>1374</v>
      </c>
      <c r="C985" t="s">
        <v>60</v>
      </c>
      <c r="D985">
        <v>2007</v>
      </c>
      <c r="E985" t="s">
        <v>105</v>
      </c>
      <c r="F985" t="s">
        <v>164</v>
      </c>
      <c r="G985" t="s">
        <v>136</v>
      </c>
      <c r="H985">
        <v>18082</v>
      </c>
    </row>
    <row r="986" spans="1:8">
      <c r="A986" t="s">
        <v>63</v>
      </c>
      <c r="B986" t="s">
        <v>1375</v>
      </c>
      <c r="C986" t="s">
        <v>62</v>
      </c>
      <c r="D986">
        <v>2007</v>
      </c>
      <c r="E986" t="s">
        <v>105</v>
      </c>
      <c r="F986" t="s">
        <v>164</v>
      </c>
      <c r="G986" t="s">
        <v>136</v>
      </c>
      <c r="H986">
        <v>55634</v>
      </c>
    </row>
    <row r="987" spans="1:8">
      <c r="A987" t="s">
        <v>65</v>
      </c>
      <c r="B987" t="s">
        <v>1376</v>
      </c>
      <c r="C987" t="s">
        <v>64</v>
      </c>
      <c r="D987">
        <v>2007</v>
      </c>
      <c r="E987" t="s">
        <v>105</v>
      </c>
      <c r="F987" t="s">
        <v>164</v>
      </c>
      <c r="G987" t="s">
        <v>136</v>
      </c>
      <c r="H987">
        <v>22133</v>
      </c>
    </row>
    <row r="988" spans="1:8">
      <c r="A988" t="s">
        <v>67</v>
      </c>
      <c r="B988" t="s">
        <v>1377</v>
      </c>
      <c r="C988" t="s">
        <v>66</v>
      </c>
      <c r="D988">
        <v>2007</v>
      </c>
      <c r="E988" t="s">
        <v>105</v>
      </c>
      <c r="F988" t="s">
        <v>164</v>
      </c>
      <c r="G988" t="s">
        <v>136</v>
      </c>
      <c r="H988">
        <v>28425</v>
      </c>
    </row>
    <row r="989" spans="1:8">
      <c r="A989" t="s">
        <v>69</v>
      </c>
      <c r="B989" t="s">
        <v>1378</v>
      </c>
      <c r="C989" t="s">
        <v>68</v>
      </c>
      <c r="D989">
        <v>2007</v>
      </c>
      <c r="E989" t="s">
        <v>105</v>
      </c>
      <c r="F989" t="s">
        <v>164</v>
      </c>
      <c r="G989" t="s">
        <v>136</v>
      </c>
      <c r="H989">
        <v>27669</v>
      </c>
    </row>
    <row r="990" spans="1:8">
      <c r="A990" t="s">
        <v>71</v>
      </c>
      <c r="B990" t="s">
        <v>1379</v>
      </c>
      <c r="C990" t="s">
        <v>70</v>
      </c>
      <c r="D990">
        <v>2007</v>
      </c>
      <c r="E990" t="s">
        <v>105</v>
      </c>
      <c r="F990" t="s">
        <v>164</v>
      </c>
      <c r="G990" t="s">
        <v>136</v>
      </c>
      <c r="H990">
        <v>44231</v>
      </c>
    </row>
    <row r="991" spans="1:8">
      <c r="A991" t="s">
        <v>20</v>
      </c>
      <c r="B991" t="s">
        <v>1380</v>
      </c>
      <c r="C991" t="s">
        <v>182</v>
      </c>
      <c r="D991">
        <v>2007</v>
      </c>
      <c r="E991" t="s">
        <v>105</v>
      </c>
      <c r="F991" t="s">
        <v>164</v>
      </c>
      <c r="G991" t="s">
        <v>136</v>
      </c>
      <c r="H991">
        <v>949881</v>
      </c>
    </row>
    <row r="992" spans="1:8">
      <c r="A992" t="s">
        <v>23</v>
      </c>
      <c r="B992" t="s">
        <v>1381</v>
      </c>
      <c r="C992" t="s">
        <v>175</v>
      </c>
      <c r="D992">
        <v>2008</v>
      </c>
      <c r="E992" t="s">
        <v>105</v>
      </c>
      <c r="F992" t="s">
        <v>164</v>
      </c>
      <c r="G992" t="s">
        <v>136</v>
      </c>
      <c r="H992">
        <v>211857</v>
      </c>
    </row>
    <row r="993" spans="1:8">
      <c r="A993" t="s">
        <v>25</v>
      </c>
      <c r="B993" t="s">
        <v>1382</v>
      </c>
      <c r="C993" t="s">
        <v>176</v>
      </c>
      <c r="D993">
        <v>2008</v>
      </c>
      <c r="E993" t="s">
        <v>105</v>
      </c>
      <c r="F993" t="s">
        <v>164</v>
      </c>
      <c r="G993" t="s">
        <v>136</v>
      </c>
      <c r="H993">
        <v>40392</v>
      </c>
    </row>
    <row r="994" spans="1:8">
      <c r="A994" t="s">
        <v>26</v>
      </c>
      <c r="B994" t="s">
        <v>1383</v>
      </c>
      <c r="C994" t="s">
        <v>177</v>
      </c>
      <c r="D994">
        <v>2008</v>
      </c>
      <c r="E994" t="s">
        <v>105</v>
      </c>
      <c r="F994" t="s">
        <v>164</v>
      </c>
      <c r="G994" t="s">
        <v>136</v>
      </c>
      <c r="H994">
        <v>115778</v>
      </c>
    </row>
    <row r="995" spans="1:8">
      <c r="A995" s="16" t="s">
        <v>221</v>
      </c>
      <c r="B995" t="s">
        <v>1384</v>
      </c>
      <c r="C995" t="s">
        <v>178</v>
      </c>
      <c r="D995">
        <v>2008</v>
      </c>
      <c r="E995" t="s">
        <v>105</v>
      </c>
      <c r="F995" t="s">
        <v>164</v>
      </c>
      <c r="G995" t="s">
        <v>136</v>
      </c>
      <c r="H995">
        <v>163259</v>
      </c>
    </row>
    <row r="996" spans="1:8">
      <c r="A996" t="s">
        <v>107</v>
      </c>
      <c r="B996" t="s">
        <v>1385</v>
      </c>
      <c r="C996" t="s">
        <v>179</v>
      </c>
      <c r="D996">
        <v>2008</v>
      </c>
      <c r="E996" t="s">
        <v>105</v>
      </c>
      <c r="F996" t="s">
        <v>164</v>
      </c>
      <c r="G996" t="s">
        <v>136</v>
      </c>
      <c r="H996">
        <v>152119</v>
      </c>
    </row>
    <row r="997" spans="1:8">
      <c r="A997" t="s">
        <v>27</v>
      </c>
      <c r="B997" t="s">
        <v>1386</v>
      </c>
      <c r="C997" t="s">
        <v>180</v>
      </c>
      <c r="D997">
        <v>2008</v>
      </c>
      <c r="E997" t="s">
        <v>105</v>
      </c>
      <c r="F997" t="s">
        <v>164</v>
      </c>
      <c r="G997" t="s">
        <v>136</v>
      </c>
      <c r="H997">
        <v>93569</v>
      </c>
    </row>
    <row r="998" spans="1:8">
      <c r="A998" t="s">
        <v>28</v>
      </c>
      <c r="B998" t="s">
        <v>1387</v>
      </c>
      <c r="C998" t="s">
        <v>181</v>
      </c>
      <c r="D998">
        <v>2008</v>
      </c>
      <c r="E998" t="s">
        <v>105</v>
      </c>
      <c r="F998" t="s">
        <v>164</v>
      </c>
      <c r="G998" t="s">
        <v>136</v>
      </c>
      <c r="H998">
        <v>179263</v>
      </c>
    </row>
    <row r="999" spans="1:8">
      <c r="A999" t="s">
        <v>30</v>
      </c>
      <c r="B999" t="s">
        <v>1388</v>
      </c>
      <c r="C999" t="s">
        <v>29</v>
      </c>
      <c r="D999">
        <v>2008</v>
      </c>
      <c r="E999" t="s">
        <v>105</v>
      </c>
      <c r="F999" t="s">
        <v>164</v>
      </c>
      <c r="G999" t="s">
        <v>136</v>
      </c>
      <c r="H999">
        <v>21446</v>
      </c>
    </row>
    <row r="1000" spans="1:8">
      <c r="A1000" t="s">
        <v>32</v>
      </c>
      <c r="B1000" t="s">
        <v>1389</v>
      </c>
      <c r="C1000" t="s">
        <v>31</v>
      </c>
      <c r="D1000">
        <v>2008</v>
      </c>
      <c r="E1000" t="s">
        <v>105</v>
      </c>
      <c r="F1000" t="s">
        <v>164</v>
      </c>
      <c r="G1000" t="s">
        <v>136</v>
      </c>
      <c r="H1000">
        <v>37138</v>
      </c>
    </row>
    <row r="1001" spans="1:8">
      <c r="A1001" t="s">
        <v>34</v>
      </c>
      <c r="B1001" t="s">
        <v>1390</v>
      </c>
      <c r="C1001" t="s">
        <v>33</v>
      </c>
      <c r="D1001">
        <v>2008</v>
      </c>
      <c r="E1001" t="s">
        <v>105</v>
      </c>
      <c r="F1001" t="s">
        <v>164</v>
      </c>
      <c r="G1001" t="s">
        <v>136</v>
      </c>
      <c r="H1001">
        <v>33496</v>
      </c>
    </row>
    <row r="1002" spans="1:8">
      <c r="A1002" t="s">
        <v>36</v>
      </c>
      <c r="B1002" t="s">
        <v>1391</v>
      </c>
      <c r="C1002" t="s">
        <v>35</v>
      </c>
      <c r="D1002">
        <v>2008</v>
      </c>
      <c r="E1002" t="s">
        <v>105</v>
      </c>
      <c r="F1002" t="s">
        <v>164</v>
      </c>
      <c r="G1002" t="s">
        <v>136</v>
      </c>
      <c r="H1002">
        <v>28515</v>
      </c>
    </row>
    <row r="1003" spans="1:8">
      <c r="A1003" t="s">
        <v>38</v>
      </c>
      <c r="B1003" t="s">
        <v>1392</v>
      </c>
      <c r="C1003" t="s">
        <v>37</v>
      </c>
      <c r="D1003">
        <v>2008</v>
      </c>
      <c r="E1003" t="s">
        <v>105</v>
      </c>
      <c r="F1003" t="s">
        <v>164</v>
      </c>
      <c r="G1003" t="s">
        <v>136</v>
      </c>
      <c r="H1003">
        <v>48558</v>
      </c>
    </row>
    <row r="1004" spans="1:8">
      <c r="A1004" t="s">
        <v>40</v>
      </c>
      <c r="B1004" t="s">
        <v>1393</v>
      </c>
      <c r="C1004" t="s">
        <v>39</v>
      </c>
      <c r="D1004">
        <v>2008</v>
      </c>
      <c r="E1004" t="s">
        <v>105</v>
      </c>
      <c r="F1004" t="s">
        <v>164</v>
      </c>
      <c r="G1004" t="s">
        <v>136</v>
      </c>
      <c r="H1004">
        <v>42704</v>
      </c>
    </row>
    <row r="1005" spans="1:8">
      <c r="A1005" t="s">
        <v>41</v>
      </c>
      <c r="B1005" t="s">
        <v>1394</v>
      </c>
      <c r="C1005" t="s">
        <v>24</v>
      </c>
      <c r="D1005">
        <v>2008</v>
      </c>
      <c r="E1005" t="s">
        <v>105</v>
      </c>
      <c r="F1005" t="s">
        <v>164</v>
      </c>
      <c r="G1005" t="s">
        <v>136</v>
      </c>
      <c r="H1005">
        <v>40392</v>
      </c>
    </row>
    <row r="1006" spans="1:8">
      <c r="A1006" t="s">
        <v>43</v>
      </c>
      <c r="B1006" t="s">
        <v>1395</v>
      </c>
      <c r="C1006" t="s">
        <v>42</v>
      </c>
      <c r="D1006">
        <v>2008</v>
      </c>
      <c r="E1006" t="s">
        <v>105</v>
      </c>
      <c r="F1006" t="s">
        <v>164</v>
      </c>
      <c r="G1006" t="s">
        <v>136</v>
      </c>
      <c r="H1006">
        <v>24258</v>
      </c>
    </row>
    <row r="1007" spans="1:8">
      <c r="A1007" t="s">
        <v>45</v>
      </c>
      <c r="B1007" t="s">
        <v>1396</v>
      </c>
      <c r="C1007" t="s">
        <v>44</v>
      </c>
      <c r="D1007">
        <v>2008</v>
      </c>
      <c r="E1007" t="s">
        <v>105</v>
      </c>
      <c r="F1007" t="s">
        <v>164</v>
      </c>
      <c r="G1007" t="s">
        <v>136</v>
      </c>
      <c r="H1007">
        <v>36228</v>
      </c>
    </row>
    <row r="1008" spans="1:8">
      <c r="A1008" t="s">
        <v>47</v>
      </c>
      <c r="B1008" t="s">
        <v>1397</v>
      </c>
      <c r="C1008" t="s">
        <v>46</v>
      </c>
      <c r="D1008">
        <v>2008</v>
      </c>
      <c r="E1008" t="s">
        <v>105</v>
      </c>
      <c r="F1008" t="s">
        <v>164</v>
      </c>
      <c r="G1008" t="s">
        <v>136</v>
      </c>
      <c r="H1008">
        <v>55292</v>
      </c>
    </row>
    <row r="1009" spans="1:8">
      <c r="A1009" t="s">
        <v>49</v>
      </c>
      <c r="B1009" t="s">
        <v>1398</v>
      </c>
      <c r="C1009" t="s">
        <v>48</v>
      </c>
      <c r="D1009">
        <v>2008</v>
      </c>
      <c r="E1009" t="s">
        <v>105</v>
      </c>
      <c r="F1009" t="s">
        <v>164</v>
      </c>
      <c r="G1009" t="s">
        <v>136</v>
      </c>
      <c r="H1009">
        <v>75408</v>
      </c>
    </row>
    <row r="1010" spans="1:8">
      <c r="A1010" t="s">
        <v>51</v>
      </c>
      <c r="B1010" t="s">
        <v>1399</v>
      </c>
      <c r="C1010" t="s">
        <v>50</v>
      </c>
      <c r="D1010">
        <v>2008</v>
      </c>
      <c r="E1010" t="s">
        <v>105</v>
      </c>
      <c r="F1010" t="s">
        <v>164</v>
      </c>
      <c r="G1010" t="s">
        <v>136</v>
      </c>
      <c r="H1010">
        <v>44061</v>
      </c>
    </row>
    <row r="1011" spans="1:8">
      <c r="A1011" t="s">
        <v>53</v>
      </c>
      <c r="B1011" t="s">
        <v>1400</v>
      </c>
      <c r="C1011" t="s">
        <v>52</v>
      </c>
      <c r="D1011">
        <v>2008</v>
      </c>
      <c r="E1011" t="s">
        <v>105</v>
      </c>
      <c r="F1011" t="s">
        <v>164</v>
      </c>
      <c r="G1011" t="s">
        <v>136</v>
      </c>
      <c r="H1011">
        <v>43790</v>
      </c>
    </row>
    <row r="1012" spans="1:8">
      <c r="A1012" t="s">
        <v>55</v>
      </c>
      <c r="B1012" t="s">
        <v>1401</v>
      </c>
      <c r="C1012" t="s">
        <v>54</v>
      </c>
      <c r="D1012">
        <v>2008</v>
      </c>
      <c r="E1012" t="s">
        <v>105</v>
      </c>
      <c r="F1012" t="s">
        <v>164</v>
      </c>
      <c r="G1012" t="s">
        <v>136</v>
      </c>
      <c r="H1012">
        <v>38972</v>
      </c>
    </row>
    <row r="1013" spans="1:8">
      <c r="A1013" t="s">
        <v>57</v>
      </c>
      <c r="B1013" t="s">
        <v>1402</v>
      </c>
      <c r="C1013" t="s">
        <v>56</v>
      </c>
      <c r="D1013">
        <v>2008</v>
      </c>
      <c r="E1013" t="s">
        <v>105</v>
      </c>
      <c r="F1013" t="s">
        <v>164</v>
      </c>
      <c r="G1013" t="s">
        <v>136</v>
      </c>
      <c r="H1013">
        <v>113147</v>
      </c>
    </row>
    <row r="1014" spans="1:8">
      <c r="A1014" t="s">
        <v>59</v>
      </c>
      <c r="B1014" t="s">
        <v>1403</v>
      </c>
      <c r="C1014" t="s">
        <v>58</v>
      </c>
      <c r="D1014">
        <v>2008</v>
      </c>
      <c r="E1014" t="s">
        <v>105</v>
      </c>
      <c r="F1014" t="s">
        <v>164</v>
      </c>
      <c r="G1014" t="s">
        <v>136</v>
      </c>
      <c r="H1014">
        <v>75309</v>
      </c>
    </row>
    <row r="1015" spans="1:8">
      <c r="A1015" t="s">
        <v>61</v>
      </c>
      <c r="B1015" t="s">
        <v>1404</v>
      </c>
      <c r="C1015" t="s">
        <v>60</v>
      </c>
      <c r="D1015">
        <v>2008</v>
      </c>
      <c r="E1015" t="s">
        <v>105</v>
      </c>
      <c r="F1015" t="s">
        <v>164</v>
      </c>
      <c r="G1015" t="s">
        <v>136</v>
      </c>
      <c r="H1015">
        <v>18260</v>
      </c>
    </row>
    <row r="1016" spans="1:8">
      <c r="A1016" t="s">
        <v>63</v>
      </c>
      <c r="B1016" t="s">
        <v>1405</v>
      </c>
      <c r="C1016" t="s">
        <v>62</v>
      </c>
      <c r="D1016">
        <v>2008</v>
      </c>
      <c r="E1016" t="s">
        <v>105</v>
      </c>
      <c r="F1016" t="s">
        <v>164</v>
      </c>
      <c r="G1016" t="s">
        <v>136</v>
      </c>
      <c r="H1016">
        <v>56088</v>
      </c>
    </row>
    <row r="1017" spans="1:8">
      <c r="A1017" t="s">
        <v>65</v>
      </c>
      <c r="B1017" t="s">
        <v>1406</v>
      </c>
      <c r="C1017" t="s">
        <v>64</v>
      </c>
      <c r="D1017">
        <v>2008</v>
      </c>
      <c r="E1017" t="s">
        <v>105</v>
      </c>
      <c r="F1017" t="s">
        <v>164</v>
      </c>
      <c r="G1017" t="s">
        <v>136</v>
      </c>
      <c r="H1017">
        <v>22173</v>
      </c>
    </row>
    <row r="1018" spans="1:8">
      <c r="A1018" t="s">
        <v>67</v>
      </c>
      <c r="B1018" t="s">
        <v>1407</v>
      </c>
      <c r="C1018" t="s">
        <v>66</v>
      </c>
      <c r="D1018">
        <v>2008</v>
      </c>
      <c r="E1018" t="s">
        <v>105</v>
      </c>
      <c r="F1018" t="s">
        <v>164</v>
      </c>
      <c r="G1018" t="s">
        <v>136</v>
      </c>
      <c r="H1018">
        <v>28470</v>
      </c>
    </row>
    <row r="1019" spans="1:8">
      <c r="A1019" t="s">
        <v>69</v>
      </c>
      <c r="B1019" t="s">
        <v>1408</v>
      </c>
      <c r="C1019" t="s">
        <v>68</v>
      </c>
      <c r="D1019">
        <v>2008</v>
      </c>
      <c r="E1019" t="s">
        <v>105</v>
      </c>
      <c r="F1019" t="s">
        <v>164</v>
      </c>
      <c r="G1019" t="s">
        <v>136</v>
      </c>
      <c r="H1019">
        <v>27751</v>
      </c>
    </row>
    <row r="1020" spans="1:8">
      <c r="A1020" t="s">
        <v>71</v>
      </c>
      <c r="B1020" t="s">
        <v>1409</v>
      </c>
      <c r="C1020" t="s">
        <v>70</v>
      </c>
      <c r="D1020">
        <v>2008</v>
      </c>
      <c r="E1020" t="s">
        <v>105</v>
      </c>
      <c r="F1020" t="s">
        <v>164</v>
      </c>
      <c r="G1020" t="s">
        <v>136</v>
      </c>
      <c r="H1020">
        <v>44781</v>
      </c>
    </row>
    <row r="1021" spans="1:8">
      <c r="A1021" t="s">
        <v>20</v>
      </c>
      <c r="B1021" t="s">
        <v>1410</v>
      </c>
      <c r="C1021" t="s">
        <v>182</v>
      </c>
      <c r="D1021">
        <v>2008</v>
      </c>
      <c r="E1021" t="s">
        <v>105</v>
      </c>
      <c r="F1021" t="s">
        <v>164</v>
      </c>
      <c r="G1021" t="s">
        <v>136</v>
      </c>
      <c r="H1021">
        <v>956237</v>
      </c>
    </row>
    <row r="1022" spans="1:8">
      <c r="A1022" t="s">
        <v>23</v>
      </c>
      <c r="B1022" t="s">
        <v>1411</v>
      </c>
      <c r="C1022" t="s">
        <v>175</v>
      </c>
      <c r="D1022">
        <v>2009</v>
      </c>
      <c r="E1022" t="s">
        <v>105</v>
      </c>
      <c r="F1022" t="s">
        <v>164</v>
      </c>
      <c r="G1022" t="s">
        <v>136</v>
      </c>
      <c r="H1022">
        <v>211855</v>
      </c>
    </row>
    <row r="1023" spans="1:8">
      <c r="A1023" t="s">
        <v>25</v>
      </c>
      <c r="B1023" t="s">
        <v>1412</v>
      </c>
      <c r="C1023" t="s">
        <v>176</v>
      </c>
      <c r="D1023">
        <v>2009</v>
      </c>
      <c r="E1023" t="s">
        <v>105</v>
      </c>
      <c r="F1023" t="s">
        <v>164</v>
      </c>
      <c r="G1023" t="s">
        <v>136</v>
      </c>
      <c r="H1023">
        <v>40228</v>
      </c>
    </row>
    <row r="1024" spans="1:8">
      <c r="A1024" t="s">
        <v>26</v>
      </c>
      <c r="B1024" t="s">
        <v>1413</v>
      </c>
      <c r="C1024" t="s">
        <v>177</v>
      </c>
      <c r="D1024">
        <v>2009</v>
      </c>
      <c r="E1024" t="s">
        <v>105</v>
      </c>
      <c r="F1024" t="s">
        <v>164</v>
      </c>
      <c r="G1024" t="s">
        <v>136</v>
      </c>
      <c r="H1024">
        <v>115639</v>
      </c>
    </row>
    <row r="1025" spans="1:8">
      <c r="A1025" s="16" t="s">
        <v>221</v>
      </c>
      <c r="B1025" t="s">
        <v>1414</v>
      </c>
      <c r="C1025" t="s">
        <v>178</v>
      </c>
      <c r="D1025">
        <v>2009</v>
      </c>
      <c r="E1025" t="s">
        <v>105</v>
      </c>
      <c r="F1025" t="s">
        <v>164</v>
      </c>
      <c r="G1025" t="s">
        <v>136</v>
      </c>
      <c r="H1025">
        <v>164152</v>
      </c>
    </row>
    <row r="1026" spans="1:8">
      <c r="A1026" t="s">
        <v>107</v>
      </c>
      <c r="B1026" t="s">
        <v>1415</v>
      </c>
      <c r="C1026" t="s">
        <v>179</v>
      </c>
      <c r="D1026">
        <v>2009</v>
      </c>
      <c r="E1026" t="s">
        <v>105</v>
      </c>
      <c r="F1026" t="s">
        <v>164</v>
      </c>
      <c r="G1026" t="s">
        <v>136</v>
      </c>
      <c r="H1026">
        <v>154424</v>
      </c>
    </row>
    <row r="1027" spans="1:8">
      <c r="A1027" t="s">
        <v>27</v>
      </c>
      <c r="B1027" t="s">
        <v>1416</v>
      </c>
      <c r="C1027" t="s">
        <v>180</v>
      </c>
      <c r="D1027">
        <v>2009</v>
      </c>
      <c r="E1027" t="s">
        <v>105</v>
      </c>
      <c r="F1027" t="s">
        <v>164</v>
      </c>
      <c r="G1027" t="s">
        <v>136</v>
      </c>
      <c r="H1027">
        <v>93536</v>
      </c>
    </row>
    <row r="1028" spans="1:8">
      <c r="A1028" t="s">
        <v>28</v>
      </c>
      <c r="B1028" t="s">
        <v>1417</v>
      </c>
      <c r="C1028" t="s">
        <v>181</v>
      </c>
      <c r="D1028">
        <v>2009</v>
      </c>
      <c r="E1028" t="s">
        <v>105</v>
      </c>
      <c r="F1028" t="s">
        <v>164</v>
      </c>
      <c r="G1028" t="s">
        <v>136</v>
      </c>
      <c r="H1028">
        <v>179878</v>
      </c>
    </row>
    <row r="1029" spans="1:8">
      <c r="A1029" t="s">
        <v>30</v>
      </c>
      <c r="B1029" t="s">
        <v>1418</v>
      </c>
      <c r="C1029" t="s">
        <v>29</v>
      </c>
      <c r="D1029">
        <v>2009</v>
      </c>
      <c r="E1029" t="s">
        <v>105</v>
      </c>
      <c r="F1029" t="s">
        <v>164</v>
      </c>
      <c r="G1029" t="s">
        <v>136</v>
      </c>
      <c r="H1029">
        <v>21304</v>
      </c>
    </row>
    <row r="1030" spans="1:8">
      <c r="A1030" t="s">
        <v>32</v>
      </c>
      <c r="B1030" t="s">
        <v>1419</v>
      </c>
      <c r="C1030" t="s">
        <v>31</v>
      </c>
      <c r="D1030">
        <v>2009</v>
      </c>
      <c r="E1030" t="s">
        <v>105</v>
      </c>
      <c r="F1030" t="s">
        <v>164</v>
      </c>
      <c r="G1030" t="s">
        <v>136</v>
      </c>
      <c r="H1030">
        <v>37292</v>
      </c>
    </row>
    <row r="1031" spans="1:8">
      <c r="A1031" t="s">
        <v>34</v>
      </c>
      <c r="B1031" t="s">
        <v>1420</v>
      </c>
      <c r="C1031" t="s">
        <v>33</v>
      </c>
      <c r="D1031">
        <v>2009</v>
      </c>
      <c r="E1031" t="s">
        <v>105</v>
      </c>
      <c r="F1031" t="s">
        <v>164</v>
      </c>
      <c r="G1031" t="s">
        <v>136</v>
      </c>
      <c r="H1031">
        <v>33509</v>
      </c>
    </row>
    <row r="1032" spans="1:8">
      <c r="A1032" t="s">
        <v>36</v>
      </c>
      <c r="B1032" t="s">
        <v>1421</v>
      </c>
      <c r="C1032" t="s">
        <v>35</v>
      </c>
      <c r="D1032">
        <v>2009</v>
      </c>
      <c r="E1032" t="s">
        <v>105</v>
      </c>
      <c r="F1032" t="s">
        <v>164</v>
      </c>
      <c r="G1032" t="s">
        <v>136</v>
      </c>
      <c r="H1032">
        <v>28414</v>
      </c>
    </row>
    <row r="1033" spans="1:8">
      <c r="A1033" t="s">
        <v>38</v>
      </c>
      <c r="B1033" t="s">
        <v>1422</v>
      </c>
      <c r="C1033" t="s">
        <v>37</v>
      </c>
      <c r="D1033">
        <v>2009</v>
      </c>
      <c r="E1033" t="s">
        <v>105</v>
      </c>
      <c r="F1033" t="s">
        <v>164</v>
      </c>
      <c r="G1033" t="s">
        <v>136</v>
      </c>
      <c r="H1033">
        <v>48402</v>
      </c>
    </row>
    <row r="1034" spans="1:8">
      <c r="A1034" t="s">
        <v>40</v>
      </c>
      <c r="B1034" t="s">
        <v>1423</v>
      </c>
      <c r="C1034" t="s">
        <v>39</v>
      </c>
      <c r="D1034">
        <v>2009</v>
      </c>
      <c r="E1034" t="s">
        <v>105</v>
      </c>
      <c r="F1034" t="s">
        <v>164</v>
      </c>
      <c r="G1034" t="s">
        <v>136</v>
      </c>
      <c r="H1034">
        <v>42934</v>
      </c>
    </row>
    <row r="1035" spans="1:8">
      <c r="A1035" t="s">
        <v>41</v>
      </c>
      <c r="B1035" t="s">
        <v>1424</v>
      </c>
      <c r="C1035" t="s">
        <v>24</v>
      </c>
      <c r="D1035">
        <v>2009</v>
      </c>
      <c r="E1035" t="s">
        <v>105</v>
      </c>
      <c r="F1035" t="s">
        <v>164</v>
      </c>
      <c r="G1035" t="s">
        <v>136</v>
      </c>
      <c r="H1035">
        <v>40228</v>
      </c>
    </row>
    <row r="1036" spans="1:8">
      <c r="A1036" t="s">
        <v>43</v>
      </c>
      <c r="B1036" t="s">
        <v>1425</v>
      </c>
      <c r="C1036" t="s">
        <v>42</v>
      </c>
      <c r="D1036">
        <v>2009</v>
      </c>
      <c r="E1036" t="s">
        <v>105</v>
      </c>
      <c r="F1036" t="s">
        <v>164</v>
      </c>
      <c r="G1036" t="s">
        <v>136</v>
      </c>
      <c r="H1036">
        <v>24070</v>
      </c>
    </row>
    <row r="1037" spans="1:8">
      <c r="A1037" t="s">
        <v>45</v>
      </c>
      <c r="B1037" t="s">
        <v>1426</v>
      </c>
      <c r="C1037" t="s">
        <v>44</v>
      </c>
      <c r="D1037">
        <v>2009</v>
      </c>
      <c r="E1037" t="s">
        <v>105</v>
      </c>
      <c r="F1037" t="s">
        <v>164</v>
      </c>
      <c r="G1037" t="s">
        <v>136</v>
      </c>
      <c r="H1037">
        <v>36258</v>
      </c>
    </row>
    <row r="1038" spans="1:8">
      <c r="A1038" t="s">
        <v>47</v>
      </c>
      <c r="B1038" t="s">
        <v>1427</v>
      </c>
      <c r="C1038" t="s">
        <v>46</v>
      </c>
      <c r="D1038">
        <v>2009</v>
      </c>
      <c r="E1038" t="s">
        <v>105</v>
      </c>
      <c r="F1038" t="s">
        <v>164</v>
      </c>
      <c r="G1038" t="s">
        <v>136</v>
      </c>
      <c r="H1038">
        <v>55311</v>
      </c>
    </row>
    <row r="1039" spans="1:8">
      <c r="A1039" t="s">
        <v>49</v>
      </c>
      <c r="B1039" t="s">
        <v>1428</v>
      </c>
      <c r="C1039" t="s">
        <v>48</v>
      </c>
      <c r="D1039">
        <v>2009</v>
      </c>
      <c r="E1039" t="s">
        <v>105</v>
      </c>
      <c r="F1039" t="s">
        <v>164</v>
      </c>
      <c r="G1039" t="s">
        <v>136</v>
      </c>
      <c r="H1039">
        <v>76061</v>
      </c>
    </row>
    <row r="1040" spans="1:8">
      <c r="A1040" t="s">
        <v>51</v>
      </c>
      <c r="B1040" t="s">
        <v>1429</v>
      </c>
      <c r="C1040" t="s">
        <v>50</v>
      </c>
      <c r="D1040">
        <v>2009</v>
      </c>
      <c r="E1040" t="s">
        <v>105</v>
      </c>
      <c r="F1040" t="s">
        <v>164</v>
      </c>
      <c r="G1040" t="s">
        <v>136</v>
      </c>
      <c r="H1040">
        <v>44145</v>
      </c>
    </row>
    <row r="1041" spans="1:8">
      <c r="A1041" t="s">
        <v>53</v>
      </c>
      <c r="B1041" t="s">
        <v>1430</v>
      </c>
      <c r="C1041" t="s">
        <v>52</v>
      </c>
      <c r="D1041">
        <v>2009</v>
      </c>
      <c r="E1041" t="s">
        <v>105</v>
      </c>
      <c r="F1041" t="s">
        <v>164</v>
      </c>
      <c r="G1041" t="s">
        <v>136</v>
      </c>
      <c r="H1041">
        <v>43946</v>
      </c>
    </row>
    <row r="1042" spans="1:8">
      <c r="A1042" t="s">
        <v>55</v>
      </c>
      <c r="B1042" t="s">
        <v>1431</v>
      </c>
      <c r="C1042" t="s">
        <v>54</v>
      </c>
      <c r="D1042">
        <v>2009</v>
      </c>
      <c r="E1042" t="s">
        <v>105</v>
      </c>
      <c r="F1042" t="s">
        <v>164</v>
      </c>
      <c r="G1042" t="s">
        <v>136</v>
      </c>
      <c r="H1042">
        <v>39149</v>
      </c>
    </row>
    <row r="1043" spans="1:8">
      <c r="A1043" t="s">
        <v>57</v>
      </c>
      <c r="B1043" t="s">
        <v>1432</v>
      </c>
      <c r="C1043" t="s">
        <v>56</v>
      </c>
      <c r="D1043">
        <v>2009</v>
      </c>
      <c r="E1043" t="s">
        <v>105</v>
      </c>
      <c r="F1043" t="s">
        <v>164</v>
      </c>
      <c r="G1043" t="s">
        <v>136</v>
      </c>
      <c r="H1043">
        <v>115275</v>
      </c>
    </row>
    <row r="1044" spans="1:8">
      <c r="A1044" t="s">
        <v>59</v>
      </c>
      <c r="B1044" t="s">
        <v>1433</v>
      </c>
      <c r="C1044" t="s">
        <v>58</v>
      </c>
      <c r="D1044">
        <v>2009</v>
      </c>
      <c r="E1044" t="s">
        <v>105</v>
      </c>
      <c r="F1044" t="s">
        <v>164</v>
      </c>
      <c r="G1044" t="s">
        <v>136</v>
      </c>
      <c r="H1044">
        <v>75102</v>
      </c>
    </row>
    <row r="1045" spans="1:8">
      <c r="A1045" t="s">
        <v>61</v>
      </c>
      <c r="B1045" t="s">
        <v>1434</v>
      </c>
      <c r="C1045" t="s">
        <v>60</v>
      </c>
      <c r="D1045">
        <v>2009</v>
      </c>
      <c r="E1045" t="s">
        <v>105</v>
      </c>
      <c r="F1045" t="s">
        <v>164</v>
      </c>
      <c r="G1045" t="s">
        <v>136</v>
      </c>
      <c r="H1045">
        <v>18434</v>
      </c>
    </row>
    <row r="1046" spans="1:8">
      <c r="A1046" t="s">
        <v>63</v>
      </c>
      <c r="B1046" t="s">
        <v>1435</v>
      </c>
      <c r="C1046" t="s">
        <v>62</v>
      </c>
      <c r="D1046">
        <v>2009</v>
      </c>
      <c r="E1046" t="s">
        <v>105</v>
      </c>
      <c r="F1046" t="s">
        <v>164</v>
      </c>
      <c r="G1046" t="s">
        <v>136</v>
      </c>
      <c r="H1046">
        <v>56238</v>
      </c>
    </row>
    <row r="1047" spans="1:8">
      <c r="A1047" t="s">
        <v>65</v>
      </c>
      <c r="B1047" t="s">
        <v>1436</v>
      </c>
      <c r="C1047" t="s">
        <v>64</v>
      </c>
      <c r="D1047">
        <v>2009</v>
      </c>
      <c r="E1047" t="s">
        <v>105</v>
      </c>
      <c r="F1047" t="s">
        <v>164</v>
      </c>
      <c r="G1047" t="s">
        <v>136</v>
      </c>
      <c r="H1047">
        <v>22286</v>
      </c>
    </row>
    <row r="1048" spans="1:8">
      <c r="A1048" t="s">
        <v>67</v>
      </c>
      <c r="B1048" t="s">
        <v>1437</v>
      </c>
      <c r="C1048" t="s">
        <v>66</v>
      </c>
      <c r="D1048">
        <v>2009</v>
      </c>
      <c r="E1048" t="s">
        <v>105</v>
      </c>
      <c r="F1048" t="s">
        <v>164</v>
      </c>
      <c r="G1048" t="s">
        <v>136</v>
      </c>
      <c r="H1048">
        <v>28474</v>
      </c>
    </row>
    <row r="1049" spans="1:8">
      <c r="A1049" t="s">
        <v>69</v>
      </c>
      <c r="B1049" t="s">
        <v>1438</v>
      </c>
      <c r="C1049" t="s">
        <v>68</v>
      </c>
      <c r="D1049">
        <v>2009</v>
      </c>
      <c r="E1049" t="s">
        <v>105</v>
      </c>
      <c r="F1049" t="s">
        <v>164</v>
      </c>
      <c r="G1049" t="s">
        <v>136</v>
      </c>
      <c r="H1049">
        <v>27743</v>
      </c>
    </row>
    <row r="1050" spans="1:8">
      <c r="A1050" t="s">
        <v>71</v>
      </c>
      <c r="B1050" t="s">
        <v>1439</v>
      </c>
      <c r="C1050" t="s">
        <v>70</v>
      </c>
      <c r="D1050">
        <v>2009</v>
      </c>
      <c r="E1050" t="s">
        <v>105</v>
      </c>
      <c r="F1050" t="s">
        <v>164</v>
      </c>
      <c r="G1050" t="s">
        <v>136</v>
      </c>
      <c r="H1050">
        <v>45137</v>
      </c>
    </row>
    <row r="1051" spans="1:8">
      <c r="A1051" t="s">
        <v>20</v>
      </c>
      <c r="B1051" t="s">
        <v>1440</v>
      </c>
      <c r="C1051" t="s">
        <v>182</v>
      </c>
      <c r="D1051">
        <v>2009</v>
      </c>
      <c r="E1051" t="s">
        <v>105</v>
      </c>
      <c r="F1051" t="s">
        <v>164</v>
      </c>
      <c r="G1051" t="s">
        <v>136</v>
      </c>
      <c r="H1051">
        <v>959712</v>
      </c>
    </row>
    <row r="1052" spans="1:8">
      <c r="A1052" t="s">
        <v>23</v>
      </c>
      <c r="B1052" t="s">
        <v>1441</v>
      </c>
      <c r="C1052" t="s">
        <v>175</v>
      </c>
      <c r="D1052">
        <v>2010</v>
      </c>
      <c r="E1052" t="s">
        <v>105</v>
      </c>
      <c r="F1052" t="s">
        <v>164</v>
      </c>
      <c r="G1052" t="s">
        <v>136</v>
      </c>
      <c r="H1052">
        <v>212042</v>
      </c>
    </row>
    <row r="1053" spans="1:8">
      <c r="A1053" t="s">
        <v>25</v>
      </c>
      <c r="B1053" t="s">
        <v>1442</v>
      </c>
      <c r="C1053" t="s">
        <v>176</v>
      </c>
      <c r="D1053">
        <v>2010</v>
      </c>
      <c r="E1053" t="s">
        <v>105</v>
      </c>
      <c r="F1053" t="s">
        <v>164</v>
      </c>
      <c r="G1053" t="s">
        <v>136</v>
      </c>
      <c r="H1053">
        <v>39940</v>
      </c>
    </row>
    <row r="1054" spans="1:8">
      <c r="A1054" t="s">
        <v>26</v>
      </c>
      <c r="B1054" t="s">
        <v>1443</v>
      </c>
      <c r="C1054" t="s">
        <v>177</v>
      </c>
      <c r="D1054">
        <v>2010</v>
      </c>
      <c r="E1054" t="s">
        <v>105</v>
      </c>
      <c r="F1054" t="s">
        <v>164</v>
      </c>
      <c r="G1054" t="s">
        <v>136</v>
      </c>
      <c r="H1054">
        <v>115816</v>
      </c>
    </row>
    <row r="1055" spans="1:8">
      <c r="A1055" s="16" t="s">
        <v>221</v>
      </c>
      <c r="B1055" t="s">
        <v>1444</v>
      </c>
      <c r="C1055" t="s">
        <v>178</v>
      </c>
      <c r="D1055">
        <v>2010</v>
      </c>
      <c r="E1055" t="s">
        <v>105</v>
      </c>
      <c r="F1055" t="s">
        <v>164</v>
      </c>
      <c r="G1055" t="s">
        <v>136</v>
      </c>
      <c r="H1055">
        <v>165503</v>
      </c>
    </row>
    <row r="1056" spans="1:8">
      <c r="A1056" t="s">
        <v>107</v>
      </c>
      <c r="B1056" t="s">
        <v>1445</v>
      </c>
      <c r="C1056" t="s">
        <v>179</v>
      </c>
      <c r="D1056">
        <v>2010</v>
      </c>
      <c r="E1056" t="s">
        <v>105</v>
      </c>
      <c r="F1056" t="s">
        <v>164</v>
      </c>
      <c r="G1056" t="s">
        <v>136</v>
      </c>
      <c r="H1056">
        <v>155926</v>
      </c>
    </row>
    <row r="1057" spans="1:8">
      <c r="A1057" t="s">
        <v>27</v>
      </c>
      <c r="B1057" t="s">
        <v>1446</v>
      </c>
      <c r="C1057" t="s">
        <v>180</v>
      </c>
      <c r="D1057">
        <v>2010</v>
      </c>
      <c r="E1057" t="s">
        <v>105</v>
      </c>
      <c r="F1057" t="s">
        <v>164</v>
      </c>
      <c r="G1057" t="s">
        <v>136</v>
      </c>
      <c r="H1057">
        <v>93187</v>
      </c>
    </row>
    <row r="1058" spans="1:8">
      <c r="A1058" t="s">
        <v>28</v>
      </c>
      <c r="B1058" t="s">
        <v>1447</v>
      </c>
      <c r="C1058" t="s">
        <v>181</v>
      </c>
      <c r="D1058">
        <v>2010</v>
      </c>
      <c r="E1058" t="s">
        <v>105</v>
      </c>
      <c r="F1058" t="s">
        <v>164</v>
      </c>
      <c r="G1058" t="s">
        <v>136</v>
      </c>
      <c r="H1058">
        <v>180187</v>
      </c>
    </row>
    <row r="1059" spans="1:8">
      <c r="A1059" t="s">
        <v>30</v>
      </c>
      <c r="B1059" t="s">
        <v>1448</v>
      </c>
      <c r="C1059" t="s">
        <v>29</v>
      </c>
      <c r="D1059">
        <v>2010</v>
      </c>
      <c r="E1059" t="s">
        <v>105</v>
      </c>
      <c r="F1059" t="s">
        <v>164</v>
      </c>
      <c r="G1059" t="s">
        <v>136</v>
      </c>
      <c r="H1059">
        <v>21230</v>
      </c>
    </row>
    <row r="1060" spans="1:8">
      <c r="A1060" t="s">
        <v>32</v>
      </c>
      <c r="B1060" t="s">
        <v>1449</v>
      </c>
      <c r="C1060" t="s">
        <v>31</v>
      </c>
      <c r="D1060">
        <v>2010</v>
      </c>
      <c r="E1060" t="s">
        <v>105</v>
      </c>
      <c r="F1060" t="s">
        <v>164</v>
      </c>
      <c r="G1060" t="s">
        <v>136</v>
      </c>
      <c r="H1060">
        <v>37732</v>
      </c>
    </row>
    <row r="1061" spans="1:8">
      <c r="A1061" t="s">
        <v>34</v>
      </c>
      <c r="B1061" t="s">
        <v>1450</v>
      </c>
      <c r="C1061" t="s">
        <v>33</v>
      </c>
      <c r="D1061">
        <v>2010</v>
      </c>
      <c r="E1061" t="s">
        <v>105</v>
      </c>
      <c r="F1061" t="s">
        <v>164</v>
      </c>
      <c r="G1061" t="s">
        <v>136</v>
      </c>
      <c r="H1061">
        <v>33379</v>
      </c>
    </row>
    <row r="1062" spans="1:8">
      <c r="A1062" t="s">
        <v>36</v>
      </c>
      <c r="B1062" t="s">
        <v>1451</v>
      </c>
      <c r="C1062" t="s">
        <v>35</v>
      </c>
      <c r="D1062">
        <v>2010</v>
      </c>
      <c r="E1062" t="s">
        <v>105</v>
      </c>
      <c r="F1062" t="s">
        <v>164</v>
      </c>
      <c r="G1062" t="s">
        <v>136</v>
      </c>
      <c r="H1062">
        <v>28318</v>
      </c>
    </row>
    <row r="1063" spans="1:8">
      <c r="A1063" t="s">
        <v>38</v>
      </c>
      <c r="B1063" t="s">
        <v>1452</v>
      </c>
      <c r="C1063" t="s">
        <v>37</v>
      </c>
      <c r="D1063">
        <v>2010</v>
      </c>
      <c r="E1063" t="s">
        <v>105</v>
      </c>
      <c r="F1063" t="s">
        <v>164</v>
      </c>
      <c r="G1063" t="s">
        <v>136</v>
      </c>
      <c r="H1063">
        <v>48301</v>
      </c>
    </row>
    <row r="1064" spans="1:8">
      <c r="A1064" t="s">
        <v>40</v>
      </c>
      <c r="B1064" t="s">
        <v>1453</v>
      </c>
      <c r="C1064" t="s">
        <v>39</v>
      </c>
      <c r="D1064">
        <v>2010</v>
      </c>
      <c r="E1064" t="s">
        <v>105</v>
      </c>
      <c r="F1064" t="s">
        <v>164</v>
      </c>
      <c r="G1064" t="s">
        <v>136</v>
      </c>
      <c r="H1064">
        <v>43082</v>
      </c>
    </row>
    <row r="1065" spans="1:8">
      <c r="A1065" t="s">
        <v>41</v>
      </c>
      <c r="B1065" t="s">
        <v>1454</v>
      </c>
      <c r="C1065" t="s">
        <v>24</v>
      </c>
      <c r="D1065">
        <v>2010</v>
      </c>
      <c r="E1065" t="s">
        <v>105</v>
      </c>
      <c r="F1065" t="s">
        <v>164</v>
      </c>
      <c r="G1065" t="s">
        <v>136</v>
      </c>
      <c r="H1065">
        <v>39940</v>
      </c>
    </row>
    <row r="1066" spans="1:8">
      <c r="A1066" t="s">
        <v>43</v>
      </c>
      <c r="B1066" t="s">
        <v>1455</v>
      </c>
      <c r="C1066" t="s">
        <v>42</v>
      </c>
      <c r="D1066">
        <v>2010</v>
      </c>
      <c r="E1066" t="s">
        <v>105</v>
      </c>
      <c r="F1066" t="s">
        <v>164</v>
      </c>
      <c r="G1066" t="s">
        <v>136</v>
      </c>
      <c r="H1066">
        <v>24383</v>
      </c>
    </row>
    <row r="1067" spans="1:8">
      <c r="A1067" t="s">
        <v>45</v>
      </c>
      <c r="B1067" t="s">
        <v>1456</v>
      </c>
      <c r="C1067" t="s">
        <v>44</v>
      </c>
      <c r="D1067">
        <v>2010</v>
      </c>
      <c r="E1067" t="s">
        <v>105</v>
      </c>
      <c r="F1067" t="s">
        <v>164</v>
      </c>
      <c r="G1067" t="s">
        <v>136</v>
      </c>
      <c r="H1067">
        <v>36187</v>
      </c>
    </row>
    <row r="1068" spans="1:8">
      <c r="A1068" t="s">
        <v>47</v>
      </c>
      <c r="B1068" t="s">
        <v>1457</v>
      </c>
      <c r="C1068" t="s">
        <v>46</v>
      </c>
      <c r="D1068">
        <v>2010</v>
      </c>
      <c r="E1068" t="s">
        <v>105</v>
      </c>
      <c r="F1068" t="s">
        <v>164</v>
      </c>
      <c r="G1068" t="s">
        <v>136</v>
      </c>
      <c r="H1068">
        <v>55246</v>
      </c>
    </row>
    <row r="1069" spans="1:8">
      <c r="A1069" t="s">
        <v>49</v>
      </c>
      <c r="B1069" t="s">
        <v>1458</v>
      </c>
      <c r="C1069" t="s">
        <v>48</v>
      </c>
      <c r="D1069">
        <v>2010</v>
      </c>
      <c r="E1069" t="s">
        <v>105</v>
      </c>
      <c r="F1069" t="s">
        <v>164</v>
      </c>
      <c r="G1069" t="s">
        <v>136</v>
      </c>
      <c r="H1069">
        <v>77116</v>
      </c>
    </row>
    <row r="1070" spans="1:8">
      <c r="A1070" t="s">
        <v>51</v>
      </c>
      <c r="B1070" t="s">
        <v>1459</v>
      </c>
      <c r="C1070" t="s">
        <v>50</v>
      </c>
      <c r="D1070">
        <v>2010</v>
      </c>
      <c r="E1070" t="s">
        <v>105</v>
      </c>
      <c r="F1070" t="s">
        <v>164</v>
      </c>
      <c r="G1070" t="s">
        <v>136</v>
      </c>
      <c r="H1070">
        <v>44154</v>
      </c>
    </row>
    <row r="1071" spans="1:8">
      <c r="A1071" t="s">
        <v>53</v>
      </c>
      <c r="B1071" t="s">
        <v>1460</v>
      </c>
      <c r="C1071" t="s">
        <v>52</v>
      </c>
      <c r="D1071">
        <v>2010</v>
      </c>
      <c r="E1071" t="s">
        <v>105</v>
      </c>
      <c r="F1071" t="s">
        <v>164</v>
      </c>
      <c r="G1071" t="s">
        <v>136</v>
      </c>
      <c r="H1071">
        <v>44233</v>
      </c>
    </row>
    <row r="1072" spans="1:8">
      <c r="A1072" t="s">
        <v>55</v>
      </c>
      <c r="B1072" t="s">
        <v>1461</v>
      </c>
      <c r="C1072" t="s">
        <v>54</v>
      </c>
      <c r="D1072">
        <v>2010</v>
      </c>
      <c r="E1072" t="s">
        <v>105</v>
      </c>
      <c r="F1072" t="s">
        <v>164</v>
      </c>
      <c r="G1072" t="s">
        <v>136</v>
      </c>
      <c r="H1072">
        <v>39316</v>
      </c>
    </row>
    <row r="1073" spans="1:8">
      <c r="A1073" t="s">
        <v>57</v>
      </c>
      <c r="B1073" t="s">
        <v>1462</v>
      </c>
      <c r="C1073" t="s">
        <v>56</v>
      </c>
      <c r="D1073">
        <v>2010</v>
      </c>
      <c r="E1073" t="s">
        <v>105</v>
      </c>
      <c r="F1073" t="s">
        <v>164</v>
      </c>
      <c r="G1073" t="s">
        <v>136</v>
      </c>
      <c r="H1073">
        <v>116610</v>
      </c>
    </row>
    <row r="1074" spans="1:8">
      <c r="A1074" t="s">
        <v>59</v>
      </c>
      <c r="B1074" t="s">
        <v>1463</v>
      </c>
      <c r="C1074" t="s">
        <v>58</v>
      </c>
      <c r="D1074">
        <v>2010</v>
      </c>
      <c r="E1074" t="s">
        <v>105</v>
      </c>
      <c r="F1074" t="s">
        <v>164</v>
      </c>
      <c r="G1074" t="s">
        <v>136</v>
      </c>
      <c r="H1074">
        <v>74597</v>
      </c>
    </row>
    <row r="1075" spans="1:8">
      <c r="A1075" t="s">
        <v>61</v>
      </c>
      <c r="B1075" t="s">
        <v>1464</v>
      </c>
      <c r="C1075" t="s">
        <v>60</v>
      </c>
      <c r="D1075">
        <v>2010</v>
      </c>
      <c r="E1075" t="s">
        <v>105</v>
      </c>
      <c r="F1075" t="s">
        <v>164</v>
      </c>
      <c r="G1075" t="s">
        <v>136</v>
      </c>
      <c r="H1075">
        <v>18590</v>
      </c>
    </row>
    <row r="1076" spans="1:8">
      <c r="A1076" t="s">
        <v>63</v>
      </c>
      <c r="B1076" t="s">
        <v>1465</v>
      </c>
      <c r="C1076" t="s">
        <v>62</v>
      </c>
      <c r="D1076">
        <v>2010</v>
      </c>
      <c r="E1076" t="s">
        <v>105</v>
      </c>
      <c r="F1076" t="s">
        <v>164</v>
      </c>
      <c r="G1076" t="s">
        <v>136</v>
      </c>
      <c r="H1076">
        <v>56298</v>
      </c>
    </row>
    <row r="1077" spans="1:8">
      <c r="A1077" t="s">
        <v>65</v>
      </c>
      <c r="B1077" t="s">
        <v>1466</v>
      </c>
      <c r="C1077" t="s">
        <v>64</v>
      </c>
      <c r="D1077">
        <v>2010</v>
      </c>
      <c r="E1077" t="s">
        <v>105</v>
      </c>
      <c r="F1077" t="s">
        <v>164</v>
      </c>
      <c r="G1077" t="s">
        <v>136</v>
      </c>
      <c r="H1077">
        <v>22274</v>
      </c>
    </row>
    <row r="1078" spans="1:8">
      <c r="A1078" t="s">
        <v>67</v>
      </c>
      <c r="B1078" t="s">
        <v>1467</v>
      </c>
      <c r="C1078" t="s">
        <v>66</v>
      </c>
      <c r="D1078">
        <v>2010</v>
      </c>
      <c r="E1078" t="s">
        <v>105</v>
      </c>
      <c r="F1078" t="s">
        <v>164</v>
      </c>
      <c r="G1078" t="s">
        <v>136</v>
      </c>
      <c r="H1078">
        <v>28325</v>
      </c>
    </row>
    <row r="1079" spans="1:8">
      <c r="A1079" t="s">
        <v>69</v>
      </c>
      <c r="B1079" t="s">
        <v>1468</v>
      </c>
      <c r="C1079" t="s">
        <v>68</v>
      </c>
      <c r="D1079">
        <v>2010</v>
      </c>
      <c r="E1079" t="s">
        <v>105</v>
      </c>
      <c r="F1079" t="s">
        <v>164</v>
      </c>
      <c r="G1079" t="s">
        <v>136</v>
      </c>
      <c r="H1079">
        <v>27814</v>
      </c>
    </row>
    <row r="1080" spans="1:8">
      <c r="A1080" t="s">
        <v>71</v>
      </c>
      <c r="B1080" t="s">
        <v>1469</v>
      </c>
      <c r="C1080" t="s">
        <v>70</v>
      </c>
      <c r="D1080">
        <v>2010</v>
      </c>
      <c r="E1080" t="s">
        <v>105</v>
      </c>
      <c r="F1080" t="s">
        <v>164</v>
      </c>
      <c r="G1080" t="s">
        <v>136</v>
      </c>
      <c r="H1080">
        <v>45476</v>
      </c>
    </row>
    <row r="1081" spans="1:8">
      <c r="A1081" t="s">
        <v>20</v>
      </c>
      <c r="B1081" t="s">
        <v>1470</v>
      </c>
      <c r="C1081" t="s">
        <v>182</v>
      </c>
      <c r="D1081">
        <v>2010</v>
      </c>
      <c r="E1081" t="s">
        <v>105</v>
      </c>
      <c r="F1081" t="s">
        <v>164</v>
      </c>
      <c r="G1081" t="s">
        <v>136</v>
      </c>
      <c r="H1081">
        <v>962601</v>
      </c>
    </row>
    <row r="1082" spans="1:8">
      <c r="A1082" t="s">
        <v>23</v>
      </c>
      <c r="B1082" t="s">
        <v>1471</v>
      </c>
      <c r="C1082" t="s">
        <v>175</v>
      </c>
      <c r="D1082">
        <v>2011</v>
      </c>
      <c r="E1082" t="s">
        <v>105</v>
      </c>
      <c r="F1082" t="s">
        <v>164</v>
      </c>
      <c r="G1082" t="s">
        <v>136</v>
      </c>
      <c r="H1082">
        <v>212145</v>
      </c>
    </row>
    <row r="1083" spans="1:8">
      <c r="A1083" t="s">
        <v>25</v>
      </c>
      <c r="B1083" t="s">
        <v>1472</v>
      </c>
      <c r="C1083" t="s">
        <v>176</v>
      </c>
      <c r="D1083">
        <v>2011</v>
      </c>
      <c r="E1083" t="s">
        <v>105</v>
      </c>
      <c r="F1083" t="s">
        <v>164</v>
      </c>
      <c r="G1083" t="s">
        <v>136</v>
      </c>
      <c r="H1083">
        <v>39868</v>
      </c>
    </row>
    <row r="1084" spans="1:8">
      <c r="A1084" t="s">
        <v>26</v>
      </c>
      <c r="B1084" t="s">
        <v>1473</v>
      </c>
      <c r="C1084" t="s">
        <v>177</v>
      </c>
      <c r="D1084">
        <v>2011</v>
      </c>
      <c r="E1084" t="s">
        <v>105</v>
      </c>
      <c r="F1084" t="s">
        <v>164</v>
      </c>
      <c r="G1084" t="s">
        <v>136</v>
      </c>
      <c r="H1084">
        <v>115944</v>
      </c>
    </row>
    <row r="1085" spans="1:8">
      <c r="A1085" s="16" t="s">
        <v>221</v>
      </c>
      <c r="B1085" t="s">
        <v>1474</v>
      </c>
      <c r="C1085" t="s">
        <v>178</v>
      </c>
      <c r="D1085">
        <v>2011</v>
      </c>
      <c r="E1085" t="s">
        <v>105</v>
      </c>
      <c r="F1085" t="s">
        <v>164</v>
      </c>
      <c r="G1085" t="s">
        <v>136</v>
      </c>
      <c r="H1085">
        <v>166700</v>
      </c>
    </row>
    <row r="1086" spans="1:8">
      <c r="A1086" t="s">
        <v>107</v>
      </c>
      <c r="B1086" t="s">
        <v>1475</v>
      </c>
      <c r="C1086" t="s">
        <v>179</v>
      </c>
      <c r="D1086">
        <v>2011</v>
      </c>
      <c r="E1086" t="s">
        <v>105</v>
      </c>
      <c r="F1086" t="s">
        <v>164</v>
      </c>
      <c r="G1086" t="s">
        <v>136</v>
      </c>
      <c r="H1086">
        <v>157565</v>
      </c>
    </row>
    <row r="1087" spans="1:8">
      <c r="A1087" t="s">
        <v>27</v>
      </c>
      <c r="B1087" t="s">
        <v>1476</v>
      </c>
      <c r="C1087" t="s">
        <v>180</v>
      </c>
      <c r="D1087">
        <v>2011</v>
      </c>
      <c r="E1087" t="s">
        <v>105</v>
      </c>
      <c r="F1087" t="s">
        <v>164</v>
      </c>
      <c r="G1087" t="s">
        <v>136</v>
      </c>
      <c r="H1087">
        <v>92813</v>
      </c>
    </row>
    <row r="1088" spans="1:8">
      <c r="A1088" t="s">
        <v>28</v>
      </c>
      <c r="B1088" t="s">
        <v>1477</v>
      </c>
      <c r="C1088" t="s">
        <v>181</v>
      </c>
      <c r="D1088">
        <v>2011</v>
      </c>
      <c r="E1088" t="s">
        <v>105</v>
      </c>
      <c r="F1088" t="s">
        <v>164</v>
      </c>
      <c r="G1088" t="s">
        <v>136</v>
      </c>
      <c r="H1088">
        <v>180625</v>
      </c>
    </row>
    <row r="1089" spans="1:8">
      <c r="A1089" t="s">
        <v>30</v>
      </c>
      <c r="B1089" t="s">
        <v>1478</v>
      </c>
      <c r="C1089" t="s">
        <v>29</v>
      </c>
      <c r="D1089">
        <v>2011</v>
      </c>
      <c r="E1089" t="s">
        <v>105</v>
      </c>
      <c r="F1089" t="s">
        <v>164</v>
      </c>
      <c r="G1089" t="s">
        <v>136</v>
      </c>
      <c r="H1089">
        <v>21187</v>
      </c>
    </row>
    <row r="1090" spans="1:8">
      <c r="A1090" t="s">
        <v>32</v>
      </c>
      <c r="B1090" t="s">
        <v>1479</v>
      </c>
      <c r="C1090" t="s">
        <v>31</v>
      </c>
      <c r="D1090">
        <v>2011</v>
      </c>
      <c r="E1090" t="s">
        <v>105</v>
      </c>
      <c r="F1090" t="s">
        <v>164</v>
      </c>
      <c r="G1090" t="s">
        <v>136</v>
      </c>
      <c r="H1090">
        <v>37808</v>
      </c>
    </row>
    <row r="1091" spans="1:8">
      <c r="A1091" t="s">
        <v>34</v>
      </c>
      <c r="B1091" t="s">
        <v>1480</v>
      </c>
      <c r="C1091" t="s">
        <v>33</v>
      </c>
      <c r="D1091">
        <v>2011</v>
      </c>
      <c r="E1091" t="s">
        <v>105</v>
      </c>
      <c r="F1091" t="s">
        <v>164</v>
      </c>
      <c r="G1091" t="s">
        <v>136</v>
      </c>
      <c r="H1091">
        <v>33468</v>
      </c>
    </row>
    <row r="1092" spans="1:8">
      <c r="A1092" t="s">
        <v>36</v>
      </c>
      <c r="B1092" t="s">
        <v>1481</v>
      </c>
      <c r="C1092" t="s">
        <v>35</v>
      </c>
      <c r="D1092">
        <v>2011</v>
      </c>
      <c r="E1092" t="s">
        <v>105</v>
      </c>
      <c r="F1092" t="s">
        <v>164</v>
      </c>
      <c r="G1092" t="s">
        <v>136</v>
      </c>
      <c r="H1092">
        <v>28165</v>
      </c>
    </row>
    <row r="1093" spans="1:8">
      <c r="A1093" t="s">
        <v>38</v>
      </c>
      <c r="B1093" t="s">
        <v>1482</v>
      </c>
      <c r="C1093" t="s">
        <v>37</v>
      </c>
      <c r="D1093">
        <v>2011</v>
      </c>
      <c r="E1093" t="s">
        <v>105</v>
      </c>
      <c r="F1093" t="s">
        <v>164</v>
      </c>
      <c r="G1093" t="s">
        <v>136</v>
      </c>
      <c r="H1093">
        <v>48265</v>
      </c>
    </row>
    <row r="1094" spans="1:8">
      <c r="A1094" t="s">
        <v>40</v>
      </c>
      <c r="B1094" t="s">
        <v>1483</v>
      </c>
      <c r="C1094" t="s">
        <v>39</v>
      </c>
      <c r="D1094">
        <v>2011</v>
      </c>
      <c r="E1094" t="s">
        <v>105</v>
      </c>
      <c r="F1094" t="s">
        <v>164</v>
      </c>
      <c r="G1094" t="s">
        <v>136</v>
      </c>
      <c r="H1094">
        <v>43252</v>
      </c>
    </row>
    <row r="1095" spans="1:8">
      <c r="A1095" t="s">
        <v>41</v>
      </c>
      <c r="B1095" t="s">
        <v>1484</v>
      </c>
      <c r="C1095" t="s">
        <v>24</v>
      </c>
      <c r="D1095">
        <v>2011</v>
      </c>
      <c r="E1095" t="s">
        <v>105</v>
      </c>
      <c r="F1095" t="s">
        <v>164</v>
      </c>
      <c r="G1095" t="s">
        <v>136</v>
      </c>
      <c r="H1095">
        <v>39868</v>
      </c>
    </row>
    <row r="1096" spans="1:8">
      <c r="A1096" t="s">
        <v>43</v>
      </c>
      <c r="B1096" t="s">
        <v>1485</v>
      </c>
      <c r="C1096" t="s">
        <v>42</v>
      </c>
      <c r="D1096">
        <v>2011</v>
      </c>
      <c r="E1096" t="s">
        <v>105</v>
      </c>
      <c r="F1096" t="s">
        <v>164</v>
      </c>
      <c r="G1096" t="s">
        <v>136</v>
      </c>
      <c r="H1096">
        <v>24467</v>
      </c>
    </row>
    <row r="1097" spans="1:8">
      <c r="A1097" t="s">
        <v>45</v>
      </c>
      <c r="B1097" t="s">
        <v>1486</v>
      </c>
      <c r="C1097" t="s">
        <v>44</v>
      </c>
      <c r="D1097">
        <v>2011</v>
      </c>
      <c r="E1097" t="s">
        <v>105</v>
      </c>
      <c r="F1097" t="s">
        <v>164</v>
      </c>
      <c r="G1097" t="s">
        <v>136</v>
      </c>
      <c r="H1097">
        <v>36286</v>
      </c>
    </row>
    <row r="1098" spans="1:8">
      <c r="A1098" t="s">
        <v>47</v>
      </c>
      <c r="B1098" t="s">
        <v>1487</v>
      </c>
      <c r="C1098" t="s">
        <v>46</v>
      </c>
      <c r="D1098">
        <v>2011</v>
      </c>
      <c r="E1098" t="s">
        <v>105</v>
      </c>
      <c r="F1098" t="s">
        <v>164</v>
      </c>
      <c r="G1098" t="s">
        <v>136</v>
      </c>
      <c r="H1098">
        <v>55191</v>
      </c>
    </row>
    <row r="1099" spans="1:8">
      <c r="A1099" t="s">
        <v>49</v>
      </c>
      <c r="B1099" t="s">
        <v>1488</v>
      </c>
      <c r="C1099" t="s">
        <v>48</v>
      </c>
      <c r="D1099">
        <v>2011</v>
      </c>
      <c r="E1099" t="s">
        <v>105</v>
      </c>
      <c r="F1099" t="s">
        <v>164</v>
      </c>
      <c r="G1099" t="s">
        <v>136</v>
      </c>
      <c r="H1099">
        <v>77789</v>
      </c>
    </row>
    <row r="1100" spans="1:8">
      <c r="A1100" t="s">
        <v>51</v>
      </c>
      <c r="B1100" t="s">
        <v>1489</v>
      </c>
      <c r="C1100" t="s">
        <v>50</v>
      </c>
      <c r="D1100">
        <v>2011</v>
      </c>
      <c r="E1100" t="s">
        <v>105</v>
      </c>
      <c r="F1100" t="s">
        <v>164</v>
      </c>
      <c r="G1100" t="s">
        <v>136</v>
      </c>
      <c r="H1100">
        <v>44279</v>
      </c>
    </row>
    <row r="1101" spans="1:8">
      <c r="A1101" t="s">
        <v>53</v>
      </c>
      <c r="B1101" t="s">
        <v>1490</v>
      </c>
      <c r="C1101" t="s">
        <v>52</v>
      </c>
      <c r="D1101">
        <v>2011</v>
      </c>
      <c r="E1101" t="s">
        <v>105</v>
      </c>
      <c r="F1101" t="s">
        <v>164</v>
      </c>
      <c r="G1101" t="s">
        <v>136</v>
      </c>
      <c r="H1101">
        <v>44632</v>
      </c>
    </row>
    <row r="1102" spans="1:8">
      <c r="A1102" t="s">
        <v>55</v>
      </c>
      <c r="B1102" t="s">
        <v>1491</v>
      </c>
      <c r="C1102" t="s">
        <v>54</v>
      </c>
      <c r="D1102">
        <v>2011</v>
      </c>
      <c r="E1102" t="s">
        <v>105</v>
      </c>
      <c r="F1102" t="s">
        <v>164</v>
      </c>
      <c r="G1102" t="s">
        <v>136</v>
      </c>
      <c r="H1102">
        <v>39435</v>
      </c>
    </row>
    <row r="1103" spans="1:8">
      <c r="A1103" t="s">
        <v>57</v>
      </c>
      <c r="B1103" t="s">
        <v>1492</v>
      </c>
      <c r="C1103" t="s">
        <v>56</v>
      </c>
      <c r="D1103">
        <v>2011</v>
      </c>
      <c r="E1103" t="s">
        <v>105</v>
      </c>
      <c r="F1103" t="s">
        <v>164</v>
      </c>
      <c r="G1103" t="s">
        <v>136</v>
      </c>
      <c r="H1103">
        <v>118130</v>
      </c>
    </row>
    <row r="1104" spans="1:8">
      <c r="A1104" t="s">
        <v>59</v>
      </c>
      <c r="B1104" t="s">
        <v>1493</v>
      </c>
      <c r="C1104" t="s">
        <v>58</v>
      </c>
      <c r="D1104">
        <v>2011</v>
      </c>
      <c r="E1104" t="s">
        <v>105</v>
      </c>
      <c r="F1104" t="s">
        <v>164</v>
      </c>
      <c r="G1104" t="s">
        <v>136</v>
      </c>
      <c r="H1104">
        <v>74101</v>
      </c>
    </row>
    <row r="1105" spans="1:8">
      <c r="A1105" t="s">
        <v>61</v>
      </c>
      <c r="B1105" t="s">
        <v>1494</v>
      </c>
      <c r="C1105" t="s">
        <v>60</v>
      </c>
      <c r="D1105">
        <v>2011</v>
      </c>
      <c r="E1105" t="s">
        <v>105</v>
      </c>
      <c r="F1105" t="s">
        <v>164</v>
      </c>
      <c r="G1105" t="s">
        <v>136</v>
      </c>
      <c r="H1105">
        <v>18712</v>
      </c>
    </row>
    <row r="1106" spans="1:8">
      <c r="A1106" t="s">
        <v>63</v>
      </c>
      <c r="B1106" t="s">
        <v>1495</v>
      </c>
      <c r="C1106" t="s">
        <v>62</v>
      </c>
      <c r="D1106">
        <v>2011</v>
      </c>
      <c r="E1106" t="s">
        <v>105</v>
      </c>
      <c r="F1106" t="s">
        <v>164</v>
      </c>
      <c r="G1106" t="s">
        <v>136</v>
      </c>
      <c r="H1106">
        <v>56319</v>
      </c>
    </row>
    <row r="1107" spans="1:8">
      <c r="A1107" t="s">
        <v>65</v>
      </c>
      <c r="B1107" t="s">
        <v>1496</v>
      </c>
      <c r="C1107" t="s">
        <v>64</v>
      </c>
      <c r="D1107">
        <v>2011</v>
      </c>
      <c r="E1107" t="s">
        <v>105</v>
      </c>
      <c r="F1107" t="s">
        <v>164</v>
      </c>
      <c r="G1107" t="s">
        <v>136</v>
      </c>
      <c r="H1107">
        <v>22303</v>
      </c>
    </row>
    <row r="1108" spans="1:8">
      <c r="A1108" t="s">
        <v>67</v>
      </c>
      <c r="B1108" t="s">
        <v>1497</v>
      </c>
      <c r="C1108" t="s">
        <v>66</v>
      </c>
      <c r="D1108">
        <v>2011</v>
      </c>
      <c r="E1108" t="s">
        <v>105</v>
      </c>
      <c r="F1108" t="s">
        <v>164</v>
      </c>
      <c r="G1108" t="s">
        <v>136</v>
      </c>
      <c r="H1108">
        <v>28332</v>
      </c>
    </row>
    <row r="1109" spans="1:8">
      <c r="A1109" t="s">
        <v>69</v>
      </c>
      <c r="B1109" t="s">
        <v>1498</v>
      </c>
      <c r="C1109" t="s">
        <v>68</v>
      </c>
      <c r="D1109">
        <v>2011</v>
      </c>
      <c r="E1109" t="s">
        <v>105</v>
      </c>
      <c r="F1109" t="s">
        <v>164</v>
      </c>
      <c r="G1109" t="s">
        <v>136</v>
      </c>
      <c r="H1109">
        <v>27925</v>
      </c>
    </row>
    <row r="1110" spans="1:8">
      <c r="A1110" t="s">
        <v>71</v>
      </c>
      <c r="B1110" t="s">
        <v>1499</v>
      </c>
      <c r="C1110" t="s">
        <v>70</v>
      </c>
      <c r="D1110">
        <v>2011</v>
      </c>
      <c r="E1110" t="s">
        <v>105</v>
      </c>
      <c r="F1110" t="s">
        <v>164</v>
      </c>
      <c r="G1110" t="s">
        <v>136</v>
      </c>
      <c r="H1110">
        <v>45746</v>
      </c>
    </row>
    <row r="1111" spans="1:8">
      <c r="A1111" t="s">
        <v>20</v>
      </c>
      <c r="B1111" t="s">
        <v>1500</v>
      </c>
      <c r="C1111" t="s">
        <v>182</v>
      </c>
      <c r="D1111">
        <v>2011</v>
      </c>
      <c r="E1111" t="s">
        <v>105</v>
      </c>
      <c r="F1111" t="s">
        <v>164</v>
      </c>
      <c r="G1111" t="s">
        <v>136</v>
      </c>
      <c r="H1111">
        <v>965660</v>
      </c>
    </row>
    <row r="1112" spans="1:8">
      <c r="A1112" t="s">
        <v>23</v>
      </c>
      <c r="B1112" t="s">
        <v>1501</v>
      </c>
      <c r="C1112" t="s">
        <v>175</v>
      </c>
      <c r="D1112">
        <v>2012</v>
      </c>
      <c r="E1112" t="s">
        <v>105</v>
      </c>
      <c r="F1112" t="s">
        <v>164</v>
      </c>
      <c r="G1112" t="s">
        <v>136</v>
      </c>
      <c r="H1112">
        <v>210485</v>
      </c>
    </row>
    <row r="1113" spans="1:8">
      <c r="A1113" t="s">
        <v>25</v>
      </c>
      <c r="B1113" t="s">
        <v>1502</v>
      </c>
      <c r="C1113" t="s">
        <v>176</v>
      </c>
      <c r="D1113">
        <v>2012</v>
      </c>
      <c r="E1113" t="s">
        <v>105</v>
      </c>
      <c r="F1113" t="s">
        <v>164</v>
      </c>
      <c r="G1113" t="s">
        <v>136</v>
      </c>
      <c r="H1113">
        <v>39430</v>
      </c>
    </row>
    <row r="1114" spans="1:8">
      <c r="A1114" t="s">
        <v>26</v>
      </c>
      <c r="B1114" t="s">
        <v>1503</v>
      </c>
      <c r="C1114" t="s">
        <v>177</v>
      </c>
      <c r="D1114">
        <v>2012</v>
      </c>
      <c r="E1114" t="s">
        <v>105</v>
      </c>
      <c r="F1114" t="s">
        <v>164</v>
      </c>
      <c r="G1114" t="s">
        <v>136</v>
      </c>
      <c r="H1114">
        <v>115567</v>
      </c>
    </row>
    <row r="1115" spans="1:8">
      <c r="A1115" s="16" t="s">
        <v>221</v>
      </c>
      <c r="B1115" t="s">
        <v>1504</v>
      </c>
      <c r="C1115" t="s">
        <v>178</v>
      </c>
      <c r="D1115">
        <v>2012</v>
      </c>
      <c r="E1115" t="s">
        <v>105</v>
      </c>
      <c r="F1115" t="s">
        <v>164</v>
      </c>
      <c r="G1115" t="s">
        <v>136</v>
      </c>
      <c r="H1115">
        <v>165897</v>
      </c>
    </row>
    <row r="1116" spans="1:8">
      <c r="A1116" t="s">
        <v>107</v>
      </c>
      <c r="B1116" t="s">
        <v>1505</v>
      </c>
      <c r="C1116" t="s">
        <v>179</v>
      </c>
      <c r="D1116">
        <v>2012</v>
      </c>
      <c r="E1116" t="s">
        <v>105</v>
      </c>
      <c r="F1116" t="s">
        <v>164</v>
      </c>
      <c r="G1116" t="s">
        <v>136</v>
      </c>
      <c r="H1116">
        <v>157351</v>
      </c>
    </row>
    <row r="1117" spans="1:8">
      <c r="A1117" t="s">
        <v>27</v>
      </c>
      <c r="B1117" t="s">
        <v>1506</v>
      </c>
      <c r="C1117" t="s">
        <v>180</v>
      </c>
      <c r="D1117">
        <v>2012</v>
      </c>
      <c r="E1117" t="s">
        <v>105</v>
      </c>
      <c r="F1117" t="s">
        <v>164</v>
      </c>
      <c r="G1117" t="s">
        <v>136</v>
      </c>
      <c r="H1117">
        <v>92602</v>
      </c>
    </row>
    <row r="1118" spans="1:8">
      <c r="A1118" t="s">
        <v>28</v>
      </c>
      <c r="B1118" t="s">
        <v>1507</v>
      </c>
      <c r="C1118" t="s">
        <v>181</v>
      </c>
      <c r="D1118">
        <v>2012</v>
      </c>
      <c r="E1118" t="s">
        <v>105</v>
      </c>
      <c r="F1118" t="s">
        <v>164</v>
      </c>
      <c r="G1118" t="s">
        <v>136</v>
      </c>
      <c r="H1118">
        <v>179439</v>
      </c>
    </row>
    <row r="1119" spans="1:8">
      <c r="A1119" t="s">
        <v>30</v>
      </c>
      <c r="B1119" t="s">
        <v>1508</v>
      </c>
      <c r="C1119" t="s">
        <v>29</v>
      </c>
      <c r="D1119">
        <v>2012</v>
      </c>
      <c r="E1119" t="s">
        <v>105</v>
      </c>
      <c r="F1119" t="s">
        <v>164</v>
      </c>
      <c r="G1119" t="s">
        <v>136</v>
      </c>
      <c r="H1119">
        <v>20959</v>
      </c>
    </row>
    <row r="1120" spans="1:8">
      <c r="A1120" t="s">
        <v>32</v>
      </c>
      <c r="B1120" t="s">
        <v>1509</v>
      </c>
      <c r="C1120" t="s">
        <v>31</v>
      </c>
      <c r="D1120">
        <v>2012</v>
      </c>
      <c r="E1120" t="s">
        <v>105</v>
      </c>
      <c r="F1120" t="s">
        <v>164</v>
      </c>
      <c r="G1120" t="s">
        <v>136</v>
      </c>
      <c r="H1120">
        <v>37671</v>
      </c>
    </row>
    <row r="1121" spans="1:8">
      <c r="A1121" t="s">
        <v>34</v>
      </c>
      <c r="B1121" t="s">
        <v>1510</v>
      </c>
      <c r="C1121" t="s">
        <v>33</v>
      </c>
      <c r="D1121">
        <v>2012</v>
      </c>
      <c r="E1121" t="s">
        <v>105</v>
      </c>
      <c r="F1121" t="s">
        <v>164</v>
      </c>
      <c r="G1121" t="s">
        <v>136</v>
      </c>
      <c r="H1121">
        <v>33107</v>
      </c>
    </row>
    <row r="1122" spans="1:8">
      <c r="A1122" t="s">
        <v>36</v>
      </c>
      <c r="B1122" t="s">
        <v>1511</v>
      </c>
      <c r="C1122" t="s">
        <v>35</v>
      </c>
      <c r="D1122">
        <v>2012</v>
      </c>
      <c r="E1122" t="s">
        <v>105</v>
      </c>
      <c r="F1122" t="s">
        <v>164</v>
      </c>
      <c r="G1122" t="s">
        <v>136</v>
      </c>
      <c r="H1122">
        <v>27955</v>
      </c>
    </row>
    <row r="1123" spans="1:8">
      <c r="A1123" t="s">
        <v>38</v>
      </c>
      <c r="B1123" t="s">
        <v>1512</v>
      </c>
      <c r="C1123" t="s">
        <v>37</v>
      </c>
      <c r="D1123">
        <v>2012</v>
      </c>
      <c r="E1123" t="s">
        <v>105</v>
      </c>
      <c r="F1123" t="s">
        <v>164</v>
      </c>
      <c r="G1123" t="s">
        <v>136</v>
      </c>
      <c r="H1123">
        <v>47673</v>
      </c>
    </row>
    <row r="1124" spans="1:8">
      <c r="A1124" t="s">
        <v>40</v>
      </c>
      <c r="B1124" t="s">
        <v>1513</v>
      </c>
      <c r="C1124" t="s">
        <v>39</v>
      </c>
      <c r="D1124">
        <v>2012</v>
      </c>
      <c r="E1124" t="s">
        <v>105</v>
      </c>
      <c r="F1124" t="s">
        <v>164</v>
      </c>
      <c r="G1124" t="s">
        <v>136</v>
      </c>
      <c r="H1124">
        <v>43120</v>
      </c>
    </row>
    <row r="1125" spans="1:8">
      <c r="A1125" t="s">
        <v>41</v>
      </c>
      <c r="B1125" t="s">
        <v>1514</v>
      </c>
      <c r="C1125" t="s">
        <v>24</v>
      </c>
      <c r="D1125">
        <v>2012</v>
      </c>
      <c r="E1125" t="s">
        <v>105</v>
      </c>
      <c r="F1125" t="s">
        <v>164</v>
      </c>
      <c r="G1125" t="s">
        <v>136</v>
      </c>
      <c r="H1125">
        <v>39430</v>
      </c>
    </row>
    <row r="1126" spans="1:8">
      <c r="A1126" t="s">
        <v>43</v>
      </c>
      <c r="B1126" t="s">
        <v>1515</v>
      </c>
      <c r="C1126" t="s">
        <v>42</v>
      </c>
      <c r="D1126">
        <v>2012</v>
      </c>
      <c r="E1126" t="s">
        <v>105</v>
      </c>
      <c r="F1126" t="s">
        <v>164</v>
      </c>
      <c r="G1126" t="s">
        <v>136</v>
      </c>
      <c r="H1126">
        <v>24687</v>
      </c>
    </row>
    <row r="1127" spans="1:8">
      <c r="A1127" t="s">
        <v>45</v>
      </c>
      <c r="B1127" t="s">
        <v>1516</v>
      </c>
      <c r="C1127" t="s">
        <v>44</v>
      </c>
      <c r="D1127">
        <v>2012</v>
      </c>
      <c r="E1127" t="s">
        <v>105</v>
      </c>
      <c r="F1127" t="s">
        <v>164</v>
      </c>
      <c r="G1127" t="s">
        <v>136</v>
      </c>
      <c r="H1127">
        <v>36073</v>
      </c>
    </row>
    <row r="1128" spans="1:8">
      <c r="A1128" t="s">
        <v>47</v>
      </c>
      <c r="B1128" t="s">
        <v>1517</v>
      </c>
      <c r="C1128" t="s">
        <v>46</v>
      </c>
      <c r="D1128">
        <v>2012</v>
      </c>
      <c r="E1128" t="s">
        <v>105</v>
      </c>
      <c r="F1128" t="s">
        <v>164</v>
      </c>
      <c r="G1128" t="s">
        <v>136</v>
      </c>
      <c r="H1128">
        <v>54807</v>
      </c>
    </row>
    <row r="1129" spans="1:8">
      <c r="A1129" t="s">
        <v>49</v>
      </c>
      <c r="B1129" t="s">
        <v>1518</v>
      </c>
      <c r="C1129" t="s">
        <v>48</v>
      </c>
      <c r="D1129">
        <v>2012</v>
      </c>
      <c r="E1129" t="s">
        <v>105</v>
      </c>
      <c r="F1129" t="s">
        <v>164</v>
      </c>
      <c r="G1129" t="s">
        <v>136</v>
      </c>
      <c r="H1129">
        <v>77610</v>
      </c>
    </row>
    <row r="1130" spans="1:8">
      <c r="A1130" t="s">
        <v>51</v>
      </c>
      <c r="B1130" t="s">
        <v>1519</v>
      </c>
      <c r="C1130" t="s">
        <v>50</v>
      </c>
      <c r="D1130">
        <v>2012</v>
      </c>
      <c r="E1130" t="s">
        <v>105</v>
      </c>
      <c r="F1130" t="s">
        <v>164</v>
      </c>
      <c r="G1130" t="s">
        <v>136</v>
      </c>
      <c r="H1130">
        <v>44021</v>
      </c>
    </row>
    <row r="1131" spans="1:8">
      <c r="A1131" t="s">
        <v>53</v>
      </c>
      <c r="B1131" t="s">
        <v>1520</v>
      </c>
      <c r="C1131" t="s">
        <v>52</v>
      </c>
      <c r="D1131">
        <v>2012</v>
      </c>
      <c r="E1131" t="s">
        <v>105</v>
      </c>
      <c r="F1131" t="s">
        <v>164</v>
      </c>
      <c r="G1131" t="s">
        <v>136</v>
      </c>
      <c r="H1131">
        <v>44266</v>
      </c>
    </row>
    <row r="1132" spans="1:8">
      <c r="A1132" t="s">
        <v>55</v>
      </c>
      <c r="B1132" t="s">
        <v>1521</v>
      </c>
      <c r="C1132" t="s">
        <v>54</v>
      </c>
      <c r="D1132">
        <v>2012</v>
      </c>
      <c r="E1132" t="s">
        <v>105</v>
      </c>
      <c r="F1132" t="s">
        <v>164</v>
      </c>
      <c r="G1132" t="s">
        <v>136</v>
      </c>
      <c r="H1132">
        <v>38926</v>
      </c>
    </row>
    <row r="1133" spans="1:8">
      <c r="A1133" t="s">
        <v>57</v>
      </c>
      <c r="B1133" t="s">
        <v>1522</v>
      </c>
      <c r="C1133" t="s">
        <v>56</v>
      </c>
      <c r="D1133">
        <v>2012</v>
      </c>
      <c r="E1133" t="s">
        <v>105</v>
      </c>
      <c r="F1133" t="s">
        <v>164</v>
      </c>
      <c r="G1133" t="s">
        <v>136</v>
      </c>
      <c r="H1133">
        <v>118425</v>
      </c>
    </row>
    <row r="1134" spans="1:8">
      <c r="A1134" t="s">
        <v>59</v>
      </c>
      <c r="B1134" t="s">
        <v>1523</v>
      </c>
      <c r="C1134" t="s">
        <v>58</v>
      </c>
      <c r="D1134">
        <v>2012</v>
      </c>
      <c r="E1134" t="s">
        <v>105</v>
      </c>
      <c r="F1134" t="s">
        <v>164</v>
      </c>
      <c r="G1134" t="s">
        <v>136</v>
      </c>
      <c r="H1134">
        <v>74037</v>
      </c>
    </row>
    <row r="1135" spans="1:8">
      <c r="A1135" t="s">
        <v>61</v>
      </c>
      <c r="B1135" t="s">
        <v>1524</v>
      </c>
      <c r="C1135" t="s">
        <v>60</v>
      </c>
      <c r="D1135">
        <v>2012</v>
      </c>
      <c r="E1135" t="s">
        <v>105</v>
      </c>
      <c r="F1135" t="s">
        <v>164</v>
      </c>
      <c r="G1135" t="s">
        <v>136</v>
      </c>
      <c r="H1135">
        <v>18565</v>
      </c>
    </row>
    <row r="1136" spans="1:8">
      <c r="A1136" t="s">
        <v>63</v>
      </c>
      <c r="B1136" t="s">
        <v>1525</v>
      </c>
      <c r="C1136" t="s">
        <v>62</v>
      </c>
      <c r="D1136">
        <v>2012</v>
      </c>
      <c r="E1136" t="s">
        <v>105</v>
      </c>
      <c r="F1136" t="s">
        <v>164</v>
      </c>
      <c r="G1136" t="s">
        <v>136</v>
      </c>
      <c r="H1136">
        <v>55919</v>
      </c>
    </row>
    <row r="1137" spans="1:8">
      <c r="A1137" t="s">
        <v>65</v>
      </c>
      <c r="B1137" t="s">
        <v>1526</v>
      </c>
      <c r="C1137" t="s">
        <v>64</v>
      </c>
      <c r="D1137">
        <v>2012</v>
      </c>
      <c r="E1137" t="s">
        <v>105</v>
      </c>
      <c r="F1137" t="s">
        <v>164</v>
      </c>
      <c r="G1137" t="s">
        <v>136</v>
      </c>
      <c r="H1137">
        <v>22102</v>
      </c>
    </row>
    <row r="1138" spans="1:8">
      <c r="A1138" t="s">
        <v>67</v>
      </c>
      <c r="B1138" t="s">
        <v>1527</v>
      </c>
      <c r="C1138" t="s">
        <v>66</v>
      </c>
      <c r="D1138">
        <v>2012</v>
      </c>
      <c r="E1138" t="s">
        <v>105</v>
      </c>
      <c r="F1138" t="s">
        <v>164</v>
      </c>
      <c r="G1138" t="s">
        <v>136</v>
      </c>
      <c r="H1138">
        <v>28191</v>
      </c>
    </row>
    <row r="1139" spans="1:8">
      <c r="A1139" t="s">
        <v>69</v>
      </c>
      <c r="B1139" t="s">
        <v>1528</v>
      </c>
      <c r="C1139" t="s">
        <v>68</v>
      </c>
      <c r="D1139">
        <v>2012</v>
      </c>
      <c r="E1139" t="s">
        <v>105</v>
      </c>
      <c r="F1139" t="s">
        <v>164</v>
      </c>
      <c r="G1139" t="s">
        <v>136</v>
      </c>
      <c r="H1139">
        <v>27663</v>
      </c>
    </row>
    <row r="1140" spans="1:8">
      <c r="A1140" t="s">
        <v>71</v>
      </c>
      <c r="B1140" t="s">
        <v>1529</v>
      </c>
      <c r="C1140" t="s">
        <v>70</v>
      </c>
      <c r="D1140">
        <v>2012</v>
      </c>
      <c r="E1140" t="s">
        <v>105</v>
      </c>
      <c r="F1140" t="s">
        <v>164</v>
      </c>
      <c r="G1140" t="s">
        <v>136</v>
      </c>
      <c r="H1140">
        <v>45564</v>
      </c>
    </row>
    <row r="1141" spans="1:8">
      <c r="A1141" t="s">
        <v>20</v>
      </c>
      <c r="B1141" t="s">
        <v>1530</v>
      </c>
      <c r="C1141" t="s">
        <v>182</v>
      </c>
      <c r="D1141">
        <v>2012</v>
      </c>
      <c r="E1141" t="s">
        <v>105</v>
      </c>
      <c r="F1141" t="s">
        <v>164</v>
      </c>
      <c r="G1141" t="s">
        <v>136</v>
      </c>
      <c r="H1141">
        <v>960771</v>
      </c>
    </row>
    <row r="1142" spans="1:8">
      <c r="A1142" t="s">
        <v>23</v>
      </c>
      <c r="B1142" t="s">
        <v>1531</v>
      </c>
      <c r="C1142" t="s">
        <v>175</v>
      </c>
      <c r="D1142">
        <v>2013</v>
      </c>
      <c r="E1142" t="s">
        <v>105</v>
      </c>
      <c r="F1142" t="s">
        <v>164</v>
      </c>
      <c r="G1142" t="s">
        <v>136</v>
      </c>
      <c r="H1142">
        <v>209544</v>
      </c>
    </row>
    <row r="1143" spans="1:8">
      <c r="A1143" t="s">
        <v>25</v>
      </c>
      <c r="B1143" t="s">
        <v>1532</v>
      </c>
      <c r="C1143" t="s">
        <v>176</v>
      </c>
      <c r="D1143">
        <v>2013</v>
      </c>
      <c r="E1143" t="s">
        <v>105</v>
      </c>
      <c r="F1143" t="s">
        <v>164</v>
      </c>
      <c r="G1143" t="s">
        <v>136</v>
      </c>
      <c r="H1143">
        <v>38962</v>
      </c>
    </row>
    <row r="1144" spans="1:8">
      <c r="A1144" t="s">
        <v>26</v>
      </c>
      <c r="B1144" t="s">
        <v>1533</v>
      </c>
      <c r="C1144" t="s">
        <v>177</v>
      </c>
      <c r="D1144">
        <v>2013</v>
      </c>
      <c r="E1144" t="s">
        <v>105</v>
      </c>
      <c r="F1144" t="s">
        <v>164</v>
      </c>
      <c r="G1144" t="s">
        <v>136</v>
      </c>
      <c r="H1144">
        <v>115240</v>
      </c>
    </row>
    <row r="1145" spans="1:8">
      <c r="A1145" s="16" t="s">
        <v>221</v>
      </c>
      <c r="B1145" t="s">
        <v>1534</v>
      </c>
      <c r="C1145" t="s">
        <v>178</v>
      </c>
      <c r="D1145">
        <v>2013</v>
      </c>
      <c r="E1145" t="s">
        <v>105</v>
      </c>
      <c r="F1145" t="s">
        <v>164</v>
      </c>
      <c r="G1145" t="s">
        <v>136</v>
      </c>
      <c r="H1145">
        <v>165656</v>
      </c>
    </row>
    <row r="1146" spans="1:8">
      <c r="A1146" t="s">
        <v>107</v>
      </c>
      <c r="B1146" t="s">
        <v>1535</v>
      </c>
      <c r="C1146" t="s">
        <v>179</v>
      </c>
      <c r="D1146">
        <v>2013</v>
      </c>
      <c r="E1146" t="s">
        <v>105</v>
      </c>
      <c r="F1146" t="s">
        <v>164</v>
      </c>
      <c r="G1146" t="s">
        <v>136</v>
      </c>
      <c r="H1146">
        <v>157853</v>
      </c>
    </row>
    <row r="1147" spans="1:8">
      <c r="A1147" t="s">
        <v>27</v>
      </c>
      <c r="B1147" t="s">
        <v>1536</v>
      </c>
      <c r="C1147" t="s">
        <v>180</v>
      </c>
      <c r="D1147">
        <v>2013</v>
      </c>
      <c r="E1147" t="s">
        <v>105</v>
      </c>
      <c r="F1147" t="s">
        <v>164</v>
      </c>
      <c r="G1147" t="s">
        <v>136</v>
      </c>
      <c r="H1147">
        <v>92285</v>
      </c>
    </row>
    <row r="1148" spans="1:8">
      <c r="A1148" t="s">
        <v>28</v>
      </c>
      <c r="B1148" t="s">
        <v>1537</v>
      </c>
      <c r="C1148" t="s">
        <v>181</v>
      </c>
      <c r="D1148">
        <v>2013</v>
      </c>
      <c r="E1148" t="s">
        <v>105</v>
      </c>
      <c r="F1148" t="s">
        <v>164</v>
      </c>
      <c r="G1148" t="s">
        <v>136</v>
      </c>
      <c r="H1148">
        <v>179142</v>
      </c>
    </row>
    <row r="1149" spans="1:8">
      <c r="A1149" t="s">
        <v>30</v>
      </c>
      <c r="B1149" t="s">
        <v>1538</v>
      </c>
      <c r="C1149" t="s">
        <v>29</v>
      </c>
      <c r="D1149">
        <v>2013</v>
      </c>
      <c r="E1149" t="s">
        <v>105</v>
      </c>
      <c r="F1149" t="s">
        <v>164</v>
      </c>
      <c r="G1149" t="s">
        <v>136</v>
      </c>
      <c r="H1149">
        <v>20751</v>
      </c>
    </row>
    <row r="1150" spans="1:8">
      <c r="A1150" t="s">
        <v>32</v>
      </c>
      <c r="B1150" t="s">
        <v>1539</v>
      </c>
      <c r="C1150" t="s">
        <v>31</v>
      </c>
      <c r="D1150">
        <v>2013</v>
      </c>
      <c r="E1150" t="s">
        <v>105</v>
      </c>
      <c r="F1150" t="s">
        <v>164</v>
      </c>
      <c r="G1150" t="s">
        <v>136</v>
      </c>
      <c r="H1150">
        <v>37388</v>
      </c>
    </row>
    <row r="1151" spans="1:8">
      <c r="A1151" t="s">
        <v>34</v>
      </c>
      <c r="B1151" t="s">
        <v>1540</v>
      </c>
      <c r="C1151" t="s">
        <v>33</v>
      </c>
      <c r="D1151">
        <v>2013</v>
      </c>
      <c r="E1151" t="s">
        <v>105</v>
      </c>
      <c r="F1151" t="s">
        <v>164</v>
      </c>
      <c r="G1151" t="s">
        <v>136</v>
      </c>
      <c r="H1151">
        <v>33152</v>
      </c>
    </row>
    <row r="1152" spans="1:8">
      <c r="A1152" t="s">
        <v>36</v>
      </c>
      <c r="B1152" t="s">
        <v>1541</v>
      </c>
      <c r="C1152" t="s">
        <v>35</v>
      </c>
      <c r="D1152">
        <v>2013</v>
      </c>
      <c r="E1152" t="s">
        <v>105</v>
      </c>
      <c r="F1152" t="s">
        <v>164</v>
      </c>
      <c r="G1152" t="s">
        <v>136</v>
      </c>
      <c r="H1152">
        <v>27844</v>
      </c>
    </row>
    <row r="1153" spans="1:8">
      <c r="A1153" t="s">
        <v>38</v>
      </c>
      <c r="B1153" t="s">
        <v>1542</v>
      </c>
      <c r="C1153" t="s">
        <v>37</v>
      </c>
      <c r="D1153">
        <v>2013</v>
      </c>
      <c r="E1153" t="s">
        <v>105</v>
      </c>
      <c r="F1153" t="s">
        <v>164</v>
      </c>
      <c r="G1153" t="s">
        <v>136</v>
      </c>
      <c r="H1153">
        <v>47406</v>
      </c>
    </row>
    <row r="1154" spans="1:8">
      <c r="A1154" t="s">
        <v>40</v>
      </c>
      <c r="B1154" t="s">
        <v>1543</v>
      </c>
      <c r="C1154" t="s">
        <v>39</v>
      </c>
      <c r="D1154">
        <v>2013</v>
      </c>
      <c r="E1154" t="s">
        <v>105</v>
      </c>
      <c r="F1154" t="s">
        <v>164</v>
      </c>
      <c r="G1154" t="s">
        <v>136</v>
      </c>
      <c r="H1154">
        <v>43003</v>
      </c>
    </row>
    <row r="1155" spans="1:8">
      <c r="A1155" t="s">
        <v>41</v>
      </c>
      <c r="B1155" t="s">
        <v>1544</v>
      </c>
      <c r="C1155" t="s">
        <v>24</v>
      </c>
      <c r="D1155">
        <v>2013</v>
      </c>
      <c r="E1155" t="s">
        <v>105</v>
      </c>
      <c r="F1155" t="s">
        <v>164</v>
      </c>
      <c r="G1155" t="s">
        <v>136</v>
      </c>
      <c r="H1155">
        <v>38962</v>
      </c>
    </row>
    <row r="1156" spans="1:8">
      <c r="A1156" t="s">
        <v>43</v>
      </c>
      <c r="B1156" t="s">
        <v>1545</v>
      </c>
      <c r="C1156" t="s">
        <v>42</v>
      </c>
      <c r="D1156">
        <v>2013</v>
      </c>
      <c r="E1156" t="s">
        <v>105</v>
      </c>
      <c r="F1156" t="s">
        <v>164</v>
      </c>
      <c r="G1156" t="s">
        <v>136</v>
      </c>
      <c r="H1156">
        <v>24600</v>
      </c>
    </row>
    <row r="1157" spans="1:8">
      <c r="A1157" t="s">
        <v>45</v>
      </c>
      <c r="B1157" t="s">
        <v>1546</v>
      </c>
      <c r="C1157" t="s">
        <v>44</v>
      </c>
      <c r="D1157">
        <v>2013</v>
      </c>
      <c r="E1157" t="s">
        <v>105</v>
      </c>
      <c r="F1157" t="s">
        <v>164</v>
      </c>
      <c r="G1157" t="s">
        <v>136</v>
      </c>
      <c r="H1157">
        <v>35955</v>
      </c>
    </row>
    <row r="1158" spans="1:8">
      <c r="A1158" t="s">
        <v>47</v>
      </c>
      <c r="B1158" t="s">
        <v>1547</v>
      </c>
      <c r="C1158" t="s">
        <v>46</v>
      </c>
      <c r="D1158">
        <v>2013</v>
      </c>
      <c r="E1158" t="s">
        <v>105</v>
      </c>
      <c r="F1158" t="s">
        <v>164</v>
      </c>
      <c r="G1158" t="s">
        <v>136</v>
      </c>
      <c r="H1158">
        <v>54685</v>
      </c>
    </row>
    <row r="1159" spans="1:8">
      <c r="A1159" t="s">
        <v>49</v>
      </c>
      <c r="B1159" t="s">
        <v>1548</v>
      </c>
      <c r="C1159" t="s">
        <v>48</v>
      </c>
      <c r="D1159">
        <v>2013</v>
      </c>
      <c r="E1159" t="s">
        <v>105</v>
      </c>
      <c r="F1159" t="s">
        <v>164</v>
      </c>
      <c r="G1159" t="s">
        <v>136</v>
      </c>
      <c r="H1159">
        <v>77689</v>
      </c>
    </row>
    <row r="1160" spans="1:8">
      <c r="A1160" t="s">
        <v>51</v>
      </c>
      <c r="B1160" t="s">
        <v>1549</v>
      </c>
      <c r="C1160" t="s">
        <v>50</v>
      </c>
      <c r="D1160">
        <v>2013</v>
      </c>
      <c r="E1160" t="s">
        <v>105</v>
      </c>
      <c r="F1160" t="s">
        <v>164</v>
      </c>
      <c r="G1160" t="s">
        <v>136</v>
      </c>
      <c r="H1160">
        <v>43688</v>
      </c>
    </row>
    <row r="1161" spans="1:8">
      <c r="A1161" t="s">
        <v>53</v>
      </c>
      <c r="B1161" t="s">
        <v>1550</v>
      </c>
      <c r="C1161" t="s">
        <v>52</v>
      </c>
      <c r="D1161">
        <v>2013</v>
      </c>
      <c r="E1161" t="s">
        <v>105</v>
      </c>
      <c r="F1161" t="s">
        <v>164</v>
      </c>
      <c r="G1161" t="s">
        <v>136</v>
      </c>
      <c r="H1161">
        <v>44279</v>
      </c>
    </row>
    <row r="1162" spans="1:8">
      <c r="A1162" t="s">
        <v>55</v>
      </c>
      <c r="B1162" t="s">
        <v>1551</v>
      </c>
      <c r="C1162" t="s">
        <v>54</v>
      </c>
      <c r="D1162">
        <v>2013</v>
      </c>
      <c r="E1162" t="s">
        <v>105</v>
      </c>
      <c r="F1162" t="s">
        <v>164</v>
      </c>
      <c r="G1162" t="s">
        <v>136</v>
      </c>
      <c r="H1162">
        <v>38726</v>
      </c>
    </row>
    <row r="1163" spans="1:8">
      <c r="A1163" t="s">
        <v>57</v>
      </c>
      <c r="B1163" t="s">
        <v>1552</v>
      </c>
      <c r="C1163" t="s">
        <v>56</v>
      </c>
      <c r="D1163">
        <v>2013</v>
      </c>
      <c r="E1163" t="s">
        <v>105</v>
      </c>
      <c r="F1163" t="s">
        <v>164</v>
      </c>
      <c r="G1163" t="s">
        <v>136</v>
      </c>
      <c r="H1163">
        <v>119127</v>
      </c>
    </row>
    <row r="1164" spans="1:8">
      <c r="A1164" t="s">
        <v>59</v>
      </c>
      <c r="B1164" t="s">
        <v>1553</v>
      </c>
      <c r="C1164" t="s">
        <v>58</v>
      </c>
      <c r="D1164">
        <v>2013</v>
      </c>
      <c r="E1164" t="s">
        <v>105</v>
      </c>
      <c r="F1164" t="s">
        <v>164</v>
      </c>
      <c r="G1164" t="s">
        <v>136</v>
      </c>
      <c r="H1164">
        <v>73766</v>
      </c>
    </row>
    <row r="1165" spans="1:8">
      <c r="A1165" t="s">
        <v>61</v>
      </c>
      <c r="B1165" t="s">
        <v>1554</v>
      </c>
      <c r="C1165" t="s">
        <v>60</v>
      </c>
      <c r="D1165">
        <v>2013</v>
      </c>
      <c r="E1165" t="s">
        <v>105</v>
      </c>
      <c r="F1165" t="s">
        <v>164</v>
      </c>
      <c r="G1165" t="s">
        <v>136</v>
      </c>
      <c r="H1165">
        <v>18519</v>
      </c>
    </row>
    <row r="1166" spans="1:8">
      <c r="A1166" t="s">
        <v>63</v>
      </c>
      <c r="B1166" t="s">
        <v>1555</v>
      </c>
      <c r="C1166" t="s">
        <v>62</v>
      </c>
      <c r="D1166">
        <v>2013</v>
      </c>
      <c r="E1166" t="s">
        <v>105</v>
      </c>
      <c r="F1166" t="s">
        <v>164</v>
      </c>
      <c r="G1166" t="s">
        <v>136</v>
      </c>
      <c r="H1166">
        <v>55743</v>
      </c>
    </row>
    <row r="1167" spans="1:8">
      <c r="A1167" t="s">
        <v>65</v>
      </c>
      <c r="B1167" t="s">
        <v>1556</v>
      </c>
      <c r="C1167" t="s">
        <v>64</v>
      </c>
      <c r="D1167">
        <v>2013</v>
      </c>
      <c r="E1167" t="s">
        <v>105</v>
      </c>
      <c r="F1167" t="s">
        <v>164</v>
      </c>
      <c r="G1167" t="s">
        <v>136</v>
      </c>
      <c r="H1167">
        <v>22014</v>
      </c>
    </row>
    <row r="1168" spans="1:8">
      <c r="A1168" t="s">
        <v>67</v>
      </c>
      <c r="B1168" t="s">
        <v>1557</v>
      </c>
      <c r="C1168" t="s">
        <v>66</v>
      </c>
      <c r="D1168">
        <v>2013</v>
      </c>
      <c r="E1168" t="s">
        <v>105</v>
      </c>
      <c r="F1168" t="s">
        <v>164</v>
      </c>
      <c r="G1168" t="s">
        <v>136</v>
      </c>
      <c r="H1168">
        <v>28112</v>
      </c>
    </row>
    <row r="1169" spans="1:8">
      <c r="A1169" t="s">
        <v>69</v>
      </c>
      <c r="B1169" t="s">
        <v>1558</v>
      </c>
      <c r="C1169" t="s">
        <v>68</v>
      </c>
      <c r="D1169">
        <v>2013</v>
      </c>
      <c r="E1169" t="s">
        <v>105</v>
      </c>
      <c r="F1169" t="s">
        <v>164</v>
      </c>
      <c r="G1169" t="s">
        <v>136</v>
      </c>
      <c r="H1169">
        <v>27688</v>
      </c>
    </row>
    <row r="1170" spans="1:8">
      <c r="A1170" t="s">
        <v>71</v>
      </c>
      <c r="B1170" t="s">
        <v>1559</v>
      </c>
      <c r="C1170" t="s">
        <v>70</v>
      </c>
      <c r="D1170">
        <v>2013</v>
      </c>
      <c r="E1170" t="s">
        <v>105</v>
      </c>
      <c r="F1170" t="s">
        <v>164</v>
      </c>
      <c r="G1170" t="s">
        <v>136</v>
      </c>
      <c r="H1170">
        <v>45585</v>
      </c>
    </row>
    <row r="1171" spans="1:8">
      <c r="A1171" t="s">
        <v>20</v>
      </c>
      <c r="B1171" t="s">
        <v>1560</v>
      </c>
      <c r="C1171" t="s">
        <v>182</v>
      </c>
      <c r="D1171">
        <v>2013</v>
      </c>
      <c r="E1171" t="s">
        <v>105</v>
      </c>
      <c r="F1171" t="s">
        <v>164</v>
      </c>
      <c r="G1171" t="s">
        <v>136</v>
      </c>
      <c r="H1171">
        <v>958682</v>
      </c>
    </row>
    <row r="1172" spans="1:8">
      <c r="A1172" t="s">
        <v>23</v>
      </c>
      <c r="B1172" t="s">
        <v>1561</v>
      </c>
      <c r="C1172" t="s">
        <v>175</v>
      </c>
      <c r="D1172">
        <v>2014</v>
      </c>
      <c r="E1172" t="s">
        <v>105</v>
      </c>
      <c r="F1172" t="s">
        <v>164</v>
      </c>
      <c r="G1172" t="s">
        <v>136</v>
      </c>
      <c r="H1172">
        <v>208587</v>
      </c>
    </row>
    <row r="1173" spans="1:8">
      <c r="A1173" t="s">
        <v>25</v>
      </c>
      <c r="B1173" t="s">
        <v>1562</v>
      </c>
      <c r="C1173" t="s">
        <v>176</v>
      </c>
      <c r="D1173">
        <v>2014</v>
      </c>
      <c r="E1173" t="s">
        <v>105</v>
      </c>
      <c r="F1173" t="s">
        <v>164</v>
      </c>
      <c r="G1173" t="s">
        <v>136</v>
      </c>
      <c r="H1173">
        <v>38609</v>
      </c>
    </row>
    <row r="1174" spans="1:8">
      <c r="A1174" t="s">
        <v>26</v>
      </c>
      <c r="B1174" t="s">
        <v>1563</v>
      </c>
      <c r="C1174" t="s">
        <v>177</v>
      </c>
      <c r="D1174">
        <v>2014</v>
      </c>
      <c r="E1174" t="s">
        <v>105</v>
      </c>
      <c r="F1174" t="s">
        <v>164</v>
      </c>
      <c r="G1174" t="s">
        <v>136</v>
      </c>
      <c r="H1174">
        <v>114541</v>
      </c>
    </row>
    <row r="1175" spans="1:8">
      <c r="A1175" s="16" t="s">
        <v>221</v>
      </c>
      <c r="B1175" t="s">
        <v>1564</v>
      </c>
      <c r="C1175" t="s">
        <v>178</v>
      </c>
      <c r="D1175">
        <v>2014</v>
      </c>
      <c r="E1175" t="s">
        <v>105</v>
      </c>
      <c r="F1175" t="s">
        <v>164</v>
      </c>
      <c r="G1175" t="s">
        <v>136</v>
      </c>
      <c r="H1175">
        <v>165950</v>
      </c>
    </row>
    <row r="1176" spans="1:8">
      <c r="A1176" t="s">
        <v>107</v>
      </c>
      <c r="B1176" t="s">
        <v>1565</v>
      </c>
      <c r="C1176" t="s">
        <v>179</v>
      </c>
      <c r="D1176">
        <v>2014</v>
      </c>
      <c r="E1176" t="s">
        <v>105</v>
      </c>
      <c r="F1176" t="s">
        <v>164</v>
      </c>
      <c r="G1176" t="s">
        <v>136</v>
      </c>
      <c r="H1176">
        <v>158430</v>
      </c>
    </row>
    <row r="1177" spans="1:8">
      <c r="A1177" t="s">
        <v>27</v>
      </c>
      <c r="B1177" t="s">
        <v>1566</v>
      </c>
      <c r="C1177" t="s">
        <v>180</v>
      </c>
      <c r="D1177">
        <v>2014</v>
      </c>
      <c r="E1177" t="s">
        <v>105</v>
      </c>
      <c r="F1177" t="s">
        <v>164</v>
      </c>
      <c r="G1177" t="s">
        <v>136</v>
      </c>
      <c r="H1177">
        <v>92280</v>
      </c>
    </row>
    <row r="1178" spans="1:8">
      <c r="A1178" t="s">
        <v>28</v>
      </c>
      <c r="B1178" t="s">
        <v>1567</v>
      </c>
      <c r="C1178" t="s">
        <v>181</v>
      </c>
      <c r="D1178">
        <v>2014</v>
      </c>
      <c r="E1178" t="s">
        <v>105</v>
      </c>
      <c r="F1178" t="s">
        <v>164</v>
      </c>
      <c r="G1178" t="s">
        <v>136</v>
      </c>
      <c r="H1178">
        <v>178796</v>
      </c>
    </row>
    <row r="1179" spans="1:8">
      <c r="A1179" t="s">
        <v>30</v>
      </c>
      <c r="B1179" t="s">
        <v>1568</v>
      </c>
      <c r="C1179" t="s">
        <v>29</v>
      </c>
      <c r="D1179">
        <v>2014</v>
      </c>
      <c r="E1179" t="s">
        <v>105</v>
      </c>
      <c r="F1179" t="s">
        <v>164</v>
      </c>
      <c r="G1179" t="s">
        <v>136</v>
      </c>
      <c r="H1179">
        <v>20607</v>
      </c>
    </row>
    <row r="1180" spans="1:8">
      <c r="A1180" t="s">
        <v>32</v>
      </c>
      <c r="B1180" t="s">
        <v>1569</v>
      </c>
      <c r="C1180" t="s">
        <v>31</v>
      </c>
      <c r="D1180">
        <v>2014</v>
      </c>
      <c r="E1180" t="s">
        <v>105</v>
      </c>
      <c r="F1180" t="s">
        <v>164</v>
      </c>
      <c r="G1180" t="s">
        <v>136</v>
      </c>
      <c r="H1180">
        <v>37322</v>
      </c>
    </row>
    <row r="1181" spans="1:8">
      <c r="A1181" t="s">
        <v>34</v>
      </c>
      <c r="B1181" t="s">
        <v>1570</v>
      </c>
      <c r="C1181" t="s">
        <v>33</v>
      </c>
      <c r="D1181">
        <v>2014</v>
      </c>
      <c r="E1181" t="s">
        <v>105</v>
      </c>
      <c r="F1181" t="s">
        <v>164</v>
      </c>
      <c r="G1181" t="s">
        <v>136</v>
      </c>
      <c r="H1181">
        <v>33005</v>
      </c>
    </row>
    <row r="1182" spans="1:8">
      <c r="A1182" t="s">
        <v>36</v>
      </c>
      <c r="B1182" t="s">
        <v>1571</v>
      </c>
      <c r="C1182" t="s">
        <v>35</v>
      </c>
      <c r="D1182">
        <v>2014</v>
      </c>
      <c r="E1182" t="s">
        <v>105</v>
      </c>
      <c r="F1182" t="s">
        <v>164</v>
      </c>
      <c r="G1182" t="s">
        <v>136</v>
      </c>
      <c r="H1182">
        <v>27669</v>
      </c>
    </row>
    <row r="1183" spans="1:8">
      <c r="A1183" t="s">
        <v>38</v>
      </c>
      <c r="B1183" t="s">
        <v>1572</v>
      </c>
      <c r="C1183" t="s">
        <v>37</v>
      </c>
      <c r="D1183">
        <v>2014</v>
      </c>
      <c r="E1183" t="s">
        <v>105</v>
      </c>
      <c r="F1183" t="s">
        <v>164</v>
      </c>
      <c r="G1183" t="s">
        <v>136</v>
      </c>
      <c r="H1183">
        <v>47215</v>
      </c>
    </row>
    <row r="1184" spans="1:8">
      <c r="A1184" t="s">
        <v>40</v>
      </c>
      <c r="B1184" t="s">
        <v>1573</v>
      </c>
      <c r="C1184" t="s">
        <v>39</v>
      </c>
      <c r="D1184">
        <v>2014</v>
      </c>
      <c r="E1184" t="s">
        <v>105</v>
      </c>
      <c r="F1184" t="s">
        <v>164</v>
      </c>
      <c r="G1184" t="s">
        <v>136</v>
      </c>
      <c r="H1184">
        <v>42769</v>
      </c>
    </row>
    <row r="1185" spans="1:8">
      <c r="A1185" t="s">
        <v>41</v>
      </c>
      <c r="B1185" t="s">
        <v>1574</v>
      </c>
      <c r="C1185" t="s">
        <v>24</v>
      </c>
      <c r="D1185">
        <v>2014</v>
      </c>
      <c r="E1185" t="s">
        <v>105</v>
      </c>
      <c r="F1185" t="s">
        <v>164</v>
      </c>
      <c r="G1185" t="s">
        <v>136</v>
      </c>
      <c r="H1185">
        <v>38609</v>
      </c>
    </row>
    <row r="1186" spans="1:8">
      <c r="A1186" t="s">
        <v>43</v>
      </c>
      <c r="B1186" t="s">
        <v>1575</v>
      </c>
      <c r="C1186" t="s">
        <v>42</v>
      </c>
      <c r="D1186">
        <v>2014</v>
      </c>
      <c r="E1186" t="s">
        <v>105</v>
      </c>
      <c r="F1186" t="s">
        <v>164</v>
      </c>
      <c r="G1186" t="s">
        <v>136</v>
      </c>
      <c r="H1186">
        <v>24177</v>
      </c>
    </row>
    <row r="1187" spans="1:8">
      <c r="A1187" t="s">
        <v>45</v>
      </c>
      <c r="B1187" t="s">
        <v>1576</v>
      </c>
      <c r="C1187" t="s">
        <v>44</v>
      </c>
      <c r="D1187">
        <v>2014</v>
      </c>
      <c r="E1187" t="s">
        <v>105</v>
      </c>
      <c r="F1187" t="s">
        <v>164</v>
      </c>
      <c r="G1187" t="s">
        <v>136</v>
      </c>
      <c r="H1187">
        <v>35972</v>
      </c>
    </row>
    <row r="1188" spans="1:8">
      <c r="A1188" t="s">
        <v>47</v>
      </c>
      <c r="B1188" t="s">
        <v>1577</v>
      </c>
      <c r="C1188" t="s">
        <v>46</v>
      </c>
      <c r="D1188">
        <v>2014</v>
      </c>
      <c r="E1188" t="s">
        <v>105</v>
      </c>
      <c r="F1188" t="s">
        <v>164</v>
      </c>
      <c r="G1188" t="s">
        <v>136</v>
      </c>
      <c r="H1188">
        <v>54392</v>
      </c>
    </row>
    <row r="1189" spans="1:8">
      <c r="A1189" t="s">
        <v>49</v>
      </c>
      <c r="B1189" t="s">
        <v>1578</v>
      </c>
      <c r="C1189" t="s">
        <v>48</v>
      </c>
      <c r="D1189">
        <v>2014</v>
      </c>
      <c r="E1189" t="s">
        <v>105</v>
      </c>
      <c r="F1189" t="s">
        <v>164</v>
      </c>
      <c r="G1189" t="s">
        <v>136</v>
      </c>
      <c r="H1189">
        <v>77992</v>
      </c>
    </row>
    <row r="1190" spans="1:8">
      <c r="A1190" t="s">
        <v>51</v>
      </c>
      <c r="B1190" t="s">
        <v>1579</v>
      </c>
      <c r="C1190" t="s">
        <v>50</v>
      </c>
      <c r="D1190">
        <v>2014</v>
      </c>
      <c r="E1190" t="s">
        <v>105</v>
      </c>
      <c r="F1190" t="s">
        <v>164</v>
      </c>
      <c r="G1190" t="s">
        <v>136</v>
      </c>
      <c r="H1190">
        <v>43705</v>
      </c>
    </row>
    <row r="1191" spans="1:8">
      <c r="A1191" t="s">
        <v>53</v>
      </c>
      <c r="B1191" t="s">
        <v>1580</v>
      </c>
      <c r="C1191" t="s">
        <v>52</v>
      </c>
      <c r="D1191">
        <v>2014</v>
      </c>
      <c r="E1191" t="s">
        <v>105</v>
      </c>
      <c r="F1191" t="s">
        <v>164</v>
      </c>
      <c r="G1191" t="s">
        <v>136</v>
      </c>
      <c r="H1191">
        <v>44253</v>
      </c>
    </row>
    <row r="1192" spans="1:8">
      <c r="A1192" t="s">
        <v>55</v>
      </c>
      <c r="B1192" t="s">
        <v>1581</v>
      </c>
      <c r="C1192" t="s">
        <v>54</v>
      </c>
      <c r="D1192">
        <v>2014</v>
      </c>
      <c r="E1192" t="s">
        <v>105</v>
      </c>
      <c r="F1192" t="s">
        <v>164</v>
      </c>
      <c r="G1192" t="s">
        <v>136</v>
      </c>
      <c r="H1192">
        <v>38667</v>
      </c>
    </row>
    <row r="1193" spans="1:8">
      <c r="A1193" t="s">
        <v>57</v>
      </c>
      <c r="B1193" t="s">
        <v>1582</v>
      </c>
      <c r="C1193" t="s">
        <v>56</v>
      </c>
      <c r="D1193">
        <v>2014</v>
      </c>
      <c r="E1193" t="s">
        <v>105</v>
      </c>
      <c r="F1193" t="s">
        <v>164</v>
      </c>
      <c r="G1193" t="s">
        <v>136</v>
      </c>
      <c r="H1193">
        <v>119763</v>
      </c>
    </row>
    <row r="1194" spans="1:8">
      <c r="A1194" t="s">
        <v>59</v>
      </c>
      <c r="B1194" t="s">
        <v>1583</v>
      </c>
      <c r="C1194" t="s">
        <v>58</v>
      </c>
      <c r="D1194">
        <v>2014</v>
      </c>
      <c r="E1194" t="s">
        <v>105</v>
      </c>
      <c r="F1194" t="s">
        <v>164</v>
      </c>
      <c r="G1194" t="s">
        <v>136</v>
      </c>
      <c r="H1194">
        <v>73876</v>
      </c>
    </row>
    <row r="1195" spans="1:8">
      <c r="A1195" t="s">
        <v>61</v>
      </c>
      <c r="B1195" t="s">
        <v>1584</v>
      </c>
      <c r="C1195" t="s">
        <v>60</v>
      </c>
      <c r="D1195">
        <v>2014</v>
      </c>
      <c r="E1195" t="s">
        <v>105</v>
      </c>
      <c r="F1195" t="s">
        <v>164</v>
      </c>
      <c r="G1195" t="s">
        <v>136</v>
      </c>
      <c r="H1195">
        <v>18404</v>
      </c>
    </row>
    <row r="1196" spans="1:8">
      <c r="A1196" t="s">
        <v>63</v>
      </c>
      <c r="B1196" t="s">
        <v>1585</v>
      </c>
      <c r="C1196" t="s">
        <v>62</v>
      </c>
      <c r="D1196">
        <v>2014</v>
      </c>
      <c r="E1196" t="s">
        <v>105</v>
      </c>
      <c r="F1196" t="s">
        <v>164</v>
      </c>
      <c r="G1196" t="s">
        <v>136</v>
      </c>
      <c r="H1196">
        <v>55698</v>
      </c>
    </row>
    <row r="1197" spans="1:8">
      <c r="A1197" t="s">
        <v>65</v>
      </c>
      <c r="B1197" t="s">
        <v>1586</v>
      </c>
      <c r="C1197" t="s">
        <v>64</v>
      </c>
      <c r="D1197">
        <v>2014</v>
      </c>
      <c r="E1197" t="s">
        <v>105</v>
      </c>
      <c r="F1197" t="s">
        <v>164</v>
      </c>
      <c r="G1197" t="s">
        <v>136</v>
      </c>
      <c r="H1197">
        <v>21833</v>
      </c>
    </row>
    <row r="1198" spans="1:8">
      <c r="A1198" t="s">
        <v>67</v>
      </c>
      <c r="B1198" t="s">
        <v>1587</v>
      </c>
      <c r="C1198" t="s">
        <v>66</v>
      </c>
      <c r="D1198">
        <v>2014</v>
      </c>
      <c r="E1198" t="s">
        <v>105</v>
      </c>
      <c r="F1198" t="s">
        <v>164</v>
      </c>
      <c r="G1198" t="s">
        <v>136</v>
      </c>
      <c r="H1198">
        <v>28013</v>
      </c>
    </row>
    <row r="1199" spans="1:8">
      <c r="A1199" t="s">
        <v>69</v>
      </c>
      <c r="B1199" t="s">
        <v>1588</v>
      </c>
      <c r="C1199" t="s">
        <v>68</v>
      </c>
      <c r="D1199">
        <v>2014</v>
      </c>
      <c r="E1199" t="s">
        <v>105</v>
      </c>
      <c r="F1199" t="s">
        <v>164</v>
      </c>
      <c r="G1199" t="s">
        <v>136</v>
      </c>
      <c r="H1199">
        <v>27617</v>
      </c>
    </row>
    <row r="1200" spans="1:8">
      <c r="A1200" t="s">
        <v>71</v>
      </c>
      <c r="B1200" t="s">
        <v>1589</v>
      </c>
      <c r="C1200" t="s">
        <v>70</v>
      </c>
      <c r="D1200">
        <v>2014</v>
      </c>
      <c r="E1200" t="s">
        <v>105</v>
      </c>
      <c r="F1200" t="s">
        <v>164</v>
      </c>
      <c r="G1200" t="s">
        <v>136</v>
      </c>
      <c r="H1200">
        <v>45635</v>
      </c>
    </row>
    <row r="1201" spans="1:8">
      <c r="A1201" t="s">
        <v>20</v>
      </c>
      <c r="B1201" t="s">
        <v>1590</v>
      </c>
      <c r="C1201" t="s">
        <v>182</v>
      </c>
      <c r="D1201">
        <v>2014</v>
      </c>
      <c r="E1201" t="s">
        <v>105</v>
      </c>
      <c r="F1201" t="s">
        <v>164</v>
      </c>
      <c r="G1201" t="s">
        <v>136</v>
      </c>
      <c r="H1201">
        <v>957193</v>
      </c>
    </row>
    <row r="1202" spans="1:8">
      <c r="A1202" t="s">
        <v>23</v>
      </c>
      <c r="B1202" t="s">
        <v>1591</v>
      </c>
      <c r="C1202" t="s">
        <v>175</v>
      </c>
      <c r="D1202">
        <v>2005</v>
      </c>
      <c r="E1202" t="s">
        <v>106</v>
      </c>
      <c r="F1202" t="s">
        <v>164</v>
      </c>
      <c r="G1202" t="s">
        <v>136</v>
      </c>
      <c r="H1202">
        <v>211445</v>
      </c>
    </row>
    <row r="1203" spans="1:8">
      <c r="A1203" t="s">
        <v>25</v>
      </c>
      <c r="B1203" t="s">
        <v>1592</v>
      </c>
      <c r="C1203" t="s">
        <v>176</v>
      </c>
      <c r="D1203">
        <v>2005</v>
      </c>
      <c r="E1203" t="s">
        <v>106</v>
      </c>
      <c r="F1203" t="s">
        <v>164</v>
      </c>
      <c r="G1203" t="s">
        <v>136</v>
      </c>
      <c r="H1203">
        <v>39529</v>
      </c>
    </row>
    <row r="1204" spans="1:8">
      <c r="A1204" t="s">
        <v>26</v>
      </c>
      <c r="B1204" t="s">
        <v>1593</v>
      </c>
      <c r="C1204" t="s">
        <v>177</v>
      </c>
      <c r="D1204">
        <v>2005</v>
      </c>
      <c r="E1204" t="s">
        <v>106</v>
      </c>
      <c r="F1204" t="s">
        <v>164</v>
      </c>
      <c r="G1204" t="s">
        <v>136</v>
      </c>
      <c r="H1204">
        <v>116770</v>
      </c>
    </row>
    <row r="1205" spans="1:8">
      <c r="A1205" s="16" t="s">
        <v>221</v>
      </c>
      <c r="B1205" t="s">
        <v>1594</v>
      </c>
      <c r="C1205" t="s">
        <v>178</v>
      </c>
      <c r="D1205">
        <v>2005</v>
      </c>
      <c r="E1205" t="s">
        <v>106</v>
      </c>
      <c r="F1205" t="s">
        <v>164</v>
      </c>
      <c r="G1205" t="s">
        <v>136</v>
      </c>
      <c r="H1205">
        <v>160757</v>
      </c>
    </row>
    <row r="1206" spans="1:8">
      <c r="A1206" t="s">
        <v>107</v>
      </c>
      <c r="B1206" t="s">
        <v>1595</v>
      </c>
      <c r="C1206" t="s">
        <v>179</v>
      </c>
      <c r="D1206">
        <v>2005</v>
      </c>
      <c r="E1206" t="s">
        <v>106</v>
      </c>
      <c r="F1206" t="s">
        <v>164</v>
      </c>
      <c r="G1206" t="s">
        <v>136</v>
      </c>
      <c r="H1206">
        <v>148517</v>
      </c>
    </row>
    <row r="1207" spans="1:8">
      <c r="A1207" t="s">
        <v>27</v>
      </c>
      <c r="B1207" t="s">
        <v>1596</v>
      </c>
      <c r="C1207" t="s">
        <v>180</v>
      </c>
      <c r="D1207">
        <v>2005</v>
      </c>
      <c r="E1207" t="s">
        <v>106</v>
      </c>
      <c r="F1207" t="s">
        <v>164</v>
      </c>
      <c r="G1207" t="s">
        <v>136</v>
      </c>
      <c r="H1207">
        <v>93755</v>
      </c>
    </row>
    <row r="1208" spans="1:8">
      <c r="A1208" t="s">
        <v>28</v>
      </c>
      <c r="B1208" t="s">
        <v>1597</v>
      </c>
      <c r="C1208" t="s">
        <v>181</v>
      </c>
      <c r="D1208">
        <v>2005</v>
      </c>
      <c r="E1208" t="s">
        <v>106</v>
      </c>
      <c r="F1208" t="s">
        <v>164</v>
      </c>
      <c r="G1208" t="s">
        <v>136</v>
      </c>
      <c r="H1208">
        <v>178391</v>
      </c>
    </row>
    <row r="1209" spans="1:8">
      <c r="A1209" t="s">
        <v>30</v>
      </c>
      <c r="B1209" t="s">
        <v>1598</v>
      </c>
      <c r="C1209" t="s">
        <v>29</v>
      </c>
      <c r="D1209">
        <v>2005</v>
      </c>
      <c r="E1209" t="s">
        <v>106</v>
      </c>
      <c r="F1209" t="s">
        <v>164</v>
      </c>
      <c r="G1209" t="s">
        <v>136</v>
      </c>
      <c r="H1209">
        <v>21336</v>
      </c>
    </row>
    <row r="1210" spans="1:8">
      <c r="A1210" t="s">
        <v>32</v>
      </c>
      <c r="B1210" t="s">
        <v>1599</v>
      </c>
      <c r="C1210" t="s">
        <v>31</v>
      </c>
      <c r="D1210">
        <v>2005</v>
      </c>
      <c r="E1210" t="s">
        <v>106</v>
      </c>
      <c r="F1210" t="s">
        <v>164</v>
      </c>
      <c r="G1210" t="s">
        <v>136</v>
      </c>
      <c r="H1210">
        <v>37486</v>
      </c>
    </row>
    <row r="1211" spans="1:8">
      <c r="A1211" t="s">
        <v>34</v>
      </c>
      <c r="B1211" t="s">
        <v>1600</v>
      </c>
      <c r="C1211" t="s">
        <v>33</v>
      </c>
      <c r="D1211">
        <v>2005</v>
      </c>
      <c r="E1211" t="s">
        <v>106</v>
      </c>
      <c r="F1211" t="s">
        <v>164</v>
      </c>
      <c r="G1211" t="s">
        <v>136</v>
      </c>
      <c r="H1211">
        <v>33580</v>
      </c>
    </row>
    <row r="1212" spans="1:8">
      <c r="A1212" t="s">
        <v>36</v>
      </c>
      <c r="B1212" t="s">
        <v>1601</v>
      </c>
      <c r="C1212" t="s">
        <v>35</v>
      </c>
      <c r="D1212">
        <v>2005</v>
      </c>
      <c r="E1212" t="s">
        <v>106</v>
      </c>
      <c r="F1212" t="s">
        <v>164</v>
      </c>
      <c r="G1212" t="s">
        <v>136</v>
      </c>
      <c r="H1212">
        <v>28953</v>
      </c>
    </row>
    <row r="1213" spans="1:8">
      <c r="A1213" t="s">
        <v>38</v>
      </c>
      <c r="B1213" t="s">
        <v>1602</v>
      </c>
      <c r="C1213" t="s">
        <v>37</v>
      </c>
      <c r="D1213">
        <v>2005</v>
      </c>
      <c r="E1213" t="s">
        <v>106</v>
      </c>
      <c r="F1213" t="s">
        <v>164</v>
      </c>
      <c r="G1213" t="s">
        <v>136</v>
      </c>
      <c r="H1213">
        <v>48492</v>
      </c>
    </row>
    <row r="1214" spans="1:8">
      <c r="A1214" t="s">
        <v>40</v>
      </c>
      <c r="B1214" t="s">
        <v>1603</v>
      </c>
      <c r="C1214" t="s">
        <v>39</v>
      </c>
      <c r="D1214">
        <v>2005</v>
      </c>
      <c r="E1214" t="s">
        <v>106</v>
      </c>
      <c r="F1214" t="s">
        <v>164</v>
      </c>
      <c r="G1214" t="s">
        <v>136</v>
      </c>
      <c r="H1214">
        <v>41598</v>
      </c>
    </row>
    <row r="1215" spans="1:8">
      <c r="A1215" t="s">
        <v>41</v>
      </c>
      <c r="B1215" t="s">
        <v>1604</v>
      </c>
      <c r="C1215" t="s">
        <v>24</v>
      </c>
      <c r="D1215">
        <v>2005</v>
      </c>
      <c r="E1215" t="s">
        <v>106</v>
      </c>
      <c r="F1215" t="s">
        <v>164</v>
      </c>
      <c r="G1215" t="s">
        <v>136</v>
      </c>
      <c r="H1215">
        <v>39529</v>
      </c>
    </row>
    <row r="1216" spans="1:8">
      <c r="A1216" t="s">
        <v>43</v>
      </c>
      <c r="B1216" t="s">
        <v>1605</v>
      </c>
      <c r="C1216" t="s">
        <v>42</v>
      </c>
      <c r="D1216">
        <v>2005</v>
      </c>
      <c r="E1216" t="s">
        <v>106</v>
      </c>
      <c r="F1216" t="s">
        <v>164</v>
      </c>
      <c r="G1216" t="s">
        <v>136</v>
      </c>
      <c r="H1216">
        <v>24418</v>
      </c>
    </row>
    <row r="1217" spans="1:8">
      <c r="A1217" t="s">
        <v>45</v>
      </c>
      <c r="B1217" t="s">
        <v>1606</v>
      </c>
      <c r="C1217" t="s">
        <v>44</v>
      </c>
      <c r="D1217">
        <v>2005</v>
      </c>
      <c r="E1217" t="s">
        <v>106</v>
      </c>
      <c r="F1217" t="s">
        <v>164</v>
      </c>
      <c r="G1217" t="s">
        <v>136</v>
      </c>
      <c r="H1217">
        <v>36251</v>
      </c>
    </row>
    <row r="1218" spans="1:8">
      <c r="A1218" t="s">
        <v>47</v>
      </c>
      <c r="B1218" t="s">
        <v>1607</v>
      </c>
      <c r="C1218" t="s">
        <v>46</v>
      </c>
      <c r="D1218">
        <v>2005</v>
      </c>
      <c r="E1218" t="s">
        <v>106</v>
      </c>
      <c r="F1218" t="s">
        <v>164</v>
      </c>
      <c r="G1218" t="s">
        <v>136</v>
      </c>
      <c r="H1218">
        <v>56101</v>
      </c>
    </row>
    <row r="1219" spans="1:8">
      <c r="A1219" t="s">
        <v>49</v>
      </c>
      <c r="B1219" t="s">
        <v>1608</v>
      </c>
      <c r="C1219" t="s">
        <v>48</v>
      </c>
      <c r="D1219">
        <v>2005</v>
      </c>
      <c r="E1219" t="s">
        <v>106</v>
      </c>
      <c r="F1219" t="s">
        <v>164</v>
      </c>
      <c r="G1219" t="s">
        <v>136</v>
      </c>
      <c r="H1219">
        <v>74088</v>
      </c>
    </row>
    <row r="1220" spans="1:8">
      <c r="A1220" t="s">
        <v>51</v>
      </c>
      <c r="B1220" t="s">
        <v>1609</v>
      </c>
      <c r="C1220" t="s">
        <v>50</v>
      </c>
      <c r="D1220">
        <v>2005</v>
      </c>
      <c r="E1220" t="s">
        <v>106</v>
      </c>
      <c r="F1220" t="s">
        <v>164</v>
      </c>
      <c r="G1220" t="s">
        <v>136</v>
      </c>
      <c r="H1220">
        <v>44005</v>
      </c>
    </row>
    <row r="1221" spans="1:8">
      <c r="A1221" t="s">
        <v>53</v>
      </c>
      <c r="B1221" t="s">
        <v>1610</v>
      </c>
      <c r="C1221" t="s">
        <v>52</v>
      </c>
      <c r="D1221">
        <v>2005</v>
      </c>
      <c r="E1221" t="s">
        <v>106</v>
      </c>
      <c r="F1221" t="s">
        <v>164</v>
      </c>
      <c r="G1221" t="s">
        <v>136</v>
      </c>
      <c r="H1221">
        <v>42664</v>
      </c>
    </row>
    <row r="1222" spans="1:8">
      <c r="A1222" t="s">
        <v>55</v>
      </c>
      <c r="B1222" t="s">
        <v>1611</v>
      </c>
      <c r="C1222" t="s">
        <v>54</v>
      </c>
      <c r="D1222">
        <v>2005</v>
      </c>
      <c r="E1222" t="s">
        <v>106</v>
      </c>
      <c r="F1222" t="s">
        <v>164</v>
      </c>
      <c r="G1222" t="s">
        <v>136</v>
      </c>
      <c r="H1222">
        <v>39334</v>
      </c>
    </row>
    <row r="1223" spans="1:8">
      <c r="A1223" t="s">
        <v>57</v>
      </c>
      <c r="B1223" t="s">
        <v>1612</v>
      </c>
      <c r="C1223" t="s">
        <v>56</v>
      </c>
      <c r="D1223">
        <v>2005</v>
      </c>
      <c r="E1223" t="s">
        <v>106</v>
      </c>
      <c r="F1223" t="s">
        <v>164</v>
      </c>
      <c r="G1223" t="s">
        <v>136</v>
      </c>
      <c r="H1223">
        <v>109183</v>
      </c>
    </row>
    <row r="1224" spans="1:8">
      <c r="A1224" t="s">
        <v>59</v>
      </c>
      <c r="B1224" t="s">
        <v>1613</v>
      </c>
      <c r="C1224" t="s">
        <v>58</v>
      </c>
      <c r="D1224">
        <v>2005</v>
      </c>
      <c r="E1224" t="s">
        <v>106</v>
      </c>
      <c r="F1224" t="s">
        <v>164</v>
      </c>
      <c r="G1224" t="s">
        <v>136</v>
      </c>
      <c r="H1224">
        <v>75662</v>
      </c>
    </row>
    <row r="1225" spans="1:8">
      <c r="A1225" t="s">
        <v>61</v>
      </c>
      <c r="B1225" t="s">
        <v>1614</v>
      </c>
      <c r="C1225" t="s">
        <v>60</v>
      </c>
      <c r="D1225">
        <v>2005</v>
      </c>
      <c r="E1225" t="s">
        <v>106</v>
      </c>
      <c r="F1225" t="s">
        <v>164</v>
      </c>
      <c r="G1225" t="s">
        <v>136</v>
      </c>
      <c r="H1225">
        <v>18093</v>
      </c>
    </row>
    <row r="1226" spans="1:8">
      <c r="A1226" t="s">
        <v>63</v>
      </c>
      <c r="B1226" t="s">
        <v>1615</v>
      </c>
      <c r="C1226" t="s">
        <v>62</v>
      </c>
      <c r="D1226">
        <v>2005</v>
      </c>
      <c r="E1226" t="s">
        <v>106</v>
      </c>
      <c r="F1226" t="s">
        <v>164</v>
      </c>
      <c r="G1226" t="s">
        <v>136</v>
      </c>
      <c r="H1226">
        <v>55788</v>
      </c>
    </row>
    <row r="1227" spans="1:8">
      <c r="A1227" t="s">
        <v>65</v>
      </c>
      <c r="B1227" t="s">
        <v>1616</v>
      </c>
      <c r="C1227" t="s">
        <v>64</v>
      </c>
      <c r="D1227">
        <v>2005</v>
      </c>
      <c r="E1227" t="s">
        <v>106</v>
      </c>
      <c r="F1227" t="s">
        <v>164</v>
      </c>
      <c r="G1227" t="s">
        <v>136</v>
      </c>
      <c r="H1227">
        <v>22016</v>
      </c>
    </row>
    <row r="1228" spans="1:8">
      <c r="A1228" t="s">
        <v>67</v>
      </c>
      <c r="B1228" t="s">
        <v>1617</v>
      </c>
      <c r="C1228" t="s">
        <v>66</v>
      </c>
      <c r="D1228">
        <v>2005</v>
      </c>
      <c r="E1228" t="s">
        <v>106</v>
      </c>
      <c r="F1228" t="s">
        <v>164</v>
      </c>
      <c r="G1228" t="s">
        <v>136</v>
      </c>
      <c r="H1228">
        <v>28727</v>
      </c>
    </row>
    <row r="1229" spans="1:8">
      <c r="A1229" t="s">
        <v>69</v>
      </c>
      <c r="B1229" t="s">
        <v>1618</v>
      </c>
      <c r="C1229" t="s">
        <v>68</v>
      </c>
      <c r="D1229">
        <v>2005</v>
      </c>
      <c r="E1229" t="s">
        <v>106</v>
      </c>
      <c r="F1229" t="s">
        <v>164</v>
      </c>
      <c r="G1229" t="s">
        <v>136</v>
      </c>
      <c r="H1229">
        <v>27601</v>
      </c>
    </row>
    <row r="1230" spans="1:8">
      <c r="A1230" t="s">
        <v>71</v>
      </c>
      <c r="B1230" t="s">
        <v>1619</v>
      </c>
      <c r="C1230" t="s">
        <v>70</v>
      </c>
      <c r="D1230">
        <v>2005</v>
      </c>
      <c r="E1230" t="s">
        <v>106</v>
      </c>
      <c r="F1230" t="s">
        <v>164</v>
      </c>
      <c r="G1230" t="s">
        <v>136</v>
      </c>
      <c r="H1230">
        <v>44259</v>
      </c>
    </row>
    <row r="1231" spans="1:8">
      <c r="A1231" t="s">
        <v>20</v>
      </c>
      <c r="B1231" t="s">
        <v>1620</v>
      </c>
      <c r="C1231" t="s">
        <v>182</v>
      </c>
      <c r="D1231">
        <v>2005</v>
      </c>
      <c r="E1231" t="s">
        <v>106</v>
      </c>
      <c r="F1231" t="s">
        <v>164</v>
      </c>
      <c r="G1231" t="s">
        <v>136</v>
      </c>
      <c r="H1231">
        <v>949164</v>
      </c>
    </row>
    <row r="1232" spans="1:8">
      <c r="A1232" t="s">
        <v>23</v>
      </c>
      <c r="B1232" t="s">
        <v>1621</v>
      </c>
      <c r="C1232" t="s">
        <v>175</v>
      </c>
      <c r="D1232">
        <v>2006</v>
      </c>
      <c r="E1232" t="s">
        <v>106</v>
      </c>
      <c r="F1232" t="s">
        <v>164</v>
      </c>
      <c r="G1232" t="s">
        <v>136</v>
      </c>
      <c r="H1232">
        <v>212920</v>
      </c>
    </row>
    <row r="1233" spans="1:8">
      <c r="A1233" t="s">
        <v>25</v>
      </c>
      <c r="B1233" t="s">
        <v>1622</v>
      </c>
      <c r="C1233" t="s">
        <v>176</v>
      </c>
      <c r="D1233">
        <v>2006</v>
      </c>
      <c r="E1233" t="s">
        <v>106</v>
      </c>
      <c r="F1233" t="s">
        <v>164</v>
      </c>
      <c r="G1233" t="s">
        <v>136</v>
      </c>
      <c r="H1233">
        <v>39861</v>
      </c>
    </row>
    <row r="1234" spans="1:8">
      <c r="A1234" t="s">
        <v>26</v>
      </c>
      <c r="B1234" t="s">
        <v>1623</v>
      </c>
      <c r="C1234" t="s">
        <v>177</v>
      </c>
      <c r="D1234">
        <v>2006</v>
      </c>
      <c r="E1234" t="s">
        <v>106</v>
      </c>
      <c r="F1234" t="s">
        <v>164</v>
      </c>
      <c r="G1234" t="s">
        <v>136</v>
      </c>
      <c r="H1234">
        <v>117806</v>
      </c>
    </row>
    <row r="1235" spans="1:8">
      <c r="A1235" s="16" t="s">
        <v>221</v>
      </c>
      <c r="B1235" t="s">
        <v>1624</v>
      </c>
      <c r="C1235" t="s">
        <v>178</v>
      </c>
      <c r="D1235">
        <v>2006</v>
      </c>
      <c r="E1235" t="s">
        <v>106</v>
      </c>
      <c r="F1235" t="s">
        <v>164</v>
      </c>
      <c r="G1235" t="s">
        <v>136</v>
      </c>
      <c r="H1235">
        <v>162394</v>
      </c>
    </row>
    <row r="1236" spans="1:8">
      <c r="A1236" t="s">
        <v>107</v>
      </c>
      <c r="B1236" t="s">
        <v>1625</v>
      </c>
      <c r="C1236" t="s">
        <v>179</v>
      </c>
      <c r="D1236">
        <v>2006</v>
      </c>
      <c r="E1236" t="s">
        <v>106</v>
      </c>
      <c r="F1236" t="s">
        <v>164</v>
      </c>
      <c r="G1236" t="s">
        <v>136</v>
      </c>
      <c r="H1236">
        <v>150399</v>
      </c>
    </row>
    <row r="1237" spans="1:8">
      <c r="A1237" t="s">
        <v>27</v>
      </c>
      <c r="B1237" t="s">
        <v>1626</v>
      </c>
      <c r="C1237" t="s">
        <v>180</v>
      </c>
      <c r="D1237">
        <v>2006</v>
      </c>
      <c r="E1237" t="s">
        <v>106</v>
      </c>
      <c r="F1237" t="s">
        <v>164</v>
      </c>
      <c r="G1237" t="s">
        <v>136</v>
      </c>
      <c r="H1237">
        <v>94427</v>
      </c>
    </row>
    <row r="1238" spans="1:8">
      <c r="A1238" t="s">
        <v>28</v>
      </c>
      <c r="B1238" t="s">
        <v>1627</v>
      </c>
      <c r="C1238" t="s">
        <v>181</v>
      </c>
      <c r="D1238">
        <v>2006</v>
      </c>
      <c r="E1238" t="s">
        <v>106</v>
      </c>
      <c r="F1238" t="s">
        <v>164</v>
      </c>
      <c r="G1238" t="s">
        <v>136</v>
      </c>
      <c r="H1238">
        <v>179999</v>
      </c>
    </row>
    <row r="1239" spans="1:8">
      <c r="A1239" t="s">
        <v>30</v>
      </c>
      <c r="B1239" t="s">
        <v>1628</v>
      </c>
      <c r="C1239" t="s">
        <v>29</v>
      </c>
      <c r="D1239">
        <v>2006</v>
      </c>
      <c r="E1239" t="s">
        <v>106</v>
      </c>
      <c r="F1239" t="s">
        <v>164</v>
      </c>
      <c r="G1239" t="s">
        <v>136</v>
      </c>
      <c r="H1239">
        <v>21512</v>
      </c>
    </row>
    <row r="1240" spans="1:8">
      <c r="A1240" t="s">
        <v>32</v>
      </c>
      <c r="B1240" t="s">
        <v>1629</v>
      </c>
      <c r="C1240" t="s">
        <v>31</v>
      </c>
      <c r="D1240">
        <v>2006</v>
      </c>
      <c r="E1240" t="s">
        <v>106</v>
      </c>
      <c r="F1240" t="s">
        <v>164</v>
      </c>
      <c r="G1240" t="s">
        <v>136</v>
      </c>
      <c r="H1240">
        <v>37621</v>
      </c>
    </row>
    <row r="1241" spans="1:8">
      <c r="A1241" t="s">
        <v>34</v>
      </c>
      <c r="B1241" t="s">
        <v>1630</v>
      </c>
      <c r="C1241" t="s">
        <v>33</v>
      </c>
      <c r="D1241">
        <v>2006</v>
      </c>
      <c r="E1241" t="s">
        <v>106</v>
      </c>
      <c r="F1241" t="s">
        <v>164</v>
      </c>
      <c r="G1241" t="s">
        <v>136</v>
      </c>
      <c r="H1241">
        <v>33921</v>
      </c>
    </row>
    <row r="1242" spans="1:8">
      <c r="A1242" t="s">
        <v>36</v>
      </c>
      <c r="B1242" t="s">
        <v>1631</v>
      </c>
      <c r="C1242" t="s">
        <v>35</v>
      </c>
      <c r="D1242">
        <v>2006</v>
      </c>
      <c r="E1242" t="s">
        <v>106</v>
      </c>
      <c r="F1242" t="s">
        <v>164</v>
      </c>
      <c r="G1242" t="s">
        <v>136</v>
      </c>
      <c r="H1242">
        <v>29072</v>
      </c>
    </row>
    <row r="1243" spans="1:8">
      <c r="A1243" t="s">
        <v>38</v>
      </c>
      <c r="B1243" t="s">
        <v>1632</v>
      </c>
      <c r="C1243" t="s">
        <v>37</v>
      </c>
      <c r="D1243">
        <v>2006</v>
      </c>
      <c r="E1243" t="s">
        <v>106</v>
      </c>
      <c r="F1243" t="s">
        <v>164</v>
      </c>
      <c r="G1243" t="s">
        <v>136</v>
      </c>
      <c r="H1243">
        <v>48619</v>
      </c>
    </row>
    <row r="1244" spans="1:8">
      <c r="A1244" t="s">
        <v>40</v>
      </c>
      <c r="B1244" t="s">
        <v>1633</v>
      </c>
      <c r="C1244" t="s">
        <v>39</v>
      </c>
      <c r="D1244">
        <v>2006</v>
      </c>
      <c r="E1244" t="s">
        <v>106</v>
      </c>
      <c r="F1244" t="s">
        <v>164</v>
      </c>
      <c r="G1244" t="s">
        <v>136</v>
      </c>
      <c r="H1244">
        <v>42175</v>
      </c>
    </row>
    <row r="1245" spans="1:8">
      <c r="A1245" t="s">
        <v>41</v>
      </c>
      <c r="B1245" t="s">
        <v>1634</v>
      </c>
      <c r="C1245" t="s">
        <v>24</v>
      </c>
      <c r="D1245">
        <v>2006</v>
      </c>
      <c r="E1245" t="s">
        <v>106</v>
      </c>
      <c r="F1245" t="s">
        <v>164</v>
      </c>
      <c r="G1245" t="s">
        <v>136</v>
      </c>
      <c r="H1245">
        <v>39861</v>
      </c>
    </row>
    <row r="1246" spans="1:8">
      <c r="A1246" t="s">
        <v>43</v>
      </c>
      <c r="B1246" t="s">
        <v>1635</v>
      </c>
      <c r="C1246" t="s">
        <v>42</v>
      </c>
      <c r="D1246">
        <v>2006</v>
      </c>
      <c r="E1246" t="s">
        <v>106</v>
      </c>
      <c r="F1246" t="s">
        <v>164</v>
      </c>
      <c r="G1246" t="s">
        <v>136</v>
      </c>
      <c r="H1246">
        <v>24375</v>
      </c>
    </row>
    <row r="1247" spans="1:8">
      <c r="A1247" t="s">
        <v>45</v>
      </c>
      <c r="B1247" t="s">
        <v>1636</v>
      </c>
      <c r="C1247" t="s">
        <v>44</v>
      </c>
      <c r="D1247">
        <v>2006</v>
      </c>
      <c r="E1247" t="s">
        <v>106</v>
      </c>
      <c r="F1247" t="s">
        <v>164</v>
      </c>
      <c r="G1247" t="s">
        <v>136</v>
      </c>
      <c r="H1247">
        <v>36707</v>
      </c>
    </row>
    <row r="1248" spans="1:8">
      <c r="A1248" t="s">
        <v>47</v>
      </c>
      <c r="B1248" t="s">
        <v>1637</v>
      </c>
      <c r="C1248" t="s">
        <v>46</v>
      </c>
      <c r="D1248">
        <v>2006</v>
      </c>
      <c r="E1248" t="s">
        <v>106</v>
      </c>
      <c r="F1248" t="s">
        <v>164</v>
      </c>
      <c r="G1248" t="s">
        <v>136</v>
      </c>
      <c r="H1248">
        <v>56724</v>
      </c>
    </row>
    <row r="1249" spans="1:8">
      <c r="A1249" t="s">
        <v>49</v>
      </c>
      <c r="B1249" t="s">
        <v>1638</v>
      </c>
      <c r="C1249" t="s">
        <v>48</v>
      </c>
      <c r="D1249">
        <v>2006</v>
      </c>
      <c r="E1249" t="s">
        <v>106</v>
      </c>
      <c r="F1249" t="s">
        <v>164</v>
      </c>
      <c r="G1249" t="s">
        <v>136</v>
      </c>
      <c r="H1249">
        <v>74858</v>
      </c>
    </row>
    <row r="1250" spans="1:8">
      <c r="A1250" t="s">
        <v>51</v>
      </c>
      <c r="B1250" t="s">
        <v>1639</v>
      </c>
      <c r="C1250" t="s">
        <v>50</v>
      </c>
      <c r="D1250">
        <v>2006</v>
      </c>
      <c r="E1250" t="s">
        <v>106</v>
      </c>
      <c r="F1250" t="s">
        <v>164</v>
      </c>
      <c r="G1250" t="s">
        <v>136</v>
      </c>
      <c r="H1250">
        <v>44328</v>
      </c>
    </row>
    <row r="1251" spans="1:8">
      <c r="A1251" t="s">
        <v>53</v>
      </c>
      <c r="B1251" t="s">
        <v>1640</v>
      </c>
      <c r="C1251" t="s">
        <v>52</v>
      </c>
      <c r="D1251">
        <v>2006</v>
      </c>
      <c r="E1251" t="s">
        <v>106</v>
      </c>
      <c r="F1251" t="s">
        <v>164</v>
      </c>
      <c r="G1251" t="s">
        <v>136</v>
      </c>
      <c r="H1251">
        <v>43208</v>
      </c>
    </row>
    <row r="1252" spans="1:8">
      <c r="A1252" t="s">
        <v>55</v>
      </c>
      <c r="B1252" t="s">
        <v>1641</v>
      </c>
      <c r="C1252" t="s">
        <v>54</v>
      </c>
      <c r="D1252">
        <v>2006</v>
      </c>
      <c r="E1252" t="s">
        <v>106</v>
      </c>
      <c r="F1252" t="s">
        <v>164</v>
      </c>
      <c r="G1252" t="s">
        <v>136</v>
      </c>
      <c r="H1252">
        <v>39737</v>
      </c>
    </row>
    <row r="1253" spans="1:8">
      <c r="A1253" t="s">
        <v>57</v>
      </c>
      <c r="B1253" t="s">
        <v>1642</v>
      </c>
      <c r="C1253" t="s">
        <v>56</v>
      </c>
      <c r="D1253">
        <v>2006</v>
      </c>
      <c r="E1253" t="s">
        <v>106</v>
      </c>
      <c r="F1253" t="s">
        <v>164</v>
      </c>
      <c r="G1253" t="s">
        <v>136</v>
      </c>
      <c r="H1253">
        <v>110662</v>
      </c>
    </row>
    <row r="1254" spans="1:8">
      <c r="A1254" t="s">
        <v>59</v>
      </c>
      <c r="B1254" t="s">
        <v>1643</v>
      </c>
      <c r="C1254" t="s">
        <v>58</v>
      </c>
      <c r="D1254">
        <v>2006</v>
      </c>
      <c r="E1254" t="s">
        <v>106</v>
      </c>
      <c r="F1254" t="s">
        <v>164</v>
      </c>
      <c r="G1254" t="s">
        <v>136</v>
      </c>
      <c r="H1254">
        <v>76067</v>
      </c>
    </row>
    <row r="1255" spans="1:8">
      <c r="A1255" t="s">
        <v>61</v>
      </c>
      <c r="B1255" t="s">
        <v>1644</v>
      </c>
      <c r="C1255" t="s">
        <v>60</v>
      </c>
      <c r="D1255">
        <v>2006</v>
      </c>
      <c r="E1255" t="s">
        <v>106</v>
      </c>
      <c r="F1255" t="s">
        <v>164</v>
      </c>
      <c r="G1255" t="s">
        <v>136</v>
      </c>
      <c r="H1255">
        <v>18360</v>
      </c>
    </row>
    <row r="1256" spans="1:8">
      <c r="A1256" t="s">
        <v>63</v>
      </c>
      <c r="B1256" t="s">
        <v>1645</v>
      </c>
      <c r="C1256" t="s">
        <v>62</v>
      </c>
      <c r="D1256">
        <v>2006</v>
      </c>
      <c r="E1256" t="s">
        <v>106</v>
      </c>
      <c r="F1256" t="s">
        <v>164</v>
      </c>
      <c r="G1256" t="s">
        <v>136</v>
      </c>
      <c r="H1256">
        <v>56268</v>
      </c>
    </row>
    <row r="1257" spans="1:8">
      <c r="A1257" t="s">
        <v>65</v>
      </c>
      <c r="B1257" t="s">
        <v>1646</v>
      </c>
      <c r="C1257" t="s">
        <v>64</v>
      </c>
      <c r="D1257">
        <v>2006</v>
      </c>
      <c r="E1257" t="s">
        <v>106</v>
      </c>
      <c r="F1257" t="s">
        <v>164</v>
      </c>
      <c r="G1257" t="s">
        <v>136</v>
      </c>
      <c r="H1257">
        <v>22261</v>
      </c>
    </row>
    <row r="1258" spans="1:8">
      <c r="A1258" t="s">
        <v>67</v>
      </c>
      <c r="B1258" t="s">
        <v>1647</v>
      </c>
      <c r="C1258" t="s">
        <v>66</v>
      </c>
      <c r="D1258">
        <v>2006</v>
      </c>
      <c r="E1258" t="s">
        <v>106</v>
      </c>
      <c r="F1258" t="s">
        <v>164</v>
      </c>
      <c r="G1258" t="s">
        <v>136</v>
      </c>
      <c r="H1258">
        <v>28861</v>
      </c>
    </row>
    <row r="1259" spans="1:8">
      <c r="A1259" t="s">
        <v>69</v>
      </c>
      <c r="B1259" t="s">
        <v>1648</v>
      </c>
      <c r="C1259" t="s">
        <v>68</v>
      </c>
      <c r="D1259">
        <v>2006</v>
      </c>
      <c r="E1259" t="s">
        <v>106</v>
      </c>
      <c r="F1259" t="s">
        <v>164</v>
      </c>
      <c r="G1259" t="s">
        <v>136</v>
      </c>
      <c r="H1259">
        <v>27751</v>
      </c>
    </row>
    <row r="1260" spans="1:8">
      <c r="A1260" t="s">
        <v>71</v>
      </c>
      <c r="B1260" t="s">
        <v>1649</v>
      </c>
      <c r="C1260" t="s">
        <v>70</v>
      </c>
      <c r="D1260">
        <v>2006</v>
      </c>
      <c r="E1260" t="s">
        <v>106</v>
      </c>
      <c r="F1260" t="s">
        <v>164</v>
      </c>
      <c r="G1260" t="s">
        <v>136</v>
      </c>
      <c r="H1260">
        <v>44858</v>
      </c>
    </row>
    <row r="1261" spans="1:8">
      <c r="A1261" t="s">
        <v>20</v>
      </c>
      <c r="B1261" t="s">
        <v>1650</v>
      </c>
      <c r="C1261" t="s">
        <v>182</v>
      </c>
      <c r="D1261">
        <v>2006</v>
      </c>
      <c r="E1261" t="s">
        <v>106</v>
      </c>
      <c r="F1261" t="s">
        <v>164</v>
      </c>
      <c r="G1261" t="s">
        <v>136</v>
      </c>
      <c r="H1261">
        <v>957806</v>
      </c>
    </row>
    <row r="1262" spans="1:8">
      <c r="A1262" t="s">
        <v>23</v>
      </c>
      <c r="B1262" t="s">
        <v>1651</v>
      </c>
      <c r="C1262" t="s">
        <v>175</v>
      </c>
      <c r="D1262">
        <v>2007</v>
      </c>
      <c r="E1262" t="s">
        <v>106</v>
      </c>
      <c r="F1262" t="s">
        <v>164</v>
      </c>
      <c r="G1262" t="s">
        <v>136</v>
      </c>
      <c r="H1262">
        <v>214284</v>
      </c>
    </row>
    <row r="1263" spans="1:8">
      <c r="A1263" t="s">
        <v>25</v>
      </c>
      <c r="B1263" t="s">
        <v>1652</v>
      </c>
      <c r="C1263" t="s">
        <v>176</v>
      </c>
      <c r="D1263">
        <v>2007</v>
      </c>
      <c r="E1263" t="s">
        <v>106</v>
      </c>
      <c r="F1263" t="s">
        <v>164</v>
      </c>
      <c r="G1263" t="s">
        <v>136</v>
      </c>
      <c r="H1263">
        <v>40183</v>
      </c>
    </row>
    <row r="1264" spans="1:8">
      <c r="A1264" t="s">
        <v>26</v>
      </c>
      <c r="B1264" t="s">
        <v>1653</v>
      </c>
      <c r="C1264" t="s">
        <v>177</v>
      </c>
      <c r="D1264">
        <v>2007</v>
      </c>
      <c r="E1264" t="s">
        <v>106</v>
      </c>
      <c r="F1264" t="s">
        <v>164</v>
      </c>
      <c r="G1264" t="s">
        <v>136</v>
      </c>
      <c r="H1264">
        <v>118694</v>
      </c>
    </row>
    <row r="1265" spans="1:8">
      <c r="A1265" s="16" t="s">
        <v>221</v>
      </c>
      <c r="B1265" t="s">
        <v>1654</v>
      </c>
      <c r="C1265" t="s">
        <v>178</v>
      </c>
      <c r="D1265">
        <v>2007</v>
      </c>
      <c r="E1265" t="s">
        <v>106</v>
      </c>
      <c r="F1265" t="s">
        <v>164</v>
      </c>
      <c r="G1265" t="s">
        <v>136</v>
      </c>
      <c r="H1265">
        <v>163761</v>
      </c>
    </row>
    <row r="1266" spans="1:8">
      <c r="A1266" t="s">
        <v>107</v>
      </c>
      <c r="B1266" t="s">
        <v>1655</v>
      </c>
      <c r="C1266" t="s">
        <v>179</v>
      </c>
      <c r="D1266">
        <v>2007</v>
      </c>
      <c r="E1266" t="s">
        <v>106</v>
      </c>
      <c r="F1266" t="s">
        <v>164</v>
      </c>
      <c r="G1266" t="s">
        <v>136</v>
      </c>
      <c r="H1266">
        <v>152520</v>
      </c>
    </row>
    <row r="1267" spans="1:8">
      <c r="A1267" t="s">
        <v>27</v>
      </c>
      <c r="B1267" t="s">
        <v>1656</v>
      </c>
      <c r="C1267" t="s">
        <v>180</v>
      </c>
      <c r="D1267">
        <v>2007</v>
      </c>
      <c r="E1267" t="s">
        <v>106</v>
      </c>
      <c r="F1267" t="s">
        <v>164</v>
      </c>
      <c r="G1267" t="s">
        <v>136</v>
      </c>
      <c r="H1267">
        <v>94863</v>
      </c>
    </row>
    <row r="1268" spans="1:8">
      <c r="A1268" t="s">
        <v>28</v>
      </c>
      <c r="B1268" t="s">
        <v>1657</v>
      </c>
      <c r="C1268" t="s">
        <v>181</v>
      </c>
      <c r="D1268">
        <v>2007</v>
      </c>
      <c r="E1268" t="s">
        <v>106</v>
      </c>
      <c r="F1268" t="s">
        <v>164</v>
      </c>
      <c r="G1268" t="s">
        <v>136</v>
      </c>
      <c r="H1268">
        <v>181184</v>
      </c>
    </row>
    <row r="1269" spans="1:8">
      <c r="A1269" t="s">
        <v>30</v>
      </c>
      <c r="B1269" t="s">
        <v>1658</v>
      </c>
      <c r="C1269" t="s">
        <v>29</v>
      </c>
      <c r="D1269">
        <v>2007</v>
      </c>
      <c r="E1269" t="s">
        <v>106</v>
      </c>
      <c r="F1269" t="s">
        <v>164</v>
      </c>
      <c r="G1269" t="s">
        <v>136</v>
      </c>
      <c r="H1269">
        <v>21610</v>
      </c>
    </row>
    <row r="1270" spans="1:8">
      <c r="A1270" t="s">
        <v>32</v>
      </c>
      <c r="B1270" t="s">
        <v>1659</v>
      </c>
      <c r="C1270" t="s">
        <v>31</v>
      </c>
      <c r="D1270">
        <v>2007</v>
      </c>
      <c r="E1270" t="s">
        <v>106</v>
      </c>
      <c r="F1270" t="s">
        <v>164</v>
      </c>
      <c r="G1270" t="s">
        <v>136</v>
      </c>
      <c r="H1270">
        <v>37641</v>
      </c>
    </row>
    <row r="1271" spans="1:8">
      <c r="A1271" t="s">
        <v>34</v>
      </c>
      <c r="B1271" t="s">
        <v>1660</v>
      </c>
      <c r="C1271" t="s">
        <v>33</v>
      </c>
      <c r="D1271">
        <v>2007</v>
      </c>
      <c r="E1271" t="s">
        <v>106</v>
      </c>
      <c r="F1271" t="s">
        <v>164</v>
      </c>
      <c r="G1271" t="s">
        <v>136</v>
      </c>
      <c r="H1271">
        <v>34224</v>
      </c>
    </row>
    <row r="1272" spans="1:8">
      <c r="A1272" t="s">
        <v>36</v>
      </c>
      <c r="B1272" t="s">
        <v>1661</v>
      </c>
      <c r="C1272" t="s">
        <v>35</v>
      </c>
      <c r="D1272">
        <v>2007</v>
      </c>
      <c r="E1272" t="s">
        <v>106</v>
      </c>
      <c r="F1272" t="s">
        <v>164</v>
      </c>
      <c r="G1272" t="s">
        <v>136</v>
      </c>
      <c r="H1272">
        <v>29406</v>
      </c>
    </row>
    <row r="1273" spans="1:8">
      <c r="A1273" t="s">
        <v>38</v>
      </c>
      <c r="B1273" t="s">
        <v>1662</v>
      </c>
      <c r="C1273" t="s">
        <v>37</v>
      </c>
      <c r="D1273">
        <v>2007</v>
      </c>
      <c r="E1273" t="s">
        <v>106</v>
      </c>
      <c r="F1273" t="s">
        <v>164</v>
      </c>
      <c r="G1273" t="s">
        <v>136</v>
      </c>
      <c r="H1273">
        <v>48922</v>
      </c>
    </row>
    <row r="1274" spans="1:8">
      <c r="A1274" t="s">
        <v>40</v>
      </c>
      <c r="B1274" t="s">
        <v>1663</v>
      </c>
      <c r="C1274" t="s">
        <v>39</v>
      </c>
      <c r="D1274">
        <v>2007</v>
      </c>
      <c r="E1274" t="s">
        <v>106</v>
      </c>
      <c r="F1274" t="s">
        <v>164</v>
      </c>
      <c r="G1274" t="s">
        <v>136</v>
      </c>
      <c r="H1274">
        <v>42481</v>
      </c>
    </row>
    <row r="1275" spans="1:8">
      <c r="A1275" t="s">
        <v>41</v>
      </c>
      <c r="B1275" t="s">
        <v>1664</v>
      </c>
      <c r="C1275" t="s">
        <v>24</v>
      </c>
      <c r="D1275">
        <v>2007</v>
      </c>
      <c r="E1275" t="s">
        <v>106</v>
      </c>
      <c r="F1275" t="s">
        <v>164</v>
      </c>
      <c r="G1275" t="s">
        <v>136</v>
      </c>
      <c r="H1275">
        <v>40183</v>
      </c>
    </row>
    <row r="1276" spans="1:8">
      <c r="A1276" t="s">
        <v>43</v>
      </c>
      <c r="B1276" t="s">
        <v>1665</v>
      </c>
      <c r="C1276" t="s">
        <v>42</v>
      </c>
      <c r="D1276">
        <v>2007</v>
      </c>
      <c r="E1276" t="s">
        <v>106</v>
      </c>
      <c r="F1276" t="s">
        <v>164</v>
      </c>
      <c r="G1276" t="s">
        <v>136</v>
      </c>
      <c r="H1276">
        <v>24293</v>
      </c>
    </row>
    <row r="1277" spans="1:8">
      <c r="A1277" t="s">
        <v>45</v>
      </c>
      <c r="B1277" t="s">
        <v>1666</v>
      </c>
      <c r="C1277" t="s">
        <v>44</v>
      </c>
      <c r="D1277">
        <v>2007</v>
      </c>
      <c r="E1277" t="s">
        <v>106</v>
      </c>
      <c r="F1277" t="s">
        <v>164</v>
      </c>
      <c r="G1277" t="s">
        <v>136</v>
      </c>
      <c r="H1277">
        <v>37100</v>
      </c>
    </row>
    <row r="1278" spans="1:8">
      <c r="A1278" t="s">
        <v>47</v>
      </c>
      <c r="B1278" t="s">
        <v>1667</v>
      </c>
      <c r="C1278" t="s">
        <v>46</v>
      </c>
      <c r="D1278">
        <v>2007</v>
      </c>
      <c r="E1278" t="s">
        <v>106</v>
      </c>
      <c r="F1278" t="s">
        <v>164</v>
      </c>
      <c r="G1278" t="s">
        <v>136</v>
      </c>
      <c r="H1278">
        <v>57301</v>
      </c>
    </row>
    <row r="1279" spans="1:8">
      <c r="A1279" t="s">
        <v>49</v>
      </c>
      <c r="B1279" t="s">
        <v>1668</v>
      </c>
      <c r="C1279" t="s">
        <v>48</v>
      </c>
      <c r="D1279">
        <v>2007</v>
      </c>
      <c r="E1279" t="s">
        <v>106</v>
      </c>
      <c r="F1279" t="s">
        <v>164</v>
      </c>
      <c r="G1279" t="s">
        <v>136</v>
      </c>
      <c r="H1279">
        <v>75417</v>
      </c>
    </row>
    <row r="1280" spans="1:8">
      <c r="A1280" t="s">
        <v>51</v>
      </c>
      <c r="B1280" t="s">
        <v>1669</v>
      </c>
      <c r="C1280" t="s">
        <v>50</v>
      </c>
      <c r="D1280">
        <v>2007</v>
      </c>
      <c r="E1280" t="s">
        <v>106</v>
      </c>
      <c r="F1280" t="s">
        <v>164</v>
      </c>
      <c r="G1280" t="s">
        <v>136</v>
      </c>
      <c r="H1280">
        <v>44566</v>
      </c>
    </row>
    <row r="1281" spans="1:8">
      <c r="A1281" t="s">
        <v>53</v>
      </c>
      <c r="B1281" t="s">
        <v>1670</v>
      </c>
      <c r="C1281" t="s">
        <v>52</v>
      </c>
      <c r="D1281">
        <v>2007</v>
      </c>
      <c r="E1281" t="s">
        <v>106</v>
      </c>
      <c r="F1281" t="s">
        <v>164</v>
      </c>
      <c r="G1281" t="s">
        <v>136</v>
      </c>
      <c r="H1281">
        <v>43778</v>
      </c>
    </row>
    <row r="1282" spans="1:8">
      <c r="A1282" t="s">
        <v>55</v>
      </c>
      <c r="B1282" t="s">
        <v>1671</v>
      </c>
      <c r="C1282" t="s">
        <v>54</v>
      </c>
      <c r="D1282">
        <v>2007</v>
      </c>
      <c r="E1282" t="s">
        <v>106</v>
      </c>
      <c r="F1282" t="s">
        <v>164</v>
      </c>
      <c r="G1282" t="s">
        <v>136</v>
      </c>
      <c r="H1282">
        <v>40078</v>
      </c>
    </row>
    <row r="1283" spans="1:8">
      <c r="A1283" t="s">
        <v>57</v>
      </c>
      <c r="B1283" t="s">
        <v>1672</v>
      </c>
      <c r="C1283" t="s">
        <v>56</v>
      </c>
      <c r="D1283">
        <v>2007</v>
      </c>
      <c r="E1283" t="s">
        <v>106</v>
      </c>
      <c r="F1283" t="s">
        <v>164</v>
      </c>
      <c r="G1283" t="s">
        <v>136</v>
      </c>
      <c r="H1283">
        <v>112442</v>
      </c>
    </row>
    <row r="1284" spans="1:8">
      <c r="A1284" t="s">
        <v>59</v>
      </c>
      <c r="B1284" t="s">
        <v>1673</v>
      </c>
      <c r="C1284" t="s">
        <v>58</v>
      </c>
      <c r="D1284">
        <v>2007</v>
      </c>
      <c r="E1284" t="s">
        <v>106</v>
      </c>
      <c r="F1284" t="s">
        <v>164</v>
      </c>
      <c r="G1284" t="s">
        <v>136</v>
      </c>
      <c r="H1284">
        <v>76246</v>
      </c>
    </row>
    <row r="1285" spans="1:8">
      <c r="A1285" t="s">
        <v>61</v>
      </c>
      <c r="B1285" t="s">
        <v>1674</v>
      </c>
      <c r="C1285" t="s">
        <v>60</v>
      </c>
      <c r="D1285">
        <v>2007</v>
      </c>
      <c r="E1285" t="s">
        <v>106</v>
      </c>
      <c r="F1285" t="s">
        <v>164</v>
      </c>
      <c r="G1285" t="s">
        <v>136</v>
      </c>
      <c r="H1285">
        <v>18617</v>
      </c>
    </row>
    <row r="1286" spans="1:8">
      <c r="A1286" t="s">
        <v>63</v>
      </c>
      <c r="B1286" t="s">
        <v>1675</v>
      </c>
      <c r="C1286" t="s">
        <v>62</v>
      </c>
      <c r="D1286">
        <v>2007</v>
      </c>
      <c r="E1286" t="s">
        <v>106</v>
      </c>
      <c r="F1286" t="s">
        <v>164</v>
      </c>
      <c r="G1286" t="s">
        <v>136</v>
      </c>
      <c r="H1286">
        <v>56714</v>
      </c>
    </row>
    <row r="1287" spans="1:8">
      <c r="A1287" t="s">
        <v>65</v>
      </c>
      <c r="B1287" t="s">
        <v>1676</v>
      </c>
      <c r="C1287" t="s">
        <v>64</v>
      </c>
      <c r="D1287">
        <v>2007</v>
      </c>
      <c r="E1287" t="s">
        <v>106</v>
      </c>
      <c r="F1287" t="s">
        <v>164</v>
      </c>
      <c r="G1287" t="s">
        <v>136</v>
      </c>
      <c r="H1287">
        <v>22359</v>
      </c>
    </row>
    <row r="1288" spans="1:8">
      <c r="A1288" t="s">
        <v>67</v>
      </c>
      <c r="B1288" t="s">
        <v>1677</v>
      </c>
      <c r="C1288" t="s">
        <v>66</v>
      </c>
      <c r="D1288">
        <v>2007</v>
      </c>
      <c r="E1288" t="s">
        <v>106</v>
      </c>
      <c r="F1288" t="s">
        <v>164</v>
      </c>
      <c r="G1288" t="s">
        <v>136</v>
      </c>
      <c r="H1288">
        <v>28931</v>
      </c>
    </row>
    <row r="1289" spans="1:8">
      <c r="A1289" t="s">
        <v>69</v>
      </c>
      <c r="B1289" t="s">
        <v>1678</v>
      </c>
      <c r="C1289" t="s">
        <v>68</v>
      </c>
      <c r="D1289">
        <v>2007</v>
      </c>
      <c r="E1289" t="s">
        <v>106</v>
      </c>
      <c r="F1289" t="s">
        <v>164</v>
      </c>
      <c r="G1289" t="s">
        <v>136</v>
      </c>
      <c r="H1289">
        <v>27902</v>
      </c>
    </row>
    <row r="1290" spans="1:8">
      <c r="A1290" t="s">
        <v>71</v>
      </c>
      <c r="B1290" t="s">
        <v>1679</v>
      </c>
      <c r="C1290" t="s">
        <v>70</v>
      </c>
      <c r="D1290">
        <v>2007</v>
      </c>
      <c r="E1290" t="s">
        <v>106</v>
      </c>
      <c r="F1290" t="s">
        <v>164</v>
      </c>
      <c r="G1290" t="s">
        <v>136</v>
      </c>
      <c r="H1290">
        <v>45278</v>
      </c>
    </row>
    <row r="1291" spans="1:8">
      <c r="A1291" t="s">
        <v>20</v>
      </c>
      <c r="B1291" t="s">
        <v>1680</v>
      </c>
      <c r="C1291" t="s">
        <v>182</v>
      </c>
      <c r="D1291">
        <v>2007</v>
      </c>
      <c r="E1291" t="s">
        <v>106</v>
      </c>
      <c r="F1291" t="s">
        <v>164</v>
      </c>
      <c r="G1291" t="s">
        <v>136</v>
      </c>
      <c r="H1291">
        <v>965489</v>
      </c>
    </row>
    <row r="1292" spans="1:8">
      <c r="A1292" t="s">
        <v>23</v>
      </c>
      <c r="B1292" t="s">
        <v>1681</v>
      </c>
      <c r="C1292" t="s">
        <v>175</v>
      </c>
      <c r="D1292">
        <v>2008</v>
      </c>
      <c r="E1292" t="s">
        <v>106</v>
      </c>
      <c r="F1292" t="s">
        <v>164</v>
      </c>
      <c r="G1292" t="s">
        <v>136</v>
      </c>
      <c r="H1292">
        <v>215135</v>
      </c>
    </row>
    <row r="1293" spans="1:8">
      <c r="A1293" t="s">
        <v>25</v>
      </c>
      <c r="B1293" t="s">
        <v>1682</v>
      </c>
      <c r="C1293" t="s">
        <v>176</v>
      </c>
      <c r="D1293">
        <v>2008</v>
      </c>
      <c r="E1293" t="s">
        <v>106</v>
      </c>
      <c r="F1293" t="s">
        <v>164</v>
      </c>
      <c r="G1293" t="s">
        <v>136</v>
      </c>
      <c r="H1293">
        <v>40377</v>
      </c>
    </row>
    <row r="1294" spans="1:8">
      <c r="A1294" t="s">
        <v>26</v>
      </c>
      <c r="B1294" t="s">
        <v>1683</v>
      </c>
      <c r="C1294" t="s">
        <v>177</v>
      </c>
      <c r="D1294">
        <v>2008</v>
      </c>
      <c r="E1294" t="s">
        <v>106</v>
      </c>
      <c r="F1294" t="s">
        <v>164</v>
      </c>
      <c r="G1294" t="s">
        <v>136</v>
      </c>
      <c r="H1294">
        <v>119354</v>
      </c>
    </row>
    <row r="1295" spans="1:8">
      <c r="A1295" s="16" t="s">
        <v>221</v>
      </c>
      <c r="B1295" t="s">
        <v>1684</v>
      </c>
      <c r="C1295" t="s">
        <v>178</v>
      </c>
      <c r="D1295">
        <v>2008</v>
      </c>
      <c r="E1295" t="s">
        <v>106</v>
      </c>
      <c r="F1295" t="s">
        <v>164</v>
      </c>
      <c r="G1295" t="s">
        <v>136</v>
      </c>
      <c r="H1295">
        <v>164804</v>
      </c>
    </row>
    <row r="1296" spans="1:8">
      <c r="A1296" t="s">
        <v>107</v>
      </c>
      <c r="B1296" t="s">
        <v>1685</v>
      </c>
      <c r="C1296" t="s">
        <v>179</v>
      </c>
      <c r="D1296">
        <v>2008</v>
      </c>
      <c r="E1296" t="s">
        <v>106</v>
      </c>
      <c r="F1296" t="s">
        <v>164</v>
      </c>
      <c r="G1296" t="s">
        <v>136</v>
      </c>
      <c r="H1296">
        <v>154809</v>
      </c>
    </row>
    <row r="1297" spans="1:8">
      <c r="A1297" t="s">
        <v>27</v>
      </c>
      <c r="B1297" t="s">
        <v>1686</v>
      </c>
      <c r="C1297" t="s">
        <v>180</v>
      </c>
      <c r="D1297">
        <v>2008</v>
      </c>
      <c r="E1297" t="s">
        <v>106</v>
      </c>
      <c r="F1297" t="s">
        <v>164</v>
      </c>
      <c r="G1297" t="s">
        <v>136</v>
      </c>
      <c r="H1297">
        <v>95181</v>
      </c>
    </row>
    <row r="1298" spans="1:8">
      <c r="A1298" t="s">
        <v>28</v>
      </c>
      <c r="B1298" t="s">
        <v>1687</v>
      </c>
      <c r="C1298" t="s">
        <v>181</v>
      </c>
      <c r="D1298">
        <v>2008</v>
      </c>
      <c r="E1298" t="s">
        <v>106</v>
      </c>
      <c r="F1298" t="s">
        <v>164</v>
      </c>
      <c r="G1298" t="s">
        <v>136</v>
      </c>
      <c r="H1298">
        <v>182658</v>
      </c>
    </row>
    <row r="1299" spans="1:8">
      <c r="A1299" t="s">
        <v>30</v>
      </c>
      <c r="B1299" t="s">
        <v>1688</v>
      </c>
      <c r="C1299" t="s">
        <v>29</v>
      </c>
      <c r="D1299">
        <v>2008</v>
      </c>
      <c r="E1299" t="s">
        <v>106</v>
      </c>
      <c r="F1299" t="s">
        <v>164</v>
      </c>
      <c r="G1299" t="s">
        <v>136</v>
      </c>
      <c r="H1299">
        <v>21671</v>
      </c>
    </row>
    <row r="1300" spans="1:8">
      <c r="A1300" t="s">
        <v>32</v>
      </c>
      <c r="B1300" t="s">
        <v>1689</v>
      </c>
      <c r="C1300" t="s">
        <v>31</v>
      </c>
      <c r="D1300">
        <v>2008</v>
      </c>
      <c r="E1300" t="s">
        <v>106</v>
      </c>
      <c r="F1300" t="s">
        <v>164</v>
      </c>
      <c r="G1300" t="s">
        <v>136</v>
      </c>
      <c r="H1300">
        <v>37589</v>
      </c>
    </row>
    <row r="1301" spans="1:8">
      <c r="A1301" t="s">
        <v>34</v>
      </c>
      <c r="B1301" t="s">
        <v>1690</v>
      </c>
      <c r="C1301" t="s">
        <v>33</v>
      </c>
      <c r="D1301">
        <v>2008</v>
      </c>
      <c r="E1301" t="s">
        <v>106</v>
      </c>
      <c r="F1301" t="s">
        <v>164</v>
      </c>
      <c r="G1301" t="s">
        <v>136</v>
      </c>
      <c r="H1301">
        <v>34452</v>
      </c>
    </row>
    <row r="1302" spans="1:8">
      <c r="A1302" t="s">
        <v>36</v>
      </c>
      <c r="B1302" t="s">
        <v>1691</v>
      </c>
      <c r="C1302" t="s">
        <v>35</v>
      </c>
      <c r="D1302">
        <v>2008</v>
      </c>
      <c r="E1302" t="s">
        <v>106</v>
      </c>
      <c r="F1302" t="s">
        <v>164</v>
      </c>
      <c r="G1302" t="s">
        <v>136</v>
      </c>
      <c r="H1302">
        <v>29422</v>
      </c>
    </row>
    <row r="1303" spans="1:8">
      <c r="A1303" t="s">
        <v>38</v>
      </c>
      <c r="B1303" t="s">
        <v>1692</v>
      </c>
      <c r="C1303" t="s">
        <v>37</v>
      </c>
      <c r="D1303">
        <v>2008</v>
      </c>
      <c r="E1303" t="s">
        <v>106</v>
      </c>
      <c r="F1303" t="s">
        <v>164</v>
      </c>
      <c r="G1303" t="s">
        <v>136</v>
      </c>
      <c r="H1303">
        <v>49114</v>
      </c>
    </row>
    <row r="1304" spans="1:8">
      <c r="A1304" t="s">
        <v>40</v>
      </c>
      <c r="B1304" t="s">
        <v>1693</v>
      </c>
      <c r="C1304" t="s">
        <v>39</v>
      </c>
      <c r="D1304">
        <v>2008</v>
      </c>
      <c r="E1304" t="s">
        <v>106</v>
      </c>
      <c r="F1304" t="s">
        <v>164</v>
      </c>
      <c r="G1304" t="s">
        <v>136</v>
      </c>
      <c r="H1304">
        <v>42887</v>
      </c>
    </row>
    <row r="1305" spans="1:8">
      <c r="A1305" t="s">
        <v>41</v>
      </c>
      <c r="B1305" t="s">
        <v>1694</v>
      </c>
      <c r="C1305" t="s">
        <v>24</v>
      </c>
      <c r="D1305">
        <v>2008</v>
      </c>
      <c r="E1305" t="s">
        <v>106</v>
      </c>
      <c r="F1305" t="s">
        <v>164</v>
      </c>
      <c r="G1305" t="s">
        <v>136</v>
      </c>
      <c r="H1305">
        <v>40377</v>
      </c>
    </row>
    <row r="1306" spans="1:8">
      <c r="A1306" t="s">
        <v>43</v>
      </c>
      <c r="B1306" t="s">
        <v>1695</v>
      </c>
      <c r="C1306" t="s">
        <v>42</v>
      </c>
      <c r="D1306">
        <v>2008</v>
      </c>
      <c r="E1306" t="s">
        <v>106</v>
      </c>
      <c r="F1306" t="s">
        <v>164</v>
      </c>
      <c r="G1306" t="s">
        <v>136</v>
      </c>
      <c r="H1306">
        <v>24228</v>
      </c>
    </row>
    <row r="1307" spans="1:8">
      <c r="A1307" t="s">
        <v>45</v>
      </c>
      <c r="B1307" t="s">
        <v>1696</v>
      </c>
      <c r="C1307" t="s">
        <v>44</v>
      </c>
      <c r="D1307">
        <v>2008</v>
      </c>
      <c r="E1307" t="s">
        <v>106</v>
      </c>
      <c r="F1307" t="s">
        <v>164</v>
      </c>
      <c r="G1307" t="s">
        <v>136</v>
      </c>
      <c r="H1307">
        <v>37562</v>
      </c>
    </row>
    <row r="1308" spans="1:8">
      <c r="A1308" t="s">
        <v>47</v>
      </c>
      <c r="B1308" t="s">
        <v>1697</v>
      </c>
      <c r="C1308" t="s">
        <v>46</v>
      </c>
      <c r="D1308">
        <v>2008</v>
      </c>
      <c r="E1308" t="s">
        <v>106</v>
      </c>
      <c r="F1308" t="s">
        <v>164</v>
      </c>
      <c r="G1308" t="s">
        <v>136</v>
      </c>
      <c r="H1308">
        <v>57564</v>
      </c>
    </row>
    <row r="1309" spans="1:8">
      <c r="A1309" t="s">
        <v>49</v>
      </c>
      <c r="B1309" t="s">
        <v>1698</v>
      </c>
      <c r="C1309" t="s">
        <v>48</v>
      </c>
      <c r="D1309">
        <v>2008</v>
      </c>
      <c r="E1309" t="s">
        <v>106</v>
      </c>
      <c r="F1309" t="s">
        <v>164</v>
      </c>
      <c r="G1309" t="s">
        <v>136</v>
      </c>
      <c r="H1309">
        <v>75939</v>
      </c>
    </row>
    <row r="1310" spans="1:8">
      <c r="A1310" t="s">
        <v>51</v>
      </c>
      <c r="B1310" t="s">
        <v>1699</v>
      </c>
      <c r="C1310" t="s">
        <v>50</v>
      </c>
      <c r="D1310">
        <v>2008</v>
      </c>
      <c r="E1310" t="s">
        <v>106</v>
      </c>
      <c r="F1310" t="s">
        <v>164</v>
      </c>
      <c r="G1310" t="s">
        <v>136</v>
      </c>
      <c r="H1310">
        <v>44743</v>
      </c>
    </row>
    <row r="1311" spans="1:8">
      <c r="A1311" t="s">
        <v>53</v>
      </c>
      <c r="B1311" t="s">
        <v>1700</v>
      </c>
      <c r="C1311" t="s">
        <v>52</v>
      </c>
      <c r="D1311">
        <v>2008</v>
      </c>
      <c r="E1311" t="s">
        <v>106</v>
      </c>
      <c r="F1311" t="s">
        <v>164</v>
      </c>
      <c r="G1311" t="s">
        <v>136</v>
      </c>
      <c r="H1311">
        <v>44122</v>
      </c>
    </row>
    <row r="1312" spans="1:8">
      <c r="A1312" t="s">
        <v>55</v>
      </c>
      <c r="B1312" t="s">
        <v>1701</v>
      </c>
      <c r="C1312" t="s">
        <v>54</v>
      </c>
      <c r="D1312">
        <v>2008</v>
      </c>
      <c r="E1312" t="s">
        <v>106</v>
      </c>
      <c r="F1312" t="s">
        <v>164</v>
      </c>
      <c r="G1312" t="s">
        <v>136</v>
      </c>
      <c r="H1312">
        <v>40357</v>
      </c>
    </row>
    <row r="1313" spans="1:8">
      <c r="A1313" t="s">
        <v>57</v>
      </c>
      <c r="B1313" t="s">
        <v>1702</v>
      </c>
      <c r="C1313" t="s">
        <v>56</v>
      </c>
      <c r="D1313">
        <v>2008</v>
      </c>
      <c r="E1313" t="s">
        <v>106</v>
      </c>
      <c r="F1313" t="s">
        <v>164</v>
      </c>
      <c r="G1313" t="s">
        <v>136</v>
      </c>
      <c r="H1313">
        <v>114452</v>
      </c>
    </row>
    <row r="1314" spans="1:8">
      <c r="A1314" t="s">
        <v>59</v>
      </c>
      <c r="B1314" t="s">
        <v>1703</v>
      </c>
      <c r="C1314" t="s">
        <v>58</v>
      </c>
      <c r="D1314">
        <v>2008</v>
      </c>
      <c r="E1314" t="s">
        <v>106</v>
      </c>
      <c r="F1314" t="s">
        <v>164</v>
      </c>
      <c r="G1314" t="s">
        <v>136</v>
      </c>
      <c r="H1314">
        <v>76296</v>
      </c>
    </row>
    <row r="1315" spans="1:8">
      <c r="A1315" t="s">
        <v>61</v>
      </c>
      <c r="B1315" t="s">
        <v>1704</v>
      </c>
      <c r="C1315" t="s">
        <v>60</v>
      </c>
      <c r="D1315">
        <v>2008</v>
      </c>
      <c r="E1315" t="s">
        <v>106</v>
      </c>
      <c r="F1315" t="s">
        <v>164</v>
      </c>
      <c r="G1315" t="s">
        <v>136</v>
      </c>
      <c r="H1315">
        <v>18885</v>
      </c>
    </row>
    <row r="1316" spans="1:8">
      <c r="A1316" t="s">
        <v>63</v>
      </c>
      <c r="B1316" t="s">
        <v>1705</v>
      </c>
      <c r="C1316" t="s">
        <v>62</v>
      </c>
      <c r="D1316">
        <v>2008</v>
      </c>
      <c r="E1316" t="s">
        <v>106</v>
      </c>
      <c r="F1316" t="s">
        <v>164</v>
      </c>
      <c r="G1316" t="s">
        <v>136</v>
      </c>
      <c r="H1316">
        <v>57264</v>
      </c>
    </row>
    <row r="1317" spans="1:8">
      <c r="A1317" t="s">
        <v>65</v>
      </c>
      <c r="B1317" t="s">
        <v>1706</v>
      </c>
      <c r="C1317" t="s">
        <v>64</v>
      </c>
      <c r="D1317">
        <v>2008</v>
      </c>
      <c r="E1317" t="s">
        <v>106</v>
      </c>
      <c r="F1317" t="s">
        <v>164</v>
      </c>
      <c r="G1317" t="s">
        <v>136</v>
      </c>
      <c r="H1317">
        <v>22496</v>
      </c>
    </row>
    <row r="1318" spans="1:8">
      <c r="A1318" t="s">
        <v>67</v>
      </c>
      <c r="B1318" t="s">
        <v>1707</v>
      </c>
      <c r="C1318" t="s">
        <v>66</v>
      </c>
      <c r="D1318">
        <v>2008</v>
      </c>
      <c r="E1318" t="s">
        <v>106</v>
      </c>
      <c r="F1318" t="s">
        <v>164</v>
      </c>
      <c r="G1318" t="s">
        <v>136</v>
      </c>
      <c r="H1318">
        <v>29051</v>
      </c>
    </row>
    <row r="1319" spans="1:8">
      <c r="A1319" t="s">
        <v>69</v>
      </c>
      <c r="B1319" t="s">
        <v>1708</v>
      </c>
      <c r="C1319" t="s">
        <v>68</v>
      </c>
      <c r="D1319">
        <v>2008</v>
      </c>
      <c r="E1319" t="s">
        <v>106</v>
      </c>
      <c r="F1319" t="s">
        <v>164</v>
      </c>
      <c r="G1319" t="s">
        <v>136</v>
      </c>
      <c r="H1319">
        <v>27985</v>
      </c>
    </row>
    <row r="1320" spans="1:8">
      <c r="A1320" t="s">
        <v>71</v>
      </c>
      <c r="B1320" t="s">
        <v>1709</v>
      </c>
      <c r="C1320" t="s">
        <v>70</v>
      </c>
      <c r="D1320">
        <v>2008</v>
      </c>
      <c r="E1320" t="s">
        <v>106</v>
      </c>
      <c r="F1320" t="s">
        <v>164</v>
      </c>
      <c r="G1320" t="s">
        <v>136</v>
      </c>
      <c r="H1320">
        <v>45862</v>
      </c>
    </row>
    <row r="1321" spans="1:8">
      <c r="A1321" t="s">
        <v>20</v>
      </c>
      <c r="B1321" t="s">
        <v>1710</v>
      </c>
      <c r="C1321" t="s">
        <v>182</v>
      </c>
      <c r="D1321">
        <v>2008</v>
      </c>
      <c r="E1321" t="s">
        <v>106</v>
      </c>
      <c r="F1321" t="s">
        <v>164</v>
      </c>
      <c r="G1321" t="s">
        <v>136</v>
      </c>
      <c r="H1321">
        <v>972318</v>
      </c>
    </row>
    <row r="1322" spans="1:8">
      <c r="A1322" t="s">
        <v>23</v>
      </c>
      <c r="B1322" t="s">
        <v>1711</v>
      </c>
      <c r="C1322" t="s">
        <v>175</v>
      </c>
      <c r="D1322">
        <v>2009</v>
      </c>
      <c r="E1322" t="s">
        <v>106</v>
      </c>
      <c r="F1322" t="s">
        <v>164</v>
      </c>
      <c r="G1322" t="s">
        <v>136</v>
      </c>
      <c r="H1322">
        <v>214821</v>
      </c>
    </row>
    <row r="1323" spans="1:8">
      <c r="A1323" t="s">
        <v>25</v>
      </c>
      <c r="B1323" t="s">
        <v>1712</v>
      </c>
      <c r="C1323" t="s">
        <v>176</v>
      </c>
      <c r="D1323">
        <v>2009</v>
      </c>
      <c r="E1323" t="s">
        <v>106</v>
      </c>
      <c r="F1323" t="s">
        <v>164</v>
      </c>
      <c r="G1323" t="s">
        <v>136</v>
      </c>
      <c r="H1323">
        <v>40282</v>
      </c>
    </row>
    <row r="1324" spans="1:8">
      <c r="A1324" t="s">
        <v>26</v>
      </c>
      <c r="B1324" t="s">
        <v>1713</v>
      </c>
      <c r="C1324" t="s">
        <v>177</v>
      </c>
      <c r="D1324">
        <v>2009</v>
      </c>
      <c r="E1324" t="s">
        <v>106</v>
      </c>
      <c r="F1324" t="s">
        <v>164</v>
      </c>
      <c r="G1324" t="s">
        <v>136</v>
      </c>
      <c r="H1324">
        <v>118981</v>
      </c>
    </row>
    <row r="1325" spans="1:8">
      <c r="A1325" s="16" t="s">
        <v>221</v>
      </c>
      <c r="B1325" t="s">
        <v>1714</v>
      </c>
      <c r="C1325" t="s">
        <v>178</v>
      </c>
      <c r="D1325">
        <v>2009</v>
      </c>
      <c r="E1325" t="s">
        <v>106</v>
      </c>
      <c r="F1325" t="s">
        <v>164</v>
      </c>
      <c r="G1325" t="s">
        <v>136</v>
      </c>
      <c r="H1325">
        <v>165111</v>
      </c>
    </row>
    <row r="1326" spans="1:8">
      <c r="A1326" t="s">
        <v>107</v>
      </c>
      <c r="B1326" t="s">
        <v>1715</v>
      </c>
      <c r="C1326" t="s">
        <v>179</v>
      </c>
      <c r="D1326">
        <v>2009</v>
      </c>
      <c r="E1326" t="s">
        <v>106</v>
      </c>
      <c r="F1326" t="s">
        <v>164</v>
      </c>
      <c r="G1326" t="s">
        <v>136</v>
      </c>
      <c r="H1326">
        <v>156714</v>
      </c>
    </row>
    <row r="1327" spans="1:8">
      <c r="A1327" t="s">
        <v>27</v>
      </c>
      <c r="B1327" t="s">
        <v>1716</v>
      </c>
      <c r="C1327" t="s">
        <v>180</v>
      </c>
      <c r="D1327">
        <v>2009</v>
      </c>
      <c r="E1327" t="s">
        <v>106</v>
      </c>
      <c r="F1327" t="s">
        <v>164</v>
      </c>
      <c r="G1327" t="s">
        <v>136</v>
      </c>
      <c r="H1327">
        <v>95185</v>
      </c>
    </row>
    <row r="1328" spans="1:8">
      <c r="A1328" t="s">
        <v>28</v>
      </c>
      <c r="B1328" t="s">
        <v>1717</v>
      </c>
      <c r="C1328" t="s">
        <v>181</v>
      </c>
      <c r="D1328">
        <v>2009</v>
      </c>
      <c r="E1328" t="s">
        <v>106</v>
      </c>
      <c r="F1328" t="s">
        <v>164</v>
      </c>
      <c r="G1328" t="s">
        <v>136</v>
      </c>
      <c r="H1328">
        <v>183504</v>
      </c>
    </row>
    <row r="1329" spans="1:8">
      <c r="A1329" t="s">
        <v>30</v>
      </c>
      <c r="B1329" t="s">
        <v>1718</v>
      </c>
      <c r="C1329" t="s">
        <v>29</v>
      </c>
      <c r="D1329">
        <v>2009</v>
      </c>
      <c r="E1329" t="s">
        <v>106</v>
      </c>
      <c r="F1329" t="s">
        <v>164</v>
      </c>
      <c r="G1329" t="s">
        <v>136</v>
      </c>
      <c r="H1329">
        <v>21490</v>
      </c>
    </row>
    <row r="1330" spans="1:8">
      <c r="A1330" t="s">
        <v>32</v>
      </c>
      <c r="B1330" t="s">
        <v>1719</v>
      </c>
      <c r="C1330" t="s">
        <v>31</v>
      </c>
      <c r="D1330">
        <v>2009</v>
      </c>
      <c r="E1330" t="s">
        <v>106</v>
      </c>
      <c r="F1330" t="s">
        <v>164</v>
      </c>
      <c r="G1330" t="s">
        <v>136</v>
      </c>
      <c r="H1330">
        <v>37599</v>
      </c>
    </row>
    <row r="1331" spans="1:8">
      <c r="A1331" t="s">
        <v>34</v>
      </c>
      <c r="B1331" t="s">
        <v>1720</v>
      </c>
      <c r="C1331" t="s">
        <v>33</v>
      </c>
      <c r="D1331">
        <v>2009</v>
      </c>
      <c r="E1331" t="s">
        <v>106</v>
      </c>
      <c r="F1331" t="s">
        <v>164</v>
      </c>
      <c r="G1331" t="s">
        <v>136</v>
      </c>
      <c r="H1331">
        <v>34388</v>
      </c>
    </row>
    <row r="1332" spans="1:8">
      <c r="A1332" t="s">
        <v>36</v>
      </c>
      <c r="B1332" t="s">
        <v>1721</v>
      </c>
      <c r="C1332" t="s">
        <v>35</v>
      </c>
      <c r="D1332">
        <v>2009</v>
      </c>
      <c r="E1332" t="s">
        <v>106</v>
      </c>
      <c r="F1332" t="s">
        <v>164</v>
      </c>
      <c r="G1332" t="s">
        <v>136</v>
      </c>
      <c r="H1332">
        <v>29310</v>
      </c>
    </row>
    <row r="1333" spans="1:8">
      <c r="A1333" t="s">
        <v>38</v>
      </c>
      <c r="B1333" t="s">
        <v>1722</v>
      </c>
      <c r="C1333" t="s">
        <v>37</v>
      </c>
      <c r="D1333">
        <v>2009</v>
      </c>
      <c r="E1333" t="s">
        <v>106</v>
      </c>
      <c r="F1333" t="s">
        <v>164</v>
      </c>
      <c r="G1333" t="s">
        <v>136</v>
      </c>
      <c r="H1333">
        <v>49062</v>
      </c>
    </row>
    <row r="1334" spans="1:8">
      <c r="A1334" t="s">
        <v>40</v>
      </c>
      <c r="B1334" t="s">
        <v>1723</v>
      </c>
      <c r="C1334" t="s">
        <v>39</v>
      </c>
      <c r="D1334">
        <v>2009</v>
      </c>
      <c r="E1334" t="s">
        <v>106</v>
      </c>
      <c r="F1334" t="s">
        <v>164</v>
      </c>
      <c r="G1334" t="s">
        <v>136</v>
      </c>
      <c r="H1334">
        <v>42972</v>
      </c>
    </row>
    <row r="1335" spans="1:8">
      <c r="A1335" t="s">
        <v>41</v>
      </c>
      <c r="B1335" t="s">
        <v>1724</v>
      </c>
      <c r="C1335" t="s">
        <v>24</v>
      </c>
      <c r="D1335">
        <v>2009</v>
      </c>
      <c r="E1335" t="s">
        <v>106</v>
      </c>
      <c r="F1335" t="s">
        <v>164</v>
      </c>
      <c r="G1335" t="s">
        <v>136</v>
      </c>
      <c r="H1335">
        <v>40282</v>
      </c>
    </row>
    <row r="1336" spans="1:8">
      <c r="A1336" t="s">
        <v>43</v>
      </c>
      <c r="B1336" t="s">
        <v>1725</v>
      </c>
      <c r="C1336" t="s">
        <v>42</v>
      </c>
      <c r="D1336">
        <v>2009</v>
      </c>
      <c r="E1336" t="s">
        <v>106</v>
      </c>
      <c r="F1336" t="s">
        <v>164</v>
      </c>
      <c r="G1336" t="s">
        <v>136</v>
      </c>
      <c r="H1336">
        <v>23943</v>
      </c>
    </row>
    <row r="1337" spans="1:8">
      <c r="A1337" t="s">
        <v>45</v>
      </c>
      <c r="B1337" t="s">
        <v>1726</v>
      </c>
      <c r="C1337" t="s">
        <v>44</v>
      </c>
      <c r="D1337">
        <v>2009</v>
      </c>
      <c r="E1337" t="s">
        <v>106</v>
      </c>
      <c r="F1337" t="s">
        <v>164</v>
      </c>
      <c r="G1337" t="s">
        <v>136</v>
      </c>
      <c r="H1337">
        <v>37565</v>
      </c>
    </row>
    <row r="1338" spans="1:8">
      <c r="A1338" t="s">
        <v>47</v>
      </c>
      <c r="B1338" t="s">
        <v>1727</v>
      </c>
      <c r="C1338" t="s">
        <v>46</v>
      </c>
      <c r="D1338">
        <v>2009</v>
      </c>
      <c r="E1338" t="s">
        <v>106</v>
      </c>
      <c r="F1338" t="s">
        <v>164</v>
      </c>
      <c r="G1338" t="s">
        <v>136</v>
      </c>
      <c r="H1338">
        <v>57473</v>
      </c>
    </row>
    <row r="1339" spans="1:8">
      <c r="A1339" t="s">
        <v>49</v>
      </c>
      <c r="B1339" t="s">
        <v>1728</v>
      </c>
      <c r="C1339" t="s">
        <v>48</v>
      </c>
      <c r="D1339">
        <v>2009</v>
      </c>
      <c r="E1339" t="s">
        <v>106</v>
      </c>
      <c r="F1339" t="s">
        <v>164</v>
      </c>
      <c r="G1339" t="s">
        <v>136</v>
      </c>
      <c r="H1339">
        <v>76241</v>
      </c>
    </row>
    <row r="1340" spans="1:8">
      <c r="A1340" t="s">
        <v>51</v>
      </c>
      <c r="B1340" t="s">
        <v>1729</v>
      </c>
      <c r="C1340" t="s">
        <v>50</v>
      </c>
      <c r="D1340">
        <v>2009</v>
      </c>
      <c r="E1340" t="s">
        <v>106</v>
      </c>
      <c r="F1340" t="s">
        <v>164</v>
      </c>
      <c r="G1340" t="s">
        <v>136</v>
      </c>
      <c r="H1340">
        <v>44683</v>
      </c>
    </row>
    <row r="1341" spans="1:8">
      <c r="A1341" t="s">
        <v>53</v>
      </c>
      <c r="B1341" t="s">
        <v>1730</v>
      </c>
      <c r="C1341" t="s">
        <v>52</v>
      </c>
      <c r="D1341">
        <v>2009</v>
      </c>
      <c r="E1341" t="s">
        <v>106</v>
      </c>
      <c r="F1341" t="s">
        <v>164</v>
      </c>
      <c r="G1341" t="s">
        <v>136</v>
      </c>
      <c r="H1341">
        <v>44187</v>
      </c>
    </row>
    <row r="1342" spans="1:8">
      <c r="A1342" t="s">
        <v>55</v>
      </c>
      <c r="B1342" t="s">
        <v>1731</v>
      </c>
      <c r="C1342" t="s">
        <v>54</v>
      </c>
      <c r="D1342">
        <v>2009</v>
      </c>
      <c r="E1342" t="s">
        <v>106</v>
      </c>
      <c r="F1342" t="s">
        <v>164</v>
      </c>
      <c r="G1342" t="s">
        <v>136</v>
      </c>
      <c r="H1342">
        <v>40471</v>
      </c>
    </row>
    <row r="1343" spans="1:8">
      <c r="A1343" t="s">
        <v>57</v>
      </c>
      <c r="B1343" t="s">
        <v>1732</v>
      </c>
      <c r="C1343" t="s">
        <v>56</v>
      </c>
      <c r="D1343">
        <v>2009</v>
      </c>
      <c r="E1343" t="s">
        <v>106</v>
      </c>
      <c r="F1343" t="s">
        <v>164</v>
      </c>
      <c r="G1343" t="s">
        <v>136</v>
      </c>
      <c r="H1343">
        <v>116243</v>
      </c>
    </row>
    <row r="1344" spans="1:8">
      <c r="A1344" t="s">
        <v>59</v>
      </c>
      <c r="B1344" t="s">
        <v>1733</v>
      </c>
      <c r="C1344" t="s">
        <v>58</v>
      </c>
      <c r="D1344">
        <v>2009</v>
      </c>
      <c r="E1344" t="s">
        <v>106</v>
      </c>
      <c r="F1344" t="s">
        <v>164</v>
      </c>
      <c r="G1344" t="s">
        <v>136</v>
      </c>
      <c r="H1344">
        <v>76126</v>
      </c>
    </row>
    <row r="1345" spans="1:8">
      <c r="A1345" t="s">
        <v>61</v>
      </c>
      <c r="B1345" t="s">
        <v>1734</v>
      </c>
      <c r="C1345" t="s">
        <v>60</v>
      </c>
      <c r="D1345">
        <v>2009</v>
      </c>
      <c r="E1345" t="s">
        <v>106</v>
      </c>
      <c r="F1345" t="s">
        <v>164</v>
      </c>
      <c r="G1345" t="s">
        <v>136</v>
      </c>
      <c r="H1345">
        <v>19059</v>
      </c>
    </row>
    <row r="1346" spans="1:8">
      <c r="A1346" t="s">
        <v>63</v>
      </c>
      <c r="B1346" t="s">
        <v>1735</v>
      </c>
      <c r="C1346" t="s">
        <v>62</v>
      </c>
      <c r="D1346">
        <v>2009</v>
      </c>
      <c r="E1346" t="s">
        <v>106</v>
      </c>
      <c r="F1346" t="s">
        <v>164</v>
      </c>
      <c r="G1346" t="s">
        <v>136</v>
      </c>
      <c r="H1346">
        <v>57543</v>
      </c>
    </row>
    <row r="1347" spans="1:8">
      <c r="A1347" t="s">
        <v>65</v>
      </c>
      <c r="B1347" t="s">
        <v>1736</v>
      </c>
      <c r="C1347" t="s">
        <v>64</v>
      </c>
      <c r="D1347">
        <v>2009</v>
      </c>
      <c r="E1347" t="s">
        <v>106</v>
      </c>
      <c r="F1347" t="s">
        <v>164</v>
      </c>
      <c r="G1347" t="s">
        <v>136</v>
      </c>
      <c r="H1347">
        <v>22540</v>
      </c>
    </row>
    <row r="1348" spans="1:8">
      <c r="A1348" t="s">
        <v>67</v>
      </c>
      <c r="B1348" t="s">
        <v>1737</v>
      </c>
      <c r="C1348" t="s">
        <v>66</v>
      </c>
      <c r="D1348">
        <v>2009</v>
      </c>
      <c r="E1348" t="s">
        <v>106</v>
      </c>
      <c r="F1348" t="s">
        <v>164</v>
      </c>
      <c r="G1348" t="s">
        <v>136</v>
      </c>
      <c r="H1348">
        <v>29132</v>
      </c>
    </row>
    <row r="1349" spans="1:8">
      <c r="A1349" t="s">
        <v>69</v>
      </c>
      <c r="B1349" t="s">
        <v>1738</v>
      </c>
      <c r="C1349" t="s">
        <v>68</v>
      </c>
      <c r="D1349">
        <v>2009</v>
      </c>
      <c r="E1349" t="s">
        <v>106</v>
      </c>
      <c r="F1349" t="s">
        <v>164</v>
      </c>
      <c r="G1349" t="s">
        <v>136</v>
      </c>
      <c r="H1349">
        <v>28079</v>
      </c>
    </row>
    <row r="1350" spans="1:8">
      <c r="A1350" t="s">
        <v>71</v>
      </c>
      <c r="B1350" t="s">
        <v>1739</v>
      </c>
      <c r="C1350" t="s">
        <v>70</v>
      </c>
      <c r="D1350">
        <v>2009</v>
      </c>
      <c r="E1350" t="s">
        <v>106</v>
      </c>
      <c r="F1350" t="s">
        <v>164</v>
      </c>
      <c r="G1350" t="s">
        <v>136</v>
      </c>
      <c r="H1350">
        <v>46210</v>
      </c>
    </row>
    <row r="1351" spans="1:8">
      <c r="A1351" t="s">
        <v>20</v>
      </c>
      <c r="B1351" t="s">
        <v>1740</v>
      </c>
      <c r="C1351" t="s">
        <v>182</v>
      </c>
      <c r="D1351">
        <v>2009</v>
      </c>
      <c r="E1351" t="s">
        <v>106</v>
      </c>
      <c r="F1351" t="s">
        <v>164</v>
      </c>
      <c r="G1351" t="s">
        <v>136</v>
      </c>
      <c r="H1351">
        <v>974598</v>
      </c>
    </row>
    <row r="1352" spans="1:8">
      <c r="A1352" t="s">
        <v>23</v>
      </c>
      <c r="B1352" t="s">
        <v>1741</v>
      </c>
      <c r="C1352" t="s">
        <v>175</v>
      </c>
      <c r="D1352">
        <v>2010</v>
      </c>
      <c r="E1352" t="s">
        <v>106</v>
      </c>
      <c r="F1352" t="s">
        <v>164</v>
      </c>
      <c r="G1352" t="s">
        <v>136</v>
      </c>
      <c r="H1352">
        <v>213926</v>
      </c>
    </row>
    <row r="1353" spans="1:8">
      <c r="A1353" t="s">
        <v>25</v>
      </c>
      <c r="B1353" t="s">
        <v>1742</v>
      </c>
      <c r="C1353" t="s">
        <v>176</v>
      </c>
      <c r="D1353">
        <v>2010</v>
      </c>
      <c r="E1353" t="s">
        <v>106</v>
      </c>
      <c r="F1353" t="s">
        <v>164</v>
      </c>
      <c r="G1353" t="s">
        <v>136</v>
      </c>
      <c r="H1353">
        <v>40072</v>
      </c>
    </row>
    <row r="1354" spans="1:8">
      <c r="A1354" t="s">
        <v>26</v>
      </c>
      <c r="B1354" t="s">
        <v>1743</v>
      </c>
      <c r="C1354" t="s">
        <v>177</v>
      </c>
      <c r="D1354">
        <v>2010</v>
      </c>
      <c r="E1354" t="s">
        <v>106</v>
      </c>
      <c r="F1354" t="s">
        <v>164</v>
      </c>
      <c r="G1354" t="s">
        <v>136</v>
      </c>
      <c r="H1354">
        <v>118849</v>
      </c>
    </row>
    <row r="1355" spans="1:8">
      <c r="A1355" s="16" t="s">
        <v>221</v>
      </c>
      <c r="B1355" t="s">
        <v>1744</v>
      </c>
      <c r="C1355" t="s">
        <v>178</v>
      </c>
      <c r="D1355">
        <v>2010</v>
      </c>
      <c r="E1355" t="s">
        <v>106</v>
      </c>
      <c r="F1355" t="s">
        <v>164</v>
      </c>
      <c r="G1355" t="s">
        <v>136</v>
      </c>
      <c r="H1355">
        <v>165450</v>
      </c>
    </row>
    <row r="1356" spans="1:8">
      <c r="A1356" t="s">
        <v>107</v>
      </c>
      <c r="B1356" t="s">
        <v>1745</v>
      </c>
      <c r="C1356" t="s">
        <v>179</v>
      </c>
      <c r="D1356">
        <v>2010</v>
      </c>
      <c r="E1356" t="s">
        <v>106</v>
      </c>
      <c r="F1356" t="s">
        <v>164</v>
      </c>
      <c r="G1356" t="s">
        <v>136</v>
      </c>
      <c r="H1356">
        <v>157723</v>
      </c>
    </row>
    <row r="1357" spans="1:8">
      <c r="A1357" t="s">
        <v>27</v>
      </c>
      <c r="B1357" t="s">
        <v>1746</v>
      </c>
      <c r="C1357" t="s">
        <v>180</v>
      </c>
      <c r="D1357">
        <v>2010</v>
      </c>
      <c r="E1357" t="s">
        <v>106</v>
      </c>
      <c r="F1357" t="s">
        <v>164</v>
      </c>
      <c r="G1357" t="s">
        <v>136</v>
      </c>
      <c r="H1357">
        <v>95131</v>
      </c>
    </row>
    <row r="1358" spans="1:8">
      <c r="A1358" t="s">
        <v>28</v>
      </c>
      <c r="B1358" t="s">
        <v>1747</v>
      </c>
      <c r="C1358" t="s">
        <v>181</v>
      </c>
      <c r="D1358">
        <v>2010</v>
      </c>
      <c r="E1358" t="s">
        <v>106</v>
      </c>
      <c r="F1358" t="s">
        <v>164</v>
      </c>
      <c r="G1358" t="s">
        <v>136</v>
      </c>
      <c r="H1358">
        <v>183973</v>
      </c>
    </row>
    <row r="1359" spans="1:8">
      <c r="A1359" t="s">
        <v>30</v>
      </c>
      <c r="B1359" t="s">
        <v>1748</v>
      </c>
      <c r="C1359" t="s">
        <v>29</v>
      </c>
      <c r="D1359">
        <v>2010</v>
      </c>
      <c r="E1359" t="s">
        <v>106</v>
      </c>
      <c r="F1359" t="s">
        <v>164</v>
      </c>
      <c r="G1359" t="s">
        <v>136</v>
      </c>
      <c r="H1359">
        <v>21220</v>
      </c>
    </row>
    <row r="1360" spans="1:8">
      <c r="A1360" t="s">
        <v>32</v>
      </c>
      <c r="B1360" t="s">
        <v>1749</v>
      </c>
      <c r="C1360" t="s">
        <v>31</v>
      </c>
      <c r="D1360">
        <v>2010</v>
      </c>
      <c r="E1360" t="s">
        <v>106</v>
      </c>
      <c r="F1360" t="s">
        <v>164</v>
      </c>
      <c r="G1360" t="s">
        <v>136</v>
      </c>
      <c r="H1360">
        <v>37677</v>
      </c>
    </row>
    <row r="1361" spans="1:8">
      <c r="A1361" t="s">
        <v>34</v>
      </c>
      <c r="B1361" t="s">
        <v>1750</v>
      </c>
      <c r="C1361" t="s">
        <v>33</v>
      </c>
      <c r="D1361">
        <v>2010</v>
      </c>
      <c r="E1361" t="s">
        <v>106</v>
      </c>
      <c r="F1361" t="s">
        <v>164</v>
      </c>
      <c r="G1361" t="s">
        <v>136</v>
      </c>
      <c r="H1361">
        <v>34242</v>
      </c>
    </row>
    <row r="1362" spans="1:8">
      <c r="A1362" t="s">
        <v>36</v>
      </c>
      <c r="B1362" t="s">
        <v>1751</v>
      </c>
      <c r="C1362" t="s">
        <v>35</v>
      </c>
      <c r="D1362">
        <v>2010</v>
      </c>
      <c r="E1362" t="s">
        <v>106</v>
      </c>
      <c r="F1362" t="s">
        <v>164</v>
      </c>
      <c r="G1362" t="s">
        <v>136</v>
      </c>
      <c r="H1362">
        <v>29119</v>
      </c>
    </row>
    <row r="1363" spans="1:8">
      <c r="A1363" t="s">
        <v>38</v>
      </c>
      <c r="B1363" t="s">
        <v>1752</v>
      </c>
      <c r="C1363" t="s">
        <v>37</v>
      </c>
      <c r="D1363">
        <v>2010</v>
      </c>
      <c r="E1363" t="s">
        <v>106</v>
      </c>
      <c r="F1363" t="s">
        <v>164</v>
      </c>
      <c r="G1363" t="s">
        <v>136</v>
      </c>
      <c r="H1363">
        <v>48703</v>
      </c>
    </row>
    <row r="1364" spans="1:8">
      <c r="A1364" t="s">
        <v>40</v>
      </c>
      <c r="B1364" t="s">
        <v>1753</v>
      </c>
      <c r="C1364" t="s">
        <v>39</v>
      </c>
      <c r="D1364">
        <v>2010</v>
      </c>
      <c r="E1364" t="s">
        <v>106</v>
      </c>
      <c r="F1364" t="s">
        <v>164</v>
      </c>
      <c r="G1364" t="s">
        <v>136</v>
      </c>
      <c r="H1364">
        <v>42965</v>
      </c>
    </row>
    <row r="1365" spans="1:8">
      <c r="A1365" t="s">
        <v>41</v>
      </c>
      <c r="B1365" t="s">
        <v>1754</v>
      </c>
      <c r="C1365" t="s">
        <v>24</v>
      </c>
      <c r="D1365">
        <v>2010</v>
      </c>
      <c r="E1365" t="s">
        <v>106</v>
      </c>
      <c r="F1365" t="s">
        <v>164</v>
      </c>
      <c r="G1365" t="s">
        <v>136</v>
      </c>
      <c r="H1365">
        <v>40072</v>
      </c>
    </row>
    <row r="1366" spans="1:8">
      <c r="A1366" t="s">
        <v>43</v>
      </c>
      <c r="B1366" t="s">
        <v>1755</v>
      </c>
      <c r="C1366" t="s">
        <v>42</v>
      </c>
      <c r="D1366">
        <v>2010</v>
      </c>
      <c r="E1366" t="s">
        <v>106</v>
      </c>
      <c r="F1366" t="s">
        <v>164</v>
      </c>
      <c r="G1366" t="s">
        <v>136</v>
      </c>
      <c r="H1366">
        <v>23959</v>
      </c>
    </row>
    <row r="1367" spans="1:8">
      <c r="A1367" t="s">
        <v>45</v>
      </c>
      <c r="B1367" t="s">
        <v>1756</v>
      </c>
      <c r="C1367" t="s">
        <v>44</v>
      </c>
      <c r="D1367">
        <v>2010</v>
      </c>
      <c r="E1367" t="s">
        <v>106</v>
      </c>
      <c r="F1367" t="s">
        <v>164</v>
      </c>
      <c r="G1367" t="s">
        <v>136</v>
      </c>
      <c r="H1367">
        <v>37574</v>
      </c>
    </row>
    <row r="1368" spans="1:8">
      <c r="A1368" t="s">
        <v>47</v>
      </c>
      <c r="B1368" t="s">
        <v>1757</v>
      </c>
      <c r="C1368" t="s">
        <v>46</v>
      </c>
      <c r="D1368">
        <v>2010</v>
      </c>
      <c r="E1368" t="s">
        <v>106</v>
      </c>
      <c r="F1368" t="s">
        <v>164</v>
      </c>
      <c r="G1368" t="s">
        <v>136</v>
      </c>
      <c r="H1368">
        <v>57316</v>
      </c>
    </row>
    <row r="1369" spans="1:8">
      <c r="A1369" t="s">
        <v>49</v>
      </c>
      <c r="B1369" t="s">
        <v>1758</v>
      </c>
      <c r="C1369" t="s">
        <v>48</v>
      </c>
      <c r="D1369">
        <v>2010</v>
      </c>
      <c r="E1369" t="s">
        <v>106</v>
      </c>
      <c r="F1369" t="s">
        <v>164</v>
      </c>
      <c r="G1369" t="s">
        <v>136</v>
      </c>
      <c r="H1369">
        <v>76474</v>
      </c>
    </row>
    <row r="1370" spans="1:8">
      <c r="A1370" t="s">
        <v>51</v>
      </c>
      <c r="B1370" t="s">
        <v>1759</v>
      </c>
      <c r="C1370" t="s">
        <v>50</v>
      </c>
      <c r="D1370">
        <v>2010</v>
      </c>
      <c r="E1370" t="s">
        <v>106</v>
      </c>
      <c r="F1370" t="s">
        <v>164</v>
      </c>
      <c r="G1370" t="s">
        <v>136</v>
      </c>
      <c r="H1370">
        <v>44707</v>
      </c>
    </row>
    <row r="1371" spans="1:8">
      <c r="A1371" t="s">
        <v>53</v>
      </c>
      <c r="B1371" t="s">
        <v>1760</v>
      </c>
      <c r="C1371" t="s">
        <v>52</v>
      </c>
      <c r="D1371">
        <v>2010</v>
      </c>
      <c r="E1371" t="s">
        <v>106</v>
      </c>
      <c r="F1371" t="s">
        <v>164</v>
      </c>
      <c r="G1371" t="s">
        <v>136</v>
      </c>
      <c r="H1371">
        <v>44269</v>
      </c>
    </row>
    <row r="1372" spans="1:8">
      <c r="A1372" t="s">
        <v>55</v>
      </c>
      <c r="B1372" t="s">
        <v>1761</v>
      </c>
      <c r="C1372" t="s">
        <v>54</v>
      </c>
      <c r="D1372">
        <v>2010</v>
      </c>
      <c r="E1372" t="s">
        <v>106</v>
      </c>
      <c r="F1372" t="s">
        <v>164</v>
      </c>
      <c r="G1372" t="s">
        <v>136</v>
      </c>
      <c r="H1372">
        <v>40313</v>
      </c>
    </row>
    <row r="1373" spans="1:8">
      <c r="A1373" t="s">
        <v>57</v>
      </c>
      <c r="B1373" t="s">
        <v>1762</v>
      </c>
      <c r="C1373" t="s">
        <v>56</v>
      </c>
      <c r="D1373">
        <v>2010</v>
      </c>
      <c r="E1373" t="s">
        <v>106</v>
      </c>
      <c r="F1373" t="s">
        <v>164</v>
      </c>
      <c r="G1373" t="s">
        <v>136</v>
      </c>
      <c r="H1373">
        <v>117410</v>
      </c>
    </row>
    <row r="1374" spans="1:8">
      <c r="A1374" t="s">
        <v>59</v>
      </c>
      <c r="B1374" t="s">
        <v>1763</v>
      </c>
      <c r="C1374" t="s">
        <v>58</v>
      </c>
      <c r="D1374">
        <v>2010</v>
      </c>
      <c r="E1374" t="s">
        <v>106</v>
      </c>
      <c r="F1374" t="s">
        <v>164</v>
      </c>
      <c r="G1374" t="s">
        <v>136</v>
      </c>
      <c r="H1374">
        <v>75944</v>
      </c>
    </row>
    <row r="1375" spans="1:8">
      <c r="A1375" t="s">
        <v>61</v>
      </c>
      <c r="B1375" t="s">
        <v>1764</v>
      </c>
      <c r="C1375" t="s">
        <v>60</v>
      </c>
      <c r="D1375">
        <v>2010</v>
      </c>
      <c r="E1375" t="s">
        <v>106</v>
      </c>
      <c r="F1375" t="s">
        <v>164</v>
      </c>
      <c r="G1375" t="s">
        <v>136</v>
      </c>
      <c r="H1375">
        <v>19187</v>
      </c>
    </row>
    <row r="1376" spans="1:8">
      <c r="A1376" t="s">
        <v>63</v>
      </c>
      <c r="B1376" t="s">
        <v>1765</v>
      </c>
      <c r="C1376" t="s">
        <v>62</v>
      </c>
      <c r="D1376">
        <v>2010</v>
      </c>
      <c r="E1376" t="s">
        <v>106</v>
      </c>
      <c r="F1376" t="s">
        <v>164</v>
      </c>
      <c r="G1376" t="s">
        <v>136</v>
      </c>
      <c r="H1376">
        <v>57699</v>
      </c>
    </row>
    <row r="1377" spans="1:8">
      <c r="A1377" t="s">
        <v>65</v>
      </c>
      <c r="B1377" t="s">
        <v>1766</v>
      </c>
      <c r="C1377" t="s">
        <v>64</v>
      </c>
      <c r="D1377">
        <v>2010</v>
      </c>
      <c r="E1377" t="s">
        <v>106</v>
      </c>
      <c r="F1377" t="s">
        <v>164</v>
      </c>
      <c r="G1377" t="s">
        <v>136</v>
      </c>
      <c r="H1377">
        <v>22518</v>
      </c>
    </row>
    <row r="1378" spans="1:8">
      <c r="A1378" t="s">
        <v>67</v>
      </c>
      <c r="B1378" t="s">
        <v>1767</v>
      </c>
      <c r="C1378" t="s">
        <v>66</v>
      </c>
      <c r="D1378">
        <v>2010</v>
      </c>
      <c r="E1378" t="s">
        <v>106</v>
      </c>
      <c r="F1378" t="s">
        <v>164</v>
      </c>
      <c r="G1378" t="s">
        <v>136</v>
      </c>
      <c r="H1378">
        <v>29100</v>
      </c>
    </row>
    <row r="1379" spans="1:8">
      <c r="A1379" t="s">
        <v>69</v>
      </c>
      <c r="B1379" t="s">
        <v>1768</v>
      </c>
      <c r="C1379" t="s">
        <v>68</v>
      </c>
      <c r="D1379">
        <v>2010</v>
      </c>
      <c r="E1379" t="s">
        <v>106</v>
      </c>
      <c r="F1379" t="s">
        <v>164</v>
      </c>
      <c r="G1379" t="s">
        <v>136</v>
      </c>
      <c r="H1379">
        <v>28166</v>
      </c>
    </row>
    <row r="1380" spans="1:8">
      <c r="A1380" t="s">
        <v>71</v>
      </c>
      <c r="B1380" t="s">
        <v>1769</v>
      </c>
      <c r="C1380" t="s">
        <v>70</v>
      </c>
      <c r="D1380">
        <v>2010</v>
      </c>
      <c r="E1380" t="s">
        <v>106</v>
      </c>
      <c r="F1380" t="s">
        <v>164</v>
      </c>
      <c r="G1380" t="s">
        <v>136</v>
      </c>
      <c r="H1380">
        <v>46490</v>
      </c>
    </row>
    <row r="1381" spans="1:8">
      <c r="A1381" t="s">
        <v>20</v>
      </c>
      <c r="B1381" t="s">
        <v>1770</v>
      </c>
      <c r="C1381" t="s">
        <v>182</v>
      </c>
      <c r="D1381">
        <v>2010</v>
      </c>
      <c r="E1381" t="s">
        <v>106</v>
      </c>
      <c r="F1381" t="s">
        <v>164</v>
      </c>
      <c r="G1381" t="s">
        <v>136</v>
      </c>
      <c r="H1381">
        <v>975124</v>
      </c>
    </row>
    <row r="1382" spans="1:8">
      <c r="A1382" t="s">
        <v>23</v>
      </c>
      <c r="B1382" t="s">
        <v>1771</v>
      </c>
      <c r="C1382" t="s">
        <v>175</v>
      </c>
      <c r="D1382">
        <v>2011</v>
      </c>
      <c r="E1382" t="s">
        <v>106</v>
      </c>
      <c r="F1382" t="s">
        <v>164</v>
      </c>
      <c r="G1382" t="s">
        <v>136</v>
      </c>
      <c r="H1382">
        <v>213565</v>
      </c>
    </row>
    <row r="1383" spans="1:8">
      <c r="A1383" t="s">
        <v>25</v>
      </c>
      <c r="B1383" t="s">
        <v>1772</v>
      </c>
      <c r="C1383" t="s">
        <v>176</v>
      </c>
      <c r="D1383">
        <v>2011</v>
      </c>
      <c r="E1383" t="s">
        <v>106</v>
      </c>
      <c r="F1383" t="s">
        <v>164</v>
      </c>
      <c r="G1383" t="s">
        <v>136</v>
      </c>
      <c r="H1383">
        <v>39915</v>
      </c>
    </row>
    <row r="1384" spans="1:8">
      <c r="A1384" t="s">
        <v>26</v>
      </c>
      <c r="B1384" t="s">
        <v>1773</v>
      </c>
      <c r="C1384" t="s">
        <v>177</v>
      </c>
      <c r="D1384">
        <v>2011</v>
      </c>
      <c r="E1384" t="s">
        <v>106</v>
      </c>
      <c r="F1384" t="s">
        <v>164</v>
      </c>
      <c r="G1384" t="s">
        <v>136</v>
      </c>
      <c r="H1384">
        <v>118594</v>
      </c>
    </row>
    <row r="1385" spans="1:8">
      <c r="A1385" s="16" t="s">
        <v>221</v>
      </c>
      <c r="B1385" t="s">
        <v>1774</v>
      </c>
      <c r="C1385" t="s">
        <v>178</v>
      </c>
      <c r="D1385">
        <v>2011</v>
      </c>
      <c r="E1385" t="s">
        <v>106</v>
      </c>
      <c r="F1385" t="s">
        <v>164</v>
      </c>
      <c r="G1385" t="s">
        <v>136</v>
      </c>
      <c r="H1385">
        <v>165662</v>
      </c>
    </row>
    <row r="1386" spans="1:8">
      <c r="A1386" t="s">
        <v>107</v>
      </c>
      <c r="B1386" t="s">
        <v>1775</v>
      </c>
      <c r="C1386" t="s">
        <v>179</v>
      </c>
      <c r="D1386">
        <v>2011</v>
      </c>
      <c r="E1386" t="s">
        <v>106</v>
      </c>
      <c r="F1386" t="s">
        <v>164</v>
      </c>
      <c r="G1386" t="s">
        <v>136</v>
      </c>
      <c r="H1386">
        <v>158739</v>
      </c>
    </row>
    <row r="1387" spans="1:8">
      <c r="A1387" t="s">
        <v>27</v>
      </c>
      <c r="B1387" t="s">
        <v>1776</v>
      </c>
      <c r="C1387" t="s">
        <v>180</v>
      </c>
      <c r="D1387">
        <v>2011</v>
      </c>
      <c r="E1387" t="s">
        <v>106</v>
      </c>
      <c r="F1387" t="s">
        <v>164</v>
      </c>
      <c r="G1387" t="s">
        <v>136</v>
      </c>
      <c r="H1387">
        <v>94947</v>
      </c>
    </row>
    <row r="1388" spans="1:8">
      <c r="A1388" t="s">
        <v>28</v>
      </c>
      <c r="B1388" t="s">
        <v>1777</v>
      </c>
      <c r="C1388" t="s">
        <v>181</v>
      </c>
      <c r="D1388">
        <v>2011</v>
      </c>
      <c r="E1388" t="s">
        <v>106</v>
      </c>
      <c r="F1388" t="s">
        <v>164</v>
      </c>
      <c r="G1388" t="s">
        <v>136</v>
      </c>
      <c r="H1388">
        <v>184442</v>
      </c>
    </row>
    <row r="1389" spans="1:8">
      <c r="A1389" t="s">
        <v>30</v>
      </c>
      <c r="B1389" t="s">
        <v>1778</v>
      </c>
      <c r="C1389" t="s">
        <v>29</v>
      </c>
      <c r="D1389">
        <v>2011</v>
      </c>
      <c r="E1389" t="s">
        <v>106</v>
      </c>
      <c r="F1389" t="s">
        <v>164</v>
      </c>
      <c r="G1389" t="s">
        <v>136</v>
      </c>
      <c r="H1389">
        <v>21107</v>
      </c>
    </row>
    <row r="1390" spans="1:8">
      <c r="A1390" t="s">
        <v>32</v>
      </c>
      <c r="B1390" t="s">
        <v>1779</v>
      </c>
      <c r="C1390" t="s">
        <v>31</v>
      </c>
      <c r="D1390">
        <v>2011</v>
      </c>
      <c r="E1390" t="s">
        <v>106</v>
      </c>
      <c r="F1390" t="s">
        <v>164</v>
      </c>
      <c r="G1390" t="s">
        <v>136</v>
      </c>
      <c r="H1390">
        <v>37528</v>
      </c>
    </row>
    <row r="1391" spans="1:8">
      <c r="A1391" t="s">
        <v>34</v>
      </c>
      <c r="B1391" t="s">
        <v>1780</v>
      </c>
      <c r="C1391" t="s">
        <v>33</v>
      </c>
      <c r="D1391">
        <v>2011</v>
      </c>
      <c r="E1391" t="s">
        <v>106</v>
      </c>
      <c r="F1391" t="s">
        <v>164</v>
      </c>
      <c r="G1391" t="s">
        <v>136</v>
      </c>
      <c r="H1391">
        <v>34413</v>
      </c>
    </row>
    <row r="1392" spans="1:8">
      <c r="A1392" t="s">
        <v>36</v>
      </c>
      <c r="B1392" t="s">
        <v>1781</v>
      </c>
      <c r="C1392" t="s">
        <v>35</v>
      </c>
      <c r="D1392">
        <v>2011</v>
      </c>
      <c r="E1392" t="s">
        <v>106</v>
      </c>
      <c r="F1392" t="s">
        <v>164</v>
      </c>
      <c r="G1392" t="s">
        <v>136</v>
      </c>
      <c r="H1392">
        <v>28879</v>
      </c>
    </row>
    <row r="1393" spans="1:8">
      <c r="A1393" t="s">
        <v>38</v>
      </c>
      <c r="B1393" t="s">
        <v>1782</v>
      </c>
      <c r="C1393" t="s">
        <v>37</v>
      </c>
      <c r="D1393">
        <v>2011</v>
      </c>
      <c r="E1393" t="s">
        <v>106</v>
      </c>
      <c r="F1393" t="s">
        <v>164</v>
      </c>
      <c r="G1393" t="s">
        <v>136</v>
      </c>
      <c r="H1393">
        <v>48708</v>
      </c>
    </row>
    <row r="1394" spans="1:8">
      <c r="A1394" t="s">
        <v>40</v>
      </c>
      <c r="B1394" t="s">
        <v>1783</v>
      </c>
      <c r="C1394" t="s">
        <v>39</v>
      </c>
      <c r="D1394">
        <v>2011</v>
      </c>
      <c r="E1394" t="s">
        <v>106</v>
      </c>
      <c r="F1394" t="s">
        <v>164</v>
      </c>
      <c r="G1394" t="s">
        <v>136</v>
      </c>
      <c r="H1394">
        <v>42930</v>
      </c>
    </row>
    <row r="1395" spans="1:8">
      <c r="A1395" t="s">
        <v>41</v>
      </c>
      <c r="B1395" t="s">
        <v>1784</v>
      </c>
      <c r="C1395" t="s">
        <v>24</v>
      </c>
      <c r="D1395">
        <v>2011</v>
      </c>
      <c r="E1395" t="s">
        <v>106</v>
      </c>
      <c r="F1395" t="s">
        <v>164</v>
      </c>
      <c r="G1395" t="s">
        <v>136</v>
      </c>
      <c r="H1395">
        <v>39915</v>
      </c>
    </row>
    <row r="1396" spans="1:8">
      <c r="A1396" t="s">
        <v>43</v>
      </c>
      <c r="B1396" t="s">
        <v>1785</v>
      </c>
      <c r="C1396" t="s">
        <v>42</v>
      </c>
      <c r="D1396">
        <v>2011</v>
      </c>
      <c r="E1396" t="s">
        <v>106</v>
      </c>
      <c r="F1396" t="s">
        <v>164</v>
      </c>
      <c r="G1396" t="s">
        <v>136</v>
      </c>
      <c r="H1396">
        <v>23886</v>
      </c>
    </row>
    <row r="1397" spans="1:8">
      <c r="A1397" t="s">
        <v>45</v>
      </c>
      <c r="B1397" t="s">
        <v>1786</v>
      </c>
      <c r="C1397" t="s">
        <v>44</v>
      </c>
      <c r="D1397">
        <v>2011</v>
      </c>
      <c r="E1397" t="s">
        <v>106</v>
      </c>
      <c r="F1397" t="s">
        <v>164</v>
      </c>
      <c r="G1397" t="s">
        <v>136</v>
      </c>
      <c r="H1397">
        <v>37411</v>
      </c>
    </row>
    <row r="1398" spans="1:8">
      <c r="A1398" t="s">
        <v>47</v>
      </c>
      <c r="B1398" t="s">
        <v>1787</v>
      </c>
      <c r="C1398" t="s">
        <v>46</v>
      </c>
      <c r="D1398">
        <v>2011</v>
      </c>
      <c r="E1398" t="s">
        <v>106</v>
      </c>
      <c r="F1398" t="s">
        <v>164</v>
      </c>
      <c r="G1398" t="s">
        <v>136</v>
      </c>
      <c r="H1398">
        <v>57297</v>
      </c>
    </row>
    <row r="1399" spans="1:8">
      <c r="A1399" t="s">
        <v>49</v>
      </c>
      <c r="B1399" t="s">
        <v>1788</v>
      </c>
      <c r="C1399" t="s">
        <v>48</v>
      </c>
      <c r="D1399">
        <v>2011</v>
      </c>
      <c r="E1399" t="s">
        <v>106</v>
      </c>
      <c r="F1399" t="s">
        <v>164</v>
      </c>
      <c r="G1399" t="s">
        <v>136</v>
      </c>
      <c r="H1399">
        <v>76547</v>
      </c>
    </row>
    <row r="1400" spans="1:8">
      <c r="A1400" t="s">
        <v>51</v>
      </c>
      <c r="B1400" t="s">
        <v>1789</v>
      </c>
      <c r="C1400" t="s">
        <v>50</v>
      </c>
      <c r="D1400">
        <v>2011</v>
      </c>
      <c r="E1400" t="s">
        <v>106</v>
      </c>
      <c r="F1400" t="s">
        <v>164</v>
      </c>
      <c r="G1400" t="s">
        <v>136</v>
      </c>
      <c r="H1400">
        <v>44723</v>
      </c>
    </row>
    <row r="1401" spans="1:8">
      <c r="A1401" t="s">
        <v>53</v>
      </c>
      <c r="B1401" t="s">
        <v>1790</v>
      </c>
      <c r="C1401" t="s">
        <v>52</v>
      </c>
      <c r="D1401">
        <v>2011</v>
      </c>
      <c r="E1401" t="s">
        <v>106</v>
      </c>
      <c r="F1401" t="s">
        <v>164</v>
      </c>
      <c r="G1401" t="s">
        <v>136</v>
      </c>
      <c r="H1401">
        <v>44392</v>
      </c>
    </row>
    <row r="1402" spans="1:8">
      <c r="A1402" t="s">
        <v>55</v>
      </c>
      <c r="B1402" t="s">
        <v>1791</v>
      </c>
      <c r="C1402" t="s">
        <v>54</v>
      </c>
      <c r="D1402">
        <v>2011</v>
      </c>
      <c r="E1402" t="s">
        <v>106</v>
      </c>
      <c r="F1402" t="s">
        <v>164</v>
      </c>
      <c r="G1402" t="s">
        <v>136</v>
      </c>
      <c r="H1402">
        <v>40242</v>
      </c>
    </row>
    <row r="1403" spans="1:8">
      <c r="A1403" t="s">
        <v>57</v>
      </c>
      <c r="B1403" t="s">
        <v>1792</v>
      </c>
      <c r="C1403" t="s">
        <v>56</v>
      </c>
      <c r="D1403">
        <v>2011</v>
      </c>
      <c r="E1403" t="s">
        <v>106</v>
      </c>
      <c r="F1403" t="s">
        <v>164</v>
      </c>
      <c r="G1403" t="s">
        <v>136</v>
      </c>
      <c r="H1403">
        <v>118497</v>
      </c>
    </row>
    <row r="1404" spans="1:8">
      <c r="A1404" t="s">
        <v>59</v>
      </c>
      <c r="B1404" t="s">
        <v>1793</v>
      </c>
      <c r="C1404" t="s">
        <v>58</v>
      </c>
      <c r="D1404">
        <v>2011</v>
      </c>
      <c r="E1404" t="s">
        <v>106</v>
      </c>
      <c r="F1404" t="s">
        <v>164</v>
      </c>
      <c r="G1404" t="s">
        <v>136</v>
      </c>
      <c r="H1404">
        <v>75633</v>
      </c>
    </row>
    <row r="1405" spans="1:8">
      <c r="A1405" t="s">
        <v>61</v>
      </c>
      <c r="B1405" t="s">
        <v>1794</v>
      </c>
      <c r="C1405" t="s">
        <v>60</v>
      </c>
      <c r="D1405">
        <v>2011</v>
      </c>
      <c r="E1405" t="s">
        <v>106</v>
      </c>
      <c r="F1405" t="s">
        <v>164</v>
      </c>
      <c r="G1405" t="s">
        <v>136</v>
      </c>
      <c r="H1405">
        <v>19314</v>
      </c>
    </row>
    <row r="1406" spans="1:8">
      <c r="A1406" t="s">
        <v>63</v>
      </c>
      <c r="B1406" t="s">
        <v>1795</v>
      </c>
      <c r="C1406" t="s">
        <v>62</v>
      </c>
      <c r="D1406">
        <v>2011</v>
      </c>
      <c r="E1406" t="s">
        <v>106</v>
      </c>
      <c r="F1406" t="s">
        <v>164</v>
      </c>
      <c r="G1406" t="s">
        <v>136</v>
      </c>
      <c r="H1406">
        <v>57805</v>
      </c>
    </row>
    <row r="1407" spans="1:8">
      <c r="A1407" t="s">
        <v>65</v>
      </c>
      <c r="B1407" t="s">
        <v>1796</v>
      </c>
      <c r="C1407" t="s">
        <v>64</v>
      </c>
      <c r="D1407">
        <v>2011</v>
      </c>
      <c r="E1407" t="s">
        <v>106</v>
      </c>
      <c r="F1407" t="s">
        <v>164</v>
      </c>
      <c r="G1407" t="s">
        <v>136</v>
      </c>
      <c r="H1407">
        <v>22518</v>
      </c>
    </row>
    <row r="1408" spans="1:8">
      <c r="A1408" t="s">
        <v>67</v>
      </c>
      <c r="B1408" t="s">
        <v>1797</v>
      </c>
      <c r="C1408" t="s">
        <v>66</v>
      </c>
      <c r="D1408">
        <v>2011</v>
      </c>
      <c r="E1408" t="s">
        <v>106</v>
      </c>
      <c r="F1408" t="s">
        <v>164</v>
      </c>
      <c r="G1408" t="s">
        <v>136</v>
      </c>
      <c r="H1408">
        <v>29177</v>
      </c>
    </row>
    <row r="1409" spans="1:8">
      <c r="A1409" t="s">
        <v>69</v>
      </c>
      <c r="B1409" t="s">
        <v>1798</v>
      </c>
      <c r="C1409" t="s">
        <v>68</v>
      </c>
      <c r="D1409">
        <v>2011</v>
      </c>
      <c r="E1409" t="s">
        <v>106</v>
      </c>
      <c r="F1409" t="s">
        <v>164</v>
      </c>
      <c r="G1409" t="s">
        <v>136</v>
      </c>
      <c r="H1409">
        <v>28142</v>
      </c>
    </row>
    <row r="1410" spans="1:8">
      <c r="A1410" t="s">
        <v>71</v>
      </c>
      <c r="B1410" t="s">
        <v>1799</v>
      </c>
      <c r="C1410" t="s">
        <v>70</v>
      </c>
      <c r="D1410">
        <v>2011</v>
      </c>
      <c r="E1410" t="s">
        <v>106</v>
      </c>
      <c r="F1410" t="s">
        <v>164</v>
      </c>
      <c r="G1410" t="s">
        <v>136</v>
      </c>
      <c r="H1410">
        <v>46800</v>
      </c>
    </row>
    <row r="1411" spans="1:8">
      <c r="A1411" t="s">
        <v>20</v>
      </c>
      <c r="B1411" t="s">
        <v>1800</v>
      </c>
      <c r="C1411" t="s">
        <v>182</v>
      </c>
      <c r="D1411">
        <v>2011</v>
      </c>
      <c r="E1411" t="s">
        <v>106</v>
      </c>
      <c r="F1411" t="s">
        <v>164</v>
      </c>
      <c r="G1411" t="s">
        <v>136</v>
      </c>
      <c r="H1411">
        <v>975864</v>
      </c>
    </row>
    <row r="1412" spans="1:8">
      <c r="A1412" t="s">
        <v>23</v>
      </c>
      <c r="B1412" t="s">
        <v>1801</v>
      </c>
      <c r="C1412" t="s">
        <v>175</v>
      </c>
      <c r="D1412">
        <v>2012</v>
      </c>
      <c r="E1412" t="s">
        <v>106</v>
      </c>
      <c r="F1412" t="s">
        <v>164</v>
      </c>
      <c r="G1412" t="s">
        <v>136</v>
      </c>
      <c r="H1412">
        <v>211692</v>
      </c>
    </row>
    <row r="1413" spans="1:8">
      <c r="A1413" t="s">
        <v>25</v>
      </c>
      <c r="B1413" t="s">
        <v>1802</v>
      </c>
      <c r="C1413" t="s">
        <v>176</v>
      </c>
      <c r="D1413">
        <v>2012</v>
      </c>
      <c r="E1413" t="s">
        <v>106</v>
      </c>
      <c r="F1413" t="s">
        <v>164</v>
      </c>
      <c r="G1413" t="s">
        <v>136</v>
      </c>
      <c r="H1413">
        <v>39376</v>
      </c>
    </row>
    <row r="1414" spans="1:8">
      <c r="A1414" t="s">
        <v>26</v>
      </c>
      <c r="B1414" t="s">
        <v>1803</v>
      </c>
      <c r="C1414" t="s">
        <v>177</v>
      </c>
      <c r="D1414">
        <v>2012</v>
      </c>
      <c r="E1414" t="s">
        <v>106</v>
      </c>
      <c r="F1414" t="s">
        <v>164</v>
      </c>
      <c r="G1414" t="s">
        <v>136</v>
      </c>
      <c r="H1414">
        <v>117920</v>
      </c>
    </row>
    <row r="1415" spans="1:8">
      <c r="A1415" s="16" t="s">
        <v>221</v>
      </c>
      <c r="B1415" t="s">
        <v>1804</v>
      </c>
      <c r="C1415" t="s">
        <v>178</v>
      </c>
      <c r="D1415">
        <v>2012</v>
      </c>
      <c r="E1415" t="s">
        <v>106</v>
      </c>
      <c r="F1415" t="s">
        <v>164</v>
      </c>
      <c r="G1415" t="s">
        <v>136</v>
      </c>
      <c r="H1415">
        <v>164731</v>
      </c>
    </row>
    <row r="1416" spans="1:8">
      <c r="A1416" t="s">
        <v>107</v>
      </c>
      <c r="B1416" t="s">
        <v>1805</v>
      </c>
      <c r="C1416" t="s">
        <v>179</v>
      </c>
      <c r="D1416">
        <v>2012</v>
      </c>
      <c r="E1416" t="s">
        <v>106</v>
      </c>
      <c r="F1416" t="s">
        <v>164</v>
      </c>
      <c r="G1416" t="s">
        <v>136</v>
      </c>
      <c r="H1416">
        <v>159060</v>
      </c>
    </row>
    <row r="1417" spans="1:8">
      <c r="A1417" t="s">
        <v>27</v>
      </c>
      <c r="B1417" t="s">
        <v>1806</v>
      </c>
      <c r="C1417" t="s">
        <v>180</v>
      </c>
      <c r="D1417">
        <v>2012</v>
      </c>
      <c r="E1417" t="s">
        <v>106</v>
      </c>
      <c r="F1417" t="s">
        <v>164</v>
      </c>
      <c r="G1417" t="s">
        <v>136</v>
      </c>
      <c r="H1417">
        <v>94664</v>
      </c>
    </row>
    <row r="1418" spans="1:8">
      <c r="A1418" t="s">
        <v>28</v>
      </c>
      <c r="B1418" t="s">
        <v>1807</v>
      </c>
      <c r="C1418" t="s">
        <v>181</v>
      </c>
      <c r="D1418">
        <v>2012</v>
      </c>
      <c r="E1418" t="s">
        <v>106</v>
      </c>
      <c r="F1418" t="s">
        <v>164</v>
      </c>
      <c r="G1418" t="s">
        <v>136</v>
      </c>
      <c r="H1418">
        <v>183423</v>
      </c>
    </row>
    <row r="1419" spans="1:8">
      <c r="A1419" t="s">
        <v>30</v>
      </c>
      <c r="B1419" t="s">
        <v>1808</v>
      </c>
      <c r="C1419" t="s">
        <v>29</v>
      </c>
      <c r="D1419">
        <v>2012</v>
      </c>
      <c r="E1419" t="s">
        <v>106</v>
      </c>
      <c r="F1419" t="s">
        <v>164</v>
      </c>
      <c r="G1419" t="s">
        <v>136</v>
      </c>
      <c r="H1419">
        <v>20830</v>
      </c>
    </row>
    <row r="1420" spans="1:8">
      <c r="A1420" t="s">
        <v>32</v>
      </c>
      <c r="B1420" t="s">
        <v>1809</v>
      </c>
      <c r="C1420" t="s">
        <v>31</v>
      </c>
      <c r="D1420">
        <v>2012</v>
      </c>
      <c r="E1420" t="s">
        <v>106</v>
      </c>
      <c r="F1420" t="s">
        <v>164</v>
      </c>
      <c r="G1420" t="s">
        <v>136</v>
      </c>
      <c r="H1420">
        <v>37250</v>
      </c>
    </row>
    <row r="1421" spans="1:8">
      <c r="A1421" t="s">
        <v>34</v>
      </c>
      <c r="B1421" t="s">
        <v>1810</v>
      </c>
      <c r="C1421" t="s">
        <v>33</v>
      </c>
      <c r="D1421">
        <v>2012</v>
      </c>
      <c r="E1421" t="s">
        <v>106</v>
      </c>
      <c r="F1421" t="s">
        <v>164</v>
      </c>
      <c r="G1421" t="s">
        <v>136</v>
      </c>
      <c r="H1421">
        <v>34178</v>
      </c>
    </row>
    <row r="1422" spans="1:8">
      <c r="A1422" t="s">
        <v>36</v>
      </c>
      <c r="B1422" t="s">
        <v>1811</v>
      </c>
      <c r="C1422" t="s">
        <v>35</v>
      </c>
      <c r="D1422">
        <v>2012</v>
      </c>
      <c r="E1422" t="s">
        <v>106</v>
      </c>
      <c r="F1422" t="s">
        <v>164</v>
      </c>
      <c r="G1422" t="s">
        <v>136</v>
      </c>
      <c r="H1422">
        <v>28603</v>
      </c>
    </row>
    <row r="1423" spans="1:8">
      <c r="A1423" t="s">
        <v>38</v>
      </c>
      <c r="B1423" t="s">
        <v>1812</v>
      </c>
      <c r="C1423" t="s">
        <v>37</v>
      </c>
      <c r="D1423">
        <v>2012</v>
      </c>
      <c r="E1423" t="s">
        <v>106</v>
      </c>
      <c r="F1423" t="s">
        <v>164</v>
      </c>
      <c r="G1423" t="s">
        <v>136</v>
      </c>
      <c r="H1423">
        <v>48190</v>
      </c>
    </row>
    <row r="1424" spans="1:8">
      <c r="A1424" t="s">
        <v>40</v>
      </c>
      <c r="B1424" t="s">
        <v>1813</v>
      </c>
      <c r="C1424" t="s">
        <v>39</v>
      </c>
      <c r="D1424">
        <v>2012</v>
      </c>
      <c r="E1424" t="s">
        <v>106</v>
      </c>
      <c r="F1424" t="s">
        <v>164</v>
      </c>
      <c r="G1424" t="s">
        <v>136</v>
      </c>
      <c r="H1424">
        <v>42641</v>
      </c>
    </row>
    <row r="1425" spans="1:8">
      <c r="A1425" t="s">
        <v>41</v>
      </c>
      <c r="B1425" t="s">
        <v>1814</v>
      </c>
      <c r="C1425" t="s">
        <v>24</v>
      </c>
      <c r="D1425">
        <v>2012</v>
      </c>
      <c r="E1425" t="s">
        <v>106</v>
      </c>
      <c r="F1425" t="s">
        <v>164</v>
      </c>
      <c r="G1425" t="s">
        <v>136</v>
      </c>
      <c r="H1425">
        <v>39376</v>
      </c>
    </row>
    <row r="1426" spans="1:8">
      <c r="A1426" t="s">
        <v>43</v>
      </c>
      <c r="B1426" t="s">
        <v>1815</v>
      </c>
      <c r="C1426" t="s">
        <v>42</v>
      </c>
      <c r="D1426">
        <v>2012</v>
      </c>
      <c r="E1426" t="s">
        <v>106</v>
      </c>
      <c r="F1426" t="s">
        <v>164</v>
      </c>
      <c r="G1426" t="s">
        <v>136</v>
      </c>
      <c r="H1426">
        <v>23871</v>
      </c>
    </row>
    <row r="1427" spans="1:8">
      <c r="A1427" t="s">
        <v>45</v>
      </c>
      <c r="B1427" t="s">
        <v>1816</v>
      </c>
      <c r="C1427" t="s">
        <v>44</v>
      </c>
      <c r="D1427">
        <v>2012</v>
      </c>
      <c r="E1427" t="s">
        <v>106</v>
      </c>
      <c r="F1427" t="s">
        <v>164</v>
      </c>
      <c r="G1427" t="s">
        <v>136</v>
      </c>
      <c r="H1427">
        <v>37073</v>
      </c>
    </row>
    <row r="1428" spans="1:8">
      <c r="A1428" t="s">
        <v>47</v>
      </c>
      <c r="B1428" t="s">
        <v>1817</v>
      </c>
      <c r="C1428" t="s">
        <v>46</v>
      </c>
      <c r="D1428">
        <v>2012</v>
      </c>
      <c r="E1428" t="s">
        <v>106</v>
      </c>
      <c r="F1428" t="s">
        <v>164</v>
      </c>
      <c r="G1428" t="s">
        <v>136</v>
      </c>
      <c r="H1428">
        <v>56976</v>
      </c>
    </row>
    <row r="1429" spans="1:8">
      <c r="A1429" t="s">
        <v>49</v>
      </c>
      <c r="B1429" t="s">
        <v>1818</v>
      </c>
      <c r="C1429" t="s">
        <v>48</v>
      </c>
      <c r="D1429">
        <v>2012</v>
      </c>
      <c r="E1429" t="s">
        <v>106</v>
      </c>
      <c r="F1429" t="s">
        <v>164</v>
      </c>
      <c r="G1429" t="s">
        <v>136</v>
      </c>
      <c r="H1429">
        <v>76174</v>
      </c>
    </row>
    <row r="1430" spans="1:8">
      <c r="A1430" t="s">
        <v>51</v>
      </c>
      <c r="B1430" t="s">
        <v>1819</v>
      </c>
      <c r="C1430" t="s">
        <v>50</v>
      </c>
      <c r="D1430">
        <v>2012</v>
      </c>
      <c r="E1430" t="s">
        <v>106</v>
      </c>
      <c r="F1430" t="s">
        <v>164</v>
      </c>
      <c r="G1430" t="s">
        <v>136</v>
      </c>
      <c r="H1430">
        <v>44469</v>
      </c>
    </row>
    <row r="1431" spans="1:8">
      <c r="A1431" t="s">
        <v>53</v>
      </c>
      <c r="B1431" t="s">
        <v>1820</v>
      </c>
      <c r="C1431" t="s">
        <v>52</v>
      </c>
      <c r="D1431">
        <v>2012</v>
      </c>
      <c r="E1431" t="s">
        <v>106</v>
      </c>
      <c r="F1431" t="s">
        <v>164</v>
      </c>
      <c r="G1431" t="s">
        <v>136</v>
      </c>
      <c r="H1431">
        <v>44088</v>
      </c>
    </row>
    <row r="1432" spans="1:8">
      <c r="A1432" t="s">
        <v>55</v>
      </c>
      <c r="B1432" t="s">
        <v>1821</v>
      </c>
      <c r="C1432" t="s">
        <v>54</v>
      </c>
      <c r="D1432">
        <v>2012</v>
      </c>
      <c r="E1432" t="s">
        <v>106</v>
      </c>
      <c r="F1432" t="s">
        <v>164</v>
      </c>
      <c r="G1432" t="s">
        <v>136</v>
      </c>
      <c r="H1432">
        <v>39874</v>
      </c>
    </row>
    <row r="1433" spans="1:8">
      <c r="A1433" t="s">
        <v>57</v>
      </c>
      <c r="B1433" t="s">
        <v>1822</v>
      </c>
      <c r="C1433" t="s">
        <v>56</v>
      </c>
      <c r="D1433">
        <v>2012</v>
      </c>
      <c r="E1433" t="s">
        <v>106</v>
      </c>
      <c r="F1433" t="s">
        <v>164</v>
      </c>
      <c r="G1433" t="s">
        <v>136</v>
      </c>
      <c r="H1433">
        <v>119186</v>
      </c>
    </row>
    <row r="1434" spans="1:8">
      <c r="A1434" t="s">
        <v>59</v>
      </c>
      <c r="B1434" t="s">
        <v>1823</v>
      </c>
      <c r="C1434" t="s">
        <v>58</v>
      </c>
      <c r="D1434">
        <v>2012</v>
      </c>
      <c r="E1434" t="s">
        <v>106</v>
      </c>
      <c r="F1434" t="s">
        <v>164</v>
      </c>
      <c r="G1434" t="s">
        <v>136</v>
      </c>
      <c r="H1434">
        <v>75480</v>
      </c>
    </row>
    <row r="1435" spans="1:8">
      <c r="A1435" t="s">
        <v>61</v>
      </c>
      <c r="B1435" t="s">
        <v>1824</v>
      </c>
      <c r="C1435" t="s">
        <v>60</v>
      </c>
      <c r="D1435">
        <v>2012</v>
      </c>
      <c r="E1435" t="s">
        <v>106</v>
      </c>
      <c r="F1435" t="s">
        <v>164</v>
      </c>
      <c r="G1435" t="s">
        <v>136</v>
      </c>
      <c r="H1435">
        <v>19184</v>
      </c>
    </row>
    <row r="1436" spans="1:8">
      <c r="A1436" t="s">
        <v>63</v>
      </c>
      <c r="B1436" t="s">
        <v>1825</v>
      </c>
      <c r="C1436" t="s">
        <v>62</v>
      </c>
      <c r="D1436">
        <v>2012</v>
      </c>
      <c r="E1436" t="s">
        <v>106</v>
      </c>
      <c r="F1436" t="s">
        <v>164</v>
      </c>
      <c r="G1436" t="s">
        <v>136</v>
      </c>
      <c r="H1436">
        <v>57529</v>
      </c>
    </row>
    <row r="1437" spans="1:8">
      <c r="A1437" t="s">
        <v>65</v>
      </c>
      <c r="B1437" t="s">
        <v>1826</v>
      </c>
      <c r="C1437" t="s">
        <v>64</v>
      </c>
      <c r="D1437">
        <v>2012</v>
      </c>
      <c r="E1437" t="s">
        <v>106</v>
      </c>
      <c r="F1437" t="s">
        <v>164</v>
      </c>
      <c r="G1437" t="s">
        <v>136</v>
      </c>
      <c r="H1437">
        <v>22409</v>
      </c>
    </row>
    <row r="1438" spans="1:8">
      <c r="A1438" t="s">
        <v>67</v>
      </c>
      <c r="B1438" t="s">
        <v>1827</v>
      </c>
      <c r="C1438" t="s">
        <v>66</v>
      </c>
      <c r="D1438">
        <v>2012</v>
      </c>
      <c r="E1438" t="s">
        <v>106</v>
      </c>
      <c r="F1438" t="s">
        <v>164</v>
      </c>
      <c r="G1438" t="s">
        <v>136</v>
      </c>
      <c r="H1438">
        <v>29042</v>
      </c>
    </row>
    <row r="1439" spans="1:8">
      <c r="A1439" t="s">
        <v>69</v>
      </c>
      <c r="B1439" t="s">
        <v>1828</v>
      </c>
      <c r="C1439" t="s">
        <v>68</v>
      </c>
      <c r="D1439">
        <v>2012</v>
      </c>
      <c r="E1439" t="s">
        <v>106</v>
      </c>
      <c r="F1439" t="s">
        <v>164</v>
      </c>
      <c r="G1439" t="s">
        <v>136</v>
      </c>
      <c r="H1439">
        <v>27903</v>
      </c>
    </row>
    <row r="1440" spans="1:8">
      <c r="A1440" t="s">
        <v>71</v>
      </c>
      <c r="B1440" t="s">
        <v>1829</v>
      </c>
      <c r="C1440" t="s">
        <v>70</v>
      </c>
      <c r="D1440">
        <v>2012</v>
      </c>
      <c r="E1440" t="s">
        <v>106</v>
      </c>
      <c r="F1440" t="s">
        <v>164</v>
      </c>
      <c r="G1440" t="s">
        <v>136</v>
      </c>
      <c r="H1440">
        <v>46540</v>
      </c>
    </row>
    <row r="1441" spans="1:8">
      <c r="A1441" t="s">
        <v>20</v>
      </c>
      <c r="B1441" t="s">
        <v>1830</v>
      </c>
      <c r="C1441" t="s">
        <v>182</v>
      </c>
      <c r="D1441">
        <v>2012</v>
      </c>
      <c r="E1441" t="s">
        <v>106</v>
      </c>
      <c r="F1441" t="s">
        <v>164</v>
      </c>
      <c r="G1441" t="s">
        <v>136</v>
      </c>
      <c r="H1441">
        <v>970866</v>
      </c>
    </row>
    <row r="1442" spans="1:8">
      <c r="A1442" t="s">
        <v>23</v>
      </c>
      <c r="B1442" t="s">
        <v>1831</v>
      </c>
      <c r="C1442" t="s">
        <v>175</v>
      </c>
      <c r="D1442">
        <v>2013</v>
      </c>
      <c r="E1442" t="s">
        <v>106</v>
      </c>
      <c r="F1442" t="s">
        <v>164</v>
      </c>
      <c r="G1442" t="s">
        <v>136</v>
      </c>
      <c r="H1442">
        <v>210489</v>
      </c>
    </row>
    <row r="1443" spans="1:8">
      <c r="A1443" t="s">
        <v>25</v>
      </c>
      <c r="B1443" t="s">
        <v>1832</v>
      </c>
      <c r="C1443" t="s">
        <v>176</v>
      </c>
      <c r="D1443">
        <v>2013</v>
      </c>
      <c r="E1443" t="s">
        <v>106</v>
      </c>
      <c r="F1443" t="s">
        <v>164</v>
      </c>
      <c r="G1443" t="s">
        <v>136</v>
      </c>
      <c r="H1443">
        <v>38923</v>
      </c>
    </row>
    <row r="1444" spans="1:8">
      <c r="A1444" t="s">
        <v>26</v>
      </c>
      <c r="B1444" t="s">
        <v>1833</v>
      </c>
      <c r="C1444" t="s">
        <v>177</v>
      </c>
      <c r="D1444">
        <v>2013</v>
      </c>
      <c r="E1444" t="s">
        <v>106</v>
      </c>
      <c r="F1444" t="s">
        <v>164</v>
      </c>
      <c r="G1444" t="s">
        <v>136</v>
      </c>
      <c r="H1444">
        <v>117020</v>
      </c>
    </row>
    <row r="1445" spans="1:8">
      <c r="A1445" s="16" t="s">
        <v>221</v>
      </c>
      <c r="B1445" t="s">
        <v>1834</v>
      </c>
      <c r="C1445" t="s">
        <v>178</v>
      </c>
      <c r="D1445">
        <v>2013</v>
      </c>
      <c r="E1445" t="s">
        <v>106</v>
      </c>
      <c r="F1445" t="s">
        <v>164</v>
      </c>
      <c r="G1445" t="s">
        <v>136</v>
      </c>
      <c r="H1445">
        <v>164092</v>
      </c>
    </row>
    <row r="1446" spans="1:8">
      <c r="A1446" t="s">
        <v>107</v>
      </c>
      <c r="B1446" t="s">
        <v>1835</v>
      </c>
      <c r="C1446" t="s">
        <v>179</v>
      </c>
      <c r="D1446">
        <v>2013</v>
      </c>
      <c r="E1446" t="s">
        <v>106</v>
      </c>
      <c r="F1446" t="s">
        <v>164</v>
      </c>
      <c r="G1446" t="s">
        <v>136</v>
      </c>
      <c r="H1446">
        <v>159828</v>
      </c>
    </row>
    <row r="1447" spans="1:8">
      <c r="A1447" t="s">
        <v>27</v>
      </c>
      <c r="B1447" t="s">
        <v>1836</v>
      </c>
      <c r="C1447" t="s">
        <v>180</v>
      </c>
      <c r="D1447">
        <v>2013</v>
      </c>
      <c r="E1447" t="s">
        <v>106</v>
      </c>
      <c r="F1447" t="s">
        <v>164</v>
      </c>
      <c r="G1447" t="s">
        <v>136</v>
      </c>
      <c r="H1447">
        <v>94472</v>
      </c>
    </row>
    <row r="1448" spans="1:8">
      <c r="A1448" t="s">
        <v>28</v>
      </c>
      <c r="B1448" t="s">
        <v>1837</v>
      </c>
      <c r="C1448" t="s">
        <v>181</v>
      </c>
      <c r="D1448">
        <v>2013</v>
      </c>
      <c r="E1448" t="s">
        <v>106</v>
      </c>
      <c r="F1448" t="s">
        <v>164</v>
      </c>
      <c r="G1448" t="s">
        <v>136</v>
      </c>
      <c r="H1448">
        <v>183111</v>
      </c>
    </row>
    <row r="1449" spans="1:8">
      <c r="A1449" t="s">
        <v>30</v>
      </c>
      <c r="B1449" t="s">
        <v>1838</v>
      </c>
      <c r="C1449" t="s">
        <v>29</v>
      </c>
      <c r="D1449">
        <v>2013</v>
      </c>
      <c r="E1449" t="s">
        <v>106</v>
      </c>
      <c r="F1449" t="s">
        <v>164</v>
      </c>
      <c r="G1449" t="s">
        <v>136</v>
      </c>
      <c r="H1449">
        <v>20708</v>
      </c>
    </row>
    <row r="1450" spans="1:8">
      <c r="A1450" t="s">
        <v>32</v>
      </c>
      <c r="B1450" t="s">
        <v>1839</v>
      </c>
      <c r="C1450" t="s">
        <v>31</v>
      </c>
      <c r="D1450">
        <v>2013</v>
      </c>
      <c r="E1450" t="s">
        <v>106</v>
      </c>
      <c r="F1450" t="s">
        <v>164</v>
      </c>
      <c r="G1450" t="s">
        <v>136</v>
      </c>
      <c r="H1450">
        <v>36911</v>
      </c>
    </row>
    <row r="1451" spans="1:8">
      <c r="A1451" t="s">
        <v>34</v>
      </c>
      <c r="B1451" t="s">
        <v>1840</v>
      </c>
      <c r="C1451" t="s">
        <v>33</v>
      </c>
      <c r="D1451">
        <v>2013</v>
      </c>
      <c r="E1451" t="s">
        <v>106</v>
      </c>
      <c r="F1451" t="s">
        <v>164</v>
      </c>
      <c r="G1451" t="s">
        <v>136</v>
      </c>
      <c r="H1451">
        <v>33970</v>
      </c>
    </row>
    <row r="1452" spans="1:8">
      <c r="A1452" t="s">
        <v>36</v>
      </c>
      <c r="B1452" t="s">
        <v>1841</v>
      </c>
      <c r="C1452" t="s">
        <v>35</v>
      </c>
      <c r="D1452">
        <v>2013</v>
      </c>
      <c r="E1452" t="s">
        <v>106</v>
      </c>
      <c r="F1452" t="s">
        <v>164</v>
      </c>
      <c r="G1452" t="s">
        <v>136</v>
      </c>
      <c r="H1452">
        <v>28478</v>
      </c>
    </row>
    <row r="1453" spans="1:8">
      <c r="A1453" t="s">
        <v>38</v>
      </c>
      <c r="B1453" t="s">
        <v>1842</v>
      </c>
      <c r="C1453" t="s">
        <v>37</v>
      </c>
      <c r="D1453">
        <v>2013</v>
      </c>
      <c r="E1453" t="s">
        <v>106</v>
      </c>
      <c r="F1453" t="s">
        <v>164</v>
      </c>
      <c r="G1453" t="s">
        <v>136</v>
      </c>
      <c r="H1453">
        <v>48083</v>
      </c>
    </row>
    <row r="1454" spans="1:8">
      <c r="A1454" t="s">
        <v>40</v>
      </c>
      <c r="B1454" t="s">
        <v>1843</v>
      </c>
      <c r="C1454" t="s">
        <v>39</v>
      </c>
      <c r="D1454">
        <v>2013</v>
      </c>
      <c r="E1454" t="s">
        <v>106</v>
      </c>
      <c r="F1454" t="s">
        <v>164</v>
      </c>
      <c r="G1454" t="s">
        <v>136</v>
      </c>
      <c r="H1454">
        <v>42339</v>
      </c>
    </row>
    <row r="1455" spans="1:8">
      <c r="A1455" t="s">
        <v>41</v>
      </c>
      <c r="B1455" t="s">
        <v>1844</v>
      </c>
      <c r="C1455" t="s">
        <v>24</v>
      </c>
      <c r="D1455">
        <v>2013</v>
      </c>
      <c r="E1455" t="s">
        <v>106</v>
      </c>
      <c r="F1455" t="s">
        <v>164</v>
      </c>
      <c r="G1455" t="s">
        <v>136</v>
      </c>
      <c r="H1455">
        <v>38923</v>
      </c>
    </row>
    <row r="1456" spans="1:8">
      <c r="A1456" t="s">
        <v>43</v>
      </c>
      <c r="B1456" t="s">
        <v>1845</v>
      </c>
      <c r="C1456" t="s">
        <v>42</v>
      </c>
      <c r="D1456">
        <v>2013</v>
      </c>
      <c r="E1456" t="s">
        <v>106</v>
      </c>
      <c r="F1456" t="s">
        <v>164</v>
      </c>
      <c r="G1456" t="s">
        <v>136</v>
      </c>
      <c r="H1456">
        <v>23573</v>
      </c>
    </row>
    <row r="1457" spans="1:8">
      <c r="A1457" t="s">
        <v>45</v>
      </c>
      <c r="B1457" t="s">
        <v>1846</v>
      </c>
      <c r="C1457" t="s">
        <v>44</v>
      </c>
      <c r="D1457">
        <v>2013</v>
      </c>
      <c r="E1457" t="s">
        <v>106</v>
      </c>
      <c r="F1457" t="s">
        <v>164</v>
      </c>
      <c r="G1457" t="s">
        <v>136</v>
      </c>
      <c r="H1457">
        <v>36773</v>
      </c>
    </row>
    <row r="1458" spans="1:8">
      <c r="A1458" t="s">
        <v>47</v>
      </c>
      <c r="B1458" t="s">
        <v>1847</v>
      </c>
      <c r="C1458" t="s">
        <v>46</v>
      </c>
      <c r="D1458">
        <v>2013</v>
      </c>
      <c r="E1458" t="s">
        <v>106</v>
      </c>
      <c r="F1458" t="s">
        <v>164</v>
      </c>
      <c r="G1458" t="s">
        <v>136</v>
      </c>
      <c r="H1458">
        <v>56674</v>
      </c>
    </row>
    <row r="1459" spans="1:8">
      <c r="A1459" t="s">
        <v>49</v>
      </c>
      <c r="B1459" t="s">
        <v>1848</v>
      </c>
      <c r="C1459" t="s">
        <v>48</v>
      </c>
      <c r="D1459">
        <v>2013</v>
      </c>
      <c r="E1459" t="s">
        <v>106</v>
      </c>
      <c r="F1459" t="s">
        <v>164</v>
      </c>
      <c r="G1459" t="s">
        <v>136</v>
      </c>
      <c r="H1459">
        <v>75751</v>
      </c>
    </row>
    <row r="1460" spans="1:8">
      <c r="A1460" t="s">
        <v>51</v>
      </c>
      <c r="B1460" t="s">
        <v>1849</v>
      </c>
      <c r="C1460" t="s">
        <v>50</v>
      </c>
      <c r="D1460">
        <v>2013</v>
      </c>
      <c r="E1460" t="s">
        <v>106</v>
      </c>
      <c r="F1460" t="s">
        <v>164</v>
      </c>
      <c r="G1460" t="s">
        <v>136</v>
      </c>
      <c r="H1460">
        <v>44267</v>
      </c>
    </row>
    <row r="1461" spans="1:8">
      <c r="A1461" t="s">
        <v>53</v>
      </c>
      <c r="B1461" t="s">
        <v>1850</v>
      </c>
      <c r="C1461" t="s">
        <v>52</v>
      </c>
      <c r="D1461">
        <v>2013</v>
      </c>
      <c r="E1461" t="s">
        <v>106</v>
      </c>
      <c r="F1461" t="s">
        <v>164</v>
      </c>
      <c r="G1461" t="s">
        <v>136</v>
      </c>
      <c r="H1461">
        <v>44074</v>
      </c>
    </row>
    <row r="1462" spans="1:8">
      <c r="A1462" t="s">
        <v>55</v>
      </c>
      <c r="B1462" t="s">
        <v>1851</v>
      </c>
      <c r="C1462" t="s">
        <v>54</v>
      </c>
      <c r="D1462">
        <v>2013</v>
      </c>
      <c r="E1462" t="s">
        <v>106</v>
      </c>
      <c r="F1462" t="s">
        <v>164</v>
      </c>
      <c r="G1462" t="s">
        <v>136</v>
      </c>
      <c r="H1462">
        <v>39716</v>
      </c>
    </row>
    <row r="1463" spans="1:8">
      <c r="A1463" t="s">
        <v>57</v>
      </c>
      <c r="B1463" t="s">
        <v>1852</v>
      </c>
      <c r="C1463" t="s">
        <v>56</v>
      </c>
      <c r="D1463">
        <v>2013</v>
      </c>
      <c r="E1463" t="s">
        <v>106</v>
      </c>
      <c r="F1463" t="s">
        <v>164</v>
      </c>
      <c r="G1463" t="s">
        <v>136</v>
      </c>
      <c r="H1463">
        <v>120112</v>
      </c>
    </row>
    <row r="1464" spans="1:8">
      <c r="A1464" t="s">
        <v>59</v>
      </c>
      <c r="B1464" t="s">
        <v>1853</v>
      </c>
      <c r="C1464" t="s">
        <v>58</v>
      </c>
      <c r="D1464">
        <v>2013</v>
      </c>
      <c r="E1464" t="s">
        <v>106</v>
      </c>
      <c r="F1464" t="s">
        <v>164</v>
      </c>
      <c r="G1464" t="s">
        <v>136</v>
      </c>
      <c r="H1464">
        <v>75304</v>
      </c>
    </row>
    <row r="1465" spans="1:8">
      <c r="A1465" t="s">
        <v>61</v>
      </c>
      <c r="B1465" t="s">
        <v>1854</v>
      </c>
      <c r="C1465" t="s">
        <v>60</v>
      </c>
      <c r="D1465">
        <v>2013</v>
      </c>
      <c r="E1465" t="s">
        <v>106</v>
      </c>
      <c r="F1465" t="s">
        <v>164</v>
      </c>
      <c r="G1465" t="s">
        <v>136</v>
      </c>
      <c r="H1465">
        <v>19168</v>
      </c>
    </row>
    <row r="1466" spans="1:8">
      <c r="A1466" t="s">
        <v>63</v>
      </c>
      <c r="B1466" t="s">
        <v>1855</v>
      </c>
      <c r="C1466" t="s">
        <v>62</v>
      </c>
      <c r="D1466">
        <v>2013</v>
      </c>
      <c r="E1466" t="s">
        <v>106</v>
      </c>
      <c r="F1466" t="s">
        <v>164</v>
      </c>
      <c r="G1466" t="s">
        <v>136</v>
      </c>
      <c r="H1466">
        <v>57401</v>
      </c>
    </row>
    <row r="1467" spans="1:8">
      <c r="A1467" t="s">
        <v>65</v>
      </c>
      <c r="B1467" t="s">
        <v>1856</v>
      </c>
      <c r="C1467" t="s">
        <v>64</v>
      </c>
      <c r="D1467">
        <v>2013</v>
      </c>
      <c r="E1467" t="s">
        <v>106</v>
      </c>
      <c r="F1467" t="s">
        <v>164</v>
      </c>
      <c r="G1467" t="s">
        <v>136</v>
      </c>
      <c r="H1467">
        <v>22318</v>
      </c>
    </row>
    <row r="1468" spans="1:8">
      <c r="A1468" t="s">
        <v>67</v>
      </c>
      <c r="B1468" t="s">
        <v>1857</v>
      </c>
      <c r="C1468" t="s">
        <v>66</v>
      </c>
      <c r="D1468">
        <v>2013</v>
      </c>
      <c r="E1468" t="s">
        <v>106</v>
      </c>
      <c r="F1468" t="s">
        <v>164</v>
      </c>
      <c r="G1468" t="s">
        <v>136</v>
      </c>
      <c r="H1468">
        <v>28972</v>
      </c>
    </row>
    <row r="1469" spans="1:8">
      <c r="A1469" t="s">
        <v>69</v>
      </c>
      <c r="B1469" t="s">
        <v>1858</v>
      </c>
      <c r="C1469" t="s">
        <v>68</v>
      </c>
      <c r="D1469">
        <v>2013</v>
      </c>
      <c r="E1469" t="s">
        <v>106</v>
      </c>
      <c r="F1469" t="s">
        <v>164</v>
      </c>
      <c r="G1469" t="s">
        <v>136</v>
      </c>
      <c r="H1469">
        <v>27907</v>
      </c>
    </row>
    <row r="1470" spans="1:8">
      <c r="A1470" t="s">
        <v>71</v>
      </c>
      <c r="B1470" t="s">
        <v>1859</v>
      </c>
      <c r="C1470" t="s">
        <v>70</v>
      </c>
      <c r="D1470">
        <v>2013</v>
      </c>
      <c r="E1470" t="s">
        <v>106</v>
      </c>
      <c r="F1470" t="s">
        <v>164</v>
      </c>
      <c r="G1470" t="s">
        <v>136</v>
      </c>
      <c r="H1470">
        <v>46513</v>
      </c>
    </row>
    <row r="1471" spans="1:8">
      <c r="A1471" t="s">
        <v>20</v>
      </c>
      <c r="B1471" t="s">
        <v>1860</v>
      </c>
      <c r="C1471" t="s">
        <v>182</v>
      </c>
      <c r="D1471">
        <v>2013</v>
      </c>
      <c r="E1471" t="s">
        <v>106</v>
      </c>
      <c r="F1471" t="s">
        <v>164</v>
      </c>
      <c r="G1471" t="s">
        <v>136</v>
      </c>
      <c r="H1471">
        <v>967935</v>
      </c>
    </row>
    <row r="1472" spans="1:8">
      <c r="A1472" t="s">
        <v>23</v>
      </c>
      <c r="B1472" t="s">
        <v>1861</v>
      </c>
      <c r="C1472" t="s">
        <v>175</v>
      </c>
      <c r="D1472">
        <v>2014</v>
      </c>
      <c r="E1472" t="s">
        <v>106</v>
      </c>
      <c r="F1472" t="s">
        <v>164</v>
      </c>
      <c r="G1472" t="s">
        <v>136</v>
      </c>
      <c r="H1472">
        <v>209542</v>
      </c>
    </row>
    <row r="1473" spans="1:8">
      <c r="A1473" t="s">
        <v>25</v>
      </c>
      <c r="B1473" t="s">
        <v>1862</v>
      </c>
      <c r="C1473" t="s">
        <v>176</v>
      </c>
      <c r="D1473">
        <v>2014</v>
      </c>
      <c r="E1473" t="s">
        <v>106</v>
      </c>
      <c r="F1473" t="s">
        <v>164</v>
      </c>
      <c r="G1473" t="s">
        <v>136</v>
      </c>
      <c r="H1473">
        <v>38560</v>
      </c>
    </row>
    <row r="1474" spans="1:8">
      <c r="A1474" t="s">
        <v>26</v>
      </c>
      <c r="B1474" t="s">
        <v>1863</v>
      </c>
      <c r="C1474" t="s">
        <v>177</v>
      </c>
      <c r="D1474">
        <v>2014</v>
      </c>
      <c r="E1474" t="s">
        <v>106</v>
      </c>
      <c r="F1474" t="s">
        <v>164</v>
      </c>
      <c r="G1474" t="s">
        <v>136</v>
      </c>
      <c r="H1474">
        <v>116047</v>
      </c>
    </row>
    <row r="1475" spans="1:8">
      <c r="A1475" s="16" t="s">
        <v>221</v>
      </c>
      <c r="B1475" t="s">
        <v>1864</v>
      </c>
      <c r="C1475" t="s">
        <v>178</v>
      </c>
      <c r="D1475">
        <v>2014</v>
      </c>
      <c r="E1475" t="s">
        <v>106</v>
      </c>
      <c r="F1475" t="s">
        <v>164</v>
      </c>
      <c r="G1475" t="s">
        <v>136</v>
      </c>
      <c r="H1475">
        <v>163811</v>
      </c>
    </row>
    <row r="1476" spans="1:8">
      <c r="A1476" t="s">
        <v>107</v>
      </c>
      <c r="B1476" t="s">
        <v>1865</v>
      </c>
      <c r="C1476" t="s">
        <v>179</v>
      </c>
      <c r="D1476">
        <v>2014</v>
      </c>
      <c r="E1476" t="s">
        <v>106</v>
      </c>
      <c r="F1476" t="s">
        <v>164</v>
      </c>
      <c r="G1476" t="s">
        <v>136</v>
      </c>
      <c r="H1476">
        <v>160289</v>
      </c>
    </row>
    <row r="1477" spans="1:8">
      <c r="A1477" t="s">
        <v>27</v>
      </c>
      <c r="B1477" t="s">
        <v>1866</v>
      </c>
      <c r="C1477" t="s">
        <v>180</v>
      </c>
      <c r="D1477">
        <v>2014</v>
      </c>
      <c r="E1477" t="s">
        <v>106</v>
      </c>
      <c r="F1477" t="s">
        <v>164</v>
      </c>
      <c r="G1477" t="s">
        <v>136</v>
      </c>
      <c r="H1477">
        <v>94251</v>
      </c>
    </row>
    <row r="1478" spans="1:8">
      <c r="A1478" t="s">
        <v>28</v>
      </c>
      <c r="B1478" t="s">
        <v>1867</v>
      </c>
      <c r="C1478" t="s">
        <v>181</v>
      </c>
      <c r="D1478">
        <v>2014</v>
      </c>
      <c r="E1478" t="s">
        <v>106</v>
      </c>
      <c r="F1478" t="s">
        <v>164</v>
      </c>
      <c r="G1478" t="s">
        <v>136</v>
      </c>
      <c r="H1478">
        <v>182755</v>
      </c>
    </row>
    <row r="1479" spans="1:8">
      <c r="A1479" t="s">
        <v>30</v>
      </c>
      <c r="B1479" t="s">
        <v>1868</v>
      </c>
      <c r="C1479" t="s">
        <v>29</v>
      </c>
      <c r="D1479">
        <v>2014</v>
      </c>
      <c r="E1479" t="s">
        <v>106</v>
      </c>
      <c r="F1479" t="s">
        <v>164</v>
      </c>
      <c r="G1479" t="s">
        <v>136</v>
      </c>
      <c r="H1479">
        <v>20534</v>
      </c>
    </row>
    <row r="1480" spans="1:8">
      <c r="A1480" t="s">
        <v>32</v>
      </c>
      <c r="B1480" t="s">
        <v>1869</v>
      </c>
      <c r="C1480" t="s">
        <v>31</v>
      </c>
      <c r="D1480">
        <v>2014</v>
      </c>
      <c r="E1480" t="s">
        <v>106</v>
      </c>
      <c r="F1480" t="s">
        <v>164</v>
      </c>
      <c r="G1480" t="s">
        <v>136</v>
      </c>
      <c r="H1480">
        <v>36754</v>
      </c>
    </row>
    <row r="1481" spans="1:8">
      <c r="A1481" t="s">
        <v>34</v>
      </c>
      <c r="B1481" t="s">
        <v>1870</v>
      </c>
      <c r="C1481" t="s">
        <v>33</v>
      </c>
      <c r="D1481">
        <v>2014</v>
      </c>
      <c r="E1481" t="s">
        <v>106</v>
      </c>
      <c r="F1481" t="s">
        <v>164</v>
      </c>
      <c r="G1481" t="s">
        <v>136</v>
      </c>
      <c r="H1481">
        <v>33905</v>
      </c>
    </row>
    <row r="1482" spans="1:8">
      <c r="A1482" t="s">
        <v>36</v>
      </c>
      <c r="B1482" t="s">
        <v>1871</v>
      </c>
      <c r="C1482" t="s">
        <v>35</v>
      </c>
      <c r="D1482">
        <v>2014</v>
      </c>
      <c r="E1482" t="s">
        <v>106</v>
      </c>
      <c r="F1482" t="s">
        <v>164</v>
      </c>
      <c r="G1482" t="s">
        <v>136</v>
      </c>
      <c r="H1482">
        <v>28268</v>
      </c>
    </row>
    <row r="1483" spans="1:8">
      <c r="A1483" t="s">
        <v>38</v>
      </c>
      <c r="B1483" t="s">
        <v>1872</v>
      </c>
      <c r="C1483" t="s">
        <v>37</v>
      </c>
      <c r="D1483">
        <v>2014</v>
      </c>
      <c r="E1483" t="s">
        <v>106</v>
      </c>
      <c r="F1483" t="s">
        <v>164</v>
      </c>
      <c r="G1483" t="s">
        <v>136</v>
      </c>
      <c r="H1483">
        <v>47864</v>
      </c>
    </row>
    <row r="1484" spans="1:8">
      <c r="A1484" t="s">
        <v>40</v>
      </c>
      <c r="B1484" t="s">
        <v>1873</v>
      </c>
      <c r="C1484" t="s">
        <v>39</v>
      </c>
      <c r="D1484">
        <v>2014</v>
      </c>
      <c r="E1484" t="s">
        <v>106</v>
      </c>
      <c r="F1484" t="s">
        <v>164</v>
      </c>
      <c r="G1484" t="s">
        <v>136</v>
      </c>
      <c r="H1484">
        <v>42217</v>
      </c>
    </row>
    <row r="1485" spans="1:8">
      <c r="A1485" t="s">
        <v>41</v>
      </c>
      <c r="B1485" t="s">
        <v>1874</v>
      </c>
      <c r="C1485" t="s">
        <v>24</v>
      </c>
      <c r="D1485">
        <v>2014</v>
      </c>
      <c r="E1485" t="s">
        <v>106</v>
      </c>
      <c r="F1485" t="s">
        <v>164</v>
      </c>
      <c r="G1485" t="s">
        <v>136</v>
      </c>
      <c r="H1485">
        <v>38560</v>
      </c>
    </row>
    <row r="1486" spans="1:8">
      <c r="A1486" t="s">
        <v>43</v>
      </c>
      <c r="B1486" t="s">
        <v>1875</v>
      </c>
      <c r="C1486" t="s">
        <v>42</v>
      </c>
      <c r="D1486">
        <v>2014</v>
      </c>
      <c r="E1486" t="s">
        <v>106</v>
      </c>
      <c r="F1486" t="s">
        <v>164</v>
      </c>
      <c r="G1486" t="s">
        <v>136</v>
      </c>
      <c r="H1486">
        <v>23103</v>
      </c>
    </row>
    <row r="1487" spans="1:8">
      <c r="A1487" t="s">
        <v>45</v>
      </c>
      <c r="B1487" t="s">
        <v>1876</v>
      </c>
      <c r="C1487" t="s">
        <v>44</v>
      </c>
      <c r="D1487">
        <v>2014</v>
      </c>
      <c r="E1487" t="s">
        <v>106</v>
      </c>
      <c r="F1487" t="s">
        <v>164</v>
      </c>
      <c r="G1487" t="s">
        <v>136</v>
      </c>
      <c r="H1487">
        <v>36597</v>
      </c>
    </row>
    <row r="1488" spans="1:8">
      <c r="A1488" t="s">
        <v>47</v>
      </c>
      <c r="B1488" t="s">
        <v>1877</v>
      </c>
      <c r="C1488" t="s">
        <v>46</v>
      </c>
      <c r="D1488">
        <v>2014</v>
      </c>
      <c r="E1488" t="s">
        <v>106</v>
      </c>
      <c r="F1488" t="s">
        <v>164</v>
      </c>
      <c r="G1488" t="s">
        <v>136</v>
      </c>
      <c r="H1488">
        <v>56347</v>
      </c>
    </row>
    <row r="1489" spans="1:8">
      <c r="A1489" t="s">
        <v>49</v>
      </c>
      <c r="B1489" t="s">
        <v>1878</v>
      </c>
      <c r="C1489" t="s">
        <v>48</v>
      </c>
      <c r="D1489">
        <v>2014</v>
      </c>
      <c r="E1489" t="s">
        <v>106</v>
      </c>
      <c r="F1489" t="s">
        <v>164</v>
      </c>
      <c r="G1489" t="s">
        <v>136</v>
      </c>
      <c r="H1489">
        <v>75548</v>
      </c>
    </row>
    <row r="1490" spans="1:8">
      <c r="A1490" t="s">
        <v>51</v>
      </c>
      <c r="B1490" t="s">
        <v>1879</v>
      </c>
      <c r="C1490" t="s">
        <v>50</v>
      </c>
      <c r="D1490">
        <v>2014</v>
      </c>
      <c r="E1490" t="s">
        <v>106</v>
      </c>
      <c r="F1490" t="s">
        <v>164</v>
      </c>
      <c r="G1490" t="s">
        <v>136</v>
      </c>
      <c r="H1490">
        <v>44177</v>
      </c>
    </row>
    <row r="1491" spans="1:8">
      <c r="A1491" t="s">
        <v>53</v>
      </c>
      <c r="B1491" t="s">
        <v>1880</v>
      </c>
      <c r="C1491" t="s">
        <v>52</v>
      </c>
      <c r="D1491">
        <v>2014</v>
      </c>
      <c r="E1491" t="s">
        <v>106</v>
      </c>
      <c r="F1491" t="s">
        <v>164</v>
      </c>
      <c r="G1491" t="s">
        <v>136</v>
      </c>
      <c r="H1491">
        <v>44086</v>
      </c>
    </row>
    <row r="1492" spans="1:8">
      <c r="A1492" t="s">
        <v>55</v>
      </c>
      <c r="B1492" t="s">
        <v>1881</v>
      </c>
      <c r="C1492" t="s">
        <v>54</v>
      </c>
      <c r="D1492">
        <v>2014</v>
      </c>
      <c r="E1492" t="s">
        <v>106</v>
      </c>
      <c r="F1492" t="s">
        <v>164</v>
      </c>
      <c r="G1492" t="s">
        <v>136</v>
      </c>
      <c r="H1492">
        <v>39811</v>
      </c>
    </row>
    <row r="1493" spans="1:8">
      <c r="A1493" t="s">
        <v>57</v>
      </c>
      <c r="B1493" t="s">
        <v>1882</v>
      </c>
      <c r="C1493" t="s">
        <v>56</v>
      </c>
      <c r="D1493">
        <v>2014</v>
      </c>
      <c r="E1493" t="s">
        <v>106</v>
      </c>
      <c r="F1493" t="s">
        <v>164</v>
      </c>
      <c r="G1493" t="s">
        <v>136</v>
      </c>
      <c r="H1493">
        <v>120478</v>
      </c>
    </row>
    <row r="1494" spans="1:8">
      <c r="A1494" t="s">
        <v>59</v>
      </c>
      <c r="B1494" t="s">
        <v>1883</v>
      </c>
      <c r="C1494" t="s">
        <v>58</v>
      </c>
      <c r="D1494">
        <v>2014</v>
      </c>
      <c r="E1494" t="s">
        <v>106</v>
      </c>
      <c r="F1494" t="s">
        <v>164</v>
      </c>
      <c r="G1494" t="s">
        <v>136</v>
      </c>
      <c r="H1494">
        <v>75182</v>
      </c>
    </row>
    <row r="1495" spans="1:8">
      <c r="A1495" t="s">
        <v>61</v>
      </c>
      <c r="B1495" t="s">
        <v>1884</v>
      </c>
      <c r="C1495" t="s">
        <v>60</v>
      </c>
      <c r="D1495">
        <v>2014</v>
      </c>
      <c r="E1495" t="s">
        <v>106</v>
      </c>
      <c r="F1495" t="s">
        <v>164</v>
      </c>
      <c r="G1495" t="s">
        <v>136</v>
      </c>
      <c r="H1495">
        <v>19069</v>
      </c>
    </row>
    <row r="1496" spans="1:8">
      <c r="A1496" t="s">
        <v>63</v>
      </c>
      <c r="B1496" t="s">
        <v>1885</v>
      </c>
      <c r="C1496" t="s">
        <v>62</v>
      </c>
      <c r="D1496">
        <v>2014</v>
      </c>
      <c r="E1496" t="s">
        <v>106</v>
      </c>
      <c r="F1496" t="s">
        <v>164</v>
      </c>
      <c r="G1496" t="s">
        <v>136</v>
      </c>
      <c r="H1496">
        <v>57381</v>
      </c>
    </row>
    <row r="1497" spans="1:8">
      <c r="A1497" t="s">
        <v>65</v>
      </c>
      <c r="B1497" t="s">
        <v>1886</v>
      </c>
      <c r="C1497" t="s">
        <v>64</v>
      </c>
      <c r="D1497">
        <v>2014</v>
      </c>
      <c r="E1497" t="s">
        <v>106</v>
      </c>
      <c r="F1497" t="s">
        <v>164</v>
      </c>
      <c r="G1497" t="s">
        <v>136</v>
      </c>
      <c r="H1497">
        <v>22208</v>
      </c>
    </row>
    <row r="1498" spans="1:8">
      <c r="A1498" t="s">
        <v>67</v>
      </c>
      <c r="B1498" t="s">
        <v>1887</v>
      </c>
      <c r="C1498" t="s">
        <v>66</v>
      </c>
      <c r="D1498">
        <v>2014</v>
      </c>
      <c r="E1498" t="s">
        <v>106</v>
      </c>
      <c r="F1498" t="s">
        <v>164</v>
      </c>
      <c r="G1498" t="s">
        <v>136</v>
      </c>
      <c r="H1498">
        <v>28905</v>
      </c>
    </row>
    <row r="1499" spans="1:8">
      <c r="A1499" t="s">
        <v>69</v>
      </c>
      <c r="B1499" t="s">
        <v>1888</v>
      </c>
      <c r="C1499" t="s">
        <v>68</v>
      </c>
      <c r="D1499">
        <v>2014</v>
      </c>
      <c r="E1499" t="s">
        <v>106</v>
      </c>
      <c r="F1499" t="s">
        <v>164</v>
      </c>
      <c r="G1499" t="s">
        <v>136</v>
      </c>
      <c r="H1499">
        <v>27835</v>
      </c>
    </row>
    <row r="1500" spans="1:8">
      <c r="A1500" t="s">
        <v>71</v>
      </c>
      <c r="B1500" t="s">
        <v>1889</v>
      </c>
      <c r="C1500" t="s">
        <v>70</v>
      </c>
      <c r="D1500">
        <v>2014</v>
      </c>
      <c r="E1500" t="s">
        <v>106</v>
      </c>
      <c r="F1500" t="s">
        <v>164</v>
      </c>
      <c r="G1500" t="s">
        <v>136</v>
      </c>
      <c r="H1500">
        <v>46426</v>
      </c>
    </row>
    <row r="1501" spans="1:8">
      <c r="A1501" t="s">
        <v>20</v>
      </c>
      <c r="B1501" t="s">
        <v>1890</v>
      </c>
      <c r="C1501" t="s">
        <v>182</v>
      </c>
      <c r="D1501">
        <v>2014</v>
      </c>
      <c r="E1501" t="s">
        <v>106</v>
      </c>
      <c r="F1501" t="s">
        <v>164</v>
      </c>
      <c r="G1501" t="s">
        <v>136</v>
      </c>
      <c r="H1501">
        <v>965255</v>
      </c>
    </row>
    <row r="1502" spans="1:8">
      <c r="A1502" t="s">
        <v>23</v>
      </c>
      <c r="B1502" t="s">
        <v>1891</v>
      </c>
      <c r="C1502" t="s">
        <v>175</v>
      </c>
      <c r="D1502">
        <v>2005</v>
      </c>
      <c r="E1502" t="s">
        <v>104</v>
      </c>
      <c r="F1502" t="s">
        <v>164</v>
      </c>
      <c r="G1502" t="s">
        <v>136</v>
      </c>
      <c r="H1502">
        <v>420346</v>
      </c>
    </row>
    <row r="1503" spans="1:8">
      <c r="A1503" t="s">
        <v>25</v>
      </c>
      <c r="B1503" t="s">
        <v>1892</v>
      </c>
      <c r="C1503" t="s">
        <v>176</v>
      </c>
      <c r="D1503">
        <v>2005</v>
      </c>
      <c r="E1503" t="s">
        <v>104</v>
      </c>
      <c r="F1503" t="s">
        <v>164</v>
      </c>
      <c r="G1503" t="s">
        <v>136</v>
      </c>
      <c r="H1503">
        <v>79242</v>
      </c>
    </row>
    <row r="1504" spans="1:8">
      <c r="A1504" t="s">
        <v>26</v>
      </c>
      <c r="B1504" t="s">
        <v>1893</v>
      </c>
      <c r="C1504" t="s">
        <v>177</v>
      </c>
      <c r="D1504">
        <v>2005</v>
      </c>
      <c r="E1504" t="s">
        <v>104</v>
      </c>
      <c r="F1504" t="s">
        <v>164</v>
      </c>
      <c r="G1504" t="s">
        <v>136</v>
      </c>
      <c r="H1504">
        <v>229750</v>
      </c>
    </row>
    <row r="1505" spans="1:8">
      <c r="A1505" s="16" t="s">
        <v>221</v>
      </c>
      <c r="B1505" t="s">
        <v>1894</v>
      </c>
      <c r="C1505" t="s">
        <v>178</v>
      </c>
      <c r="D1505">
        <v>2005</v>
      </c>
      <c r="E1505" t="s">
        <v>104</v>
      </c>
      <c r="F1505" t="s">
        <v>164</v>
      </c>
      <c r="G1505" t="s">
        <v>136</v>
      </c>
      <c r="H1505">
        <v>318579</v>
      </c>
    </row>
    <row r="1506" spans="1:8">
      <c r="A1506" t="s">
        <v>107</v>
      </c>
      <c r="B1506" t="s">
        <v>1895</v>
      </c>
      <c r="C1506" t="s">
        <v>179</v>
      </c>
      <c r="D1506">
        <v>2005</v>
      </c>
      <c r="E1506" t="s">
        <v>104</v>
      </c>
      <c r="F1506" t="s">
        <v>164</v>
      </c>
      <c r="G1506" t="s">
        <v>136</v>
      </c>
      <c r="H1506">
        <v>294046</v>
      </c>
    </row>
    <row r="1507" spans="1:8">
      <c r="A1507" t="s">
        <v>27</v>
      </c>
      <c r="B1507" t="s">
        <v>1896</v>
      </c>
      <c r="C1507" t="s">
        <v>180</v>
      </c>
      <c r="D1507">
        <v>2005</v>
      </c>
      <c r="E1507" t="s">
        <v>104</v>
      </c>
      <c r="F1507" t="s">
        <v>164</v>
      </c>
      <c r="G1507" t="s">
        <v>136</v>
      </c>
      <c r="H1507">
        <v>186013</v>
      </c>
    </row>
    <row r="1508" spans="1:8">
      <c r="A1508" t="s">
        <v>28</v>
      </c>
      <c r="B1508" t="s">
        <v>1897</v>
      </c>
      <c r="C1508" t="s">
        <v>181</v>
      </c>
      <c r="D1508">
        <v>2005</v>
      </c>
      <c r="E1508" t="s">
        <v>104</v>
      </c>
      <c r="F1508" t="s">
        <v>164</v>
      </c>
      <c r="G1508" t="s">
        <v>136</v>
      </c>
      <c r="H1508">
        <v>353465</v>
      </c>
    </row>
    <row r="1509" spans="1:8">
      <c r="A1509" t="s">
        <v>30</v>
      </c>
      <c r="B1509" t="s">
        <v>1898</v>
      </c>
      <c r="C1509" t="s">
        <v>29</v>
      </c>
      <c r="D1509">
        <v>2005</v>
      </c>
      <c r="E1509" t="s">
        <v>104</v>
      </c>
      <c r="F1509" t="s">
        <v>164</v>
      </c>
      <c r="G1509" t="s">
        <v>136</v>
      </c>
      <c r="H1509">
        <v>42666</v>
      </c>
    </row>
    <row r="1510" spans="1:8">
      <c r="A1510" t="s">
        <v>32</v>
      </c>
      <c r="B1510" t="s">
        <v>1899</v>
      </c>
      <c r="C1510" t="s">
        <v>31</v>
      </c>
      <c r="D1510">
        <v>2005</v>
      </c>
      <c r="E1510" t="s">
        <v>104</v>
      </c>
      <c r="F1510" t="s">
        <v>164</v>
      </c>
      <c r="G1510" t="s">
        <v>136</v>
      </c>
      <c r="H1510">
        <v>74241</v>
      </c>
    </row>
    <row r="1511" spans="1:8">
      <c r="A1511" t="s">
        <v>34</v>
      </c>
      <c r="B1511" t="s">
        <v>1900</v>
      </c>
      <c r="C1511" t="s">
        <v>33</v>
      </c>
      <c r="D1511">
        <v>2005</v>
      </c>
      <c r="E1511" t="s">
        <v>104</v>
      </c>
      <c r="F1511" t="s">
        <v>164</v>
      </c>
      <c r="G1511" t="s">
        <v>136</v>
      </c>
      <c r="H1511">
        <v>66339</v>
      </c>
    </row>
    <row r="1512" spans="1:8">
      <c r="A1512" t="s">
        <v>36</v>
      </c>
      <c r="B1512" t="s">
        <v>1901</v>
      </c>
      <c r="C1512" t="s">
        <v>35</v>
      </c>
      <c r="D1512">
        <v>2005</v>
      </c>
      <c r="E1512" t="s">
        <v>104</v>
      </c>
      <c r="F1512" t="s">
        <v>164</v>
      </c>
      <c r="G1512" t="s">
        <v>136</v>
      </c>
      <c r="H1512">
        <v>57112</v>
      </c>
    </row>
    <row r="1513" spans="1:8">
      <c r="A1513" t="s">
        <v>38</v>
      </c>
      <c r="B1513" t="s">
        <v>1902</v>
      </c>
      <c r="C1513" t="s">
        <v>37</v>
      </c>
      <c r="D1513">
        <v>2005</v>
      </c>
      <c r="E1513" t="s">
        <v>104</v>
      </c>
      <c r="F1513" t="s">
        <v>164</v>
      </c>
      <c r="G1513" t="s">
        <v>136</v>
      </c>
      <c r="H1513">
        <v>96536</v>
      </c>
    </row>
    <row r="1514" spans="1:8">
      <c r="A1514" t="s">
        <v>40</v>
      </c>
      <c r="B1514" t="s">
        <v>1903</v>
      </c>
      <c r="C1514" t="s">
        <v>39</v>
      </c>
      <c r="D1514">
        <v>2005</v>
      </c>
      <c r="E1514" t="s">
        <v>104</v>
      </c>
      <c r="F1514" t="s">
        <v>164</v>
      </c>
      <c r="G1514" t="s">
        <v>136</v>
      </c>
      <c r="H1514">
        <v>83452</v>
      </c>
    </row>
    <row r="1515" spans="1:8">
      <c r="A1515" t="s">
        <v>41</v>
      </c>
      <c r="B1515" t="s">
        <v>1904</v>
      </c>
      <c r="C1515" t="s">
        <v>24</v>
      </c>
      <c r="D1515">
        <v>2005</v>
      </c>
      <c r="E1515" t="s">
        <v>104</v>
      </c>
      <c r="F1515" t="s">
        <v>164</v>
      </c>
      <c r="G1515" t="s">
        <v>136</v>
      </c>
      <c r="H1515">
        <v>79242</v>
      </c>
    </row>
    <row r="1516" spans="1:8">
      <c r="A1516" t="s">
        <v>43</v>
      </c>
      <c r="B1516" t="s">
        <v>1905</v>
      </c>
      <c r="C1516" t="s">
        <v>42</v>
      </c>
      <c r="D1516">
        <v>2005</v>
      </c>
      <c r="E1516" t="s">
        <v>104</v>
      </c>
      <c r="F1516" t="s">
        <v>164</v>
      </c>
      <c r="G1516" t="s">
        <v>136</v>
      </c>
      <c r="H1516">
        <v>48937</v>
      </c>
    </row>
    <row r="1517" spans="1:8">
      <c r="A1517" t="s">
        <v>45</v>
      </c>
      <c r="B1517" t="s">
        <v>1906</v>
      </c>
      <c r="C1517" t="s">
        <v>44</v>
      </c>
      <c r="D1517">
        <v>2005</v>
      </c>
      <c r="E1517" t="s">
        <v>104</v>
      </c>
      <c r="F1517" t="s">
        <v>164</v>
      </c>
      <c r="G1517" t="s">
        <v>136</v>
      </c>
      <c r="H1517">
        <v>70825</v>
      </c>
    </row>
    <row r="1518" spans="1:8">
      <c r="A1518" t="s">
        <v>47</v>
      </c>
      <c r="B1518" t="s">
        <v>1907</v>
      </c>
      <c r="C1518" t="s">
        <v>46</v>
      </c>
      <c r="D1518">
        <v>2005</v>
      </c>
      <c r="E1518" t="s">
        <v>104</v>
      </c>
      <c r="F1518" t="s">
        <v>164</v>
      </c>
      <c r="G1518" t="s">
        <v>136</v>
      </c>
      <c r="H1518">
        <v>109988</v>
      </c>
    </row>
    <row r="1519" spans="1:8">
      <c r="A1519" t="s">
        <v>49</v>
      </c>
      <c r="B1519" t="s">
        <v>1908</v>
      </c>
      <c r="C1519" t="s">
        <v>48</v>
      </c>
      <c r="D1519">
        <v>2005</v>
      </c>
      <c r="E1519" t="s">
        <v>104</v>
      </c>
      <c r="F1519" t="s">
        <v>164</v>
      </c>
      <c r="G1519" t="s">
        <v>136</v>
      </c>
      <c r="H1519">
        <v>147019</v>
      </c>
    </row>
    <row r="1520" spans="1:8">
      <c r="A1520" t="s">
        <v>51</v>
      </c>
      <c r="B1520" t="s">
        <v>1909</v>
      </c>
      <c r="C1520" t="s">
        <v>50</v>
      </c>
      <c r="D1520">
        <v>2005</v>
      </c>
      <c r="E1520" t="s">
        <v>104</v>
      </c>
      <c r="F1520" t="s">
        <v>164</v>
      </c>
      <c r="G1520" t="s">
        <v>136</v>
      </c>
      <c r="H1520">
        <v>86897</v>
      </c>
    </row>
    <row r="1521" spans="1:8">
      <c r="A1521" t="s">
        <v>53</v>
      </c>
      <c r="B1521" t="s">
        <v>1910</v>
      </c>
      <c r="C1521" t="s">
        <v>52</v>
      </c>
      <c r="D1521">
        <v>2005</v>
      </c>
      <c r="E1521" t="s">
        <v>104</v>
      </c>
      <c r="F1521" t="s">
        <v>164</v>
      </c>
      <c r="G1521" t="s">
        <v>136</v>
      </c>
      <c r="H1521">
        <v>84663</v>
      </c>
    </row>
    <row r="1522" spans="1:8">
      <c r="A1522" t="s">
        <v>55</v>
      </c>
      <c r="B1522" t="s">
        <v>1911</v>
      </c>
      <c r="C1522" t="s">
        <v>54</v>
      </c>
      <c r="D1522">
        <v>2005</v>
      </c>
      <c r="E1522" t="s">
        <v>104</v>
      </c>
      <c r="F1522" t="s">
        <v>164</v>
      </c>
      <c r="G1522" t="s">
        <v>136</v>
      </c>
      <c r="H1522">
        <v>77060</v>
      </c>
    </row>
    <row r="1523" spans="1:8">
      <c r="A1523" t="s">
        <v>57</v>
      </c>
      <c r="B1523" t="s">
        <v>1912</v>
      </c>
      <c r="C1523" t="s">
        <v>56</v>
      </c>
      <c r="D1523">
        <v>2005</v>
      </c>
      <c r="E1523" t="s">
        <v>104</v>
      </c>
      <c r="F1523" t="s">
        <v>164</v>
      </c>
      <c r="G1523" t="s">
        <v>136</v>
      </c>
      <c r="H1523">
        <v>216986</v>
      </c>
    </row>
    <row r="1524" spans="1:8">
      <c r="A1524" t="s">
        <v>59</v>
      </c>
      <c r="B1524" t="s">
        <v>1913</v>
      </c>
      <c r="C1524" t="s">
        <v>58</v>
      </c>
      <c r="D1524">
        <v>2005</v>
      </c>
      <c r="E1524" t="s">
        <v>104</v>
      </c>
      <c r="F1524" t="s">
        <v>164</v>
      </c>
      <c r="G1524" t="s">
        <v>136</v>
      </c>
      <c r="H1524">
        <v>150326</v>
      </c>
    </row>
    <row r="1525" spans="1:8">
      <c r="A1525" t="s">
        <v>61</v>
      </c>
      <c r="B1525" t="s">
        <v>1914</v>
      </c>
      <c r="C1525" t="s">
        <v>60</v>
      </c>
      <c r="D1525">
        <v>2005</v>
      </c>
      <c r="E1525" t="s">
        <v>104</v>
      </c>
      <c r="F1525" t="s">
        <v>164</v>
      </c>
      <c r="G1525" t="s">
        <v>136</v>
      </c>
      <c r="H1525">
        <v>35687</v>
      </c>
    </row>
    <row r="1526" spans="1:8">
      <c r="A1526" t="s">
        <v>63</v>
      </c>
      <c r="B1526" t="s">
        <v>1915</v>
      </c>
      <c r="C1526" t="s">
        <v>62</v>
      </c>
      <c r="D1526">
        <v>2005</v>
      </c>
      <c r="E1526" t="s">
        <v>104</v>
      </c>
      <c r="F1526" t="s">
        <v>164</v>
      </c>
      <c r="G1526" t="s">
        <v>136</v>
      </c>
      <c r="H1526">
        <v>110542</v>
      </c>
    </row>
    <row r="1527" spans="1:8">
      <c r="A1527" t="s">
        <v>65</v>
      </c>
      <c r="B1527" t="s">
        <v>1916</v>
      </c>
      <c r="C1527" t="s">
        <v>64</v>
      </c>
      <c r="D1527">
        <v>2005</v>
      </c>
      <c r="E1527" t="s">
        <v>104</v>
      </c>
      <c r="F1527" t="s">
        <v>164</v>
      </c>
      <c r="G1527" t="s">
        <v>136</v>
      </c>
      <c r="H1527">
        <v>43712</v>
      </c>
    </row>
    <row r="1528" spans="1:8">
      <c r="A1528" t="s">
        <v>67</v>
      </c>
      <c r="B1528" t="s">
        <v>1917</v>
      </c>
      <c r="C1528" t="s">
        <v>66</v>
      </c>
      <c r="D1528">
        <v>2005</v>
      </c>
      <c r="E1528" t="s">
        <v>104</v>
      </c>
      <c r="F1528" t="s">
        <v>164</v>
      </c>
      <c r="G1528" t="s">
        <v>136</v>
      </c>
      <c r="H1528">
        <v>56859</v>
      </c>
    </row>
    <row r="1529" spans="1:8">
      <c r="A1529" t="s">
        <v>69</v>
      </c>
      <c r="B1529" t="s">
        <v>1918</v>
      </c>
      <c r="C1529" t="s">
        <v>68</v>
      </c>
      <c r="D1529">
        <v>2005</v>
      </c>
      <c r="E1529" t="s">
        <v>104</v>
      </c>
      <c r="F1529" t="s">
        <v>164</v>
      </c>
      <c r="G1529" t="s">
        <v>136</v>
      </c>
      <c r="H1529">
        <v>54906</v>
      </c>
    </row>
    <row r="1530" spans="1:8">
      <c r="A1530" t="s">
        <v>71</v>
      </c>
      <c r="B1530" t="s">
        <v>1919</v>
      </c>
      <c r="C1530" t="s">
        <v>70</v>
      </c>
      <c r="D1530">
        <v>2005</v>
      </c>
      <c r="E1530" t="s">
        <v>104</v>
      </c>
      <c r="F1530" t="s">
        <v>164</v>
      </c>
      <c r="G1530" t="s">
        <v>136</v>
      </c>
      <c r="H1530">
        <v>87446</v>
      </c>
    </row>
    <row r="1531" spans="1:8">
      <c r="A1531" t="s">
        <v>20</v>
      </c>
      <c r="B1531" t="s">
        <v>1920</v>
      </c>
      <c r="C1531" t="s">
        <v>182</v>
      </c>
      <c r="D1531">
        <v>2005</v>
      </c>
      <c r="E1531" t="s">
        <v>104</v>
      </c>
      <c r="F1531" t="s">
        <v>164</v>
      </c>
      <c r="G1531" t="s">
        <v>136</v>
      </c>
      <c r="H1531">
        <v>1881441</v>
      </c>
    </row>
    <row r="1532" spans="1:8">
      <c r="A1532" t="s">
        <v>23</v>
      </c>
      <c r="B1532" t="s">
        <v>1921</v>
      </c>
      <c r="C1532" t="s">
        <v>175</v>
      </c>
      <c r="D1532">
        <v>2006</v>
      </c>
      <c r="E1532" t="s">
        <v>104</v>
      </c>
      <c r="F1532" t="s">
        <v>164</v>
      </c>
      <c r="G1532" t="s">
        <v>136</v>
      </c>
      <c r="H1532">
        <v>422766</v>
      </c>
    </row>
    <row r="1533" spans="1:8">
      <c r="A1533" t="s">
        <v>25</v>
      </c>
      <c r="B1533" t="s">
        <v>1922</v>
      </c>
      <c r="C1533" t="s">
        <v>176</v>
      </c>
      <c r="D1533">
        <v>2006</v>
      </c>
      <c r="E1533" t="s">
        <v>104</v>
      </c>
      <c r="F1533" t="s">
        <v>164</v>
      </c>
      <c r="G1533" t="s">
        <v>136</v>
      </c>
      <c r="H1533">
        <v>79766</v>
      </c>
    </row>
    <row r="1534" spans="1:8">
      <c r="A1534" t="s">
        <v>26</v>
      </c>
      <c r="B1534" t="s">
        <v>1923</v>
      </c>
      <c r="C1534" t="s">
        <v>177</v>
      </c>
      <c r="D1534">
        <v>2006</v>
      </c>
      <c r="E1534" t="s">
        <v>104</v>
      </c>
      <c r="F1534" t="s">
        <v>164</v>
      </c>
      <c r="G1534" t="s">
        <v>136</v>
      </c>
      <c r="H1534">
        <v>231544</v>
      </c>
    </row>
    <row r="1535" spans="1:8">
      <c r="A1535" s="16" t="s">
        <v>221</v>
      </c>
      <c r="B1535" t="s">
        <v>1924</v>
      </c>
      <c r="C1535" t="s">
        <v>178</v>
      </c>
      <c r="D1535">
        <v>2006</v>
      </c>
      <c r="E1535" t="s">
        <v>104</v>
      </c>
      <c r="F1535" t="s">
        <v>164</v>
      </c>
      <c r="G1535" t="s">
        <v>136</v>
      </c>
      <c r="H1535">
        <v>321898</v>
      </c>
    </row>
    <row r="1536" spans="1:8">
      <c r="A1536" t="s">
        <v>107</v>
      </c>
      <c r="B1536" t="s">
        <v>1925</v>
      </c>
      <c r="C1536" t="s">
        <v>179</v>
      </c>
      <c r="D1536">
        <v>2006</v>
      </c>
      <c r="E1536" t="s">
        <v>104</v>
      </c>
      <c r="F1536" t="s">
        <v>164</v>
      </c>
      <c r="G1536" t="s">
        <v>136</v>
      </c>
      <c r="H1536">
        <v>297464</v>
      </c>
    </row>
    <row r="1537" spans="1:8">
      <c r="A1537" t="s">
        <v>27</v>
      </c>
      <c r="B1537" t="s">
        <v>1926</v>
      </c>
      <c r="C1537" t="s">
        <v>180</v>
      </c>
      <c r="D1537">
        <v>2006</v>
      </c>
      <c r="E1537" t="s">
        <v>104</v>
      </c>
      <c r="F1537" t="s">
        <v>164</v>
      </c>
      <c r="G1537" t="s">
        <v>136</v>
      </c>
      <c r="H1537">
        <v>187236</v>
      </c>
    </row>
    <row r="1538" spans="1:8">
      <c r="A1538" t="s">
        <v>28</v>
      </c>
      <c r="B1538" t="s">
        <v>1927</v>
      </c>
      <c r="C1538" t="s">
        <v>181</v>
      </c>
      <c r="D1538">
        <v>2006</v>
      </c>
      <c r="E1538" t="s">
        <v>104</v>
      </c>
      <c r="F1538" t="s">
        <v>164</v>
      </c>
      <c r="G1538" t="s">
        <v>136</v>
      </c>
      <c r="H1538">
        <v>356419</v>
      </c>
    </row>
    <row r="1539" spans="1:8">
      <c r="A1539" t="s">
        <v>30</v>
      </c>
      <c r="B1539" t="s">
        <v>1928</v>
      </c>
      <c r="C1539" t="s">
        <v>29</v>
      </c>
      <c r="D1539">
        <v>2006</v>
      </c>
      <c r="E1539" t="s">
        <v>104</v>
      </c>
      <c r="F1539" t="s">
        <v>164</v>
      </c>
      <c r="G1539" t="s">
        <v>136</v>
      </c>
      <c r="H1539">
        <v>42926</v>
      </c>
    </row>
    <row r="1540" spans="1:8">
      <c r="A1540" t="s">
        <v>32</v>
      </c>
      <c r="B1540" t="s">
        <v>1929</v>
      </c>
      <c r="C1540" t="s">
        <v>31</v>
      </c>
      <c r="D1540">
        <v>2006</v>
      </c>
      <c r="E1540" t="s">
        <v>104</v>
      </c>
      <c r="F1540" t="s">
        <v>164</v>
      </c>
      <c r="G1540" t="s">
        <v>136</v>
      </c>
      <c r="H1540">
        <v>74510</v>
      </c>
    </row>
    <row r="1541" spans="1:8">
      <c r="A1541" t="s">
        <v>34</v>
      </c>
      <c r="B1541" t="s">
        <v>1930</v>
      </c>
      <c r="C1541" t="s">
        <v>33</v>
      </c>
      <c r="D1541">
        <v>2006</v>
      </c>
      <c r="E1541" t="s">
        <v>104</v>
      </c>
      <c r="F1541" t="s">
        <v>164</v>
      </c>
      <c r="G1541" t="s">
        <v>136</v>
      </c>
      <c r="H1541">
        <v>66896</v>
      </c>
    </row>
    <row r="1542" spans="1:8">
      <c r="A1542" t="s">
        <v>36</v>
      </c>
      <c r="B1542" t="s">
        <v>1931</v>
      </c>
      <c r="C1542" t="s">
        <v>35</v>
      </c>
      <c r="D1542">
        <v>2006</v>
      </c>
      <c r="E1542" t="s">
        <v>104</v>
      </c>
      <c r="F1542" t="s">
        <v>164</v>
      </c>
      <c r="G1542" t="s">
        <v>136</v>
      </c>
      <c r="H1542">
        <v>57245</v>
      </c>
    </row>
    <row r="1543" spans="1:8">
      <c r="A1543" t="s">
        <v>38</v>
      </c>
      <c r="B1543" t="s">
        <v>1932</v>
      </c>
      <c r="C1543" t="s">
        <v>37</v>
      </c>
      <c r="D1543">
        <v>2006</v>
      </c>
      <c r="E1543" t="s">
        <v>104</v>
      </c>
      <c r="F1543" t="s">
        <v>164</v>
      </c>
      <c r="G1543" t="s">
        <v>136</v>
      </c>
      <c r="H1543">
        <v>96829</v>
      </c>
    </row>
    <row r="1544" spans="1:8">
      <c r="A1544" t="s">
        <v>40</v>
      </c>
      <c r="B1544" t="s">
        <v>1933</v>
      </c>
      <c r="C1544" t="s">
        <v>39</v>
      </c>
      <c r="D1544">
        <v>2006</v>
      </c>
      <c r="E1544" t="s">
        <v>104</v>
      </c>
      <c r="F1544" t="s">
        <v>164</v>
      </c>
      <c r="G1544" t="s">
        <v>136</v>
      </c>
      <c r="H1544">
        <v>84360</v>
      </c>
    </row>
    <row r="1545" spans="1:8">
      <c r="A1545" t="s">
        <v>41</v>
      </c>
      <c r="B1545" t="s">
        <v>1934</v>
      </c>
      <c r="C1545" t="s">
        <v>24</v>
      </c>
      <c r="D1545">
        <v>2006</v>
      </c>
      <c r="E1545" t="s">
        <v>104</v>
      </c>
      <c r="F1545" t="s">
        <v>164</v>
      </c>
      <c r="G1545" t="s">
        <v>136</v>
      </c>
      <c r="H1545">
        <v>79766</v>
      </c>
    </row>
    <row r="1546" spans="1:8">
      <c r="A1546" t="s">
        <v>43</v>
      </c>
      <c r="B1546" t="s">
        <v>1935</v>
      </c>
      <c r="C1546" t="s">
        <v>42</v>
      </c>
      <c r="D1546">
        <v>2006</v>
      </c>
      <c r="E1546" t="s">
        <v>104</v>
      </c>
      <c r="F1546" t="s">
        <v>164</v>
      </c>
      <c r="G1546" t="s">
        <v>136</v>
      </c>
      <c r="H1546">
        <v>48887</v>
      </c>
    </row>
    <row r="1547" spans="1:8">
      <c r="A1547" t="s">
        <v>45</v>
      </c>
      <c r="B1547" t="s">
        <v>1936</v>
      </c>
      <c r="C1547" t="s">
        <v>44</v>
      </c>
      <c r="D1547">
        <v>2006</v>
      </c>
      <c r="E1547" t="s">
        <v>104</v>
      </c>
      <c r="F1547" t="s">
        <v>164</v>
      </c>
      <c r="G1547" t="s">
        <v>136</v>
      </c>
      <c r="H1547">
        <v>71610</v>
      </c>
    </row>
    <row r="1548" spans="1:8">
      <c r="A1548" t="s">
        <v>47</v>
      </c>
      <c r="B1548" t="s">
        <v>1937</v>
      </c>
      <c r="C1548" t="s">
        <v>46</v>
      </c>
      <c r="D1548">
        <v>2006</v>
      </c>
      <c r="E1548" t="s">
        <v>104</v>
      </c>
      <c r="F1548" t="s">
        <v>164</v>
      </c>
      <c r="G1548" t="s">
        <v>136</v>
      </c>
      <c r="H1548">
        <v>111047</v>
      </c>
    </row>
    <row r="1549" spans="1:8">
      <c r="A1549" t="s">
        <v>49</v>
      </c>
      <c r="B1549" t="s">
        <v>1938</v>
      </c>
      <c r="C1549" t="s">
        <v>48</v>
      </c>
      <c r="D1549">
        <v>2006</v>
      </c>
      <c r="E1549" t="s">
        <v>104</v>
      </c>
      <c r="F1549" t="s">
        <v>164</v>
      </c>
      <c r="G1549" t="s">
        <v>136</v>
      </c>
      <c r="H1549">
        <v>148501</v>
      </c>
    </row>
    <row r="1550" spans="1:8">
      <c r="A1550" t="s">
        <v>51</v>
      </c>
      <c r="B1550" t="s">
        <v>1939</v>
      </c>
      <c r="C1550" t="s">
        <v>50</v>
      </c>
      <c r="D1550">
        <v>2006</v>
      </c>
      <c r="E1550" t="s">
        <v>104</v>
      </c>
      <c r="F1550" t="s">
        <v>164</v>
      </c>
      <c r="G1550" t="s">
        <v>136</v>
      </c>
      <c r="H1550">
        <v>87725</v>
      </c>
    </row>
    <row r="1551" spans="1:8">
      <c r="A1551" t="s">
        <v>53</v>
      </c>
      <c r="B1551" t="s">
        <v>1940</v>
      </c>
      <c r="C1551" t="s">
        <v>52</v>
      </c>
      <c r="D1551">
        <v>2006</v>
      </c>
      <c r="E1551" t="s">
        <v>104</v>
      </c>
      <c r="F1551" t="s">
        <v>164</v>
      </c>
      <c r="G1551" t="s">
        <v>136</v>
      </c>
      <c r="H1551">
        <v>85672</v>
      </c>
    </row>
    <row r="1552" spans="1:8">
      <c r="A1552" t="s">
        <v>55</v>
      </c>
      <c r="B1552" t="s">
        <v>1941</v>
      </c>
      <c r="C1552" t="s">
        <v>54</v>
      </c>
      <c r="D1552">
        <v>2006</v>
      </c>
      <c r="E1552" t="s">
        <v>104</v>
      </c>
      <c r="F1552" t="s">
        <v>164</v>
      </c>
      <c r="G1552" t="s">
        <v>136</v>
      </c>
      <c r="H1552">
        <v>77875</v>
      </c>
    </row>
    <row r="1553" spans="1:8">
      <c r="A1553" t="s">
        <v>57</v>
      </c>
      <c r="B1553" t="s">
        <v>1942</v>
      </c>
      <c r="C1553" t="s">
        <v>56</v>
      </c>
      <c r="D1553">
        <v>2006</v>
      </c>
      <c r="E1553" t="s">
        <v>104</v>
      </c>
      <c r="F1553" t="s">
        <v>164</v>
      </c>
      <c r="G1553" t="s">
        <v>136</v>
      </c>
      <c r="H1553">
        <v>219589</v>
      </c>
    </row>
    <row r="1554" spans="1:8">
      <c r="A1554" t="s">
        <v>59</v>
      </c>
      <c r="B1554" t="s">
        <v>1943</v>
      </c>
      <c r="C1554" t="s">
        <v>58</v>
      </c>
      <c r="D1554">
        <v>2006</v>
      </c>
      <c r="E1554" t="s">
        <v>104</v>
      </c>
      <c r="F1554" t="s">
        <v>164</v>
      </c>
      <c r="G1554" t="s">
        <v>136</v>
      </c>
      <c r="H1554">
        <v>151060</v>
      </c>
    </row>
    <row r="1555" spans="1:8">
      <c r="A1555" t="s">
        <v>61</v>
      </c>
      <c r="B1555" t="s">
        <v>1944</v>
      </c>
      <c r="C1555" t="s">
        <v>60</v>
      </c>
      <c r="D1555">
        <v>2006</v>
      </c>
      <c r="E1555" t="s">
        <v>104</v>
      </c>
      <c r="F1555" t="s">
        <v>164</v>
      </c>
      <c r="G1555" t="s">
        <v>136</v>
      </c>
      <c r="H1555">
        <v>36176</v>
      </c>
    </row>
    <row r="1556" spans="1:8">
      <c r="A1556" t="s">
        <v>63</v>
      </c>
      <c r="B1556" t="s">
        <v>1945</v>
      </c>
      <c r="C1556" t="s">
        <v>62</v>
      </c>
      <c r="D1556">
        <v>2006</v>
      </c>
      <c r="E1556" t="s">
        <v>104</v>
      </c>
      <c r="F1556" t="s">
        <v>164</v>
      </c>
      <c r="G1556" t="s">
        <v>136</v>
      </c>
      <c r="H1556">
        <v>111407</v>
      </c>
    </row>
    <row r="1557" spans="1:8">
      <c r="A1557" t="s">
        <v>65</v>
      </c>
      <c r="B1557" t="s">
        <v>1946</v>
      </c>
      <c r="C1557" t="s">
        <v>64</v>
      </c>
      <c r="D1557">
        <v>2006</v>
      </c>
      <c r="E1557" t="s">
        <v>104</v>
      </c>
      <c r="F1557" t="s">
        <v>164</v>
      </c>
      <c r="G1557" t="s">
        <v>136</v>
      </c>
      <c r="H1557">
        <v>44227</v>
      </c>
    </row>
    <row r="1558" spans="1:8">
      <c r="A1558" t="s">
        <v>67</v>
      </c>
      <c r="B1558" t="s">
        <v>1947</v>
      </c>
      <c r="C1558" t="s">
        <v>66</v>
      </c>
      <c r="D1558">
        <v>2006</v>
      </c>
      <c r="E1558" t="s">
        <v>104</v>
      </c>
      <c r="F1558" t="s">
        <v>164</v>
      </c>
      <c r="G1558" t="s">
        <v>136</v>
      </c>
      <c r="H1558">
        <v>57049</v>
      </c>
    </row>
    <row r="1559" spans="1:8">
      <c r="A1559" t="s">
        <v>69</v>
      </c>
      <c r="B1559" t="s">
        <v>1948</v>
      </c>
      <c r="C1559" t="s">
        <v>68</v>
      </c>
      <c r="D1559">
        <v>2006</v>
      </c>
      <c r="E1559" t="s">
        <v>104</v>
      </c>
      <c r="F1559" t="s">
        <v>164</v>
      </c>
      <c r="G1559" t="s">
        <v>136</v>
      </c>
      <c r="H1559">
        <v>55235</v>
      </c>
    </row>
    <row r="1560" spans="1:8">
      <c r="A1560" t="s">
        <v>71</v>
      </c>
      <c r="B1560" t="s">
        <v>1949</v>
      </c>
      <c r="C1560" t="s">
        <v>70</v>
      </c>
      <c r="D1560">
        <v>2006</v>
      </c>
      <c r="E1560" t="s">
        <v>104</v>
      </c>
      <c r="F1560" t="s">
        <v>164</v>
      </c>
      <c r="G1560" t="s">
        <v>136</v>
      </c>
      <c r="H1560">
        <v>88501</v>
      </c>
    </row>
    <row r="1561" spans="1:8">
      <c r="A1561" t="s">
        <v>20</v>
      </c>
      <c r="B1561" t="s">
        <v>1950</v>
      </c>
      <c r="C1561" t="s">
        <v>182</v>
      </c>
      <c r="D1561">
        <v>2006</v>
      </c>
      <c r="E1561" t="s">
        <v>104</v>
      </c>
      <c r="F1561" t="s">
        <v>164</v>
      </c>
      <c r="G1561" t="s">
        <v>136</v>
      </c>
      <c r="H1561">
        <v>1897093</v>
      </c>
    </row>
    <row r="1562" spans="1:8">
      <c r="A1562" t="s">
        <v>23</v>
      </c>
      <c r="B1562" t="s">
        <v>1951</v>
      </c>
      <c r="C1562" t="s">
        <v>175</v>
      </c>
      <c r="D1562">
        <v>2007</v>
      </c>
      <c r="E1562" t="s">
        <v>104</v>
      </c>
      <c r="F1562" t="s">
        <v>164</v>
      </c>
      <c r="G1562" t="s">
        <v>136</v>
      </c>
      <c r="H1562">
        <v>425672</v>
      </c>
    </row>
    <row r="1563" spans="1:8">
      <c r="A1563" t="s">
        <v>25</v>
      </c>
      <c r="B1563" t="s">
        <v>1952</v>
      </c>
      <c r="C1563" t="s">
        <v>176</v>
      </c>
      <c r="D1563">
        <v>2007</v>
      </c>
      <c r="E1563" t="s">
        <v>104</v>
      </c>
      <c r="F1563" t="s">
        <v>164</v>
      </c>
      <c r="G1563" t="s">
        <v>136</v>
      </c>
      <c r="H1563">
        <v>80449</v>
      </c>
    </row>
    <row r="1564" spans="1:8">
      <c r="A1564" t="s">
        <v>26</v>
      </c>
      <c r="B1564" t="s">
        <v>1953</v>
      </c>
      <c r="C1564" t="s">
        <v>177</v>
      </c>
      <c r="D1564">
        <v>2007</v>
      </c>
      <c r="E1564" t="s">
        <v>104</v>
      </c>
      <c r="F1564" t="s">
        <v>164</v>
      </c>
      <c r="G1564" t="s">
        <v>136</v>
      </c>
      <c r="H1564">
        <v>233863</v>
      </c>
    </row>
    <row r="1565" spans="1:8">
      <c r="A1565" s="16" t="s">
        <v>221</v>
      </c>
      <c r="B1565" t="s">
        <v>1954</v>
      </c>
      <c r="C1565" t="s">
        <v>178</v>
      </c>
      <c r="D1565">
        <v>2007</v>
      </c>
      <c r="E1565" t="s">
        <v>104</v>
      </c>
      <c r="F1565" t="s">
        <v>164</v>
      </c>
      <c r="G1565" t="s">
        <v>136</v>
      </c>
      <c r="H1565">
        <v>325483</v>
      </c>
    </row>
    <row r="1566" spans="1:8">
      <c r="A1566" t="s">
        <v>107</v>
      </c>
      <c r="B1566" t="s">
        <v>1955</v>
      </c>
      <c r="C1566" t="s">
        <v>179</v>
      </c>
      <c r="D1566">
        <v>2007</v>
      </c>
      <c r="E1566" t="s">
        <v>104</v>
      </c>
      <c r="F1566" t="s">
        <v>164</v>
      </c>
      <c r="G1566" t="s">
        <v>136</v>
      </c>
      <c r="H1566">
        <v>302321</v>
      </c>
    </row>
    <row r="1567" spans="1:8">
      <c r="A1567" t="s">
        <v>27</v>
      </c>
      <c r="B1567" t="s">
        <v>1956</v>
      </c>
      <c r="C1567" t="s">
        <v>180</v>
      </c>
      <c r="D1567">
        <v>2007</v>
      </c>
      <c r="E1567" t="s">
        <v>104</v>
      </c>
      <c r="F1567" t="s">
        <v>164</v>
      </c>
      <c r="G1567" t="s">
        <v>136</v>
      </c>
      <c r="H1567">
        <v>188306</v>
      </c>
    </row>
    <row r="1568" spans="1:8">
      <c r="A1568" t="s">
        <v>28</v>
      </c>
      <c r="B1568" t="s">
        <v>1957</v>
      </c>
      <c r="C1568" t="s">
        <v>181</v>
      </c>
      <c r="D1568">
        <v>2007</v>
      </c>
      <c r="E1568" t="s">
        <v>104</v>
      </c>
      <c r="F1568" t="s">
        <v>164</v>
      </c>
      <c r="G1568" t="s">
        <v>136</v>
      </c>
      <c r="H1568">
        <v>359276</v>
      </c>
    </row>
    <row r="1569" spans="1:8">
      <c r="A1569" t="s">
        <v>30</v>
      </c>
      <c r="B1569" t="s">
        <v>1958</v>
      </c>
      <c r="C1569" t="s">
        <v>29</v>
      </c>
      <c r="D1569">
        <v>2007</v>
      </c>
      <c r="E1569" t="s">
        <v>104</v>
      </c>
      <c r="F1569" t="s">
        <v>164</v>
      </c>
      <c r="G1569" t="s">
        <v>136</v>
      </c>
      <c r="H1569">
        <v>43161</v>
      </c>
    </row>
    <row r="1570" spans="1:8">
      <c r="A1570" t="s">
        <v>32</v>
      </c>
      <c r="B1570" t="s">
        <v>1959</v>
      </c>
      <c r="C1570" t="s">
        <v>31</v>
      </c>
      <c r="D1570">
        <v>2007</v>
      </c>
      <c r="E1570" t="s">
        <v>104</v>
      </c>
      <c r="F1570" t="s">
        <v>164</v>
      </c>
      <c r="G1570" t="s">
        <v>136</v>
      </c>
      <c r="H1570">
        <v>74624</v>
      </c>
    </row>
    <row r="1571" spans="1:8">
      <c r="A1571" t="s">
        <v>34</v>
      </c>
      <c r="B1571" t="s">
        <v>1960</v>
      </c>
      <c r="C1571" t="s">
        <v>33</v>
      </c>
      <c r="D1571">
        <v>2007</v>
      </c>
      <c r="E1571" t="s">
        <v>104</v>
      </c>
      <c r="F1571" t="s">
        <v>164</v>
      </c>
      <c r="G1571" t="s">
        <v>136</v>
      </c>
      <c r="H1571">
        <v>67668</v>
      </c>
    </row>
    <row r="1572" spans="1:8">
      <c r="A1572" t="s">
        <v>36</v>
      </c>
      <c r="B1572" t="s">
        <v>1961</v>
      </c>
      <c r="C1572" t="s">
        <v>35</v>
      </c>
      <c r="D1572">
        <v>2007</v>
      </c>
      <c r="E1572" t="s">
        <v>104</v>
      </c>
      <c r="F1572" t="s">
        <v>164</v>
      </c>
      <c r="G1572" t="s">
        <v>136</v>
      </c>
      <c r="H1572">
        <v>57801</v>
      </c>
    </row>
    <row r="1573" spans="1:8">
      <c r="A1573" t="s">
        <v>38</v>
      </c>
      <c r="B1573" t="s">
        <v>1962</v>
      </c>
      <c r="C1573" t="s">
        <v>37</v>
      </c>
      <c r="D1573">
        <v>2007</v>
      </c>
      <c r="E1573" t="s">
        <v>104</v>
      </c>
      <c r="F1573" t="s">
        <v>164</v>
      </c>
      <c r="G1573" t="s">
        <v>136</v>
      </c>
      <c r="H1573">
        <v>97358</v>
      </c>
    </row>
    <row r="1574" spans="1:8">
      <c r="A1574" t="s">
        <v>40</v>
      </c>
      <c r="B1574" t="s">
        <v>1963</v>
      </c>
      <c r="C1574" t="s">
        <v>39</v>
      </c>
      <c r="D1574">
        <v>2007</v>
      </c>
      <c r="E1574" t="s">
        <v>104</v>
      </c>
      <c r="F1574" t="s">
        <v>164</v>
      </c>
      <c r="G1574" t="s">
        <v>136</v>
      </c>
      <c r="H1574">
        <v>85060</v>
      </c>
    </row>
    <row r="1575" spans="1:8">
      <c r="A1575" t="s">
        <v>41</v>
      </c>
      <c r="B1575" t="s">
        <v>1964</v>
      </c>
      <c r="C1575" t="s">
        <v>24</v>
      </c>
      <c r="D1575">
        <v>2007</v>
      </c>
      <c r="E1575" t="s">
        <v>104</v>
      </c>
      <c r="F1575" t="s">
        <v>164</v>
      </c>
      <c r="G1575" t="s">
        <v>136</v>
      </c>
      <c r="H1575">
        <v>80449</v>
      </c>
    </row>
    <row r="1576" spans="1:8">
      <c r="A1576" t="s">
        <v>43</v>
      </c>
      <c r="B1576" t="s">
        <v>1965</v>
      </c>
      <c r="C1576" t="s">
        <v>42</v>
      </c>
      <c r="D1576">
        <v>2007</v>
      </c>
      <c r="E1576" t="s">
        <v>104</v>
      </c>
      <c r="F1576" t="s">
        <v>164</v>
      </c>
      <c r="G1576" t="s">
        <v>136</v>
      </c>
      <c r="H1576">
        <v>48825</v>
      </c>
    </row>
    <row r="1577" spans="1:8">
      <c r="A1577" t="s">
        <v>45</v>
      </c>
      <c r="B1577" t="s">
        <v>1966</v>
      </c>
      <c r="C1577" t="s">
        <v>44</v>
      </c>
      <c r="D1577">
        <v>2007</v>
      </c>
      <c r="E1577" t="s">
        <v>104</v>
      </c>
      <c r="F1577" t="s">
        <v>164</v>
      </c>
      <c r="G1577" t="s">
        <v>136</v>
      </c>
      <c r="H1577">
        <v>72744</v>
      </c>
    </row>
    <row r="1578" spans="1:8">
      <c r="A1578" t="s">
        <v>47</v>
      </c>
      <c r="B1578" t="s">
        <v>1967</v>
      </c>
      <c r="C1578" t="s">
        <v>46</v>
      </c>
      <c r="D1578">
        <v>2007</v>
      </c>
      <c r="E1578" t="s">
        <v>104</v>
      </c>
      <c r="F1578" t="s">
        <v>164</v>
      </c>
      <c r="G1578" t="s">
        <v>136</v>
      </c>
      <c r="H1578">
        <v>112294</v>
      </c>
    </row>
    <row r="1579" spans="1:8">
      <c r="A1579" t="s">
        <v>49</v>
      </c>
      <c r="B1579" t="s">
        <v>1968</v>
      </c>
      <c r="C1579" t="s">
        <v>48</v>
      </c>
      <c r="D1579">
        <v>2007</v>
      </c>
      <c r="E1579" t="s">
        <v>104</v>
      </c>
      <c r="F1579" t="s">
        <v>164</v>
      </c>
      <c r="G1579" t="s">
        <v>136</v>
      </c>
      <c r="H1579">
        <v>150072</v>
      </c>
    </row>
    <row r="1580" spans="1:8">
      <c r="A1580" t="s">
        <v>51</v>
      </c>
      <c r="B1580" t="s">
        <v>1969</v>
      </c>
      <c r="C1580" t="s">
        <v>50</v>
      </c>
      <c r="D1580">
        <v>2007</v>
      </c>
      <c r="E1580" t="s">
        <v>104</v>
      </c>
      <c r="F1580" t="s">
        <v>164</v>
      </c>
      <c r="G1580" t="s">
        <v>136</v>
      </c>
      <c r="H1580">
        <v>88369</v>
      </c>
    </row>
    <row r="1581" spans="1:8">
      <c r="A1581" t="s">
        <v>53</v>
      </c>
      <c r="B1581" t="s">
        <v>1970</v>
      </c>
      <c r="C1581" t="s">
        <v>52</v>
      </c>
      <c r="D1581">
        <v>2007</v>
      </c>
      <c r="E1581" t="s">
        <v>104</v>
      </c>
      <c r="F1581" t="s">
        <v>164</v>
      </c>
      <c r="G1581" t="s">
        <v>136</v>
      </c>
      <c r="H1581">
        <v>87042</v>
      </c>
    </row>
    <row r="1582" spans="1:8">
      <c r="A1582" t="s">
        <v>55</v>
      </c>
      <c r="B1582" t="s">
        <v>1971</v>
      </c>
      <c r="C1582" t="s">
        <v>54</v>
      </c>
      <c r="D1582">
        <v>2007</v>
      </c>
      <c r="E1582" t="s">
        <v>104</v>
      </c>
      <c r="F1582" t="s">
        <v>164</v>
      </c>
      <c r="G1582" t="s">
        <v>136</v>
      </c>
      <c r="H1582">
        <v>78744</v>
      </c>
    </row>
    <row r="1583" spans="1:8">
      <c r="A1583" t="s">
        <v>57</v>
      </c>
      <c r="B1583" t="s">
        <v>1972</v>
      </c>
      <c r="C1583" t="s">
        <v>56</v>
      </c>
      <c r="D1583">
        <v>2007</v>
      </c>
      <c r="E1583" t="s">
        <v>104</v>
      </c>
      <c r="F1583" t="s">
        <v>164</v>
      </c>
      <c r="G1583" t="s">
        <v>136</v>
      </c>
      <c r="H1583">
        <v>223577</v>
      </c>
    </row>
    <row r="1584" spans="1:8">
      <c r="A1584" t="s">
        <v>59</v>
      </c>
      <c r="B1584" t="s">
        <v>1973</v>
      </c>
      <c r="C1584" t="s">
        <v>58</v>
      </c>
      <c r="D1584">
        <v>2007</v>
      </c>
      <c r="E1584" t="s">
        <v>104</v>
      </c>
      <c r="F1584" t="s">
        <v>164</v>
      </c>
      <c r="G1584" t="s">
        <v>136</v>
      </c>
      <c r="H1584">
        <v>151607</v>
      </c>
    </row>
    <row r="1585" spans="1:8">
      <c r="A1585" t="s">
        <v>61</v>
      </c>
      <c r="B1585" t="s">
        <v>1974</v>
      </c>
      <c r="C1585" t="s">
        <v>60</v>
      </c>
      <c r="D1585">
        <v>2007</v>
      </c>
      <c r="E1585" t="s">
        <v>104</v>
      </c>
      <c r="F1585" t="s">
        <v>164</v>
      </c>
      <c r="G1585" t="s">
        <v>136</v>
      </c>
      <c r="H1585">
        <v>36699</v>
      </c>
    </row>
    <row r="1586" spans="1:8">
      <c r="A1586" t="s">
        <v>63</v>
      </c>
      <c r="B1586" t="s">
        <v>1975</v>
      </c>
      <c r="C1586" t="s">
        <v>62</v>
      </c>
      <c r="D1586">
        <v>2007</v>
      </c>
      <c r="E1586" t="s">
        <v>104</v>
      </c>
      <c r="F1586" t="s">
        <v>164</v>
      </c>
      <c r="G1586" t="s">
        <v>136</v>
      </c>
      <c r="H1586">
        <v>112348</v>
      </c>
    </row>
    <row r="1587" spans="1:8">
      <c r="A1587" t="s">
        <v>65</v>
      </c>
      <c r="B1587" t="s">
        <v>1976</v>
      </c>
      <c r="C1587" t="s">
        <v>64</v>
      </c>
      <c r="D1587">
        <v>2007</v>
      </c>
      <c r="E1587" t="s">
        <v>104</v>
      </c>
      <c r="F1587" t="s">
        <v>164</v>
      </c>
      <c r="G1587" t="s">
        <v>136</v>
      </c>
      <c r="H1587">
        <v>44492</v>
      </c>
    </row>
    <row r="1588" spans="1:8">
      <c r="A1588" t="s">
        <v>67</v>
      </c>
      <c r="B1588" t="s">
        <v>1977</v>
      </c>
      <c r="C1588" t="s">
        <v>66</v>
      </c>
      <c r="D1588">
        <v>2007</v>
      </c>
      <c r="E1588" t="s">
        <v>104</v>
      </c>
      <c r="F1588" t="s">
        <v>164</v>
      </c>
      <c r="G1588" t="s">
        <v>136</v>
      </c>
      <c r="H1588">
        <v>57356</v>
      </c>
    </row>
    <row r="1589" spans="1:8">
      <c r="A1589" t="s">
        <v>69</v>
      </c>
      <c r="B1589" t="s">
        <v>1978</v>
      </c>
      <c r="C1589" t="s">
        <v>68</v>
      </c>
      <c r="D1589">
        <v>2007</v>
      </c>
      <c r="E1589" t="s">
        <v>104</v>
      </c>
      <c r="F1589" t="s">
        <v>164</v>
      </c>
      <c r="G1589" t="s">
        <v>136</v>
      </c>
      <c r="H1589">
        <v>55571</v>
      </c>
    </row>
    <row r="1590" spans="1:8">
      <c r="A1590" t="s">
        <v>71</v>
      </c>
      <c r="B1590" t="s">
        <v>1979</v>
      </c>
      <c r="C1590" t="s">
        <v>70</v>
      </c>
      <c r="D1590">
        <v>2007</v>
      </c>
      <c r="E1590" t="s">
        <v>104</v>
      </c>
      <c r="F1590" t="s">
        <v>164</v>
      </c>
      <c r="G1590" t="s">
        <v>136</v>
      </c>
      <c r="H1590">
        <v>89509</v>
      </c>
    </row>
    <row r="1591" spans="1:8">
      <c r="A1591" t="s">
        <v>20</v>
      </c>
      <c r="B1591" t="s">
        <v>1980</v>
      </c>
      <c r="C1591" t="s">
        <v>182</v>
      </c>
      <c r="D1591">
        <v>2007</v>
      </c>
      <c r="E1591" t="s">
        <v>104</v>
      </c>
      <c r="F1591" t="s">
        <v>164</v>
      </c>
      <c r="G1591" t="s">
        <v>136</v>
      </c>
      <c r="H1591">
        <v>1915370</v>
      </c>
    </row>
    <row r="1592" spans="1:8">
      <c r="A1592" t="s">
        <v>23</v>
      </c>
      <c r="B1592" t="s">
        <v>1981</v>
      </c>
      <c r="C1592" t="s">
        <v>175</v>
      </c>
      <c r="D1592">
        <v>2008</v>
      </c>
      <c r="E1592" t="s">
        <v>104</v>
      </c>
      <c r="F1592" t="s">
        <v>164</v>
      </c>
      <c r="G1592" t="s">
        <v>136</v>
      </c>
      <c r="H1592">
        <v>426992</v>
      </c>
    </row>
    <row r="1593" spans="1:8">
      <c r="A1593" t="s">
        <v>25</v>
      </c>
      <c r="B1593" t="s">
        <v>1982</v>
      </c>
      <c r="C1593" t="s">
        <v>176</v>
      </c>
      <c r="D1593">
        <v>2008</v>
      </c>
      <c r="E1593" t="s">
        <v>104</v>
      </c>
      <c r="F1593" t="s">
        <v>164</v>
      </c>
      <c r="G1593" t="s">
        <v>136</v>
      </c>
      <c r="H1593">
        <v>80769</v>
      </c>
    </row>
    <row r="1594" spans="1:8">
      <c r="A1594" t="s">
        <v>26</v>
      </c>
      <c r="B1594" t="s">
        <v>1983</v>
      </c>
      <c r="C1594" t="s">
        <v>177</v>
      </c>
      <c r="D1594">
        <v>2008</v>
      </c>
      <c r="E1594" t="s">
        <v>104</v>
      </c>
      <c r="F1594" t="s">
        <v>164</v>
      </c>
      <c r="G1594" t="s">
        <v>136</v>
      </c>
      <c r="H1594">
        <v>235132</v>
      </c>
    </row>
    <row r="1595" spans="1:8">
      <c r="A1595" s="16" t="s">
        <v>221</v>
      </c>
      <c r="B1595" t="s">
        <v>1984</v>
      </c>
      <c r="C1595" t="s">
        <v>178</v>
      </c>
      <c r="D1595">
        <v>2008</v>
      </c>
      <c r="E1595" t="s">
        <v>104</v>
      </c>
      <c r="F1595" t="s">
        <v>164</v>
      </c>
      <c r="G1595" t="s">
        <v>136</v>
      </c>
      <c r="H1595">
        <v>328063</v>
      </c>
    </row>
    <row r="1596" spans="1:8">
      <c r="A1596" t="s">
        <v>107</v>
      </c>
      <c r="B1596" t="s">
        <v>1985</v>
      </c>
      <c r="C1596" t="s">
        <v>179</v>
      </c>
      <c r="D1596">
        <v>2008</v>
      </c>
      <c r="E1596" t="s">
        <v>104</v>
      </c>
      <c r="F1596" t="s">
        <v>164</v>
      </c>
      <c r="G1596" t="s">
        <v>136</v>
      </c>
      <c r="H1596">
        <v>306928</v>
      </c>
    </row>
    <row r="1597" spans="1:8">
      <c r="A1597" t="s">
        <v>27</v>
      </c>
      <c r="B1597" t="s">
        <v>1986</v>
      </c>
      <c r="C1597" t="s">
        <v>180</v>
      </c>
      <c r="D1597">
        <v>2008</v>
      </c>
      <c r="E1597" t="s">
        <v>104</v>
      </c>
      <c r="F1597" t="s">
        <v>164</v>
      </c>
      <c r="G1597" t="s">
        <v>136</v>
      </c>
      <c r="H1597">
        <v>188750</v>
      </c>
    </row>
    <row r="1598" spans="1:8">
      <c r="A1598" t="s">
        <v>28</v>
      </c>
      <c r="B1598" t="s">
        <v>1987</v>
      </c>
      <c r="C1598" t="s">
        <v>181</v>
      </c>
      <c r="D1598">
        <v>2008</v>
      </c>
      <c r="E1598" t="s">
        <v>104</v>
      </c>
      <c r="F1598" t="s">
        <v>164</v>
      </c>
      <c r="G1598" t="s">
        <v>136</v>
      </c>
      <c r="H1598">
        <v>361921</v>
      </c>
    </row>
    <row r="1599" spans="1:8">
      <c r="A1599" t="s">
        <v>30</v>
      </c>
      <c r="B1599" t="s">
        <v>1988</v>
      </c>
      <c r="C1599" t="s">
        <v>29</v>
      </c>
      <c r="D1599">
        <v>2008</v>
      </c>
      <c r="E1599" t="s">
        <v>104</v>
      </c>
      <c r="F1599" t="s">
        <v>164</v>
      </c>
      <c r="G1599" t="s">
        <v>136</v>
      </c>
      <c r="H1599">
        <v>43117</v>
      </c>
    </row>
    <row r="1600" spans="1:8">
      <c r="A1600" t="s">
        <v>32</v>
      </c>
      <c r="B1600" t="s">
        <v>1989</v>
      </c>
      <c r="C1600" t="s">
        <v>31</v>
      </c>
      <c r="D1600">
        <v>2008</v>
      </c>
      <c r="E1600" t="s">
        <v>104</v>
      </c>
      <c r="F1600" t="s">
        <v>164</v>
      </c>
      <c r="G1600" t="s">
        <v>136</v>
      </c>
      <c r="H1600">
        <v>74727</v>
      </c>
    </row>
    <row r="1601" spans="1:8">
      <c r="A1601" t="s">
        <v>34</v>
      </c>
      <c r="B1601" t="s">
        <v>1990</v>
      </c>
      <c r="C1601" t="s">
        <v>33</v>
      </c>
      <c r="D1601">
        <v>2008</v>
      </c>
      <c r="E1601" t="s">
        <v>104</v>
      </c>
      <c r="F1601" t="s">
        <v>164</v>
      </c>
      <c r="G1601" t="s">
        <v>136</v>
      </c>
      <c r="H1601">
        <v>67948</v>
      </c>
    </row>
    <row r="1602" spans="1:8">
      <c r="A1602" t="s">
        <v>36</v>
      </c>
      <c r="B1602" t="s">
        <v>1991</v>
      </c>
      <c r="C1602" t="s">
        <v>35</v>
      </c>
      <c r="D1602">
        <v>2008</v>
      </c>
      <c r="E1602" t="s">
        <v>104</v>
      </c>
      <c r="F1602" t="s">
        <v>164</v>
      </c>
      <c r="G1602" t="s">
        <v>136</v>
      </c>
      <c r="H1602">
        <v>57937</v>
      </c>
    </row>
    <row r="1603" spans="1:8">
      <c r="A1603" t="s">
        <v>38</v>
      </c>
      <c r="B1603" t="s">
        <v>1992</v>
      </c>
      <c r="C1603" t="s">
        <v>37</v>
      </c>
      <c r="D1603">
        <v>2008</v>
      </c>
      <c r="E1603" t="s">
        <v>104</v>
      </c>
      <c r="F1603" t="s">
        <v>164</v>
      </c>
      <c r="G1603" t="s">
        <v>136</v>
      </c>
      <c r="H1603">
        <v>97672</v>
      </c>
    </row>
    <row r="1604" spans="1:8">
      <c r="A1604" t="s">
        <v>40</v>
      </c>
      <c r="B1604" t="s">
        <v>1993</v>
      </c>
      <c r="C1604" t="s">
        <v>39</v>
      </c>
      <c r="D1604">
        <v>2008</v>
      </c>
      <c r="E1604" t="s">
        <v>104</v>
      </c>
      <c r="F1604" t="s">
        <v>164</v>
      </c>
      <c r="G1604" t="s">
        <v>136</v>
      </c>
      <c r="H1604">
        <v>85591</v>
      </c>
    </row>
    <row r="1605" spans="1:8">
      <c r="A1605" t="s">
        <v>41</v>
      </c>
      <c r="B1605" t="s">
        <v>1994</v>
      </c>
      <c r="C1605" t="s">
        <v>24</v>
      </c>
      <c r="D1605">
        <v>2008</v>
      </c>
      <c r="E1605" t="s">
        <v>104</v>
      </c>
      <c r="F1605" t="s">
        <v>164</v>
      </c>
      <c r="G1605" t="s">
        <v>136</v>
      </c>
      <c r="H1605">
        <v>80769</v>
      </c>
    </row>
    <row r="1606" spans="1:8">
      <c r="A1606" t="s">
        <v>43</v>
      </c>
      <c r="B1606" t="s">
        <v>1995</v>
      </c>
      <c r="C1606" t="s">
        <v>42</v>
      </c>
      <c r="D1606">
        <v>2008</v>
      </c>
      <c r="E1606" t="s">
        <v>104</v>
      </c>
      <c r="F1606" t="s">
        <v>164</v>
      </c>
      <c r="G1606" t="s">
        <v>136</v>
      </c>
      <c r="H1606">
        <v>48486</v>
      </c>
    </row>
    <row r="1607" spans="1:8">
      <c r="A1607" t="s">
        <v>45</v>
      </c>
      <c r="B1607" t="s">
        <v>1996</v>
      </c>
      <c r="C1607" t="s">
        <v>44</v>
      </c>
      <c r="D1607">
        <v>2008</v>
      </c>
      <c r="E1607" t="s">
        <v>104</v>
      </c>
      <c r="F1607" t="s">
        <v>164</v>
      </c>
      <c r="G1607" t="s">
        <v>136</v>
      </c>
      <c r="H1607">
        <v>73790</v>
      </c>
    </row>
    <row r="1608" spans="1:8">
      <c r="A1608" t="s">
        <v>47</v>
      </c>
      <c r="B1608" t="s">
        <v>1997</v>
      </c>
      <c r="C1608" t="s">
        <v>46</v>
      </c>
      <c r="D1608">
        <v>2008</v>
      </c>
      <c r="E1608" t="s">
        <v>104</v>
      </c>
      <c r="F1608" t="s">
        <v>164</v>
      </c>
      <c r="G1608" t="s">
        <v>136</v>
      </c>
      <c r="H1608">
        <v>112856</v>
      </c>
    </row>
    <row r="1609" spans="1:8">
      <c r="A1609" t="s">
        <v>49</v>
      </c>
      <c r="B1609" t="s">
        <v>1998</v>
      </c>
      <c r="C1609" t="s">
        <v>48</v>
      </c>
      <c r="D1609">
        <v>2008</v>
      </c>
      <c r="E1609" t="s">
        <v>104</v>
      </c>
      <c r="F1609" t="s">
        <v>164</v>
      </c>
      <c r="G1609" t="s">
        <v>136</v>
      </c>
      <c r="H1609">
        <v>151347</v>
      </c>
    </row>
    <row r="1610" spans="1:8">
      <c r="A1610" t="s">
        <v>51</v>
      </c>
      <c r="B1610" t="s">
        <v>1999</v>
      </c>
      <c r="C1610" t="s">
        <v>50</v>
      </c>
      <c r="D1610">
        <v>2008</v>
      </c>
      <c r="E1610" t="s">
        <v>104</v>
      </c>
      <c r="F1610" t="s">
        <v>164</v>
      </c>
      <c r="G1610" t="s">
        <v>136</v>
      </c>
      <c r="H1610">
        <v>88804</v>
      </c>
    </row>
    <row r="1611" spans="1:8">
      <c r="A1611" t="s">
        <v>53</v>
      </c>
      <c r="B1611" t="s">
        <v>2000</v>
      </c>
      <c r="C1611" t="s">
        <v>52</v>
      </c>
      <c r="D1611">
        <v>2008</v>
      </c>
      <c r="E1611" t="s">
        <v>104</v>
      </c>
      <c r="F1611" t="s">
        <v>164</v>
      </c>
      <c r="G1611" t="s">
        <v>136</v>
      </c>
      <c r="H1611">
        <v>87912</v>
      </c>
    </row>
    <row r="1612" spans="1:8">
      <c r="A1612" t="s">
        <v>55</v>
      </c>
      <c r="B1612" t="s">
        <v>2001</v>
      </c>
      <c r="C1612" t="s">
        <v>54</v>
      </c>
      <c r="D1612">
        <v>2008</v>
      </c>
      <c r="E1612" t="s">
        <v>104</v>
      </c>
      <c r="F1612" t="s">
        <v>164</v>
      </c>
      <c r="G1612" t="s">
        <v>136</v>
      </c>
      <c r="H1612">
        <v>79329</v>
      </c>
    </row>
    <row r="1613" spans="1:8">
      <c r="A1613" t="s">
        <v>57</v>
      </c>
      <c r="B1613" t="s">
        <v>2002</v>
      </c>
      <c r="C1613" t="s">
        <v>56</v>
      </c>
      <c r="D1613">
        <v>2008</v>
      </c>
      <c r="E1613" t="s">
        <v>104</v>
      </c>
      <c r="F1613" t="s">
        <v>164</v>
      </c>
      <c r="G1613" t="s">
        <v>136</v>
      </c>
      <c r="H1613">
        <v>227599</v>
      </c>
    </row>
    <row r="1614" spans="1:8">
      <c r="A1614" t="s">
        <v>59</v>
      </c>
      <c r="B1614" t="s">
        <v>2003</v>
      </c>
      <c r="C1614" t="s">
        <v>58</v>
      </c>
      <c r="D1614">
        <v>2008</v>
      </c>
      <c r="E1614" t="s">
        <v>104</v>
      </c>
      <c r="F1614" t="s">
        <v>164</v>
      </c>
      <c r="G1614" t="s">
        <v>136</v>
      </c>
      <c r="H1614">
        <v>151605</v>
      </c>
    </row>
    <row r="1615" spans="1:8">
      <c r="A1615" t="s">
        <v>61</v>
      </c>
      <c r="B1615" t="s">
        <v>2004</v>
      </c>
      <c r="C1615" t="s">
        <v>60</v>
      </c>
      <c r="D1615">
        <v>2008</v>
      </c>
      <c r="E1615" t="s">
        <v>104</v>
      </c>
      <c r="F1615" t="s">
        <v>164</v>
      </c>
      <c r="G1615" t="s">
        <v>136</v>
      </c>
      <c r="H1615">
        <v>37145</v>
      </c>
    </row>
    <row r="1616" spans="1:8">
      <c r="A1616" t="s">
        <v>63</v>
      </c>
      <c r="B1616" t="s">
        <v>2005</v>
      </c>
      <c r="C1616" t="s">
        <v>62</v>
      </c>
      <c r="D1616">
        <v>2008</v>
      </c>
      <c r="E1616" t="s">
        <v>104</v>
      </c>
      <c r="F1616" t="s">
        <v>164</v>
      </c>
      <c r="G1616" t="s">
        <v>136</v>
      </c>
      <c r="H1616">
        <v>113352</v>
      </c>
    </row>
    <row r="1617" spans="1:8">
      <c r="A1617" t="s">
        <v>65</v>
      </c>
      <c r="B1617" t="s">
        <v>2006</v>
      </c>
      <c r="C1617" t="s">
        <v>64</v>
      </c>
      <c r="D1617">
        <v>2008</v>
      </c>
      <c r="E1617" t="s">
        <v>104</v>
      </c>
      <c r="F1617" t="s">
        <v>164</v>
      </c>
      <c r="G1617" t="s">
        <v>136</v>
      </c>
      <c r="H1617">
        <v>44669</v>
      </c>
    </row>
    <row r="1618" spans="1:8">
      <c r="A1618" t="s">
        <v>67</v>
      </c>
      <c r="B1618" t="s">
        <v>2007</v>
      </c>
      <c r="C1618" t="s">
        <v>66</v>
      </c>
      <c r="D1618">
        <v>2008</v>
      </c>
      <c r="E1618" t="s">
        <v>104</v>
      </c>
      <c r="F1618" t="s">
        <v>164</v>
      </c>
      <c r="G1618" t="s">
        <v>136</v>
      </c>
      <c r="H1618">
        <v>57521</v>
      </c>
    </row>
    <row r="1619" spans="1:8">
      <c r="A1619" t="s">
        <v>69</v>
      </c>
      <c r="B1619" t="s">
        <v>2008</v>
      </c>
      <c r="C1619" t="s">
        <v>68</v>
      </c>
      <c r="D1619">
        <v>2008</v>
      </c>
      <c r="E1619" t="s">
        <v>104</v>
      </c>
      <c r="F1619" t="s">
        <v>164</v>
      </c>
      <c r="G1619" t="s">
        <v>136</v>
      </c>
      <c r="H1619">
        <v>55736</v>
      </c>
    </row>
    <row r="1620" spans="1:8">
      <c r="A1620" t="s">
        <v>71</v>
      </c>
      <c r="B1620" t="s">
        <v>2009</v>
      </c>
      <c r="C1620" t="s">
        <v>70</v>
      </c>
      <c r="D1620">
        <v>2008</v>
      </c>
      <c r="E1620" t="s">
        <v>104</v>
      </c>
      <c r="F1620" t="s">
        <v>164</v>
      </c>
      <c r="G1620" t="s">
        <v>136</v>
      </c>
      <c r="H1620">
        <v>90643</v>
      </c>
    </row>
    <row r="1621" spans="1:8">
      <c r="A1621" t="s">
        <v>20</v>
      </c>
      <c r="B1621" t="s">
        <v>2010</v>
      </c>
      <c r="C1621" t="s">
        <v>182</v>
      </c>
      <c r="D1621">
        <v>2008</v>
      </c>
      <c r="E1621" t="s">
        <v>104</v>
      </c>
      <c r="F1621" t="s">
        <v>164</v>
      </c>
      <c r="G1621" t="s">
        <v>136</v>
      </c>
      <c r="H1621">
        <v>1928555</v>
      </c>
    </row>
    <row r="1622" spans="1:8">
      <c r="A1622" t="s">
        <v>23</v>
      </c>
      <c r="B1622" t="s">
        <v>2011</v>
      </c>
      <c r="C1622" t="s">
        <v>175</v>
      </c>
      <c r="D1622">
        <v>2009</v>
      </c>
      <c r="E1622" t="s">
        <v>104</v>
      </c>
      <c r="F1622" t="s">
        <v>164</v>
      </c>
      <c r="G1622" t="s">
        <v>136</v>
      </c>
      <c r="H1622">
        <v>426676</v>
      </c>
    </row>
    <row r="1623" spans="1:8">
      <c r="A1623" t="s">
        <v>25</v>
      </c>
      <c r="B1623" t="s">
        <v>2012</v>
      </c>
      <c r="C1623" t="s">
        <v>176</v>
      </c>
      <c r="D1623">
        <v>2009</v>
      </c>
      <c r="E1623" t="s">
        <v>104</v>
      </c>
      <c r="F1623" t="s">
        <v>164</v>
      </c>
      <c r="G1623" t="s">
        <v>136</v>
      </c>
      <c r="H1623">
        <v>80510</v>
      </c>
    </row>
    <row r="1624" spans="1:8">
      <c r="A1624" t="s">
        <v>26</v>
      </c>
      <c r="B1624" t="s">
        <v>2013</v>
      </c>
      <c r="C1624" t="s">
        <v>177</v>
      </c>
      <c r="D1624">
        <v>2009</v>
      </c>
      <c r="E1624" t="s">
        <v>104</v>
      </c>
      <c r="F1624" t="s">
        <v>164</v>
      </c>
      <c r="G1624" t="s">
        <v>136</v>
      </c>
      <c r="H1624">
        <v>234620</v>
      </c>
    </row>
    <row r="1625" spans="1:8">
      <c r="A1625" s="16" t="s">
        <v>221</v>
      </c>
      <c r="B1625" t="s">
        <v>2014</v>
      </c>
      <c r="C1625" t="s">
        <v>178</v>
      </c>
      <c r="D1625">
        <v>2009</v>
      </c>
      <c r="E1625" t="s">
        <v>104</v>
      </c>
      <c r="F1625" t="s">
        <v>164</v>
      </c>
      <c r="G1625" t="s">
        <v>136</v>
      </c>
      <c r="H1625">
        <v>329263</v>
      </c>
    </row>
    <row r="1626" spans="1:8">
      <c r="A1626" t="s">
        <v>107</v>
      </c>
      <c r="B1626" t="s">
        <v>2015</v>
      </c>
      <c r="C1626" t="s">
        <v>179</v>
      </c>
      <c r="D1626">
        <v>2009</v>
      </c>
      <c r="E1626" t="s">
        <v>104</v>
      </c>
      <c r="F1626" t="s">
        <v>164</v>
      </c>
      <c r="G1626" t="s">
        <v>136</v>
      </c>
      <c r="H1626">
        <v>311138</v>
      </c>
    </row>
    <row r="1627" spans="1:8">
      <c r="A1627" t="s">
        <v>27</v>
      </c>
      <c r="B1627" t="s">
        <v>2016</v>
      </c>
      <c r="C1627" t="s">
        <v>180</v>
      </c>
      <c r="D1627">
        <v>2009</v>
      </c>
      <c r="E1627" t="s">
        <v>104</v>
      </c>
      <c r="F1627" t="s">
        <v>164</v>
      </c>
      <c r="G1627" t="s">
        <v>136</v>
      </c>
      <c r="H1627">
        <v>188721</v>
      </c>
    </row>
    <row r="1628" spans="1:8">
      <c r="A1628" t="s">
        <v>28</v>
      </c>
      <c r="B1628" t="s">
        <v>2017</v>
      </c>
      <c r="C1628" t="s">
        <v>181</v>
      </c>
      <c r="D1628">
        <v>2009</v>
      </c>
      <c r="E1628" t="s">
        <v>104</v>
      </c>
      <c r="F1628" t="s">
        <v>164</v>
      </c>
      <c r="G1628" t="s">
        <v>136</v>
      </c>
      <c r="H1628">
        <v>363382</v>
      </c>
    </row>
    <row r="1629" spans="1:8">
      <c r="A1629" t="s">
        <v>30</v>
      </c>
      <c r="B1629" t="s">
        <v>2018</v>
      </c>
      <c r="C1629" t="s">
        <v>29</v>
      </c>
      <c r="D1629">
        <v>2009</v>
      </c>
      <c r="E1629" t="s">
        <v>104</v>
      </c>
      <c r="F1629" t="s">
        <v>164</v>
      </c>
      <c r="G1629" t="s">
        <v>136</v>
      </c>
      <c r="H1629">
        <v>42794</v>
      </c>
    </row>
    <row r="1630" spans="1:8">
      <c r="A1630" t="s">
        <v>32</v>
      </c>
      <c r="B1630" t="s">
        <v>2019</v>
      </c>
      <c r="C1630" t="s">
        <v>31</v>
      </c>
      <c r="D1630">
        <v>2009</v>
      </c>
      <c r="E1630" t="s">
        <v>104</v>
      </c>
      <c r="F1630" t="s">
        <v>164</v>
      </c>
      <c r="G1630" t="s">
        <v>136</v>
      </c>
      <c r="H1630">
        <v>74891</v>
      </c>
    </row>
    <row r="1631" spans="1:8">
      <c r="A1631" t="s">
        <v>34</v>
      </c>
      <c r="B1631" t="s">
        <v>2020</v>
      </c>
      <c r="C1631" t="s">
        <v>33</v>
      </c>
      <c r="D1631">
        <v>2009</v>
      </c>
      <c r="E1631" t="s">
        <v>104</v>
      </c>
      <c r="F1631" t="s">
        <v>164</v>
      </c>
      <c r="G1631" t="s">
        <v>136</v>
      </c>
      <c r="H1631">
        <v>67897</v>
      </c>
    </row>
    <row r="1632" spans="1:8">
      <c r="A1632" t="s">
        <v>36</v>
      </c>
      <c r="B1632" t="s">
        <v>2021</v>
      </c>
      <c r="C1632" t="s">
        <v>35</v>
      </c>
      <c r="D1632">
        <v>2009</v>
      </c>
      <c r="E1632" t="s">
        <v>104</v>
      </c>
      <c r="F1632" t="s">
        <v>164</v>
      </c>
      <c r="G1632" t="s">
        <v>136</v>
      </c>
      <c r="H1632">
        <v>57724</v>
      </c>
    </row>
    <row r="1633" spans="1:8">
      <c r="A1633" t="s">
        <v>38</v>
      </c>
      <c r="B1633" t="s">
        <v>2022</v>
      </c>
      <c r="C1633" t="s">
        <v>37</v>
      </c>
      <c r="D1633">
        <v>2009</v>
      </c>
      <c r="E1633" t="s">
        <v>104</v>
      </c>
      <c r="F1633" t="s">
        <v>164</v>
      </c>
      <c r="G1633" t="s">
        <v>136</v>
      </c>
      <c r="H1633">
        <v>97464</v>
      </c>
    </row>
    <row r="1634" spans="1:8">
      <c r="A1634" t="s">
        <v>40</v>
      </c>
      <c r="B1634" t="s">
        <v>2023</v>
      </c>
      <c r="C1634" t="s">
        <v>39</v>
      </c>
      <c r="D1634">
        <v>2009</v>
      </c>
      <c r="E1634" t="s">
        <v>104</v>
      </c>
      <c r="F1634" t="s">
        <v>164</v>
      </c>
      <c r="G1634" t="s">
        <v>136</v>
      </c>
      <c r="H1634">
        <v>85906</v>
      </c>
    </row>
    <row r="1635" spans="1:8">
      <c r="A1635" t="s">
        <v>41</v>
      </c>
      <c r="B1635" t="s">
        <v>2024</v>
      </c>
      <c r="C1635" t="s">
        <v>24</v>
      </c>
      <c r="D1635">
        <v>2009</v>
      </c>
      <c r="E1635" t="s">
        <v>104</v>
      </c>
      <c r="F1635" t="s">
        <v>164</v>
      </c>
      <c r="G1635" t="s">
        <v>136</v>
      </c>
      <c r="H1635">
        <v>80510</v>
      </c>
    </row>
    <row r="1636" spans="1:8">
      <c r="A1636" t="s">
        <v>43</v>
      </c>
      <c r="B1636" t="s">
        <v>2025</v>
      </c>
      <c r="C1636" t="s">
        <v>42</v>
      </c>
      <c r="D1636">
        <v>2009</v>
      </c>
      <c r="E1636" t="s">
        <v>104</v>
      </c>
      <c r="F1636" t="s">
        <v>164</v>
      </c>
      <c r="G1636" t="s">
        <v>136</v>
      </c>
      <c r="H1636">
        <v>48013</v>
      </c>
    </row>
    <row r="1637" spans="1:8">
      <c r="A1637" t="s">
        <v>45</v>
      </c>
      <c r="B1637" t="s">
        <v>2026</v>
      </c>
      <c r="C1637" t="s">
        <v>44</v>
      </c>
      <c r="D1637">
        <v>2009</v>
      </c>
      <c r="E1637" t="s">
        <v>104</v>
      </c>
      <c r="F1637" t="s">
        <v>164</v>
      </c>
      <c r="G1637" t="s">
        <v>136</v>
      </c>
      <c r="H1637">
        <v>73823</v>
      </c>
    </row>
    <row r="1638" spans="1:8">
      <c r="A1638" t="s">
        <v>47</v>
      </c>
      <c r="B1638" t="s">
        <v>2027</v>
      </c>
      <c r="C1638" t="s">
        <v>46</v>
      </c>
      <c r="D1638">
        <v>2009</v>
      </c>
      <c r="E1638" t="s">
        <v>104</v>
      </c>
      <c r="F1638" t="s">
        <v>164</v>
      </c>
      <c r="G1638" t="s">
        <v>136</v>
      </c>
      <c r="H1638">
        <v>112784</v>
      </c>
    </row>
    <row r="1639" spans="1:8">
      <c r="A1639" t="s">
        <v>49</v>
      </c>
      <c r="B1639" t="s">
        <v>2028</v>
      </c>
      <c r="C1639" t="s">
        <v>48</v>
      </c>
      <c r="D1639">
        <v>2009</v>
      </c>
      <c r="E1639" t="s">
        <v>104</v>
      </c>
      <c r="F1639" t="s">
        <v>164</v>
      </c>
      <c r="G1639" t="s">
        <v>136</v>
      </c>
      <c r="H1639">
        <v>152302</v>
      </c>
    </row>
    <row r="1640" spans="1:8">
      <c r="A1640" t="s">
        <v>51</v>
      </c>
      <c r="B1640" t="s">
        <v>2029</v>
      </c>
      <c r="C1640" t="s">
        <v>50</v>
      </c>
      <c r="D1640">
        <v>2009</v>
      </c>
      <c r="E1640" t="s">
        <v>104</v>
      </c>
      <c r="F1640" t="s">
        <v>164</v>
      </c>
      <c r="G1640" t="s">
        <v>136</v>
      </c>
      <c r="H1640">
        <v>88828</v>
      </c>
    </row>
    <row r="1641" spans="1:8">
      <c r="A1641" t="s">
        <v>53</v>
      </c>
      <c r="B1641" t="s">
        <v>2030</v>
      </c>
      <c r="C1641" t="s">
        <v>52</v>
      </c>
      <c r="D1641">
        <v>2009</v>
      </c>
      <c r="E1641" t="s">
        <v>104</v>
      </c>
      <c r="F1641" t="s">
        <v>164</v>
      </c>
      <c r="G1641" t="s">
        <v>136</v>
      </c>
      <c r="H1641">
        <v>88133</v>
      </c>
    </row>
    <row r="1642" spans="1:8">
      <c r="A1642" t="s">
        <v>55</v>
      </c>
      <c r="B1642" t="s">
        <v>2031</v>
      </c>
      <c r="C1642" t="s">
        <v>54</v>
      </c>
      <c r="D1642">
        <v>2009</v>
      </c>
      <c r="E1642" t="s">
        <v>104</v>
      </c>
      <c r="F1642" t="s">
        <v>164</v>
      </c>
      <c r="G1642" t="s">
        <v>136</v>
      </c>
      <c r="H1642">
        <v>79620</v>
      </c>
    </row>
    <row r="1643" spans="1:8">
      <c r="A1643" t="s">
        <v>57</v>
      </c>
      <c r="B1643" t="s">
        <v>2032</v>
      </c>
      <c r="C1643" t="s">
        <v>56</v>
      </c>
      <c r="D1643">
        <v>2009</v>
      </c>
      <c r="E1643" t="s">
        <v>104</v>
      </c>
      <c r="F1643" t="s">
        <v>164</v>
      </c>
      <c r="G1643" t="s">
        <v>136</v>
      </c>
      <c r="H1643">
        <v>231518</v>
      </c>
    </row>
    <row r="1644" spans="1:8">
      <c r="A1644" t="s">
        <v>59</v>
      </c>
      <c r="B1644" t="s">
        <v>2033</v>
      </c>
      <c r="C1644" t="s">
        <v>58</v>
      </c>
      <c r="D1644">
        <v>2009</v>
      </c>
      <c r="E1644" t="s">
        <v>104</v>
      </c>
      <c r="F1644" t="s">
        <v>164</v>
      </c>
      <c r="G1644" t="s">
        <v>136</v>
      </c>
      <c r="H1644">
        <v>151228</v>
      </c>
    </row>
    <row r="1645" spans="1:8">
      <c r="A1645" t="s">
        <v>61</v>
      </c>
      <c r="B1645" t="s">
        <v>2034</v>
      </c>
      <c r="C1645" t="s">
        <v>60</v>
      </c>
      <c r="D1645">
        <v>2009</v>
      </c>
      <c r="E1645" t="s">
        <v>104</v>
      </c>
      <c r="F1645" t="s">
        <v>164</v>
      </c>
      <c r="G1645" t="s">
        <v>136</v>
      </c>
      <c r="H1645">
        <v>37493</v>
      </c>
    </row>
    <row r="1646" spans="1:8">
      <c r="A1646" t="s">
        <v>63</v>
      </c>
      <c r="B1646" t="s">
        <v>2035</v>
      </c>
      <c r="C1646" t="s">
        <v>62</v>
      </c>
      <c r="D1646">
        <v>2009</v>
      </c>
      <c r="E1646" t="s">
        <v>104</v>
      </c>
      <c r="F1646" t="s">
        <v>164</v>
      </c>
      <c r="G1646" t="s">
        <v>136</v>
      </c>
      <c r="H1646">
        <v>113781</v>
      </c>
    </row>
    <row r="1647" spans="1:8">
      <c r="A1647" t="s">
        <v>65</v>
      </c>
      <c r="B1647" t="s">
        <v>2036</v>
      </c>
      <c r="C1647" t="s">
        <v>64</v>
      </c>
      <c r="D1647">
        <v>2009</v>
      </c>
      <c r="E1647" t="s">
        <v>104</v>
      </c>
      <c r="F1647" t="s">
        <v>164</v>
      </c>
      <c r="G1647" t="s">
        <v>136</v>
      </c>
      <c r="H1647">
        <v>44826</v>
      </c>
    </row>
    <row r="1648" spans="1:8">
      <c r="A1648" t="s">
        <v>67</v>
      </c>
      <c r="B1648" t="s">
        <v>2037</v>
      </c>
      <c r="C1648" t="s">
        <v>66</v>
      </c>
      <c r="D1648">
        <v>2009</v>
      </c>
      <c r="E1648" t="s">
        <v>104</v>
      </c>
      <c r="F1648" t="s">
        <v>164</v>
      </c>
      <c r="G1648" t="s">
        <v>136</v>
      </c>
      <c r="H1648">
        <v>57606</v>
      </c>
    </row>
    <row r="1649" spans="1:8">
      <c r="A1649" t="s">
        <v>69</v>
      </c>
      <c r="B1649" t="s">
        <v>2038</v>
      </c>
      <c r="C1649" t="s">
        <v>68</v>
      </c>
      <c r="D1649">
        <v>2009</v>
      </c>
      <c r="E1649" t="s">
        <v>104</v>
      </c>
      <c r="F1649" t="s">
        <v>164</v>
      </c>
      <c r="G1649" t="s">
        <v>136</v>
      </c>
      <c r="H1649">
        <v>55822</v>
      </c>
    </row>
    <row r="1650" spans="1:8">
      <c r="A1650" t="s">
        <v>71</v>
      </c>
      <c r="B1650" t="s">
        <v>2039</v>
      </c>
      <c r="C1650" t="s">
        <v>70</v>
      </c>
      <c r="D1650">
        <v>2009</v>
      </c>
      <c r="E1650" t="s">
        <v>104</v>
      </c>
      <c r="F1650" t="s">
        <v>164</v>
      </c>
      <c r="G1650" t="s">
        <v>136</v>
      </c>
      <c r="H1650">
        <v>91347</v>
      </c>
    </row>
    <row r="1651" spans="1:8">
      <c r="A1651" t="s">
        <v>20</v>
      </c>
      <c r="B1651" t="s">
        <v>2040</v>
      </c>
      <c r="C1651" t="s">
        <v>182</v>
      </c>
      <c r="D1651">
        <v>2009</v>
      </c>
      <c r="E1651" t="s">
        <v>104</v>
      </c>
      <c r="F1651" t="s">
        <v>164</v>
      </c>
      <c r="G1651" t="s">
        <v>136</v>
      </c>
      <c r="H1651">
        <v>1934310</v>
      </c>
    </row>
    <row r="1652" spans="1:8">
      <c r="A1652" t="s">
        <v>23</v>
      </c>
      <c r="B1652" t="s">
        <v>2041</v>
      </c>
      <c r="C1652" t="s">
        <v>175</v>
      </c>
      <c r="D1652">
        <v>2010</v>
      </c>
      <c r="E1652" t="s">
        <v>104</v>
      </c>
      <c r="F1652" t="s">
        <v>164</v>
      </c>
      <c r="G1652" t="s">
        <v>136</v>
      </c>
      <c r="H1652">
        <v>425968</v>
      </c>
    </row>
    <row r="1653" spans="1:8">
      <c r="A1653" t="s">
        <v>25</v>
      </c>
      <c r="B1653" t="s">
        <v>2042</v>
      </c>
      <c r="C1653" t="s">
        <v>176</v>
      </c>
      <c r="D1653">
        <v>2010</v>
      </c>
      <c r="E1653" t="s">
        <v>104</v>
      </c>
      <c r="F1653" t="s">
        <v>164</v>
      </c>
      <c r="G1653" t="s">
        <v>136</v>
      </c>
      <c r="H1653">
        <v>80012</v>
      </c>
    </row>
    <row r="1654" spans="1:8">
      <c r="A1654" t="s">
        <v>26</v>
      </c>
      <c r="B1654" t="s">
        <v>2043</v>
      </c>
      <c r="C1654" t="s">
        <v>177</v>
      </c>
      <c r="D1654">
        <v>2010</v>
      </c>
      <c r="E1654" t="s">
        <v>104</v>
      </c>
      <c r="F1654" t="s">
        <v>164</v>
      </c>
      <c r="G1654" t="s">
        <v>136</v>
      </c>
      <c r="H1654">
        <v>234665</v>
      </c>
    </row>
    <row r="1655" spans="1:8">
      <c r="A1655" s="16" t="s">
        <v>221</v>
      </c>
      <c r="B1655" t="s">
        <v>2044</v>
      </c>
      <c r="C1655" t="s">
        <v>178</v>
      </c>
      <c r="D1655">
        <v>2010</v>
      </c>
      <c r="E1655" t="s">
        <v>104</v>
      </c>
      <c r="F1655" t="s">
        <v>164</v>
      </c>
      <c r="G1655" t="s">
        <v>136</v>
      </c>
      <c r="H1655">
        <v>330953</v>
      </c>
    </row>
    <row r="1656" spans="1:8">
      <c r="A1656" t="s">
        <v>107</v>
      </c>
      <c r="B1656" t="s">
        <v>2045</v>
      </c>
      <c r="C1656" t="s">
        <v>179</v>
      </c>
      <c r="D1656">
        <v>2010</v>
      </c>
      <c r="E1656" t="s">
        <v>104</v>
      </c>
      <c r="F1656" t="s">
        <v>164</v>
      </c>
      <c r="G1656" t="s">
        <v>136</v>
      </c>
      <c r="H1656">
        <v>313649</v>
      </c>
    </row>
    <row r="1657" spans="1:8">
      <c r="A1657" t="s">
        <v>27</v>
      </c>
      <c r="B1657" t="s">
        <v>2046</v>
      </c>
      <c r="C1657" t="s">
        <v>180</v>
      </c>
      <c r="D1657">
        <v>2010</v>
      </c>
      <c r="E1657" t="s">
        <v>104</v>
      </c>
      <c r="F1657" t="s">
        <v>164</v>
      </c>
      <c r="G1657" t="s">
        <v>136</v>
      </c>
      <c r="H1657">
        <v>188318</v>
      </c>
    </row>
    <row r="1658" spans="1:8">
      <c r="A1658" t="s">
        <v>28</v>
      </c>
      <c r="B1658" t="s">
        <v>2047</v>
      </c>
      <c r="C1658" t="s">
        <v>181</v>
      </c>
      <c r="D1658">
        <v>2010</v>
      </c>
      <c r="E1658" t="s">
        <v>104</v>
      </c>
      <c r="F1658" t="s">
        <v>164</v>
      </c>
      <c r="G1658" t="s">
        <v>136</v>
      </c>
      <c r="H1658">
        <v>364160</v>
      </c>
    </row>
    <row r="1659" spans="1:8">
      <c r="A1659" t="s">
        <v>30</v>
      </c>
      <c r="B1659" t="s">
        <v>2048</v>
      </c>
      <c r="C1659" t="s">
        <v>29</v>
      </c>
      <c r="D1659">
        <v>2010</v>
      </c>
      <c r="E1659" t="s">
        <v>104</v>
      </c>
      <c r="F1659" t="s">
        <v>164</v>
      </c>
      <c r="G1659" t="s">
        <v>136</v>
      </c>
      <c r="H1659">
        <v>42450</v>
      </c>
    </row>
    <row r="1660" spans="1:8">
      <c r="A1660" t="s">
        <v>32</v>
      </c>
      <c r="B1660" t="s">
        <v>2049</v>
      </c>
      <c r="C1660" t="s">
        <v>31</v>
      </c>
      <c r="D1660">
        <v>2010</v>
      </c>
      <c r="E1660" t="s">
        <v>104</v>
      </c>
      <c r="F1660" t="s">
        <v>164</v>
      </c>
      <c r="G1660" t="s">
        <v>136</v>
      </c>
      <c r="H1660">
        <v>75409</v>
      </c>
    </row>
    <row r="1661" spans="1:8">
      <c r="A1661" t="s">
        <v>34</v>
      </c>
      <c r="B1661" t="s">
        <v>2050</v>
      </c>
      <c r="C1661" t="s">
        <v>33</v>
      </c>
      <c r="D1661">
        <v>2010</v>
      </c>
      <c r="E1661" t="s">
        <v>104</v>
      </c>
      <c r="F1661" t="s">
        <v>164</v>
      </c>
      <c r="G1661" t="s">
        <v>136</v>
      </c>
      <c r="H1661">
        <v>67621</v>
      </c>
    </row>
    <row r="1662" spans="1:8">
      <c r="A1662" t="s">
        <v>36</v>
      </c>
      <c r="B1662" t="s">
        <v>2051</v>
      </c>
      <c r="C1662" t="s">
        <v>35</v>
      </c>
      <c r="D1662">
        <v>2010</v>
      </c>
      <c r="E1662" t="s">
        <v>104</v>
      </c>
      <c r="F1662" t="s">
        <v>164</v>
      </c>
      <c r="G1662" t="s">
        <v>136</v>
      </c>
      <c r="H1662">
        <v>57437</v>
      </c>
    </row>
    <row r="1663" spans="1:8">
      <c r="A1663" t="s">
        <v>38</v>
      </c>
      <c r="B1663" t="s">
        <v>2052</v>
      </c>
      <c r="C1663" t="s">
        <v>37</v>
      </c>
      <c r="D1663">
        <v>2010</v>
      </c>
      <c r="E1663" t="s">
        <v>104</v>
      </c>
      <c r="F1663" t="s">
        <v>164</v>
      </c>
      <c r="G1663" t="s">
        <v>136</v>
      </c>
      <c r="H1663">
        <v>97004</v>
      </c>
    </row>
    <row r="1664" spans="1:8">
      <c r="A1664" t="s">
        <v>40</v>
      </c>
      <c r="B1664" t="s">
        <v>2053</v>
      </c>
      <c r="C1664" t="s">
        <v>39</v>
      </c>
      <c r="D1664">
        <v>2010</v>
      </c>
      <c r="E1664" t="s">
        <v>104</v>
      </c>
      <c r="F1664" t="s">
        <v>164</v>
      </c>
      <c r="G1664" t="s">
        <v>136</v>
      </c>
      <c r="H1664">
        <v>86047</v>
      </c>
    </row>
    <row r="1665" spans="1:8">
      <c r="A1665" t="s">
        <v>41</v>
      </c>
      <c r="B1665" t="s">
        <v>2054</v>
      </c>
      <c r="C1665" t="s">
        <v>24</v>
      </c>
      <c r="D1665">
        <v>2010</v>
      </c>
      <c r="E1665" t="s">
        <v>104</v>
      </c>
      <c r="F1665" t="s">
        <v>164</v>
      </c>
      <c r="G1665" t="s">
        <v>136</v>
      </c>
      <c r="H1665">
        <v>80012</v>
      </c>
    </row>
    <row r="1666" spans="1:8">
      <c r="A1666" t="s">
        <v>43</v>
      </c>
      <c r="B1666" t="s">
        <v>2055</v>
      </c>
      <c r="C1666" t="s">
        <v>42</v>
      </c>
      <c r="D1666">
        <v>2010</v>
      </c>
      <c r="E1666" t="s">
        <v>104</v>
      </c>
      <c r="F1666" t="s">
        <v>164</v>
      </c>
      <c r="G1666" t="s">
        <v>136</v>
      </c>
      <c r="H1666">
        <v>48342</v>
      </c>
    </row>
    <row r="1667" spans="1:8">
      <c r="A1667" t="s">
        <v>45</v>
      </c>
      <c r="B1667" t="s">
        <v>2056</v>
      </c>
      <c r="C1667" t="s">
        <v>44</v>
      </c>
      <c r="D1667">
        <v>2010</v>
      </c>
      <c r="E1667" t="s">
        <v>104</v>
      </c>
      <c r="F1667" t="s">
        <v>164</v>
      </c>
      <c r="G1667" t="s">
        <v>136</v>
      </c>
      <c r="H1667">
        <v>73761</v>
      </c>
    </row>
    <row r="1668" spans="1:8">
      <c r="A1668" t="s">
        <v>47</v>
      </c>
      <c r="B1668" t="s">
        <v>2057</v>
      </c>
      <c r="C1668" t="s">
        <v>46</v>
      </c>
      <c r="D1668">
        <v>2010</v>
      </c>
      <c r="E1668" t="s">
        <v>104</v>
      </c>
      <c r="F1668" t="s">
        <v>164</v>
      </c>
      <c r="G1668" t="s">
        <v>136</v>
      </c>
      <c r="H1668">
        <v>112562</v>
      </c>
    </row>
    <row r="1669" spans="1:8">
      <c r="A1669" t="s">
        <v>49</v>
      </c>
      <c r="B1669" t="s">
        <v>2058</v>
      </c>
      <c r="C1669" t="s">
        <v>48</v>
      </c>
      <c r="D1669">
        <v>2010</v>
      </c>
      <c r="E1669" t="s">
        <v>104</v>
      </c>
      <c r="F1669" t="s">
        <v>164</v>
      </c>
      <c r="G1669" t="s">
        <v>136</v>
      </c>
      <c r="H1669">
        <v>153590</v>
      </c>
    </row>
    <row r="1670" spans="1:8">
      <c r="A1670" t="s">
        <v>51</v>
      </c>
      <c r="B1670" t="s">
        <v>2059</v>
      </c>
      <c r="C1670" t="s">
        <v>50</v>
      </c>
      <c r="D1670">
        <v>2010</v>
      </c>
      <c r="E1670" t="s">
        <v>104</v>
      </c>
      <c r="F1670" t="s">
        <v>164</v>
      </c>
      <c r="G1670" t="s">
        <v>136</v>
      </c>
      <c r="H1670">
        <v>88861</v>
      </c>
    </row>
    <row r="1671" spans="1:8">
      <c r="A1671" t="s">
        <v>53</v>
      </c>
      <c r="B1671" t="s">
        <v>2060</v>
      </c>
      <c r="C1671" t="s">
        <v>52</v>
      </c>
      <c r="D1671">
        <v>2010</v>
      </c>
      <c r="E1671" t="s">
        <v>104</v>
      </c>
      <c r="F1671" t="s">
        <v>164</v>
      </c>
      <c r="G1671" t="s">
        <v>136</v>
      </c>
      <c r="H1671">
        <v>88502</v>
      </c>
    </row>
    <row r="1672" spans="1:8">
      <c r="A1672" t="s">
        <v>55</v>
      </c>
      <c r="B1672" t="s">
        <v>2061</v>
      </c>
      <c r="C1672" t="s">
        <v>54</v>
      </c>
      <c r="D1672">
        <v>2010</v>
      </c>
      <c r="E1672" t="s">
        <v>104</v>
      </c>
      <c r="F1672" t="s">
        <v>164</v>
      </c>
      <c r="G1672" t="s">
        <v>136</v>
      </c>
      <c r="H1672">
        <v>79629</v>
      </c>
    </row>
    <row r="1673" spans="1:8">
      <c r="A1673" t="s">
        <v>57</v>
      </c>
      <c r="B1673" t="s">
        <v>2062</v>
      </c>
      <c r="C1673" t="s">
        <v>56</v>
      </c>
      <c r="D1673">
        <v>2010</v>
      </c>
      <c r="E1673" t="s">
        <v>104</v>
      </c>
      <c r="F1673" t="s">
        <v>164</v>
      </c>
      <c r="G1673" t="s">
        <v>136</v>
      </c>
      <c r="H1673">
        <v>234020</v>
      </c>
    </row>
    <row r="1674" spans="1:8">
      <c r="A1674" t="s">
        <v>59</v>
      </c>
      <c r="B1674" t="s">
        <v>2063</v>
      </c>
      <c r="C1674" t="s">
        <v>58</v>
      </c>
      <c r="D1674">
        <v>2010</v>
      </c>
      <c r="E1674" t="s">
        <v>104</v>
      </c>
      <c r="F1674" t="s">
        <v>164</v>
      </c>
      <c r="G1674" t="s">
        <v>136</v>
      </c>
      <c r="H1674">
        <v>150541</v>
      </c>
    </row>
    <row r="1675" spans="1:8">
      <c r="A1675" t="s">
        <v>61</v>
      </c>
      <c r="B1675" t="s">
        <v>2064</v>
      </c>
      <c r="C1675" t="s">
        <v>60</v>
      </c>
      <c r="D1675">
        <v>2010</v>
      </c>
      <c r="E1675" t="s">
        <v>104</v>
      </c>
      <c r="F1675" t="s">
        <v>164</v>
      </c>
      <c r="G1675" t="s">
        <v>136</v>
      </c>
      <c r="H1675">
        <v>37777</v>
      </c>
    </row>
    <row r="1676" spans="1:8">
      <c r="A1676" t="s">
        <v>63</v>
      </c>
      <c r="B1676" t="s">
        <v>2065</v>
      </c>
      <c r="C1676" t="s">
        <v>62</v>
      </c>
      <c r="D1676">
        <v>2010</v>
      </c>
      <c r="E1676" t="s">
        <v>104</v>
      </c>
      <c r="F1676" t="s">
        <v>164</v>
      </c>
      <c r="G1676" t="s">
        <v>136</v>
      </c>
      <c r="H1676">
        <v>113997</v>
      </c>
    </row>
    <row r="1677" spans="1:8">
      <c r="A1677" t="s">
        <v>65</v>
      </c>
      <c r="B1677" t="s">
        <v>2066</v>
      </c>
      <c r="C1677" t="s">
        <v>64</v>
      </c>
      <c r="D1677">
        <v>2010</v>
      </c>
      <c r="E1677" t="s">
        <v>104</v>
      </c>
      <c r="F1677" t="s">
        <v>164</v>
      </c>
      <c r="G1677" t="s">
        <v>136</v>
      </c>
      <c r="H1677">
        <v>44792</v>
      </c>
    </row>
    <row r="1678" spans="1:8">
      <c r="A1678" t="s">
        <v>67</v>
      </c>
      <c r="B1678" t="s">
        <v>2067</v>
      </c>
      <c r="C1678" t="s">
        <v>66</v>
      </c>
      <c r="D1678">
        <v>2010</v>
      </c>
      <c r="E1678" t="s">
        <v>104</v>
      </c>
      <c r="F1678" t="s">
        <v>164</v>
      </c>
      <c r="G1678" t="s">
        <v>136</v>
      </c>
      <c r="H1678">
        <v>57425</v>
      </c>
    </row>
    <row r="1679" spans="1:8">
      <c r="A1679" t="s">
        <v>69</v>
      </c>
      <c r="B1679" t="s">
        <v>2068</v>
      </c>
      <c r="C1679" t="s">
        <v>68</v>
      </c>
      <c r="D1679">
        <v>2010</v>
      </c>
      <c r="E1679" t="s">
        <v>104</v>
      </c>
      <c r="F1679" t="s">
        <v>164</v>
      </c>
      <c r="G1679" t="s">
        <v>136</v>
      </c>
      <c r="H1679">
        <v>55980</v>
      </c>
    </row>
    <row r="1680" spans="1:8">
      <c r="A1680" t="s">
        <v>71</v>
      </c>
      <c r="B1680" t="s">
        <v>2069</v>
      </c>
      <c r="C1680" t="s">
        <v>70</v>
      </c>
      <c r="D1680">
        <v>2010</v>
      </c>
      <c r="E1680" t="s">
        <v>104</v>
      </c>
      <c r="F1680" t="s">
        <v>164</v>
      </c>
      <c r="G1680" t="s">
        <v>136</v>
      </c>
      <c r="H1680">
        <v>91966</v>
      </c>
    </row>
    <row r="1681" spans="1:8">
      <c r="A1681" t="s">
        <v>20</v>
      </c>
      <c r="B1681" t="s">
        <v>2070</v>
      </c>
      <c r="C1681" t="s">
        <v>182</v>
      </c>
      <c r="D1681">
        <v>2010</v>
      </c>
      <c r="E1681" t="s">
        <v>104</v>
      </c>
      <c r="F1681" t="s">
        <v>164</v>
      </c>
      <c r="G1681" t="s">
        <v>136</v>
      </c>
      <c r="H1681">
        <v>1937725</v>
      </c>
    </row>
    <row r="1682" spans="1:8">
      <c r="A1682" t="s">
        <v>23</v>
      </c>
      <c r="B1682" t="s">
        <v>2071</v>
      </c>
      <c r="C1682" t="s">
        <v>175</v>
      </c>
      <c r="D1682">
        <v>2011</v>
      </c>
      <c r="E1682" t="s">
        <v>104</v>
      </c>
      <c r="F1682" t="s">
        <v>164</v>
      </c>
      <c r="G1682" t="s">
        <v>136</v>
      </c>
      <c r="H1682">
        <v>425710</v>
      </c>
    </row>
    <row r="1683" spans="1:8">
      <c r="A1683" t="s">
        <v>25</v>
      </c>
      <c r="B1683" t="s">
        <v>2072</v>
      </c>
      <c r="C1683" t="s">
        <v>176</v>
      </c>
      <c r="D1683">
        <v>2011</v>
      </c>
      <c r="E1683" t="s">
        <v>104</v>
      </c>
      <c r="F1683" t="s">
        <v>164</v>
      </c>
      <c r="G1683" t="s">
        <v>136</v>
      </c>
      <c r="H1683">
        <v>79783</v>
      </c>
    </row>
    <row r="1684" spans="1:8">
      <c r="A1684" t="s">
        <v>26</v>
      </c>
      <c r="B1684" t="s">
        <v>2073</v>
      </c>
      <c r="C1684" t="s">
        <v>177</v>
      </c>
      <c r="D1684">
        <v>2011</v>
      </c>
      <c r="E1684" t="s">
        <v>104</v>
      </c>
      <c r="F1684" t="s">
        <v>164</v>
      </c>
      <c r="G1684" t="s">
        <v>136</v>
      </c>
      <c r="H1684">
        <v>234538</v>
      </c>
    </row>
    <row r="1685" spans="1:8">
      <c r="A1685" s="16" t="s">
        <v>221</v>
      </c>
      <c r="B1685" t="s">
        <v>2074</v>
      </c>
      <c r="C1685" t="s">
        <v>178</v>
      </c>
      <c r="D1685">
        <v>2011</v>
      </c>
      <c r="E1685" t="s">
        <v>104</v>
      </c>
      <c r="F1685" t="s">
        <v>164</v>
      </c>
      <c r="G1685" t="s">
        <v>136</v>
      </c>
      <c r="H1685">
        <v>332362</v>
      </c>
    </row>
    <row r="1686" spans="1:8">
      <c r="A1686" t="s">
        <v>107</v>
      </c>
      <c r="B1686" t="s">
        <v>2075</v>
      </c>
      <c r="C1686" t="s">
        <v>179</v>
      </c>
      <c r="D1686">
        <v>2011</v>
      </c>
      <c r="E1686" t="s">
        <v>104</v>
      </c>
      <c r="F1686" t="s">
        <v>164</v>
      </c>
      <c r="G1686" t="s">
        <v>136</v>
      </c>
      <c r="H1686">
        <v>316304</v>
      </c>
    </row>
    <row r="1687" spans="1:8">
      <c r="A1687" t="s">
        <v>27</v>
      </c>
      <c r="B1687" t="s">
        <v>2076</v>
      </c>
      <c r="C1687" t="s">
        <v>180</v>
      </c>
      <c r="D1687">
        <v>2011</v>
      </c>
      <c r="E1687" t="s">
        <v>104</v>
      </c>
      <c r="F1687" t="s">
        <v>164</v>
      </c>
      <c r="G1687" t="s">
        <v>136</v>
      </c>
      <c r="H1687">
        <v>187760</v>
      </c>
    </row>
    <row r="1688" spans="1:8">
      <c r="A1688" t="s">
        <v>28</v>
      </c>
      <c r="B1688" t="s">
        <v>2077</v>
      </c>
      <c r="C1688" t="s">
        <v>181</v>
      </c>
      <c r="D1688">
        <v>2011</v>
      </c>
      <c r="E1688" t="s">
        <v>104</v>
      </c>
      <c r="F1688" t="s">
        <v>164</v>
      </c>
      <c r="G1688" t="s">
        <v>136</v>
      </c>
      <c r="H1688">
        <v>365067</v>
      </c>
    </row>
    <row r="1689" spans="1:8">
      <c r="A1689" t="s">
        <v>30</v>
      </c>
      <c r="B1689" t="s">
        <v>2078</v>
      </c>
      <c r="C1689" t="s">
        <v>29</v>
      </c>
      <c r="D1689">
        <v>2011</v>
      </c>
      <c r="E1689" t="s">
        <v>104</v>
      </c>
      <c r="F1689" t="s">
        <v>164</v>
      </c>
      <c r="G1689" t="s">
        <v>136</v>
      </c>
      <c r="H1689">
        <v>42294</v>
      </c>
    </row>
    <row r="1690" spans="1:8">
      <c r="A1690" t="s">
        <v>32</v>
      </c>
      <c r="B1690" t="s">
        <v>2079</v>
      </c>
      <c r="C1690" t="s">
        <v>31</v>
      </c>
      <c r="D1690">
        <v>2011</v>
      </c>
      <c r="E1690" t="s">
        <v>104</v>
      </c>
      <c r="F1690" t="s">
        <v>164</v>
      </c>
      <c r="G1690" t="s">
        <v>136</v>
      </c>
      <c r="H1690">
        <v>75336</v>
      </c>
    </row>
    <row r="1691" spans="1:8">
      <c r="A1691" t="s">
        <v>34</v>
      </c>
      <c r="B1691" t="s">
        <v>2080</v>
      </c>
      <c r="C1691" t="s">
        <v>33</v>
      </c>
      <c r="D1691">
        <v>2011</v>
      </c>
      <c r="E1691" t="s">
        <v>104</v>
      </c>
      <c r="F1691" t="s">
        <v>164</v>
      </c>
      <c r="G1691" t="s">
        <v>136</v>
      </c>
      <c r="H1691">
        <v>67881</v>
      </c>
    </row>
    <row r="1692" spans="1:8">
      <c r="A1692" t="s">
        <v>36</v>
      </c>
      <c r="B1692" t="s">
        <v>2081</v>
      </c>
      <c r="C1692" t="s">
        <v>35</v>
      </c>
      <c r="D1692">
        <v>2011</v>
      </c>
      <c r="E1692" t="s">
        <v>104</v>
      </c>
      <c r="F1692" t="s">
        <v>164</v>
      </c>
      <c r="G1692" t="s">
        <v>136</v>
      </c>
      <c r="H1692">
        <v>57044</v>
      </c>
    </row>
    <row r="1693" spans="1:8">
      <c r="A1693" t="s">
        <v>38</v>
      </c>
      <c r="B1693" t="s">
        <v>2082</v>
      </c>
      <c r="C1693" t="s">
        <v>37</v>
      </c>
      <c r="D1693">
        <v>2011</v>
      </c>
      <c r="E1693" t="s">
        <v>104</v>
      </c>
      <c r="F1693" t="s">
        <v>164</v>
      </c>
      <c r="G1693" t="s">
        <v>136</v>
      </c>
      <c r="H1693">
        <v>96973</v>
      </c>
    </row>
    <row r="1694" spans="1:8">
      <c r="A1694" t="s">
        <v>40</v>
      </c>
      <c r="B1694" t="s">
        <v>2083</v>
      </c>
      <c r="C1694" t="s">
        <v>39</v>
      </c>
      <c r="D1694">
        <v>2011</v>
      </c>
      <c r="E1694" t="s">
        <v>104</v>
      </c>
      <c r="F1694" t="s">
        <v>164</v>
      </c>
      <c r="G1694" t="s">
        <v>136</v>
      </c>
      <c r="H1694">
        <v>86182</v>
      </c>
    </row>
    <row r="1695" spans="1:8">
      <c r="A1695" t="s">
        <v>41</v>
      </c>
      <c r="B1695" t="s">
        <v>2084</v>
      </c>
      <c r="C1695" t="s">
        <v>24</v>
      </c>
      <c r="D1695">
        <v>2011</v>
      </c>
      <c r="E1695" t="s">
        <v>104</v>
      </c>
      <c r="F1695" t="s">
        <v>164</v>
      </c>
      <c r="G1695" t="s">
        <v>136</v>
      </c>
      <c r="H1695">
        <v>79783</v>
      </c>
    </row>
    <row r="1696" spans="1:8">
      <c r="A1696" t="s">
        <v>43</v>
      </c>
      <c r="B1696" t="s">
        <v>2085</v>
      </c>
      <c r="C1696" t="s">
        <v>42</v>
      </c>
      <c r="D1696">
        <v>2011</v>
      </c>
      <c r="E1696" t="s">
        <v>104</v>
      </c>
      <c r="F1696" t="s">
        <v>164</v>
      </c>
      <c r="G1696" t="s">
        <v>136</v>
      </c>
      <c r="H1696">
        <v>48353</v>
      </c>
    </row>
    <row r="1697" spans="1:8">
      <c r="A1697" t="s">
        <v>45</v>
      </c>
      <c r="B1697" t="s">
        <v>2086</v>
      </c>
      <c r="C1697" t="s">
        <v>44</v>
      </c>
      <c r="D1697">
        <v>2011</v>
      </c>
      <c r="E1697" t="s">
        <v>104</v>
      </c>
      <c r="F1697" t="s">
        <v>164</v>
      </c>
      <c r="G1697" t="s">
        <v>136</v>
      </c>
      <c r="H1697">
        <v>73697</v>
      </c>
    </row>
    <row r="1698" spans="1:8">
      <c r="A1698" t="s">
        <v>47</v>
      </c>
      <c r="B1698" t="s">
        <v>2087</v>
      </c>
      <c r="C1698" t="s">
        <v>46</v>
      </c>
      <c r="D1698">
        <v>2011</v>
      </c>
      <c r="E1698" t="s">
        <v>104</v>
      </c>
      <c r="F1698" t="s">
        <v>164</v>
      </c>
      <c r="G1698" t="s">
        <v>136</v>
      </c>
      <c r="H1698">
        <v>112488</v>
      </c>
    </row>
    <row r="1699" spans="1:8">
      <c r="A1699" t="s">
        <v>49</v>
      </c>
      <c r="B1699" t="s">
        <v>2088</v>
      </c>
      <c r="C1699" t="s">
        <v>48</v>
      </c>
      <c r="D1699">
        <v>2011</v>
      </c>
      <c r="E1699" t="s">
        <v>104</v>
      </c>
      <c r="F1699" t="s">
        <v>164</v>
      </c>
      <c r="G1699" t="s">
        <v>136</v>
      </c>
      <c r="H1699">
        <v>154336</v>
      </c>
    </row>
    <row r="1700" spans="1:8">
      <c r="A1700" t="s">
        <v>51</v>
      </c>
      <c r="B1700" t="s">
        <v>2089</v>
      </c>
      <c r="C1700" t="s">
        <v>50</v>
      </c>
      <c r="D1700">
        <v>2011</v>
      </c>
      <c r="E1700" t="s">
        <v>104</v>
      </c>
      <c r="F1700" t="s">
        <v>164</v>
      </c>
      <c r="G1700" t="s">
        <v>136</v>
      </c>
      <c r="H1700">
        <v>89002</v>
      </c>
    </row>
    <row r="1701" spans="1:8">
      <c r="A1701" t="s">
        <v>53</v>
      </c>
      <c r="B1701" t="s">
        <v>2090</v>
      </c>
      <c r="C1701" t="s">
        <v>52</v>
      </c>
      <c r="D1701">
        <v>2011</v>
      </c>
      <c r="E1701" t="s">
        <v>104</v>
      </c>
      <c r="F1701" t="s">
        <v>164</v>
      </c>
      <c r="G1701" t="s">
        <v>136</v>
      </c>
      <c r="H1701">
        <v>89024</v>
      </c>
    </row>
    <row r="1702" spans="1:8">
      <c r="A1702" t="s">
        <v>55</v>
      </c>
      <c r="B1702" t="s">
        <v>2091</v>
      </c>
      <c r="C1702" t="s">
        <v>54</v>
      </c>
      <c r="D1702">
        <v>2011</v>
      </c>
      <c r="E1702" t="s">
        <v>104</v>
      </c>
      <c r="F1702" t="s">
        <v>164</v>
      </c>
      <c r="G1702" t="s">
        <v>136</v>
      </c>
      <c r="H1702">
        <v>79677</v>
      </c>
    </row>
    <row r="1703" spans="1:8">
      <c r="A1703" t="s">
        <v>57</v>
      </c>
      <c r="B1703" t="s">
        <v>2092</v>
      </c>
      <c r="C1703" t="s">
        <v>56</v>
      </c>
      <c r="D1703">
        <v>2011</v>
      </c>
      <c r="E1703" t="s">
        <v>104</v>
      </c>
      <c r="F1703" t="s">
        <v>164</v>
      </c>
      <c r="G1703" t="s">
        <v>136</v>
      </c>
      <c r="H1703">
        <v>236627</v>
      </c>
    </row>
    <row r="1704" spans="1:8">
      <c r="A1704" t="s">
        <v>59</v>
      </c>
      <c r="B1704" t="s">
        <v>2093</v>
      </c>
      <c r="C1704" t="s">
        <v>58</v>
      </c>
      <c r="D1704">
        <v>2011</v>
      </c>
      <c r="E1704" t="s">
        <v>104</v>
      </c>
      <c r="F1704" t="s">
        <v>164</v>
      </c>
      <c r="G1704" t="s">
        <v>136</v>
      </c>
      <c r="H1704">
        <v>149734</v>
      </c>
    </row>
    <row r="1705" spans="1:8">
      <c r="A1705" t="s">
        <v>61</v>
      </c>
      <c r="B1705" t="s">
        <v>2094</v>
      </c>
      <c r="C1705" t="s">
        <v>60</v>
      </c>
      <c r="D1705">
        <v>2011</v>
      </c>
      <c r="E1705" t="s">
        <v>104</v>
      </c>
      <c r="F1705" t="s">
        <v>164</v>
      </c>
      <c r="G1705" t="s">
        <v>136</v>
      </c>
      <c r="H1705">
        <v>38026</v>
      </c>
    </row>
    <row r="1706" spans="1:8">
      <c r="A1706" t="s">
        <v>63</v>
      </c>
      <c r="B1706" t="s">
        <v>2095</v>
      </c>
      <c r="C1706" t="s">
        <v>62</v>
      </c>
      <c r="D1706">
        <v>2011</v>
      </c>
      <c r="E1706" t="s">
        <v>104</v>
      </c>
      <c r="F1706" t="s">
        <v>164</v>
      </c>
      <c r="G1706" t="s">
        <v>136</v>
      </c>
      <c r="H1706">
        <v>114124</v>
      </c>
    </row>
    <row r="1707" spans="1:8">
      <c r="A1707" t="s">
        <v>65</v>
      </c>
      <c r="B1707" t="s">
        <v>2096</v>
      </c>
      <c r="C1707" t="s">
        <v>64</v>
      </c>
      <c r="D1707">
        <v>2011</v>
      </c>
      <c r="E1707" t="s">
        <v>104</v>
      </c>
      <c r="F1707" t="s">
        <v>164</v>
      </c>
      <c r="G1707" t="s">
        <v>136</v>
      </c>
      <c r="H1707">
        <v>44821</v>
      </c>
    </row>
    <row r="1708" spans="1:8">
      <c r="A1708" t="s">
        <v>67</v>
      </c>
      <c r="B1708" t="s">
        <v>2097</v>
      </c>
      <c r="C1708" t="s">
        <v>66</v>
      </c>
      <c r="D1708">
        <v>2011</v>
      </c>
      <c r="E1708" t="s">
        <v>104</v>
      </c>
      <c r="F1708" t="s">
        <v>164</v>
      </c>
      <c r="G1708" t="s">
        <v>136</v>
      </c>
      <c r="H1708">
        <v>57509</v>
      </c>
    </row>
    <row r="1709" spans="1:8">
      <c r="A1709" t="s">
        <v>69</v>
      </c>
      <c r="B1709" t="s">
        <v>2098</v>
      </c>
      <c r="C1709" t="s">
        <v>68</v>
      </c>
      <c r="D1709">
        <v>2011</v>
      </c>
      <c r="E1709" t="s">
        <v>104</v>
      </c>
      <c r="F1709" t="s">
        <v>164</v>
      </c>
      <c r="G1709" t="s">
        <v>136</v>
      </c>
      <c r="H1709">
        <v>56067</v>
      </c>
    </row>
    <row r="1710" spans="1:8">
      <c r="A1710" t="s">
        <v>71</v>
      </c>
      <c r="B1710" t="s">
        <v>2099</v>
      </c>
      <c r="C1710" t="s">
        <v>70</v>
      </c>
      <c r="D1710">
        <v>2011</v>
      </c>
      <c r="E1710" t="s">
        <v>104</v>
      </c>
      <c r="F1710" t="s">
        <v>164</v>
      </c>
      <c r="G1710" t="s">
        <v>136</v>
      </c>
      <c r="H1710">
        <v>92546</v>
      </c>
    </row>
    <row r="1711" spans="1:8">
      <c r="A1711" t="s">
        <v>20</v>
      </c>
      <c r="B1711" t="s">
        <v>2100</v>
      </c>
      <c r="C1711" t="s">
        <v>182</v>
      </c>
      <c r="D1711">
        <v>2011</v>
      </c>
      <c r="E1711" t="s">
        <v>104</v>
      </c>
      <c r="F1711" t="s">
        <v>164</v>
      </c>
      <c r="G1711" t="s">
        <v>136</v>
      </c>
      <c r="H1711">
        <v>1941524</v>
      </c>
    </row>
    <row r="1712" spans="1:8">
      <c r="A1712" t="s">
        <v>23</v>
      </c>
      <c r="B1712" t="s">
        <v>2101</v>
      </c>
      <c r="C1712" t="s">
        <v>175</v>
      </c>
      <c r="D1712">
        <v>2012</v>
      </c>
      <c r="E1712" t="s">
        <v>104</v>
      </c>
      <c r="F1712" t="s">
        <v>164</v>
      </c>
      <c r="G1712" t="s">
        <v>136</v>
      </c>
      <c r="H1712">
        <v>422177</v>
      </c>
    </row>
    <row r="1713" spans="1:8">
      <c r="A1713" t="s">
        <v>25</v>
      </c>
      <c r="B1713" t="s">
        <v>2102</v>
      </c>
      <c r="C1713" t="s">
        <v>176</v>
      </c>
      <c r="D1713">
        <v>2012</v>
      </c>
      <c r="E1713" t="s">
        <v>104</v>
      </c>
      <c r="F1713" t="s">
        <v>164</v>
      </c>
      <c r="G1713" t="s">
        <v>136</v>
      </c>
      <c r="H1713">
        <v>78806</v>
      </c>
    </row>
    <row r="1714" spans="1:8">
      <c r="A1714" t="s">
        <v>26</v>
      </c>
      <c r="B1714" t="s">
        <v>2103</v>
      </c>
      <c r="C1714" t="s">
        <v>177</v>
      </c>
      <c r="D1714">
        <v>2012</v>
      </c>
      <c r="E1714" t="s">
        <v>104</v>
      </c>
      <c r="F1714" t="s">
        <v>164</v>
      </c>
      <c r="G1714" t="s">
        <v>136</v>
      </c>
      <c r="H1714">
        <v>233487</v>
      </c>
    </row>
    <row r="1715" spans="1:8">
      <c r="A1715" s="16" t="s">
        <v>221</v>
      </c>
      <c r="B1715" t="s">
        <v>2104</v>
      </c>
      <c r="C1715" t="s">
        <v>178</v>
      </c>
      <c r="D1715">
        <v>2012</v>
      </c>
      <c r="E1715" t="s">
        <v>104</v>
      </c>
      <c r="F1715" t="s">
        <v>164</v>
      </c>
      <c r="G1715" t="s">
        <v>136</v>
      </c>
      <c r="H1715">
        <v>330628</v>
      </c>
    </row>
    <row r="1716" spans="1:8">
      <c r="A1716" t="s">
        <v>107</v>
      </c>
      <c r="B1716" t="s">
        <v>2105</v>
      </c>
      <c r="C1716" t="s">
        <v>179</v>
      </c>
      <c r="D1716">
        <v>2012</v>
      </c>
      <c r="E1716" t="s">
        <v>104</v>
      </c>
      <c r="F1716" t="s">
        <v>164</v>
      </c>
      <c r="G1716" t="s">
        <v>136</v>
      </c>
      <c r="H1716">
        <v>316411</v>
      </c>
    </row>
    <row r="1717" spans="1:8">
      <c r="A1717" t="s">
        <v>27</v>
      </c>
      <c r="B1717" t="s">
        <v>2106</v>
      </c>
      <c r="C1717" t="s">
        <v>180</v>
      </c>
      <c r="D1717">
        <v>2012</v>
      </c>
      <c r="E1717" t="s">
        <v>104</v>
      </c>
      <c r="F1717" t="s">
        <v>164</v>
      </c>
      <c r="G1717" t="s">
        <v>136</v>
      </c>
      <c r="H1717">
        <v>187266</v>
      </c>
    </row>
    <row r="1718" spans="1:8">
      <c r="A1718" t="s">
        <v>28</v>
      </c>
      <c r="B1718" t="s">
        <v>2107</v>
      </c>
      <c r="C1718" t="s">
        <v>181</v>
      </c>
      <c r="D1718">
        <v>2012</v>
      </c>
      <c r="E1718" t="s">
        <v>104</v>
      </c>
      <c r="F1718" t="s">
        <v>164</v>
      </c>
      <c r="G1718" t="s">
        <v>136</v>
      </c>
      <c r="H1718">
        <v>362862</v>
      </c>
    </row>
    <row r="1719" spans="1:8">
      <c r="A1719" t="s">
        <v>30</v>
      </c>
      <c r="B1719" t="s">
        <v>2108</v>
      </c>
      <c r="C1719" t="s">
        <v>29</v>
      </c>
      <c r="D1719">
        <v>2012</v>
      </c>
      <c r="E1719" t="s">
        <v>104</v>
      </c>
      <c r="F1719" t="s">
        <v>164</v>
      </c>
      <c r="G1719" t="s">
        <v>136</v>
      </c>
      <c r="H1719">
        <v>41789</v>
      </c>
    </row>
    <row r="1720" spans="1:8">
      <c r="A1720" t="s">
        <v>32</v>
      </c>
      <c r="B1720" t="s">
        <v>2109</v>
      </c>
      <c r="C1720" t="s">
        <v>31</v>
      </c>
      <c r="D1720">
        <v>2012</v>
      </c>
      <c r="E1720" t="s">
        <v>104</v>
      </c>
      <c r="F1720" t="s">
        <v>164</v>
      </c>
      <c r="G1720" t="s">
        <v>136</v>
      </c>
      <c r="H1720">
        <v>74921</v>
      </c>
    </row>
    <row r="1721" spans="1:8">
      <c r="A1721" t="s">
        <v>34</v>
      </c>
      <c r="B1721" t="s">
        <v>2110</v>
      </c>
      <c r="C1721" t="s">
        <v>33</v>
      </c>
      <c r="D1721">
        <v>2012</v>
      </c>
      <c r="E1721" t="s">
        <v>104</v>
      </c>
      <c r="F1721" t="s">
        <v>164</v>
      </c>
      <c r="G1721" t="s">
        <v>136</v>
      </c>
      <c r="H1721">
        <v>67285</v>
      </c>
    </row>
    <row r="1722" spans="1:8">
      <c r="A1722" t="s">
        <v>36</v>
      </c>
      <c r="B1722" t="s">
        <v>2111</v>
      </c>
      <c r="C1722" t="s">
        <v>35</v>
      </c>
      <c r="D1722">
        <v>2012</v>
      </c>
      <c r="E1722" t="s">
        <v>104</v>
      </c>
      <c r="F1722" t="s">
        <v>164</v>
      </c>
      <c r="G1722" t="s">
        <v>136</v>
      </c>
      <c r="H1722">
        <v>56558</v>
      </c>
    </row>
    <row r="1723" spans="1:8">
      <c r="A1723" t="s">
        <v>38</v>
      </c>
      <c r="B1723" t="s">
        <v>2112</v>
      </c>
      <c r="C1723" t="s">
        <v>37</v>
      </c>
      <c r="D1723">
        <v>2012</v>
      </c>
      <c r="E1723" t="s">
        <v>104</v>
      </c>
      <c r="F1723" t="s">
        <v>164</v>
      </c>
      <c r="G1723" t="s">
        <v>136</v>
      </c>
      <c r="H1723">
        <v>95863</v>
      </c>
    </row>
    <row r="1724" spans="1:8">
      <c r="A1724" t="s">
        <v>40</v>
      </c>
      <c r="B1724" t="s">
        <v>2113</v>
      </c>
      <c r="C1724" t="s">
        <v>39</v>
      </c>
      <c r="D1724">
        <v>2012</v>
      </c>
      <c r="E1724" t="s">
        <v>104</v>
      </c>
      <c r="F1724" t="s">
        <v>164</v>
      </c>
      <c r="G1724" t="s">
        <v>136</v>
      </c>
      <c r="H1724">
        <v>85761</v>
      </c>
    </row>
    <row r="1725" spans="1:8">
      <c r="A1725" t="s">
        <v>41</v>
      </c>
      <c r="B1725" t="s">
        <v>2114</v>
      </c>
      <c r="C1725" t="s">
        <v>24</v>
      </c>
      <c r="D1725">
        <v>2012</v>
      </c>
      <c r="E1725" t="s">
        <v>104</v>
      </c>
      <c r="F1725" t="s">
        <v>164</v>
      </c>
      <c r="G1725" t="s">
        <v>136</v>
      </c>
      <c r="H1725">
        <v>78806</v>
      </c>
    </row>
    <row r="1726" spans="1:8">
      <c r="A1726" t="s">
        <v>43</v>
      </c>
      <c r="B1726" t="s">
        <v>2115</v>
      </c>
      <c r="C1726" t="s">
        <v>42</v>
      </c>
      <c r="D1726">
        <v>2012</v>
      </c>
      <c r="E1726" t="s">
        <v>104</v>
      </c>
      <c r="F1726" t="s">
        <v>164</v>
      </c>
      <c r="G1726" t="s">
        <v>136</v>
      </c>
      <c r="H1726">
        <v>48558</v>
      </c>
    </row>
    <row r="1727" spans="1:8">
      <c r="A1727" t="s">
        <v>45</v>
      </c>
      <c r="B1727" t="s">
        <v>2116</v>
      </c>
      <c r="C1727" t="s">
        <v>44</v>
      </c>
      <c r="D1727">
        <v>2012</v>
      </c>
      <c r="E1727" t="s">
        <v>104</v>
      </c>
      <c r="F1727" t="s">
        <v>164</v>
      </c>
      <c r="G1727" t="s">
        <v>136</v>
      </c>
      <c r="H1727">
        <v>73146</v>
      </c>
    </row>
    <row r="1728" spans="1:8">
      <c r="A1728" t="s">
        <v>47</v>
      </c>
      <c r="B1728" t="s">
        <v>2117</v>
      </c>
      <c r="C1728" t="s">
        <v>46</v>
      </c>
      <c r="D1728">
        <v>2012</v>
      </c>
      <c r="E1728" t="s">
        <v>104</v>
      </c>
      <c r="F1728" t="s">
        <v>164</v>
      </c>
      <c r="G1728" t="s">
        <v>136</v>
      </c>
      <c r="H1728">
        <v>111783</v>
      </c>
    </row>
    <row r="1729" spans="1:8">
      <c r="A1729" t="s">
        <v>49</v>
      </c>
      <c r="B1729" t="s">
        <v>2118</v>
      </c>
      <c r="C1729" t="s">
        <v>48</v>
      </c>
      <c r="D1729">
        <v>2012</v>
      </c>
      <c r="E1729" t="s">
        <v>104</v>
      </c>
      <c r="F1729" t="s">
        <v>164</v>
      </c>
      <c r="G1729" t="s">
        <v>136</v>
      </c>
      <c r="H1729">
        <v>153784</v>
      </c>
    </row>
    <row r="1730" spans="1:8">
      <c r="A1730" t="s">
        <v>51</v>
      </c>
      <c r="B1730" t="s">
        <v>2119</v>
      </c>
      <c r="C1730" t="s">
        <v>50</v>
      </c>
      <c r="D1730">
        <v>2012</v>
      </c>
      <c r="E1730" t="s">
        <v>104</v>
      </c>
      <c r="F1730" t="s">
        <v>164</v>
      </c>
      <c r="G1730" t="s">
        <v>136</v>
      </c>
      <c r="H1730">
        <v>88490</v>
      </c>
    </row>
    <row r="1731" spans="1:8">
      <c r="A1731" t="s">
        <v>53</v>
      </c>
      <c r="B1731" t="s">
        <v>2120</v>
      </c>
      <c r="C1731" t="s">
        <v>52</v>
      </c>
      <c r="D1731">
        <v>2012</v>
      </c>
      <c r="E1731" t="s">
        <v>104</v>
      </c>
      <c r="F1731" t="s">
        <v>164</v>
      </c>
      <c r="G1731" t="s">
        <v>136</v>
      </c>
      <c r="H1731">
        <v>88354</v>
      </c>
    </row>
    <row r="1732" spans="1:8">
      <c r="A1732" t="s">
        <v>55</v>
      </c>
      <c r="B1732" t="s">
        <v>2121</v>
      </c>
      <c r="C1732" t="s">
        <v>54</v>
      </c>
      <c r="D1732">
        <v>2012</v>
      </c>
      <c r="E1732" t="s">
        <v>104</v>
      </c>
      <c r="F1732" t="s">
        <v>164</v>
      </c>
      <c r="G1732" t="s">
        <v>136</v>
      </c>
      <c r="H1732">
        <v>78800</v>
      </c>
    </row>
    <row r="1733" spans="1:8">
      <c r="A1733" t="s">
        <v>57</v>
      </c>
      <c r="B1733" t="s">
        <v>2122</v>
      </c>
      <c r="C1733" t="s">
        <v>56</v>
      </c>
      <c r="D1733">
        <v>2012</v>
      </c>
      <c r="E1733" t="s">
        <v>104</v>
      </c>
      <c r="F1733" t="s">
        <v>164</v>
      </c>
      <c r="G1733" t="s">
        <v>136</v>
      </c>
      <c r="H1733">
        <v>237611</v>
      </c>
    </row>
    <row r="1734" spans="1:8">
      <c r="A1734" t="s">
        <v>59</v>
      </c>
      <c r="B1734" t="s">
        <v>2123</v>
      </c>
      <c r="C1734" t="s">
        <v>58</v>
      </c>
      <c r="D1734">
        <v>2012</v>
      </c>
      <c r="E1734" t="s">
        <v>104</v>
      </c>
      <c r="F1734" t="s">
        <v>164</v>
      </c>
      <c r="G1734" t="s">
        <v>136</v>
      </c>
      <c r="H1734">
        <v>149517</v>
      </c>
    </row>
    <row r="1735" spans="1:8">
      <c r="A1735" t="s">
        <v>61</v>
      </c>
      <c r="B1735" t="s">
        <v>2124</v>
      </c>
      <c r="C1735" t="s">
        <v>60</v>
      </c>
      <c r="D1735">
        <v>2012</v>
      </c>
      <c r="E1735" t="s">
        <v>104</v>
      </c>
      <c r="F1735" t="s">
        <v>164</v>
      </c>
      <c r="G1735" t="s">
        <v>136</v>
      </c>
      <c r="H1735">
        <v>37749</v>
      </c>
    </row>
    <row r="1736" spans="1:8">
      <c r="A1736" t="s">
        <v>63</v>
      </c>
      <c r="B1736" t="s">
        <v>2125</v>
      </c>
      <c r="C1736" t="s">
        <v>62</v>
      </c>
      <c r="D1736">
        <v>2012</v>
      </c>
      <c r="E1736" t="s">
        <v>104</v>
      </c>
      <c r="F1736" t="s">
        <v>164</v>
      </c>
      <c r="G1736" t="s">
        <v>136</v>
      </c>
      <c r="H1736">
        <v>113448</v>
      </c>
    </row>
    <row r="1737" spans="1:8">
      <c r="A1737" t="s">
        <v>65</v>
      </c>
      <c r="B1737" t="s">
        <v>2126</v>
      </c>
      <c r="C1737" t="s">
        <v>64</v>
      </c>
      <c r="D1737">
        <v>2012</v>
      </c>
      <c r="E1737" t="s">
        <v>104</v>
      </c>
      <c r="F1737" t="s">
        <v>164</v>
      </c>
      <c r="G1737" t="s">
        <v>136</v>
      </c>
      <c r="H1737">
        <v>44511</v>
      </c>
    </row>
    <row r="1738" spans="1:8">
      <c r="A1738" t="s">
        <v>67</v>
      </c>
      <c r="B1738" t="s">
        <v>2127</v>
      </c>
      <c r="C1738" t="s">
        <v>66</v>
      </c>
      <c r="D1738">
        <v>2012</v>
      </c>
      <c r="E1738" t="s">
        <v>104</v>
      </c>
      <c r="F1738" t="s">
        <v>164</v>
      </c>
      <c r="G1738" t="s">
        <v>136</v>
      </c>
      <c r="H1738">
        <v>57233</v>
      </c>
    </row>
    <row r="1739" spans="1:8">
      <c r="A1739" t="s">
        <v>69</v>
      </c>
      <c r="B1739" t="s">
        <v>2128</v>
      </c>
      <c r="C1739" t="s">
        <v>68</v>
      </c>
      <c r="D1739">
        <v>2012</v>
      </c>
      <c r="E1739" t="s">
        <v>104</v>
      </c>
      <c r="F1739" t="s">
        <v>164</v>
      </c>
      <c r="G1739" t="s">
        <v>136</v>
      </c>
      <c r="H1739">
        <v>55566</v>
      </c>
    </row>
    <row r="1740" spans="1:8">
      <c r="A1740" t="s">
        <v>71</v>
      </c>
      <c r="B1740" t="s">
        <v>2129</v>
      </c>
      <c r="C1740" t="s">
        <v>70</v>
      </c>
      <c r="D1740">
        <v>2012</v>
      </c>
      <c r="E1740" t="s">
        <v>104</v>
      </c>
      <c r="F1740" t="s">
        <v>164</v>
      </c>
      <c r="G1740" t="s">
        <v>136</v>
      </c>
      <c r="H1740">
        <v>92104</v>
      </c>
    </row>
    <row r="1741" spans="1:8">
      <c r="A1741" t="s">
        <v>20</v>
      </c>
      <c r="B1741" t="s">
        <v>2130</v>
      </c>
      <c r="C1741" t="s">
        <v>182</v>
      </c>
      <c r="D1741">
        <v>2012</v>
      </c>
      <c r="E1741" t="s">
        <v>104</v>
      </c>
      <c r="F1741" t="s">
        <v>164</v>
      </c>
      <c r="G1741" t="s">
        <v>136</v>
      </c>
      <c r="H1741">
        <v>1931637</v>
      </c>
    </row>
    <row r="1742" spans="1:8">
      <c r="A1742" t="s">
        <v>23</v>
      </c>
      <c r="B1742" t="s">
        <v>2131</v>
      </c>
      <c r="C1742" t="s">
        <v>175</v>
      </c>
      <c r="D1742">
        <v>2013</v>
      </c>
      <c r="E1742" t="s">
        <v>104</v>
      </c>
      <c r="F1742" t="s">
        <v>164</v>
      </c>
      <c r="G1742" t="s">
        <v>136</v>
      </c>
      <c r="H1742">
        <v>420033</v>
      </c>
    </row>
    <row r="1743" spans="1:8">
      <c r="A1743" t="s">
        <v>25</v>
      </c>
      <c r="B1743" t="s">
        <v>2132</v>
      </c>
      <c r="C1743" t="s">
        <v>176</v>
      </c>
      <c r="D1743">
        <v>2013</v>
      </c>
      <c r="E1743" t="s">
        <v>104</v>
      </c>
      <c r="F1743" t="s">
        <v>164</v>
      </c>
      <c r="G1743" t="s">
        <v>136</v>
      </c>
      <c r="H1743">
        <v>77885</v>
      </c>
    </row>
    <row r="1744" spans="1:8">
      <c r="A1744" t="s">
        <v>26</v>
      </c>
      <c r="B1744" t="s">
        <v>2133</v>
      </c>
      <c r="C1744" t="s">
        <v>177</v>
      </c>
      <c r="D1744">
        <v>2013</v>
      </c>
      <c r="E1744" t="s">
        <v>104</v>
      </c>
      <c r="F1744" t="s">
        <v>164</v>
      </c>
      <c r="G1744" t="s">
        <v>136</v>
      </c>
      <c r="H1744">
        <v>232260</v>
      </c>
    </row>
    <row r="1745" spans="1:8">
      <c r="A1745" s="16" t="s">
        <v>221</v>
      </c>
      <c r="B1745" t="s">
        <v>2134</v>
      </c>
      <c r="C1745" t="s">
        <v>178</v>
      </c>
      <c r="D1745">
        <v>2013</v>
      </c>
      <c r="E1745" t="s">
        <v>104</v>
      </c>
      <c r="F1745" t="s">
        <v>164</v>
      </c>
      <c r="G1745" t="s">
        <v>136</v>
      </c>
      <c r="H1745">
        <v>329748</v>
      </c>
    </row>
    <row r="1746" spans="1:8">
      <c r="A1746" t="s">
        <v>107</v>
      </c>
      <c r="B1746" t="s">
        <v>2135</v>
      </c>
      <c r="C1746" t="s">
        <v>179</v>
      </c>
      <c r="D1746">
        <v>2013</v>
      </c>
      <c r="E1746" t="s">
        <v>104</v>
      </c>
      <c r="F1746" t="s">
        <v>164</v>
      </c>
      <c r="G1746" t="s">
        <v>136</v>
      </c>
      <c r="H1746">
        <v>317681</v>
      </c>
    </row>
    <row r="1747" spans="1:8">
      <c r="A1747" t="s">
        <v>27</v>
      </c>
      <c r="B1747" t="s">
        <v>2136</v>
      </c>
      <c r="C1747" t="s">
        <v>180</v>
      </c>
      <c r="D1747">
        <v>2013</v>
      </c>
      <c r="E1747" t="s">
        <v>104</v>
      </c>
      <c r="F1747" t="s">
        <v>164</v>
      </c>
      <c r="G1747" t="s">
        <v>136</v>
      </c>
      <c r="H1747">
        <v>186757</v>
      </c>
    </row>
    <row r="1748" spans="1:8">
      <c r="A1748" t="s">
        <v>28</v>
      </c>
      <c r="B1748" t="s">
        <v>2137</v>
      </c>
      <c r="C1748" t="s">
        <v>181</v>
      </c>
      <c r="D1748">
        <v>2013</v>
      </c>
      <c r="E1748" t="s">
        <v>104</v>
      </c>
      <c r="F1748" t="s">
        <v>164</v>
      </c>
      <c r="G1748" t="s">
        <v>136</v>
      </c>
      <c r="H1748">
        <v>362253</v>
      </c>
    </row>
    <row r="1749" spans="1:8">
      <c r="A1749" t="s">
        <v>30</v>
      </c>
      <c r="B1749" t="s">
        <v>2138</v>
      </c>
      <c r="C1749" t="s">
        <v>29</v>
      </c>
      <c r="D1749">
        <v>2013</v>
      </c>
      <c r="E1749" t="s">
        <v>104</v>
      </c>
      <c r="F1749" t="s">
        <v>164</v>
      </c>
      <c r="G1749" t="s">
        <v>136</v>
      </c>
      <c r="H1749">
        <v>41459</v>
      </c>
    </row>
    <row r="1750" spans="1:8">
      <c r="A1750" t="s">
        <v>32</v>
      </c>
      <c r="B1750" t="s">
        <v>2139</v>
      </c>
      <c r="C1750" t="s">
        <v>31</v>
      </c>
      <c r="D1750">
        <v>2013</v>
      </c>
      <c r="E1750" t="s">
        <v>104</v>
      </c>
      <c r="F1750" t="s">
        <v>164</v>
      </c>
      <c r="G1750" t="s">
        <v>136</v>
      </c>
      <c r="H1750">
        <v>74299</v>
      </c>
    </row>
    <row r="1751" spans="1:8">
      <c r="A1751" t="s">
        <v>34</v>
      </c>
      <c r="B1751" t="s">
        <v>2140</v>
      </c>
      <c r="C1751" t="s">
        <v>33</v>
      </c>
      <c r="D1751">
        <v>2013</v>
      </c>
      <c r="E1751" t="s">
        <v>104</v>
      </c>
      <c r="F1751" t="s">
        <v>164</v>
      </c>
      <c r="G1751" t="s">
        <v>136</v>
      </c>
      <c r="H1751">
        <v>67122</v>
      </c>
    </row>
    <row r="1752" spans="1:8">
      <c r="A1752" t="s">
        <v>36</v>
      </c>
      <c r="B1752" t="s">
        <v>2141</v>
      </c>
      <c r="C1752" t="s">
        <v>35</v>
      </c>
      <c r="D1752">
        <v>2013</v>
      </c>
      <c r="E1752" t="s">
        <v>104</v>
      </c>
      <c r="F1752" t="s">
        <v>164</v>
      </c>
      <c r="G1752" t="s">
        <v>136</v>
      </c>
      <c r="H1752">
        <v>56322</v>
      </c>
    </row>
    <row r="1753" spans="1:8">
      <c r="A1753" t="s">
        <v>38</v>
      </c>
      <c r="B1753" t="s">
        <v>2142</v>
      </c>
      <c r="C1753" t="s">
        <v>37</v>
      </c>
      <c r="D1753">
        <v>2013</v>
      </c>
      <c r="E1753" t="s">
        <v>104</v>
      </c>
      <c r="F1753" t="s">
        <v>164</v>
      </c>
      <c r="G1753" t="s">
        <v>136</v>
      </c>
      <c r="H1753">
        <v>95489</v>
      </c>
    </row>
    <row r="1754" spans="1:8">
      <c r="A1754" t="s">
        <v>40</v>
      </c>
      <c r="B1754" t="s">
        <v>2143</v>
      </c>
      <c r="C1754" t="s">
        <v>39</v>
      </c>
      <c r="D1754">
        <v>2013</v>
      </c>
      <c r="E1754" t="s">
        <v>104</v>
      </c>
      <c r="F1754" t="s">
        <v>164</v>
      </c>
      <c r="G1754" t="s">
        <v>136</v>
      </c>
      <c r="H1754">
        <v>85342</v>
      </c>
    </row>
    <row r="1755" spans="1:8">
      <c r="A1755" t="s">
        <v>41</v>
      </c>
      <c r="B1755" t="s">
        <v>2144</v>
      </c>
      <c r="C1755" t="s">
        <v>24</v>
      </c>
      <c r="D1755">
        <v>2013</v>
      </c>
      <c r="E1755" t="s">
        <v>104</v>
      </c>
      <c r="F1755" t="s">
        <v>164</v>
      </c>
      <c r="G1755" t="s">
        <v>136</v>
      </c>
      <c r="H1755">
        <v>77885</v>
      </c>
    </row>
    <row r="1756" spans="1:8">
      <c r="A1756" t="s">
        <v>43</v>
      </c>
      <c r="B1756" t="s">
        <v>2145</v>
      </c>
      <c r="C1756" t="s">
        <v>42</v>
      </c>
      <c r="D1756">
        <v>2013</v>
      </c>
      <c r="E1756" t="s">
        <v>104</v>
      </c>
      <c r="F1756" t="s">
        <v>164</v>
      </c>
      <c r="G1756" t="s">
        <v>136</v>
      </c>
      <c r="H1756">
        <v>48173</v>
      </c>
    </row>
    <row r="1757" spans="1:8">
      <c r="A1757" t="s">
        <v>45</v>
      </c>
      <c r="B1757" t="s">
        <v>2146</v>
      </c>
      <c r="C1757" t="s">
        <v>44</v>
      </c>
      <c r="D1757">
        <v>2013</v>
      </c>
      <c r="E1757" t="s">
        <v>104</v>
      </c>
      <c r="F1757" t="s">
        <v>164</v>
      </c>
      <c r="G1757" t="s">
        <v>136</v>
      </c>
      <c r="H1757">
        <v>72728</v>
      </c>
    </row>
    <row r="1758" spans="1:8">
      <c r="A1758" t="s">
        <v>47</v>
      </c>
      <c r="B1758" t="s">
        <v>2147</v>
      </c>
      <c r="C1758" t="s">
        <v>46</v>
      </c>
      <c r="D1758">
        <v>2013</v>
      </c>
      <c r="E1758" t="s">
        <v>104</v>
      </c>
      <c r="F1758" t="s">
        <v>164</v>
      </c>
      <c r="G1758" t="s">
        <v>136</v>
      </c>
      <c r="H1758">
        <v>111359</v>
      </c>
    </row>
    <row r="1759" spans="1:8">
      <c r="A1759" t="s">
        <v>49</v>
      </c>
      <c r="B1759" t="s">
        <v>2148</v>
      </c>
      <c r="C1759" t="s">
        <v>48</v>
      </c>
      <c r="D1759">
        <v>2013</v>
      </c>
      <c r="E1759" t="s">
        <v>104</v>
      </c>
      <c r="F1759" t="s">
        <v>164</v>
      </c>
      <c r="G1759" t="s">
        <v>136</v>
      </c>
      <c r="H1759">
        <v>153440</v>
      </c>
    </row>
    <row r="1760" spans="1:8">
      <c r="A1760" t="s">
        <v>51</v>
      </c>
      <c r="B1760" t="s">
        <v>2149</v>
      </c>
      <c r="C1760" t="s">
        <v>50</v>
      </c>
      <c r="D1760">
        <v>2013</v>
      </c>
      <c r="E1760" t="s">
        <v>104</v>
      </c>
      <c r="F1760" t="s">
        <v>164</v>
      </c>
      <c r="G1760" t="s">
        <v>136</v>
      </c>
      <c r="H1760">
        <v>87955</v>
      </c>
    </row>
    <row r="1761" spans="1:8">
      <c r="A1761" t="s">
        <v>53</v>
      </c>
      <c r="B1761" t="s">
        <v>2150</v>
      </c>
      <c r="C1761" t="s">
        <v>52</v>
      </c>
      <c r="D1761">
        <v>2013</v>
      </c>
      <c r="E1761" t="s">
        <v>104</v>
      </c>
      <c r="F1761" t="s">
        <v>164</v>
      </c>
      <c r="G1761" t="s">
        <v>136</v>
      </c>
      <c r="H1761">
        <v>88353</v>
      </c>
    </row>
    <row r="1762" spans="1:8">
      <c r="A1762" t="s">
        <v>55</v>
      </c>
      <c r="B1762" t="s">
        <v>2151</v>
      </c>
      <c r="C1762" t="s">
        <v>54</v>
      </c>
      <c r="D1762">
        <v>2013</v>
      </c>
      <c r="E1762" t="s">
        <v>104</v>
      </c>
      <c r="F1762" t="s">
        <v>164</v>
      </c>
      <c r="G1762" t="s">
        <v>136</v>
      </c>
      <c r="H1762">
        <v>78442</v>
      </c>
    </row>
    <row r="1763" spans="1:8">
      <c r="A1763" t="s">
        <v>57</v>
      </c>
      <c r="B1763" t="s">
        <v>2152</v>
      </c>
      <c r="C1763" t="s">
        <v>56</v>
      </c>
      <c r="D1763">
        <v>2013</v>
      </c>
      <c r="E1763" t="s">
        <v>104</v>
      </c>
      <c r="F1763" t="s">
        <v>164</v>
      </c>
      <c r="G1763" t="s">
        <v>136</v>
      </c>
      <c r="H1763">
        <v>239239</v>
      </c>
    </row>
    <row r="1764" spans="1:8">
      <c r="A1764" t="s">
        <v>59</v>
      </c>
      <c r="B1764" t="s">
        <v>2153</v>
      </c>
      <c r="C1764" t="s">
        <v>58</v>
      </c>
      <c r="D1764">
        <v>2013</v>
      </c>
      <c r="E1764" t="s">
        <v>104</v>
      </c>
      <c r="F1764" t="s">
        <v>164</v>
      </c>
      <c r="G1764" t="s">
        <v>136</v>
      </c>
      <c r="H1764">
        <v>149070</v>
      </c>
    </row>
    <row r="1765" spans="1:8">
      <c r="A1765" t="s">
        <v>61</v>
      </c>
      <c r="B1765" t="s">
        <v>2154</v>
      </c>
      <c r="C1765" t="s">
        <v>60</v>
      </c>
      <c r="D1765">
        <v>2013</v>
      </c>
      <c r="E1765" t="s">
        <v>104</v>
      </c>
      <c r="F1765" t="s">
        <v>164</v>
      </c>
      <c r="G1765" t="s">
        <v>136</v>
      </c>
      <c r="H1765">
        <v>37687</v>
      </c>
    </row>
    <row r="1766" spans="1:8">
      <c r="A1766" t="s">
        <v>63</v>
      </c>
      <c r="B1766" t="s">
        <v>2155</v>
      </c>
      <c r="C1766" t="s">
        <v>62</v>
      </c>
      <c r="D1766">
        <v>2013</v>
      </c>
      <c r="E1766" t="s">
        <v>104</v>
      </c>
      <c r="F1766" t="s">
        <v>164</v>
      </c>
      <c r="G1766" t="s">
        <v>136</v>
      </c>
      <c r="H1766">
        <v>113144</v>
      </c>
    </row>
    <row r="1767" spans="1:8">
      <c r="A1767" t="s">
        <v>65</v>
      </c>
      <c r="B1767" t="s">
        <v>2156</v>
      </c>
      <c r="C1767" t="s">
        <v>64</v>
      </c>
      <c r="D1767">
        <v>2013</v>
      </c>
      <c r="E1767" t="s">
        <v>104</v>
      </c>
      <c r="F1767" t="s">
        <v>164</v>
      </c>
      <c r="G1767" t="s">
        <v>136</v>
      </c>
      <c r="H1767">
        <v>44332</v>
      </c>
    </row>
    <row r="1768" spans="1:8">
      <c r="A1768" t="s">
        <v>67</v>
      </c>
      <c r="B1768" t="s">
        <v>2157</v>
      </c>
      <c r="C1768" t="s">
        <v>66</v>
      </c>
      <c r="D1768">
        <v>2013</v>
      </c>
      <c r="E1768" t="s">
        <v>104</v>
      </c>
      <c r="F1768" t="s">
        <v>164</v>
      </c>
      <c r="G1768" t="s">
        <v>136</v>
      </c>
      <c r="H1768">
        <v>57084</v>
      </c>
    </row>
    <row r="1769" spans="1:8">
      <c r="A1769" t="s">
        <v>69</v>
      </c>
      <c r="B1769" t="s">
        <v>2158</v>
      </c>
      <c r="C1769" t="s">
        <v>68</v>
      </c>
      <c r="D1769">
        <v>2013</v>
      </c>
      <c r="E1769" t="s">
        <v>104</v>
      </c>
      <c r="F1769" t="s">
        <v>164</v>
      </c>
      <c r="G1769" t="s">
        <v>136</v>
      </c>
      <c r="H1769">
        <v>55595</v>
      </c>
    </row>
    <row r="1770" spans="1:8">
      <c r="A1770" t="s">
        <v>71</v>
      </c>
      <c r="B1770" t="s">
        <v>2159</v>
      </c>
      <c r="C1770" t="s">
        <v>70</v>
      </c>
      <c r="D1770">
        <v>2013</v>
      </c>
      <c r="E1770" t="s">
        <v>104</v>
      </c>
      <c r="F1770" t="s">
        <v>164</v>
      </c>
      <c r="G1770" t="s">
        <v>136</v>
      </c>
      <c r="H1770">
        <v>92098</v>
      </c>
    </row>
    <row r="1771" spans="1:8">
      <c r="A1771" t="s">
        <v>20</v>
      </c>
      <c r="B1771" t="s">
        <v>2160</v>
      </c>
      <c r="C1771" t="s">
        <v>182</v>
      </c>
      <c r="D1771">
        <v>2013</v>
      </c>
      <c r="E1771" t="s">
        <v>104</v>
      </c>
      <c r="F1771" t="s">
        <v>164</v>
      </c>
      <c r="G1771" t="s">
        <v>136</v>
      </c>
      <c r="H1771">
        <v>1926617</v>
      </c>
    </row>
    <row r="1772" spans="1:8">
      <c r="A1772" t="s">
        <v>23</v>
      </c>
      <c r="B1772" t="s">
        <v>2161</v>
      </c>
      <c r="C1772" t="s">
        <v>175</v>
      </c>
      <c r="D1772">
        <v>2014</v>
      </c>
      <c r="E1772" t="s">
        <v>104</v>
      </c>
      <c r="F1772" t="s">
        <v>164</v>
      </c>
      <c r="G1772" t="s">
        <v>136</v>
      </c>
      <c r="H1772">
        <v>418129</v>
      </c>
    </row>
    <row r="1773" spans="1:8">
      <c r="A1773" t="s">
        <v>25</v>
      </c>
      <c r="B1773" t="s">
        <v>2162</v>
      </c>
      <c r="C1773" t="s">
        <v>176</v>
      </c>
      <c r="D1773">
        <v>2014</v>
      </c>
      <c r="E1773" t="s">
        <v>104</v>
      </c>
      <c r="F1773" t="s">
        <v>164</v>
      </c>
      <c r="G1773" t="s">
        <v>136</v>
      </c>
      <c r="H1773">
        <v>77169</v>
      </c>
    </row>
    <row r="1774" spans="1:8">
      <c r="A1774" t="s">
        <v>26</v>
      </c>
      <c r="B1774" t="s">
        <v>2163</v>
      </c>
      <c r="C1774" t="s">
        <v>177</v>
      </c>
      <c r="D1774">
        <v>2014</v>
      </c>
      <c r="E1774" t="s">
        <v>104</v>
      </c>
      <c r="F1774" t="s">
        <v>164</v>
      </c>
      <c r="G1774" t="s">
        <v>136</v>
      </c>
      <c r="H1774">
        <v>230588</v>
      </c>
    </row>
    <row r="1775" spans="1:8">
      <c r="A1775" s="16" t="s">
        <v>221</v>
      </c>
      <c r="B1775" t="s">
        <v>2164</v>
      </c>
      <c r="C1775" t="s">
        <v>178</v>
      </c>
      <c r="D1775">
        <v>2014</v>
      </c>
      <c r="E1775" t="s">
        <v>104</v>
      </c>
      <c r="F1775" t="s">
        <v>164</v>
      </c>
      <c r="G1775" t="s">
        <v>136</v>
      </c>
      <c r="H1775">
        <v>329761</v>
      </c>
    </row>
    <row r="1776" spans="1:8">
      <c r="A1776" t="s">
        <v>107</v>
      </c>
      <c r="B1776" t="s">
        <v>2165</v>
      </c>
      <c r="C1776" t="s">
        <v>179</v>
      </c>
      <c r="D1776">
        <v>2014</v>
      </c>
      <c r="E1776" t="s">
        <v>104</v>
      </c>
      <c r="F1776" t="s">
        <v>164</v>
      </c>
      <c r="G1776" t="s">
        <v>136</v>
      </c>
      <c r="H1776">
        <v>318719</v>
      </c>
    </row>
    <row r="1777" spans="1:8">
      <c r="A1777" t="s">
        <v>27</v>
      </c>
      <c r="B1777" t="s">
        <v>2166</v>
      </c>
      <c r="C1777" t="s">
        <v>180</v>
      </c>
      <c r="D1777">
        <v>2014</v>
      </c>
      <c r="E1777" t="s">
        <v>104</v>
      </c>
      <c r="F1777" t="s">
        <v>164</v>
      </c>
      <c r="G1777" t="s">
        <v>136</v>
      </c>
      <c r="H1777">
        <v>186531</v>
      </c>
    </row>
    <row r="1778" spans="1:8">
      <c r="A1778" t="s">
        <v>28</v>
      </c>
      <c r="B1778" t="s">
        <v>2167</v>
      </c>
      <c r="C1778" t="s">
        <v>181</v>
      </c>
      <c r="D1778">
        <v>2014</v>
      </c>
      <c r="E1778" t="s">
        <v>104</v>
      </c>
      <c r="F1778" t="s">
        <v>164</v>
      </c>
      <c r="G1778" t="s">
        <v>136</v>
      </c>
      <c r="H1778">
        <v>361551</v>
      </c>
    </row>
    <row r="1779" spans="1:8">
      <c r="A1779" t="s">
        <v>30</v>
      </c>
      <c r="B1779" t="s">
        <v>2168</v>
      </c>
      <c r="C1779" t="s">
        <v>29</v>
      </c>
      <c r="D1779">
        <v>2014</v>
      </c>
      <c r="E1779" t="s">
        <v>104</v>
      </c>
      <c r="F1779" t="s">
        <v>164</v>
      </c>
      <c r="G1779" t="s">
        <v>136</v>
      </c>
      <c r="H1779">
        <v>41141</v>
      </c>
    </row>
    <row r="1780" spans="1:8">
      <c r="A1780" t="s">
        <v>32</v>
      </c>
      <c r="B1780" t="s">
        <v>2169</v>
      </c>
      <c r="C1780" t="s">
        <v>31</v>
      </c>
      <c r="D1780">
        <v>2014</v>
      </c>
      <c r="E1780" t="s">
        <v>104</v>
      </c>
      <c r="F1780" t="s">
        <v>164</v>
      </c>
      <c r="G1780" t="s">
        <v>136</v>
      </c>
      <c r="H1780">
        <v>74076</v>
      </c>
    </row>
    <row r="1781" spans="1:8">
      <c r="A1781" t="s">
        <v>34</v>
      </c>
      <c r="B1781" t="s">
        <v>2170</v>
      </c>
      <c r="C1781" t="s">
        <v>33</v>
      </c>
      <c r="D1781">
        <v>2014</v>
      </c>
      <c r="E1781" t="s">
        <v>104</v>
      </c>
      <c r="F1781" t="s">
        <v>164</v>
      </c>
      <c r="G1781" t="s">
        <v>136</v>
      </c>
      <c r="H1781">
        <v>66910</v>
      </c>
    </row>
    <row r="1782" spans="1:8">
      <c r="A1782" t="s">
        <v>36</v>
      </c>
      <c r="B1782" t="s">
        <v>2171</v>
      </c>
      <c r="C1782" t="s">
        <v>35</v>
      </c>
      <c r="D1782">
        <v>2014</v>
      </c>
      <c r="E1782" t="s">
        <v>104</v>
      </c>
      <c r="F1782" t="s">
        <v>164</v>
      </c>
      <c r="G1782" t="s">
        <v>136</v>
      </c>
      <c r="H1782">
        <v>55937</v>
      </c>
    </row>
    <row r="1783" spans="1:8">
      <c r="A1783" t="s">
        <v>38</v>
      </c>
      <c r="B1783" t="s">
        <v>2172</v>
      </c>
      <c r="C1783" t="s">
        <v>37</v>
      </c>
      <c r="D1783">
        <v>2014</v>
      </c>
      <c r="E1783" t="s">
        <v>104</v>
      </c>
      <c r="F1783" t="s">
        <v>164</v>
      </c>
      <c r="G1783" t="s">
        <v>136</v>
      </c>
      <c r="H1783">
        <v>95079</v>
      </c>
    </row>
    <row r="1784" spans="1:8">
      <c r="A1784" t="s">
        <v>40</v>
      </c>
      <c r="B1784" t="s">
        <v>2173</v>
      </c>
      <c r="C1784" t="s">
        <v>39</v>
      </c>
      <c r="D1784">
        <v>2014</v>
      </c>
      <c r="E1784" t="s">
        <v>104</v>
      </c>
      <c r="F1784" t="s">
        <v>164</v>
      </c>
      <c r="G1784" t="s">
        <v>136</v>
      </c>
      <c r="H1784">
        <v>84986</v>
      </c>
    </row>
    <row r="1785" spans="1:8">
      <c r="A1785" t="s">
        <v>41</v>
      </c>
      <c r="B1785" t="s">
        <v>2174</v>
      </c>
      <c r="C1785" t="s">
        <v>24</v>
      </c>
      <c r="D1785">
        <v>2014</v>
      </c>
      <c r="E1785" t="s">
        <v>104</v>
      </c>
      <c r="F1785" t="s">
        <v>164</v>
      </c>
      <c r="G1785" t="s">
        <v>136</v>
      </c>
      <c r="H1785">
        <v>77169</v>
      </c>
    </row>
    <row r="1786" spans="1:8">
      <c r="A1786" t="s">
        <v>43</v>
      </c>
      <c r="B1786" t="s">
        <v>2175</v>
      </c>
      <c r="C1786" t="s">
        <v>42</v>
      </c>
      <c r="D1786">
        <v>2014</v>
      </c>
      <c r="E1786" t="s">
        <v>104</v>
      </c>
      <c r="F1786" t="s">
        <v>164</v>
      </c>
      <c r="G1786" t="s">
        <v>136</v>
      </c>
      <c r="H1786">
        <v>47280</v>
      </c>
    </row>
    <row r="1787" spans="1:8">
      <c r="A1787" t="s">
        <v>45</v>
      </c>
      <c r="B1787" t="s">
        <v>2176</v>
      </c>
      <c r="C1787" t="s">
        <v>44</v>
      </c>
      <c r="D1787">
        <v>2014</v>
      </c>
      <c r="E1787" t="s">
        <v>104</v>
      </c>
      <c r="F1787" t="s">
        <v>164</v>
      </c>
      <c r="G1787" t="s">
        <v>136</v>
      </c>
      <c r="H1787">
        <v>72569</v>
      </c>
    </row>
    <row r="1788" spans="1:8">
      <c r="A1788" t="s">
        <v>47</v>
      </c>
      <c r="B1788" t="s">
        <v>2177</v>
      </c>
      <c r="C1788" t="s">
        <v>46</v>
      </c>
      <c r="D1788">
        <v>2014</v>
      </c>
      <c r="E1788" t="s">
        <v>104</v>
      </c>
      <c r="F1788" t="s">
        <v>164</v>
      </c>
      <c r="G1788" t="s">
        <v>136</v>
      </c>
      <c r="H1788">
        <v>110739</v>
      </c>
    </row>
    <row r="1789" spans="1:8">
      <c r="A1789" t="s">
        <v>49</v>
      </c>
      <c r="B1789" t="s">
        <v>2178</v>
      </c>
      <c r="C1789" t="s">
        <v>48</v>
      </c>
      <c r="D1789">
        <v>2014</v>
      </c>
      <c r="E1789" t="s">
        <v>104</v>
      </c>
      <c r="F1789" t="s">
        <v>164</v>
      </c>
      <c r="G1789" t="s">
        <v>136</v>
      </c>
      <c r="H1789">
        <v>153540</v>
      </c>
    </row>
    <row r="1790" spans="1:8">
      <c r="A1790" t="s">
        <v>51</v>
      </c>
      <c r="B1790" t="s">
        <v>2179</v>
      </c>
      <c r="C1790" t="s">
        <v>50</v>
      </c>
      <c r="D1790">
        <v>2014</v>
      </c>
      <c r="E1790" t="s">
        <v>104</v>
      </c>
      <c r="F1790" t="s">
        <v>164</v>
      </c>
      <c r="G1790" t="s">
        <v>136</v>
      </c>
      <c r="H1790">
        <v>87882</v>
      </c>
    </row>
    <row r="1791" spans="1:8">
      <c r="A1791" t="s">
        <v>53</v>
      </c>
      <c r="B1791" t="s">
        <v>2180</v>
      </c>
      <c r="C1791" t="s">
        <v>52</v>
      </c>
      <c r="D1791">
        <v>2014</v>
      </c>
      <c r="E1791" t="s">
        <v>104</v>
      </c>
      <c r="F1791" t="s">
        <v>164</v>
      </c>
      <c r="G1791" t="s">
        <v>136</v>
      </c>
      <c r="H1791">
        <v>88339</v>
      </c>
    </row>
    <row r="1792" spans="1:8">
      <c r="A1792" t="s">
        <v>55</v>
      </c>
      <c r="B1792" t="s">
        <v>2181</v>
      </c>
      <c r="C1792" t="s">
        <v>54</v>
      </c>
      <c r="D1792">
        <v>2014</v>
      </c>
      <c r="E1792" t="s">
        <v>104</v>
      </c>
      <c r="F1792" t="s">
        <v>164</v>
      </c>
      <c r="G1792" t="s">
        <v>136</v>
      </c>
      <c r="H1792">
        <v>78478</v>
      </c>
    </row>
    <row r="1793" spans="1:8">
      <c r="A1793" t="s">
        <v>57</v>
      </c>
      <c r="B1793" t="s">
        <v>2182</v>
      </c>
      <c r="C1793" t="s">
        <v>56</v>
      </c>
      <c r="D1793">
        <v>2014</v>
      </c>
      <c r="E1793" t="s">
        <v>104</v>
      </c>
      <c r="F1793" t="s">
        <v>164</v>
      </c>
      <c r="G1793" t="s">
        <v>136</v>
      </c>
      <c r="H1793">
        <v>240241</v>
      </c>
    </row>
    <row r="1794" spans="1:8">
      <c r="A1794" t="s">
        <v>59</v>
      </c>
      <c r="B1794" t="s">
        <v>2183</v>
      </c>
      <c r="C1794" t="s">
        <v>58</v>
      </c>
      <c r="D1794">
        <v>2014</v>
      </c>
      <c r="E1794" t="s">
        <v>104</v>
      </c>
      <c r="F1794" t="s">
        <v>164</v>
      </c>
      <c r="G1794" t="s">
        <v>136</v>
      </c>
      <c r="H1794">
        <v>149058</v>
      </c>
    </row>
    <row r="1795" spans="1:8">
      <c r="A1795" t="s">
        <v>61</v>
      </c>
      <c r="B1795" t="s">
        <v>2184</v>
      </c>
      <c r="C1795" t="s">
        <v>60</v>
      </c>
      <c r="D1795">
        <v>2014</v>
      </c>
      <c r="E1795" t="s">
        <v>104</v>
      </c>
      <c r="F1795" t="s">
        <v>164</v>
      </c>
      <c r="G1795" t="s">
        <v>136</v>
      </c>
      <c r="H1795">
        <v>37473</v>
      </c>
    </row>
    <row r="1796" spans="1:8">
      <c r="A1796" t="s">
        <v>63</v>
      </c>
      <c r="B1796" t="s">
        <v>2185</v>
      </c>
      <c r="C1796" t="s">
        <v>62</v>
      </c>
      <c r="D1796">
        <v>2014</v>
      </c>
      <c r="E1796" t="s">
        <v>104</v>
      </c>
      <c r="F1796" t="s">
        <v>164</v>
      </c>
      <c r="G1796" t="s">
        <v>136</v>
      </c>
      <c r="H1796">
        <v>113079</v>
      </c>
    </row>
    <row r="1797" spans="1:8">
      <c r="A1797" t="s">
        <v>65</v>
      </c>
      <c r="B1797" t="s">
        <v>2186</v>
      </c>
      <c r="C1797" t="s">
        <v>64</v>
      </c>
      <c r="D1797">
        <v>2014</v>
      </c>
      <c r="E1797" t="s">
        <v>104</v>
      </c>
      <c r="F1797" t="s">
        <v>164</v>
      </c>
      <c r="G1797" t="s">
        <v>136</v>
      </c>
      <c r="H1797">
        <v>44041</v>
      </c>
    </row>
    <row r="1798" spans="1:8">
      <c r="A1798" t="s">
        <v>67</v>
      </c>
      <c r="B1798" t="s">
        <v>2187</v>
      </c>
      <c r="C1798" t="s">
        <v>66</v>
      </c>
      <c r="D1798">
        <v>2014</v>
      </c>
      <c r="E1798" t="s">
        <v>104</v>
      </c>
      <c r="F1798" t="s">
        <v>164</v>
      </c>
      <c r="G1798" t="s">
        <v>136</v>
      </c>
      <c r="H1798">
        <v>56918</v>
      </c>
    </row>
    <row r="1799" spans="1:8">
      <c r="A1799" t="s">
        <v>69</v>
      </c>
      <c r="B1799" t="s">
        <v>2188</v>
      </c>
      <c r="C1799" t="s">
        <v>68</v>
      </c>
      <c r="D1799">
        <v>2014</v>
      </c>
      <c r="E1799" t="s">
        <v>104</v>
      </c>
      <c r="F1799" t="s">
        <v>164</v>
      </c>
      <c r="G1799" t="s">
        <v>136</v>
      </c>
      <c r="H1799">
        <v>55452</v>
      </c>
    </row>
    <row r="1800" spans="1:8">
      <c r="A1800" t="s">
        <v>71</v>
      </c>
      <c r="B1800" t="s">
        <v>2189</v>
      </c>
      <c r="C1800" t="s">
        <v>70</v>
      </c>
      <c r="D1800">
        <v>2014</v>
      </c>
      <c r="E1800" t="s">
        <v>104</v>
      </c>
      <c r="F1800" t="s">
        <v>164</v>
      </c>
      <c r="G1800" t="s">
        <v>136</v>
      </c>
      <c r="H1800">
        <v>92061</v>
      </c>
    </row>
    <row r="1801" spans="1:8">
      <c r="A1801" t="s">
        <v>20</v>
      </c>
      <c r="B1801" t="s">
        <v>2190</v>
      </c>
      <c r="C1801" t="s">
        <v>182</v>
      </c>
      <c r="D1801">
        <v>2014</v>
      </c>
      <c r="E1801" t="s">
        <v>104</v>
      </c>
      <c r="F1801" t="s">
        <v>164</v>
      </c>
      <c r="G1801" t="s">
        <v>136</v>
      </c>
      <c r="H1801">
        <v>1922448</v>
      </c>
    </row>
    <row r="1802" spans="1:8">
      <c r="A1802" t="s">
        <v>23</v>
      </c>
      <c r="B1802" t="s">
        <v>2191</v>
      </c>
      <c r="C1802" t="s">
        <v>175</v>
      </c>
      <c r="D1802">
        <v>2005</v>
      </c>
      <c r="E1802" t="s">
        <v>105</v>
      </c>
      <c r="F1802" t="s">
        <v>164</v>
      </c>
      <c r="G1802" t="s">
        <v>144</v>
      </c>
      <c r="H1802">
        <v>49734</v>
      </c>
    </row>
    <row r="1803" spans="1:8">
      <c r="A1803" t="s">
        <v>25</v>
      </c>
      <c r="B1803" t="s">
        <v>2192</v>
      </c>
      <c r="C1803" t="s">
        <v>176</v>
      </c>
      <c r="D1803">
        <v>2005</v>
      </c>
      <c r="E1803" t="s">
        <v>105</v>
      </c>
      <c r="F1803" t="s">
        <v>164</v>
      </c>
      <c r="G1803" t="s">
        <v>144</v>
      </c>
      <c r="H1803">
        <v>10999</v>
      </c>
    </row>
    <row r="1804" spans="1:8">
      <c r="A1804" t="s">
        <v>26</v>
      </c>
      <c r="B1804" t="s">
        <v>2193</v>
      </c>
      <c r="C1804" t="s">
        <v>177</v>
      </c>
      <c r="D1804">
        <v>2005</v>
      </c>
      <c r="E1804" t="s">
        <v>105</v>
      </c>
      <c r="F1804" t="s">
        <v>164</v>
      </c>
      <c r="G1804" t="s">
        <v>144</v>
      </c>
      <c r="H1804">
        <v>29518</v>
      </c>
    </row>
    <row r="1805" spans="1:8">
      <c r="A1805" s="16" t="s">
        <v>221</v>
      </c>
      <c r="B1805" t="s">
        <v>2194</v>
      </c>
      <c r="C1805" t="s">
        <v>178</v>
      </c>
      <c r="D1805">
        <v>2005</v>
      </c>
      <c r="E1805" t="s">
        <v>105</v>
      </c>
      <c r="F1805" t="s">
        <v>164</v>
      </c>
      <c r="G1805" t="s">
        <v>144</v>
      </c>
      <c r="H1805">
        <v>34859</v>
      </c>
    </row>
    <row r="1806" spans="1:8">
      <c r="A1806" t="s">
        <v>107</v>
      </c>
      <c r="B1806" t="s">
        <v>2195</v>
      </c>
      <c r="C1806" t="s">
        <v>179</v>
      </c>
      <c r="D1806">
        <v>2005</v>
      </c>
      <c r="E1806" t="s">
        <v>105</v>
      </c>
      <c r="F1806" t="s">
        <v>164</v>
      </c>
      <c r="G1806" t="s">
        <v>144</v>
      </c>
      <c r="H1806">
        <v>25073</v>
      </c>
    </row>
    <row r="1807" spans="1:8">
      <c r="A1807" t="s">
        <v>27</v>
      </c>
      <c r="B1807" t="s">
        <v>2196</v>
      </c>
      <c r="C1807" t="s">
        <v>180</v>
      </c>
      <c r="D1807">
        <v>2005</v>
      </c>
      <c r="E1807" t="s">
        <v>105</v>
      </c>
      <c r="F1807" t="s">
        <v>164</v>
      </c>
      <c r="G1807" t="s">
        <v>144</v>
      </c>
      <c r="H1807">
        <v>18637</v>
      </c>
    </row>
    <row r="1808" spans="1:8">
      <c r="A1808" t="s">
        <v>28</v>
      </c>
      <c r="B1808" t="s">
        <v>2197</v>
      </c>
      <c r="C1808" t="s">
        <v>181</v>
      </c>
      <c r="D1808">
        <v>2005</v>
      </c>
      <c r="E1808" t="s">
        <v>105</v>
      </c>
      <c r="F1808" t="s">
        <v>164</v>
      </c>
      <c r="G1808" t="s">
        <v>144</v>
      </c>
      <c r="H1808">
        <v>37095</v>
      </c>
    </row>
    <row r="1809" spans="1:8">
      <c r="A1809" t="s">
        <v>30</v>
      </c>
      <c r="B1809" t="s">
        <v>2198</v>
      </c>
      <c r="C1809" t="s">
        <v>29</v>
      </c>
      <c r="D1809">
        <v>2005</v>
      </c>
      <c r="E1809" t="s">
        <v>105</v>
      </c>
      <c r="F1809" t="s">
        <v>164</v>
      </c>
      <c r="G1809" t="s">
        <v>144</v>
      </c>
      <c r="H1809">
        <v>5489</v>
      </c>
    </row>
    <row r="1810" spans="1:8">
      <c r="A1810" t="s">
        <v>32</v>
      </c>
      <c r="B1810" t="s">
        <v>2199</v>
      </c>
      <c r="C1810" t="s">
        <v>31</v>
      </c>
      <c r="D1810">
        <v>2005</v>
      </c>
      <c r="E1810" t="s">
        <v>105</v>
      </c>
      <c r="F1810" t="s">
        <v>164</v>
      </c>
      <c r="G1810" t="s">
        <v>144</v>
      </c>
      <c r="H1810">
        <v>9005</v>
      </c>
    </row>
    <row r="1811" spans="1:8">
      <c r="A1811" t="s">
        <v>34</v>
      </c>
      <c r="B1811" t="s">
        <v>2200</v>
      </c>
      <c r="C1811" t="s">
        <v>33</v>
      </c>
      <c r="D1811">
        <v>2005</v>
      </c>
      <c r="E1811" t="s">
        <v>105</v>
      </c>
      <c r="F1811" t="s">
        <v>164</v>
      </c>
      <c r="G1811" t="s">
        <v>144</v>
      </c>
      <c r="H1811">
        <v>9950</v>
      </c>
    </row>
    <row r="1812" spans="1:8">
      <c r="A1812" t="s">
        <v>36</v>
      </c>
      <c r="B1812" t="s">
        <v>2201</v>
      </c>
      <c r="C1812" t="s">
        <v>35</v>
      </c>
      <c r="D1812">
        <v>2005</v>
      </c>
      <c r="E1812" t="s">
        <v>105</v>
      </c>
      <c r="F1812" t="s">
        <v>164</v>
      </c>
      <c r="G1812" t="s">
        <v>144</v>
      </c>
      <c r="H1812">
        <v>7396</v>
      </c>
    </row>
    <row r="1813" spans="1:8">
      <c r="A1813" t="s">
        <v>38</v>
      </c>
      <c r="B1813" t="s">
        <v>2202</v>
      </c>
      <c r="C1813" t="s">
        <v>37</v>
      </c>
      <c r="D1813">
        <v>2005</v>
      </c>
      <c r="E1813" t="s">
        <v>105</v>
      </c>
      <c r="F1813" t="s">
        <v>164</v>
      </c>
      <c r="G1813" t="s">
        <v>144</v>
      </c>
      <c r="H1813">
        <v>9723</v>
      </c>
    </row>
    <row r="1814" spans="1:8">
      <c r="A1814" t="s">
        <v>40</v>
      </c>
      <c r="B1814" t="s">
        <v>2203</v>
      </c>
      <c r="C1814" t="s">
        <v>39</v>
      </c>
      <c r="D1814">
        <v>2005</v>
      </c>
      <c r="E1814" t="s">
        <v>105</v>
      </c>
      <c r="F1814" t="s">
        <v>164</v>
      </c>
      <c r="G1814" t="s">
        <v>144</v>
      </c>
      <c r="H1814">
        <v>8171</v>
      </c>
    </row>
    <row r="1815" spans="1:8">
      <c r="A1815" t="s">
        <v>41</v>
      </c>
      <c r="B1815" t="s">
        <v>2204</v>
      </c>
      <c r="C1815" t="s">
        <v>24</v>
      </c>
      <c r="D1815">
        <v>2005</v>
      </c>
      <c r="E1815" t="s">
        <v>105</v>
      </c>
      <c r="F1815" t="s">
        <v>164</v>
      </c>
      <c r="G1815" t="s">
        <v>144</v>
      </c>
      <c r="H1815">
        <v>10999</v>
      </c>
    </row>
    <row r="1816" spans="1:8">
      <c r="A1816" t="s">
        <v>43</v>
      </c>
      <c r="B1816" t="s">
        <v>2205</v>
      </c>
      <c r="C1816" t="s">
        <v>42</v>
      </c>
      <c r="D1816">
        <v>2005</v>
      </c>
      <c r="E1816" t="s">
        <v>105</v>
      </c>
      <c r="F1816" t="s">
        <v>164</v>
      </c>
      <c r="G1816" t="s">
        <v>144</v>
      </c>
      <c r="H1816">
        <v>5914</v>
      </c>
    </row>
    <row r="1817" spans="1:8">
      <c r="A1817" t="s">
        <v>45</v>
      </c>
      <c r="B1817" t="s">
        <v>2206</v>
      </c>
      <c r="C1817" t="s">
        <v>44</v>
      </c>
      <c r="D1817">
        <v>2005</v>
      </c>
      <c r="E1817" t="s">
        <v>105</v>
      </c>
      <c r="F1817" t="s">
        <v>164</v>
      </c>
      <c r="G1817" t="s">
        <v>144</v>
      </c>
      <c r="H1817">
        <v>9647</v>
      </c>
    </row>
    <row r="1818" spans="1:8">
      <c r="A1818" t="s">
        <v>47</v>
      </c>
      <c r="B1818" t="s">
        <v>2207</v>
      </c>
      <c r="C1818" t="s">
        <v>46</v>
      </c>
      <c r="D1818">
        <v>2005</v>
      </c>
      <c r="E1818" t="s">
        <v>105</v>
      </c>
      <c r="F1818" t="s">
        <v>164</v>
      </c>
      <c r="G1818" t="s">
        <v>144</v>
      </c>
      <c r="H1818">
        <v>13957</v>
      </c>
    </row>
    <row r="1819" spans="1:8">
      <c r="A1819" t="s">
        <v>49</v>
      </c>
      <c r="B1819" t="s">
        <v>2208</v>
      </c>
      <c r="C1819" t="s">
        <v>48</v>
      </c>
      <c r="D1819">
        <v>2005</v>
      </c>
      <c r="E1819" t="s">
        <v>105</v>
      </c>
      <c r="F1819" t="s">
        <v>164</v>
      </c>
      <c r="G1819" t="s">
        <v>144</v>
      </c>
      <c r="H1819">
        <v>16247</v>
      </c>
    </row>
    <row r="1820" spans="1:8">
      <c r="A1820" t="s">
        <v>51</v>
      </c>
      <c r="B1820" t="s">
        <v>2209</v>
      </c>
      <c r="C1820" t="s">
        <v>50</v>
      </c>
      <c r="D1820">
        <v>2005</v>
      </c>
      <c r="E1820" t="s">
        <v>105</v>
      </c>
      <c r="F1820" t="s">
        <v>164</v>
      </c>
      <c r="G1820" t="s">
        <v>144</v>
      </c>
      <c r="H1820">
        <v>9750</v>
      </c>
    </row>
    <row r="1821" spans="1:8">
      <c r="A1821" t="s">
        <v>53</v>
      </c>
      <c r="B1821" t="s">
        <v>2210</v>
      </c>
      <c r="C1821" t="s">
        <v>52</v>
      </c>
      <c r="D1821">
        <v>2005</v>
      </c>
      <c r="E1821" t="s">
        <v>105</v>
      </c>
      <c r="F1821" t="s">
        <v>164</v>
      </c>
      <c r="G1821" t="s">
        <v>144</v>
      </c>
      <c r="H1821">
        <v>8862</v>
      </c>
    </row>
    <row r="1822" spans="1:8">
      <c r="A1822" t="s">
        <v>55</v>
      </c>
      <c r="B1822" t="s">
        <v>2211</v>
      </c>
      <c r="C1822" t="s">
        <v>54</v>
      </c>
      <c r="D1822">
        <v>2005</v>
      </c>
      <c r="E1822" t="s">
        <v>105</v>
      </c>
      <c r="F1822" t="s">
        <v>164</v>
      </c>
      <c r="G1822" t="s">
        <v>144</v>
      </c>
      <c r="H1822">
        <v>8267</v>
      </c>
    </row>
    <row r="1823" spans="1:8">
      <c r="A1823" t="s">
        <v>57</v>
      </c>
      <c r="B1823" t="s">
        <v>2212</v>
      </c>
      <c r="C1823" t="s">
        <v>56</v>
      </c>
      <c r="D1823">
        <v>2005</v>
      </c>
      <c r="E1823" t="s">
        <v>105</v>
      </c>
      <c r="F1823" t="s">
        <v>164</v>
      </c>
      <c r="G1823" t="s">
        <v>144</v>
      </c>
      <c r="H1823">
        <v>16806</v>
      </c>
    </row>
    <row r="1824" spans="1:8">
      <c r="A1824" t="s">
        <v>59</v>
      </c>
      <c r="B1824" t="s">
        <v>2213</v>
      </c>
      <c r="C1824" t="s">
        <v>58</v>
      </c>
      <c r="D1824">
        <v>2005</v>
      </c>
      <c r="E1824" t="s">
        <v>105</v>
      </c>
      <c r="F1824" t="s">
        <v>164</v>
      </c>
      <c r="G1824" t="s">
        <v>144</v>
      </c>
      <c r="H1824">
        <v>14993</v>
      </c>
    </row>
    <row r="1825" spans="1:8">
      <c r="A1825" t="s">
        <v>61</v>
      </c>
      <c r="B1825" t="s">
        <v>2214</v>
      </c>
      <c r="C1825" t="s">
        <v>60</v>
      </c>
      <c r="D1825">
        <v>2005</v>
      </c>
      <c r="E1825" t="s">
        <v>105</v>
      </c>
      <c r="F1825" t="s">
        <v>164</v>
      </c>
      <c r="G1825" t="s">
        <v>144</v>
      </c>
      <c r="H1825">
        <v>3644</v>
      </c>
    </row>
    <row r="1826" spans="1:8">
      <c r="A1826" t="s">
        <v>63</v>
      </c>
      <c r="B1826" t="s">
        <v>2215</v>
      </c>
      <c r="C1826" t="s">
        <v>62</v>
      </c>
      <c r="D1826">
        <v>2005</v>
      </c>
      <c r="E1826" t="s">
        <v>105</v>
      </c>
      <c r="F1826" t="s">
        <v>164</v>
      </c>
      <c r="G1826" t="s">
        <v>144</v>
      </c>
      <c r="H1826">
        <v>10824</v>
      </c>
    </row>
    <row r="1827" spans="1:8">
      <c r="A1827" t="s">
        <v>65</v>
      </c>
      <c r="B1827" t="s">
        <v>2216</v>
      </c>
      <c r="C1827" t="s">
        <v>64</v>
      </c>
      <c r="D1827">
        <v>2005</v>
      </c>
      <c r="E1827" t="s">
        <v>105</v>
      </c>
      <c r="F1827" t="s">
        <v>164</v>
      </c>
      <c r="G1827" t="s">
        <v>144</v>
      </c>
      <c r="H1827">
        <v>4755</v>
      </c>
    </row>
    <row r="1828" spans="1:8">
      <c r="A1828" t="s">
        <v>67</v>
      </c>
      <c r="B1828" t="s">
        <v>2217</v>
      </c>
      <c r="C1828" t="s">
        <v>66</v>
      </c>
      <c r="D1828">
        <v>2005</v>
      </c>
      <c r="E1828" t="s">
        <v>105</v>
      </c>
      <c r="F1828" t="s">
        <v>164</v>
      </c>
      <c r="G1828" t="s">
        <v>144</v>
      </c>
      <c r="H1828">
        <v>6057</v>
      </c>
    </row>
    <row r="1829" spans="1:8">
      <c r="A1829" t="s">
        <v>69</v>
      </c>
      <c r="B1829" t="s">
        <v>2218</v>
      </c>
      <c r="C1829" t="s">
        <v>68</v>
      </c>
      <c r="D1829">
        <v>2005</v>
      </c>
      <c r="E1829" t="s">
        <v>105</v>
      </c>
      <c r="F1829" t="s">
        <v>164</v>
      </c>
      <c r="G1829" t="s">
        <v>144</v>
      </c>
      <c r="H1829">
        <v>6599</v>
      </c>
    </row>
    <row r="1830" spans="1:8">
      <c r="A1830" t="s">
        <v>71</v>
      </c>
      <c r="B1830" t="s">
        <v>2219</v>
      </c>
      <c r="C1830" t="s">
        <v>70</v>
      </c>
      <c r="D1830">
        <v>2005</v>
      </c>
      <c r="E1830" t="s">
        <v>105</v>
      </c>
      <c r="F1830" t="s">
        <v>164</v>
      </c>
      <c r="G1830" t="s">
        <v>144</v>
      </c>
      <c r="H1830">
        <v>8860</v>
      </c>
    </row>
    <row r="1831" spans="1:8">
      <c r="A1831" t="s">
        <v>20</v>
      </c>
      <c r="B1831" t="s">
        <v>2220</v>
      </c>
      <c r="C1831" t="s">
        <v>182</v>
      </c>
      <c r="D1831">
        <v>2005</v>
      </c>
      <c r="E1831" t="s">
        <v>105</v>
      </c>
      <c r="F1831" t="s">
        <v>164</v>
      </c>
      <c r="G1831" t="s">
        <v>144</v>
      </c>
      <c r="H1831">
        <v>205915</v>
      </c>
    </row>
    <row r="1832" spans="1:8">
      <c r="A1832" t="s">
        <v>23</v>
      </c>
      <c r="B1832" t="s">
        <v>2221</v>
      </c>
      <c r="C1832" t="s">
        <v>175</v>
      </c>
      <c r="D1832">
        <v>2006</v>
      </c>
      <c r="E1832" t="s">
        <v>105</v>
      </c>
      <c r="F1832" t="s">
        <v>164</v>
      </c>
      <c r="G1832" t="s">
        <v>144</v>
      </c>
      <c r="H1832">
        <v>50427</v>
      </c>
    </row>
    <row r="1833" spans="1:8">
      <c r="A1833" t="s">
        <v>25</v>
      </c>
      <c r="B1833" t="s">
        <v>2222</v>
      </c>
      <c r="C1833" t="s">
        <v>176</v>
      </c>
      <c r="D1833">
        <v>2006</v>
      </c>
      <c r="E1833" t="s">
        <v>105</v>
      </c>
      <c r="F1833" t="s">
        <v>164</v>
      </c>
      <c r="G1833" t="s">
        <v>144</v>
      </c>
      <c r="H1833">
        <v>11186</v>
      </c>
    </row>
    <row r="1834" spans="1:8">
      <c r="A1834" t="s">
        <v>26</v>
      </c>
      <c r="B1834" t="s">
        <v>2223</v>
      </c>
      <c r="C1834" t="s">
        <v>177</v>
      </c>
      <c r="D1834">
        <v>2006</v>
      </c>
      <c r="E1834" t="s">
        <v>105</v>
      </c>
      <c r="F1834" t="s">
        <v>164</v>
      </c>
      <c r="G1834" t="s">
        <v>144</v>
      </c>
      <c r="H1834">
        <v>29960</v>
      </c>
    </row>
    <row r="1835" spans="1:8">
      <c r="A1835" s="16" t="s">
        <v>221</v>
      </c>
      <c r="B1835" t="s">
        <v>2224</v>
      </c>
      <c r="C1835" t="s">
        <v>178</v>
      </c>
      <c r="D1835">
        <v>2006</v>
      </c>
      <c r="E1835" t="s">
        <v>105</v>
      </c>
      <c r="F1835" t="s">
        <v>164</v>
      </c>
      <c r="G1835" t="s">
        <v>144</v>
      </c>
      <c r="H1835">
        <v>34870</v>
      </c>
    </row>
    <row r="1836" spans="1:8">
      <c r="A1836" t="s">
        <v>107</v>
      </c>
      <c r="B1836" t="s">
        <v>2225</v>
      </c>
      <c r="C1836" t="s">
        <v>179</v>
      </c>
      <c r="D1836">
        <v>2006</v>
      </c>
      <c r="E1836" t="s">
        <v>105</v>
      </c>
      <c r="F1836" t="s">
        <v>164</v>
      </c>
      <c r="G1836" t="s">
        <v>144</v>
      </c>
      <c r="H1836">
        <v>24972</v>
      </c>
    </row>
    <row r="1837" spans="1:8">
      <c r="A1837" t="s">
        <v>27</v>
      </c>
      <c r="B1837" t="s">
        <v>2226</v>
      </c>
      <c r="C1837" t="s">
        <v>180</v>
      </c>
      <c r="D1837">
        <v>2006</v>
      </c>
      <c r="E1837" t="s">
        <v>105</v>
      </c>
      <c r="F1837" t="s">
        <v>164</v>
      </c>
      <c r="G1837" t="s">
        <v>144</v>
      </c>
      <c r="H1837">
        <v>18731</v>
      </c>
    </row>
    <row r="1838" spans="1:8">
      <c r="A1838" t="s">
        <v>28</v>
      </c>
      <c r="B1838" t="s">
        <v>2227</v>
      </c>
      <c r="C1838" t="s">
        <v>181</v>
      </c>
      <c r="D1838">
        <v>2006</v>
      </c>
      <c r="E1838" t="s">
        <v>105</v>
      </c>
      <c r="F1838" t="s">
        <v>164</v>
      </c>
      <c r="G1838" t="s">
        <v>144</v>
      </c>
      <c r="H1838">
        <v>37452</v>
      </c>
    </row>
    <row r="1839" spans="1:8">
      <c r="A1839" t="s">
        <v>30</v>
      </c>
      <c r="B1839" t="s">
        <v>2228</v>
      </c>
      <c r="C1839" t="s">
        <v>29</v>
      </c>
      <c r="D1839">
        <v>2006</v>
      </c>
      <c r="E1839" t="s">
        <v>105</v>
      </c>
      <c r="F1839" t="s">
        <v>164</v>
      </c>
      <c r="G1839" t="s">
        <v>144</v>
      </c>
      <c r="H1839">
        <v>5582</v>
      </c>
    </row>
    <row r="1840" spans="1:8">
      <c r="A1840" t="s">
        <v>32</v>
      </c>
      <c r="B1840" t="s">
        <v>2229</v>
      </c>
      <c r="C1840" t="s">
        <v>31</v>
      </c>
      <c r="D1840">
        <v>2006</v>
      </c>
      <c r="E1840" t="s">
        <v>105</v>
      </c>
      <c r="F1840" t="s">
        <v>164</v>
      </c>
      <c r="G1840" t="s">
        <v>144</v>
      </c>
      <c r="H1840">
        <v>9102</v>
      </c>
    </row>
    <row r="1841" spans="1:8">
      <c r="A1841" t="s">
        <v>34</v>
      </c>
      <c r="B1841" t="s">
        <v>2230</v>
      </c>
      <c r="C1841" t="s">
        <v>33</v>
      </c>
      <c r="D1841">
        <v>2006</v>
      </c>
      <c r="E1841" t="s">
        <v>105</v>
      </c>
      <c r="F1841" t="s">
        <v>164</v>
      </c>
      <c r="G1841" t="s">
        <v>144</v>
      </c>
      <c r="H1841">
        <v>10056</v>
      </c>
    </row>
    <row r="1842" spans="1:8">
      <c r="A1842" t="s">
        <v>36</v>
      </c>
      <c r="B1842" t="s">
        <v>2231</v>
      </c>
      <c r="C1842" t="s">
        <v>35</v>
      </c>
      <c r="D1842">
        <v>2006</v>
      </c>
      <c r="E1842" t="s">
        <v>105</v>
      </c>
      <c r="F1842" t="s">
        <v>164</v>
      </c>
      <c r="G1842" t="s">
        <v>144</v>
      </c>
      <c r="H1842">
        <v>7446</v>
      </c>
    </row>
    <row r="1843" spans="1:8">
      <c r="A1843" t="s">
        <v>38</v>
      </c>
      <c r="B1843" t="s">
        <v>2232</v>
      </c>
      <c r="C1843" t="s">
        <v>37</v>
      </c>
      <c r="D1843">
        <v>2006</v>
      </c>
      <c r="E1843" t="s">
        <v>105</v>
      </c>
      <c r="F1843" t="s">
        <v>164</v>
      </c>
      <c r="G1843" t="s">
        <v>144</v>
      </c>
      <c r="H1843">
        <v>9952</v>
      </c>
    </row>
    <row r="1844" spans="1:8">
      <c r="A1844" t="s">
        <v>40</v>
      </c>
      <c r="B1844" t="s">
        <v>2233</v>
      </c>
      <c r="C1844" t="s">
        <v>39</v>
      </c>
      <c r="D1844">
        <v>2006</v>
      </c>
      <c r="E1844" t="s">
        <v>105</v>
      </c>
      <c r="F1844" t="s">
        <v>164</v>
      </c>
      <c r="G1844" t="s">
        <v>144</v>
      </c>
      <c r="H1844">
        <v>8289</v>
      </c>
    </row>
    <row r="1845" spans="1:8">
      <c r="A1845" t="s">
        <v>41</v>
      </c>
      <c r="B1845" t="s">
        <v>2234</v>
      </c>
      <c r="C1845" t="s">
        <v>24</v>
      </c>
      <c r="D1845">
        <v>2006</v>
      </c>
      <c r="E1845" t="s">
        <v>105</v>
      </c>
      <c r="F1845" t="s">
        <v>164</v>
      </c>
      <c r="G1845" t="s">
        <v>144</v>
      </c>
      <c r="H1845">
        <v>11186</v>
      </c>
    </row>
    <row r="1846" spans="1:8">
      <c r="A1846" t="s">
        <v>43</v>
      </c>
      <c r="B1846" t="s">
        <v>2235</v>
      </c>
      <c r="C1846" t="s">
        <v>42</v>
      </c>
      <c r="D1846">
        <v>2006</v>
      </c>
      <c r="E1846" t="s">
        <v>105</v>
      </c>
      <c r="F1846" t="s">
        <v>164</v>
      </c>
      <c r="G1846" t="s">
        <v>144</v>
      </c>
      <c r="H1846">
        <v>5905</v>
      </c>
    </row>
    <row r="1847" spans="1:8">
      <c r="A1847" t="s">
        <v>45</v>
      </c>
      <c r="B1847" t="s">
        <v>2236</v>
      </c>
      <c r="C1847" t="s">
        <v>44</v>
      </c>
      <c r="D1847">
        <v>2006</v>
      </c>
      <c r="E1847" t="s">
        <v>105</v>
      </c>
      <c r="F1847" t="s">
        <v>164</v>
      </c>
      <c r="G1847" t="s">
        <v>144</v>
      </c>
      <c r="H1847">
        <v>9871</v>
      </c>
    </row>
    <row r="1848" spans="1:8">
      <c r="A1848" t="s">
        <v>47</v>
      </c>
      <c r="B1848" t="s">
        <v>2237</v>
      </c>
      <c r="C1848" t="s">
        <v>46</v>
      </c>
      <c r="D1848">
        <v>2006</v>
      </c>
      <c r="E1848" t="s">
        <v>105</v>
      </c>
      <c r="F1848" t="s">
        <v>164</v>
      </c>
      <c r="G1848" t="s">
        <v>144</v>
      </c>
      <c r="H1848">
        <v>14184</v>
      </c>
    </row>
    <row r="1849" spans="1:8">
      <c r="A1849" t="s">
        <v>49</v>
      </c>
      <c r="B1849" t="s">
        <v>2238</v>
      </c>
      <c r="C1849" t="s">
        <v>48</v>
      </c>
      <c r="D1849">
        <v>2006</v>
      </c>
      <c r="E1849" t="s">
        <v>105</v>
      </c>
      <c r="F1849" t="s">
        <v>164</v>
      </c>
      <c r="G1849" t="s">
        <v>144</v>
      </c>
      <c r="H1849">
        <v>16148</v>
      </c>
    </row>
    <row r="1850" spans="1:8">
      <c r="A1850" t="s">
        <v>51</v>
      </c>
      <c r="B1850" t="s">
        <v>2239</v>
      </c>
      <c r="C1850" t="s">
        <v>50</v>
      </c>
      <c r="D1850">
        <v>2006</v>
      </c>
      <c r="E1850" t="s">
        <v>105</v>
      </c>
      <c r="F1850" t="s">
        <v>164</v>
      </c>
      <c r="G1850" t="s">
        <v>144</v>
      </c>
      <c r="H1850">
        <v>9768</v>
      </c>
    </row>
    <row r="1851" spans="1:8">
      <c r="A1851" t="s">
        <v>53</v>
      </c>
      <c r="B1851" t="s">
        <v>2240</v>
      </c>
      <c r="C1851" t="s">
        <v>52</v>
      </c>
      <c r="D1851">
        <v>2006</v>
      </c>
      <c r="E1851" t="s">
        <v>105</v>
      </c>
      <c r="F1851" t="s">
        <v>164</v>
      </c>
      <c r="G1851" t="s">
        <v>144</v>
      </c>
      <c r="H1851">
        <v>8954</v>
      </c>
    </row>
    <row r="1852" spans="1:8">
      <c r="A1852" t="s">
        <v>55</v>
      </c>
      <c r="B1852" t="s">
        <v>2241</v>
      </c>
      <c r="C1852" t="s">
        <v>54</v>
      </c>
      <c r="D1852">
        <v>2006</v>
      </c>
      <c r="E1852" t="s">
        <v>105</v>
      </c>
      <c r="F1852" t="s">
        <v>164</v>
      </c>
      <c r="G1852" t="s">
        <v>144</v>
      </c>
      <c r="H1852">
        <v>8328</v>
      </c>
    </row>
    <row r="1853" spans="1:8">
      <c r="A1853" t="s">
        <v>57</v>
      </c>
      <c r="B1853" t="s">
        <v>2242</v>
      </c>
      <c r="C1853" t="s">
        <v>56</v>
      </c>
      <c r="D1853">
        <v>2006</v>
      </c>
      <c r="E1853" t="s">
        <v>105</v>
      </c>
      <c r="F1853" t="s">
        <v>164</v>
      </c>
      <c r="G1853" t="s">
        <v>144</v>
      </c>
      <c r="H1853">
        <v>16644</v>
      </c>
    </row>
    <row r="1854" spans="1:8">
      <c r="A1854" t="s">
        <v>59</v>
      </c>
      <c r="B1854" t="s">
        <v>2243</v>
      </c>
      <c r="C1854" t="s">
        <v>58</v>
      </c>
      <c r="D1854">
        <v>2006</v>
      </c>
      <c r="E1854" t="s">
        <v>105</v>
      </c>
      <c r="F1854" t="s">
        <v>164</v>
      </c>
      <c r="G1854" t="s">
        <v>144</v>
      </c>
      <c r="H1854">
        <v>15067</v>
      </c>
    </row>
    <row r="1855" spans="1:8">
      <c r="A1855" t="s">
        <v>61</v>
      </c>
      <c r="B1855" t="s">
        <v>2244</v>
      </c>
      <c r="C1855" t="s">
        <v>60</v>
      </c>
      <c r="D1855">
        <v>2006</v>
      </c>
      <c r="E1855" t="s">
        <v>105</v>
      </c>
      <c r="F1855" t="s">
        <v>164</v>
      </c>
      <c r="G1855" t="s">
        <v>144</v>
      </c>
      <c r="H1855">
        <v>3664</v>
      </c>
    </row>
    <row r="1856" spans="1:8">
      <c r="A1856" t="s">
        <v>63</v>
      </c>
      <c r="B1856" t="s">
        <v>2245</v>
      </c>
      <c r="C1856" t="s">
        <v>62</v>
      </c>
      <c r="D1856">
        <v>2006</v>
      </c>
      <c r="E1856" t="s">
        <v>105</v>
      </c>
      <c r="F1856" t="s">
        <v>164</v>
      </c>
      <c r="G1856" t="s">
        <v>144</v>
      </c>
      <c r="H1856">
        <v>10909</v>
      </c>
    </row>
    <row r="1857" spans="1:8">
      <c r="A1857" t="s">
        <v>65</v>
      </c>
      <c r="B1857" t="s">
        <v>2246</v>
      </c>
      <c r="C1857" t="s">
        <v>64</v>
      </c>
      <c r="D1857">
        <v>2006</v>
      </c>
      <c r="E1857" t="s">
        <v>105</v>
      </c>
      <c r="F1857" t="s">
        <v>164</v>
      </c>
      <c r="G1857" t="s">
        <v>144</v>
      </c>
      <c r="H1857">
        <v>4815</v>
      </c>
    </row>
    <row r="1858" spans="1:8">
      <c r="A1858" t="s">
        <v>67</v>
      </c>
      <c r="B1858" t="s">
        <v>2247</v>
      </c>
      <c r="C1858" t="s">
        <v>66</v>
      </c>
      <c r="D1858">
        <v>2006</v>
      </c>
      <c r="E1858" t="s">
        <v>105</v>
      </c>
      <c r="F1858" t="s">
        <v>164</v>
      </c>
      <c r="G1858" t="s">
        <v>144</v>
      </c>
      <c r="H1858">
        <v>6115</v>
      </c>
    </row>
    <row r="1859" spans="1:8">
      <c r="A1859" t="s">
        <v>69</v>
      </c>
      <c r="B1859" t="s">
        <v>2248</v>
      </c>
      <c r="C1859" t="s">
        <v>68</v>
      </c>
      <c r="D1859">
        <v>2006</v>
      </c>
      <c r="E1859" t="s">
        <v>105</v>
      </c>
      <c r="F1859" t="s">
        <v>164</v>
      </c>
      <c r="G1859" t="s">
        <v>144</v>
      </c>
      <c r="H1859">
        <v>6732</v>
      </c>
    </row>
    <row r="1860" spans="1:8">
      <c r="A1860" t="s">
        <v>71</v>
      </c>
      <c r="B1860" t="s">
        <v>2249</v>
      </c>
      <c r="C1860" t="s">
        <v>70</v>
      </c>
      <c r="D1860">
        <v>2006</v>
      </c>
      <c r="E1860" t="s">
        <v>105</v>
      </c>
      <c r="F1860" t="s">
        <v>164</v>
      </c>
      <c r="G1860" t="s">
        <v>144</v>
      </c>
      <c r="H1860">
        <v>8881</v>
      </c>
    </row>
    <row r="1861" spans="1:8">
      <c r="A1861" t="s">
        <v>20</v>
      </c>
      <c r="B1861" t="s">
        <v>2250</v>
      </c>
      <c r="C1861" t="s">
        <v>182</v>
      </c>
      <c r="D1861">
        <v>2006</v>
      </c>
      <c r="E1861" t="s">
        <v>105</v>
      </c>
      <c r="F1861" t="s">
        <v>164</v>
      </c>
      <c r="G1861" t="s">
        <v>144</v>
      </c>
      <c r="H1861">
        <v>207598</v>
      </c>
    </row>
    <row r="1862" spans="1:8">
      <c r="A1862" t="s">
        <v>23</v>
      </c>
      <c r="B1862" t="s">
        <v>2251</v>
      </c>
      <c r="C1862" t="s">
        <v>175</v>
      </c>
      <c r="D1862">
        <v>2007</v>
      </c>
      <c r="E1862" t="s">
        <v>105</v>
      </c>
      <c r="F1862" t="s">
        <v>164</v>
      </c>
      <c r="G1862" t="s">
        <v>144</v>
      </c>
      <c r="H1862">
        <v>51375</v>
      </c>
    </row>
    <row r="1863" spans="1:8">
      <c r="A1863" t="s">
        <v>25</v>
      </c>
      <c r="B1863" t="s">
        <v>2252</v>
      </c>
      <c r="C1863" t="s">
        <v>176</v>
      </c>
      <c r="D1863">
        <v>2007</v>
      </c>
      <c r="E1863" t="s">
        <v>105</v>
      </c>
      <c r="F1863" t="s">
        <v>164</v>
      </c>
      <c r="G1863" t="s">
        <v>144</v>
      </c>
      <c r="H1863">
        <v>11438</v>
      </c>
    </row>
    <row r="1864" spans="1:8">
      <c r="A1864" t="s">
        <v>26</v>
      </c>
      <c r="B1864" t="s">
        <v>2253</v>
      </c>
      <c r="C1864" t="s">
        <v>177</v>
      </c>
      <c r="D1864">
        <v>2007</v>
      </c>
      <c r="E1864" t="s">
        <v>105</v>
      </c>
      <c r="F1864" t="s">
        <v>164</v>
      </c>
      <c r="G1864" t="s">
        <v>144</v>
      </c>
      <c r="H1864">
        <v>30550</v>
      </c>
    </row>
    <row r="1865" spans="1:8">
      <c r="A1865" s="16" t="s">
        <v>221</v>
      </c>
      <c r="B1865" t="s">
        <v>2254</v>
      </c>
      <c r="C1865" t="s">
        <v>178</v>
      </c>
      <c r="D1865">
        <v>2007</v>
      </c>
      <c r="E1865" t="s">
        <v>105</v>
      </c>
      <c r="F1865" t="s">
        <v>164</v>
      </c>
      <c r="G1865" t="s">
        <v>144</v>
      </c>
      <c r="H1865">
        <v>35197</v>
      </c>
    </row>
    <row r="1866" spans="1:8">
      <c r="A1866" t="s">
        <v>107</v>
      </c>
      <c r="B1866" t="s">
        <v>2255</v>
      </c>
      <c r="C1866" t="s">
        <v>179</v>
      </c>
      <c r="D1866">
        <v>2007</v>
      </c>
      <c r="E1866" t="s">
        <v>105</v>
      </c>
      <c r="F1866" t="s">
        <v>164</v>
      </c>
      <c r="G1866" t="s">
        <v>144</v>
      </c>
      <c r="H1866">
        <v>25103</v>
      </c>
    </row>
    <row r="1867" spans="1:8">
      <c r="A1867" t="s">
        <v>27</v>
      </c>
      <c r="B1867" t="s">
        <v>2256</v>
      </c>
      <c r="C1867" t="s">
        <v>180</v>
      </c>
      <c r="D1867">
        <v>2007</v>
      </c>
      <c r="E1867" t="s">
        <v>105</v>
      </c>
      <c r="F1867" t="s">
        <v>164</v>
      </c>
      <c r="G1867" t="s">
        <v>144</v>
      </c>
      <c r="H1867">
        <v>18889</v>
      </c>
    </row>
    <row r="1868" spans="1:8">
      <c r="A1868" t="s">
        <v>28</v>
      </c>
      <c r="B1868" t="s">
        <v>2257</v>
      </c>
      <c r="C1868" t="s">
        <v>181</v>
      </c>
      <c r="D1868">
        <v>2007</v>
      </c>
      <c r="E1868" t="s">
        <v>105</v>
      </c>
      <c r="F1868" t="s">
        <v>164</v>
      </c>
      <c r="G1868" t="s">
        <v>144</v>
      </c>
      <c r="H1868">
        <v>38005</v>
      </c>
    </row>
    <row r="1869" spans="1:8">
      <c r="A1869" t="s">
        <v>30</v>
      </c>
      <c r="B1869" t="s">
        <v>2258</v>
      </c>
      <c r="C1869" t="s">
        <v>29</v>
      </c>
      <c r="D1869">
        <v>2007</v>
      </c>
      <c r="E1869" t="s">
        <v>105</v>
      </c>
      <c r="F1869" t="s">
        <v>164</v>
      </c>
      <c r="G1869" t="s">
        <v>144</v>
      </c>
      <c r="H1869">
        <v>5730</v>
      </c>
    </row>
    <row r="1870" spans="1:8">
      <c r="A1870" t="s">
        <v>32</v>
      </c>
      <c r="B1870" t="s">
        <v>2259</v>
      </c>
      <c r="C1870" t="s">
        <v>31</v>
      </c>
      <c r="D1870">
        <v>2007</v>
      </c>
      <c r="E1870" t="s">
        <v>105</v>
      </c>
      <c r="F1870" t="s">
        <v>164</v>
      </c>
      <c r="G1870" t="s">
        <v>144</v>
      </c>
      <c r="H1870">
        <v>9268</v>
      </c>
    </row>
    <row r="1871" spans="1:8">
      <c r="A1871" t="s">
        <v>34</v>
      </c>
      <c r="B1871" t="s">
        <v>2260</v>
      </c>
      <c r="C1871" t="s">
        <v>33</v>
      </c>
      <c r="D1871">
        <v>2007</v>
      </c>
      <c r="E1871" t="s">
        <v>105</v>
      </c>
      <c r="F1871" t="s">
        <v>164</v>
      </c>
      <c r="G1871" t="s">
        <v>144</v>
      </c>
      <c r="H1871">
        <v>10196</v>
      </c>
    </row>
    <row r="1872" spans="1:8">
      <c r="A1872" t="s">
        <v>36</v>
      </c>
      <c r="B1872" t="s">
        <v>2261</v>
      </c>
      <c r="C1872" t="s">
        <v>35</v>
      </c>
      <c r="D1872">
        <v>2007</v>
      </c>
      <c r="E1872" t="s">
        <v>105</v>
      </c>
      <c r="F1872" t="s">
        <v>164</v>
      </c>
      <c r="G1872" t="s">
        <v>144</v>
      </c>
      <c r="H1872">
        <v>7595</v>
      </c>
    </row>
    <row r="1873" spans="1:8">
      <c r="A1873" t="s">
        <v>38</v>
      </c>
      <c r="B1873" t="s">
        <v>2262</v>
      </c>
      <c r="C1873" t="s">
        <v>37</v>
      </c>
      <c r="D1873">
        <v>2007</v>
      </c>
      <c r="E1873" t="s">
        <v>105</v>
      </c>
      <c r="F1873" t="s">
        <v>164</v>
      </c>
      <c r="G1873" t="s">
        <v>144</v>
      </c>
      <c r="H1873">
        <v>10128</v>
      </c>
    </row>
    <row r="1874" spans="1:8">
      <c r="A1874" t="s">
        <v>40</v>
      </c>
      <c r="B1874" t="s">
        <v>2263</v>
      </c>
      <c r="C1874" t="s">
        <v>39</v>
      </c>
      <c r="D1874">
        <v>2007</v>
      </c>
      <c r="E1874" t="s">
        <v>105</v>
      </c>
      <c r="F1874" t="s">
        <v>164</v>
      </c>
      <c r="G1874" t="s">
        <v>144</v>
      </c>
      <c r="H1874">
        <v>8458</v>
      </c>
    </row>
    <row r="1875" spans="1:8">
      <c r="A1875" t="s">
        <v>41</v>
      </c>
      <c r="B1875" t="s">
        <v>2264</v>
      </c>
      <c r="C1875" t="s">
        <v>24</v>
      </c>
      <c r="D1875">
        <v>2007</v>
      </c>
      <c r="E1875" t="s">
        <v>105</v>
      </c>
      <c r="F1875" t="s">
        <v>164</v>
      </c>
      <c r="G1875" t="s">
        <v>144</v>
      </c>
      <c r="H1875">
        <v>11438</v>
      </c>
    </row>
    <row r="1876" spans="1:8">
      <c r="A1876" t="s">
        <v>43</v>
      </c>
      <c r="B1876" t="s">
        <v>2265</v>
      </c>
      <c r="C1876" t="s">
        <v>42</v>
      </c>
      <c r="D1876">
        <v>2007</v>
      </c>
      <c r="E1876" t="s">
        <v>105</v>
      </c>
      <c r="F1876" t="s">
        <v>164</v>
      </c>
      <c r="G1876" t="s">
        <v>144</v>
      </c>
      <c r="H1876">
        <v>6017</v>
      </c>
    </row>
    <row r="1877" spans="1:8">
      <c r="A1877" t="s">
        <v>45</v>
      </c>
      <c r="B1877" t="s">
        <v>2266</v>
      </c>
      <c r="C1877" t="s">
        <v>44</v>
      </c>
      <c r="D1877">
        <v>2007</v>
      </c>
      <c r="E1877" t="s">
        <v>105</v>
      </c>
      <c r="F1877" t="s">
        <v>164</v>
      </c>
      <c r="G1877" t="s">
        <v>144</v>
      </c>
      <c r="H1877">
        <v>10037</v>
      </c>
    </row>
    <row r="1878" spans="1:8">
      <c r="A1878" t="s">
        <v>47</v>
      </c>
      <c r="B1878" t="s">
        <v>2267</v>
      </c>
      <c r="C1878" t="s">
        <v>46</v>
      </c>
      <c r="D1878">
        <v>2007</v>
      </c>
      <c r="E1878" t="s">
        <v>105</v>
      </c>
      <c r="F1878" t="s">
        <v>164</v>
      </c>
      <c r="G1878" t="s">
        <v>144</v>
      </c>
      <c r="H1878">
        <v>14496</v>
      </c>
    </row>
    <row r="1879" spans="1:8">
      <c r="A1879" t="s">
        <v>49</v>
      </c>
      <c r="B1879" t="s">
        <v>2268</v>
      </c>
      <c r="C1879" t="s">
        <v>48</v>
      </c>
      <c r="D1879">
        <v>2007</v>
      </c>
      <c r="E1879" t="s">
        <v>105</v>
      </c>
      <c r="F1879" t="s">
        <v>164</v>
      </c>
      <c r="G1879" t="s">
        <v>144</v>
      </c>
      <c r="H1879">
        <v>16196</v>
      </c>
    </row>
    <row r="1880" spans="1:8">
      <c r="A1880" t="s">
        <v>51</v>
      </c>
      <c r="B1880" t="s">
        <v>2269</v>
      </c>
      <c r="C1880" t="s">
        <v>50</v>
      </c>
      <c r="D1880">
        <v>2007</v>
      </c>
      <c r="E1880" t="s">
        <v>105</v>
      </c>
      <c r="F1880" t="s">
        <v>164</v>
      </c>
      <c r="G1880" t="s">
        <v>144</v>
      </c>
      <c r="H1880">
        <v>9866</v>
      </c>
    </row>
    <row r="1881" spans="1:8">
      <c r="A1881" t="s">
        <v>53</v>
      </c>
      <c r="B1881" t="s">
        <v>2270</v>
      </c>
      <c r="C1881" t="s">
        <v>52</v>
      </c>
      <c r="D1881">
        <v>2007</v>
      </c>
      <c r="E1881" t="s">
        <v>105</v>
      </c>
      <c r="F1881" t="s">
        <v>164</v>
      </c>
      <c r="G1881" t="s">
        <v>144</v>
      </c>
      <c r="H1881">
        <v>9135</v>
      </c>
    </row>
    <row r="1882" spans="1:8">
      <c r="A1882" t="s">
        <v>55</v>
      </c>
      <c r="B1882" t="s">
        <v>2271</v>
      </c>
      <c r="C1882" t="s">
        <v>54</v>
      </c>
      <c r="D1882">
        <v>2007</v>
      </c>
      <c r="E1882" t="s">
        <v>105</v>
      </c>
      <c r="F1882" t="s">
        <v>164</v>
      </c>
      <c r="G1882" t="s">
        <v>144</v>
      </c>
      <c r="H1882">
        <v>8472</v>
      </c>
    </row>
    <row r="1883" spans="1:8">
      <c r="A1883" t="s">
        <v>57</v>
      </c>
      <c r="B1883" t="s">
        <v>2272</v>
      </c>
      <c r="C1883" t="s">
        <v>56</v>
      </c>
      <c r="D1883">
        <v>2007</v>
      </c>
      <c r="E1883" t="s">
        <v>105</v>
      </c>
      <c r="F1883" t="s">
        <v>164</v>
      </c>
      <c r="G1883" t="s">
        <v>144</v>
      </c>
      <c r="H1883">
        <v>16631</v>
      </c>
    </row>
    <row r="1884" spans="1:8">
      <c r="A1884" t="s">
        <v>59</v>
      </c>
      <c r="B1884" t="s">
        <v>2273</v>
      </c>
      <c r="C1884" t="s">
        <v>58</v>
      </c>
      <c r="D1884">
        <v>2007</v>
      </c>
      <c r="E1884" t="s">
        <v>105</v>
      </c>
      <c r="F1884" t="s">
        <v>164</v>
      </c>
      <c r="G1884" t="s">
        <v>144</v>
      </c>
      <c r="H1884">
        <v>15161</v>
      </c>
    </row>
    <row r="1885" spans="1:8">
      <c r="A1885" t="s">
        <v>61</v>
      </c>
      <c r="B1885" t="s">
        <v>2274</v>
      </c>
      <c r="C1885" t="s">
        <v>60</v>
      </c>
      <c r="D1885">
        <v>2007</v>
      </c>
      <c r="E1885" t="s">
        <v>105</v>
      </c>
      <c r="F1885" t="s">
        <v>164</v>
      </c>
      <c r="G1885" t="s">
        <v>144</v>
      </c>
      <c r="H1885">
        <v>3728</v>
      </c>
    </row>
    <row r="1886" spans="1:8">
      <c r="A1886" t="s">
        <v>63</v>
      </c>
      <c r="B1886" t="s">
        <v>2275</v>
      </c>
      <c r="C1886" t="s">
        <v>62</v>
      </c>
      <c r="D1886">
        <v>2007</v>
      </c>
      <c r="E1886" t="s">
        <v>105</v>
      </c>
      <c r="F1886" t="s">
        <v>164</v>
      </c>
      <c r="G1886" t="s">
        <v>144</v>
      </c>
      <c r="H1886">
        <v>11137</v>
      </c>
    </row>
    <row r="1887" spans="1:8">
      <c r="A1887" t="s">
        <v>65</v>
      </c>
      <c r="B1887" t="s">
        <v>2276</v>
      </c>
      <c r="C1887" t="s">
        <v>64</v>
      </c>
      <c r="D1887">
        <v>2007</v>
      </c>
      <c r="E1887" t="s">
        <v>105</v>
      </c>
      <c r="F1887" t="s">
        <v>164</v>
      </c>
      <c r="G1887" t="s">
        <v>144</v>
      </c>
      <c r="H1887">
        <v>4872</v>
      </c>
    </row>
    <row r="1888" spans="1:8">
      <c r="A1888" t="s">
        <v>67</v>
      </c>
      <c r="B1888" t="s">
        <v>2277</v>
      </c>
      <c r="C1888" t="s">
        <v>66</v>
      </c>
      <c r="D1888">
        <v>2007</v>
      </c>
      <c r="E1888" t="s">
        <v>105</v>
      </c>
      <c r="F1888" t="s">
        <v>164</v>
      </c>
      <c r="G1888" t="s">
        <v>144</v>
      </c>
      <c r="H1888">
        <v>6150</v>
      </c>
    </row>
    <row r="1889" spans="1:8">
      <c r="A1889" t="s">
        <v>69</v>
      </c>
      <c r="B1889" t="s">
        <v>2278</v>
      </c>
      <c r="C1889" t="s">
        <v>68</v>
      </c>
      <c r="D1889">
        <v>2007</v>
      </c>
      <c r="E1889" t="s">
        <v>105</v>
      </c>
      <c r="F1889" t="s">
        <v>164</v>
      </c>
      <c r="G1889" t="s">
        <v>144</v>
      </c>
      <c r="H1889">
        <v>6867</v>
      </c>
    </row>
    <row r="1890" spans="1:8">
      <c r="A1890" t="s">
        <v>71</v>
      </c>
      <c r="B1890" t="s">
        <v>2279</v>
      </c>
      <c r="C1890" t="s">
        <v>70</v>
      </c>
      <c r="D1890">
        <v>2007</v>
      </c>
      <c r="E1890" t="s">
        <v>105</v>
      </c>
      <c r="F1890" t="s">
        <v>164</v>
      </c>
      <c r="G1890" t="s">
        <v>144</v>
      </c>
      <c r="H1890">
        <v>8979</v>
      </c>
    </row>
    <row r="1891" spans="1:8">
      <c r="A1891" t="s">
        <v>20</v>
      </c>
      <c r="B1891" t="s">
        <v>2280</v>
      </c>
      <c r="C1891" t="s">
        <v>182</v>
      </c>
      <c r="D1891">
        <v>2007</v>
      </c>
      <c r="E1891" t="s">
        <v>105</v>
      </c>
      <c r="F1891" t="s">
        <v>164</v>
      </c>
      <c r="G1891" t="s">
        <v>144</v>
      </c>
      <c r="H1891">
        <v>210557</v>
      </c>
    </row>
    <row r="1892" spans="1:8">
      <c r="A1892" t="s">
        <v>23</v>
      </c>
      <c r="B1892" t="s">
        <v>2281</v>
      </c>
      <c r="C1892" t="s">
        <v>175</v>
      </c>
      <c r="D1892">
        <v>2008</v>
      </c>
      <c r="E1892" t="s">
        <v>105</v>
      </c>
      <c r="F1892" t="s">
        <v>164</v>
      </c>
      <c r="G1892" t="s">
        <v>144</v>
      </c>
      <c r="H1892">
        <v>52898</v>
      </c>
    </row>
    <row r="1893" spans="1:8">
      <c r="A1893" t="s">
        <v>25</v>
      </c>
      <c r="B1893" t="s">
        <v>2282</v>
      </c>
      <c r="C1893" t="s">
        <v>176</v>
      </c>
      <c r="D1893">
        <v>2008</v>
      </c>
      <c r="E1893" t="s">
        <v>105</v>
      </c>
      <c r="F1893" t="s">
        <v>164</v>
      </c>
      <c r="G1893" t="s">
        <v>144</v>
      </c>
      <c r="H1893">
        <v>11764</v>
      </c>
    </row>
    <row r="1894" spans="1:8">
      <c r="A1894" t="s">
        <v>26</v>
      </c>
      <c r="B1894" t="s">
        <v>2283</v>
      </c>
      <c r="C1894" t="s">
        <v>177</v>
      </c>
      <c r="D1894">
        <v>2008</v>
      </c>
      <c r="E1894" t="s">
        <v>105</v>
      </c>
      <c r="F1894" t="s">
        <v>164</v>
      </c>
      <c r="G1894" t="s">
        <v>144</v>
      </c>
      <c r="H1894">
        <v>31306</v>
      </c>
    </row>
    <row r="1895" spans="1:8">
      <c r="A1895" s="16" t="s">
        <v>221</v>
      </c>
      <c r="B1895" t="s">
        <v>2284</v>
      </c>
      <c r="C1895" t="s">
        <v>178</v>
      </c>
      <c r="D1895">
        <v>2008</v>
      </c>
      <c r="E1895" t="s">
        <v>105</v>
      </c>
      <c r="F1895" t="s">
        <v>164</v>
      </c>
      <c r="G1895" t="s">
        <v>144</v>
      </c>
      <c r="H1895">
        <v>35663</v>
      </c>
    </row>
    <row r="1896" spans="1:8">
      <c r="A1896" t="s">
        <v>107</v>
      </c>
      <c r="B1896" t="s">
        <v>2285</v>
      </c>
      <c r="C1896" t="s">
        <v>179</v>
      </c>
      <c r="D1896">
        <v>2008</v>
      </c>
      <c r="E1896" t="s">
        <v>105</v>
      </c>
      <c r="F1896" t="s">
        <v>164</v>
      </c>
      <c r="G1896" t="s">
        <v>144</v>
      </c>
      <c r="H1896">
        <v>25359</v>
      </c>
    </row>
    <row r="1897" spans="1:8">
      <c r="A1897" t="s">
        <v>27</v>
      </c>
      <c r="B1897" t="s">
        <v>2286</v>
      </c>
      <c r="C1897" t="s">
        <v>180</v>
      </c>
      <c r="D1897">
        <v>2008</v>
      </c>
      <c r="E1897" t="s">
        <v>105</v>
      </c>
      <c r="F1897" t="s">
        <v>164</v>
      </c>
      <c r="G1897" t="s">
        <v>144</v>
      </c>
      <c r="H1897">
        <v>19196</v>
      </c>
    </row>
    <row r="1898" spans="1:8">
      <c r="A1898" t="s">
        <v>28</v>
      </c>
      <c r="B1898" t="s">
        <v>2287</v>
      </c>
      <c r="C1898" t="s">
        <v>181</v>
      </c>
      <c r="D1898">
        <v>2008</v>
      </c>
      <c r="E1898" t="s">
        <v>105</v>
      </c>
      <c r="F1898" t="s">
        <v>164</v>
      </c>
      <c r="G1898" t="s">
        <v>144</v>
      </c>
      <c r="H1898">
        <v>38763</v>
      </c>
    </row>
    <row r="1899" spans="1:8">
      <c r="A1899" t="s">
        <v>30</v>
      </c>
      <c r="B1899" t="s">
        <v>2288</v>
      </c>
      <c r="C1899" t="s">
        <v>29</v>
      </c>
      <c r="D1899">
        <v>2008</v>
      </c>
      <c r="E1899" t="s">
        <v>105</v>
      </c>
      <c r="F1899" t="s">
        <v>164</v>
      </c>
      <c r="G1899" t="s">
        <v>144</v>
      </c>
      <c r="H1899">
        <v>5950</v>
      </c>
    </row>
    <row r="1900" spans="1:8">
      <c r="A1900" t="s">
        <v>32</v>
      </c>
      <c r="B1900" t="s">
        <v>2289</v>
      </c>
      <c r="C1900" t="s">
        <v>31</v>
      </c>
      <c r="D1900">
        <v>2008</v>
      </c>
      <c r="E1900" t="s">
        <v>105</v>
      </c>
      <c r="F1900" t="s">
        <v>164</v>
      </c>
      <c r="G1900" t="s">
        <v>144</v>
      </c>
      <c r="H1900">
        <v>9528</v>
      </c>
    </row>
    <row r="1901" spans="1:8">
      <c r="A1901" t="s">
        <v>34</v>
      </c>
      <c r="B1901" t="s">
        <v>2290</v>
      </c>
      <c r="C1901" t="s">
        <v>33</v>
      </c>
      <c r="D1901">
        <v>2008</v>
      </c>
      <c r="E1901" t="s">
        <v>105</v>
      </c>
      <c r="F1901" t="s">
        <v>164</v>
      </c>
      <c r="G1901" t="s">
        <v>144</v>
      </c>
      <c r="H1901">
        <v>10418</v>
      </c>
    </row>
    <row r="1902" spans="1:8">
      <c r="A1902" t="s">
        <v>36</v>
      </c>
      <c r="B1902" t="s">
        <v>2291</v>
      </c>
      <c r="C1902" t="s">
        <v>35</v>
      </c>
      <c r="D1902">
        <v>2008</v>
      </c>
      <c r="E1902" t="s">
        <v>105</v>
      </c>
      <c r="F1902" t="s">
        <v>164</v>
      </c>
      <c r="G1902" t="s">
        <v>144</v>
      </c>
      <c r="H1902">
        <v>7747</v>
      </c>
    </row>
    <row r="1903" spans="1:8">
      <c r="A1903" t="s">
        <v>38</v>
      </c>
      <c r="B1903" t="s">
        <v>2292</v>
      </c>
      <c r="C1903" t="s">
        <v>37</v>
      </c>
      <c r="D1903">
        <v>2008</v>
      </c>
      <c r="E1903" t="s">
        <v>105</v>
      </c>
      <c r="F1903" t="s">
        <v>164</v>
      </c>
      <c r="G1903" t="s">
        <v>144</v>
      </c>
      <c r="H1903">
        <v>10450</v>
      </c>
    </row>
    <row r="1904" spans="1:8">
      <c r="A1904" t="s">
        <v>40</v>
      </c>
      <c r="B1904" t="s">
        <v>2293</v>
      </c>
      <c r="C1904" t="s">
        <v>39</v>
      </c>
      <c r="D1904">
        <v>2008</v>
      </c>
      <c r="E1904" t="s">
        <v>105</v>
      </c>
      <c r="F1904" t="s">
        <v>164</v>
      </c>
      <c r="G1904" t="s">
        <v>144</v>
      </c>
      <c r="H1904">
        <v>8805</v>
      </c>
    </row>
    <row r="1905" spans="1:8">
      <c r="A1905" t="s">
        <v>41</v>
      </c>
      <c r="B1905" t="s">
        <v>2294</v>
      </c>
      <c r="C1905" t="s">
        <v>24</v>
      </c>
      <c r="D1905">
        <v>2008</v>
      </c>
      <c r="E1905" t="s">
        <v>105</v>
      </c>
      <c r="F1905" t="s">
        <v>164</v>
      </c>
      <c r="G1905" t="s">
        <v>144</v>
      </c>
      <c r="H1905">
        <v>11764</v>
      </c>
    </row>
    <row r="1906" spans="1:8">
      <c r="A1906" t="s">
        <v>43</v>
      </c>
      <c r="B1906" t="s">
        <v>2295</v>
      </c>
      <c r="C1906" t="s">
        <v>42</v>
      </c>
      <c r="D1906">
        <v>2008</v>
      </c>
      <c r="E1906" t="s">
        <v>105</v>
      </c>
      <c r="F1906" t="s">
        <v>164</v>
      </c>
      <c r="G1906" t="s">
        <v>144</v>
      </c>
      <c r="H1906">
        <v>6127</v>
      </c>
    </row>
    <row r="1907" spans="1:8">
      <c r="A1907" t="s">
        <v>45</v>
      </c>
      <c r="B1907" t="s">
        <v>2296</v>
      </c>
      <c r="C1907" t="s">
        <v>44</v>
      </c>
      <c r="D1907">
        <v>2008</v>
      </c>
      <c r="E1907" t="s">
        <v>105</v>
      </c>
      <c r="F1907" t="s">
        <v>164</v>
      </c>
      <c r="G1907" t="s">
        <v>144</v>
      </c>
      <c r="H1907">
        <v>10307</v>
      </c>
    </row>
    <row r="1908" spans="1:8">
      <c r="A1908" t="s">
        <v>47</v>
      </c>
      <c r="B1908" t="s">
        <v>2297</v>
      </c>
      <c r="C1908" t="s">
        <v>46</v>
      </c>
      <c r="D1908">
        <v>2008</v>
      </c>
      <c r="E1908" t="s">
        <v>105</v>
      </c>
      <c r="F1908" t="s">
        <v>164</v>
      </c>
      <c r="G1908" t="s">
        <v>144</v>
      </c>
      <c r="H1908">
        <v>14872</v>
      </c>
    </row>
    <row r="1909" spans="1:8">
      <c r="A1909" t="s">
        <v>49</v>
      </c>
      <c r="B1909" t="s">
        <v>2298</v>
      </c>
      <c r="C1909" t="s">
        <v>48</v>
      </c>
      <c r="D1909">
        <v>2008</v>
      </c>
      <c r="E1909" t="s">
        <v>105</v>
      </c>
      <c r="F1909" t="s">
        <v>164</v>
      </c>
      <c r="G1909" t="s">
        <v>144</v>
      </c>
      <c r="H1909">
        <v>16323</v>
      </c>
    </row>
    <row r="1910" spans="1:8">
      <c r="A1910" t="s">
        <v>51</v>
      </c>
      <c r="B1910" t="s">
        <v>2299</v>
      </c>
      <c r="C1910" t="s">
        <v>50</v>
      </c>
      <c r="D1910">
        <v>2008</v>
      </c>
      <c r="E1910" t="s">
        <v>105</v>
      </c>
      <c r="F1910" t="s">
        <v>164</v>
      </c>
      <c r="G1910" t="s">
        <v>144</v>
      </c>
      <c r="H1910">
        <v>10006</v>
      </c>
    </row>
    <row r="1911" spans="1:8">
      <c r="A1911" t="s">
        <v>53</v>
      </c>
      <c r="B1911" t="s">
        <v>2300</v>
      </c>
      <c r="C1911" t="s">
        <v>52</v>
      </c>
      <c r="D1911">
        <v>2008</v>
      </c>
      <c r="E1911" t="s">
        <v>105</v>
      </c>
      <c r="F1911" t="s">
        <v>164</v>
      </c>
      <c r="G1911" t="s">
        <v>144</v>
      </c>
      <c r="H1911">
        <v>9334</v>
      </c>
    </row>
    <row r="1912" spans="1:8">
      <c r="A1912" t="s">
        <v>55</v>
      </c>
      <c r="B1912" t="s">
        <v>2301</v>
      </c>
      <c r="C1912" t="s">
        <v>54</v>
      </c>
      <c r="D1912">
        <v>2008</v>
      </c>
      <c r="E1912" t="s">
        <v>105</v>
      </c>
      <c r="F1912" t="s">
        <v>164</v>
      </c>
      <c r="G1912" t="s">
        <v>144</v>
      </c>
      <c r="H1912">
        <v>8648</v>
      </c>
    </row>
    <row r="1913" spans="1:8">
      <c r="A1913" t="s">
        <v>57</v>
      </c>
      <c r="B1913" t="s">
        <v>2302</v>
      </c>
      <c r="C1913" t="s">
        <v>56</v>
      </c>
      <c r="D1913">
        <v>2008</v>
      </c>
      <c r="E1913" t="s">
        <v>105</v>
      </c>
      <c r="F1913" t="s">
        <v>164</v>
      </c>
      <c r="G1913" t="s">
        <v>144</v>
      </c>
      <c r="H1913">
        <v>16711</v>
      </c>
    </row>
    <row r="1914" spans="1:8">
      <c r="A1914" t="s">
        <v>59</v>
      </c>
      <c r="B1914" t="s">
        <v>2303</v>
      </c>
      <c r="C1914" t="s">
        <v>58</v>
      </c>
      <c r="D1914">
        <v>2008</v>
      </c>
      <c r="E1914" t="s">
        <v>105</v>
      </c>
      <c r="F1914" t="s">
        <v>164</v>
      </c>
      <c r="G1914" t="s">
        <v>144</v>
      </c>
      <c r="H1914">
        <v>15395</v>
      </c>
    </row>
    <row r="1915" spans="1:8">
      <c r="A1915" t="s">
        <v>61</v>
      </c>
      <c r="B1915" t="s">
        <v>2304</v>
      </c>
      <c r="C1915" t="s">
        <v>60</v>
      </c>
      <c r="D1915">
        <v>2008</v>
      </c>
      <c r="E1915" t="s">
        <v>105</v>
      </c>
      <c r="F1915" t="s">
        <v>164</v>
      </c>
      <c r="G1915" t="s">
        <v>144</v>
      </c>
      <c r="H1915">
        <v>3801</v>
      </c>
    </row>
    <row r="1916" spans="1:8">
      <c r="A1916" t="s">
        <v>63</v>
      </c>
      <c r="B1916" t="s">
        <v>2305</v>
      </c>
      <c r="C1916" t="s">
        <v>62</v>
      </c>
      <c r="D1916">
        <v>2008</v>
      </c>
      <c r="E1916" t="s">
        <v>105</v>
      </c>
      <c r="F1916" t="s">
        <v>164</v>
      </c>
      <c r="G1916" t="s">
        <v>144</v>
      </c>
      <c r="H1916">
        <v>11383</v>
      </c>
    </row>
    <row r="1917" spans="1:8">
      <c r="A1917" t="s">
        <v>65</v>
      </c>
      <c r="B1917" t="s">
        <v>2306</v>
      </c>
      <c r="C1917" t="s">
        <v>64</v>
      </c>
      <c r="D1917">
        <v>2008</v>
      </c>
      <c r="E1917" t="s">
        <v>105</v>
      </c>
      <c r="F1917" t="s">
        <v>164</v>
      </c>
      <c r="G1917" t="s">
        <v>144</v>
      </c>
      <c r="H1917">
        <v>4952</v>
      </c>
    </row>
    <row r="1918" spans="1:8">
      <c r="A1918" t="s">
        <v>67</v>
      </c>
      <c r="B1918" t="s">
        <v>2307</v>
      </c>
      <c r="C1918" t="s">
        <v>66</v>
      </c>
      <c r="D1918">
        <v>2008</v>
      </c>
      <c r="E1918" t="s">
        <v>105</v>
      </c>
      <c r="F1918" t="s">
        <v>164</v>
      </c>
      <c r="G1918" t="s">
        <v>144</v>
      </c>
      <c r="H1918">
        <v>6171</v>
      </c>
    </row>
    <row r="1919" spans="1:8">
      <c r="A1919" t="s">
        <v>69</v>
      </c>
      <c r="B1919" t="s">
        <v>2308</v>
      </c>
      <c r="C1919" t="s">
        <v>68</v>
      </c>
      <c r="D1919">
        <v>2008</v>
      </c>
      <c r="E1919" t="s">
        <v>105</v>
      </c>
      <c r="F1919" t="s">
        <v>164</v>
      </c>
      <c r="G1919" t="s">
        <v>144</v>
      </c>
      <c r="H1919">
        <v>7124</v>
      </c>
    </row>
    <row r="1920" spans="1:8">
      <c r="A1920" t="s">
        <v>71</v>
      </c>
      <c r="B1920" t="s">
        <v>2309</v>
      </c>
      <c r="C1920" t="s">
        <v>70</v>
      </c>
      <c r="D1920">
        <v>2008</v>
      </c>
      <c r="E1920" t="s">
        <v>105</v>
      </c>
      <c r="F1920" t="s">
        <v>164</v>
      </c>
      <c r="G1920" t="s">
        <v>144</v>
      </c>
      <c r="H1920">
        <v>9133</v>
      </c>
    </row>
    <row r="1921" spans="1:8">
      <c r="A1921" t="s">
        <v>20</v>
      </c>
      <c r="B1921" t="s">
        <v>2310</v>
      </c>
      <c r="C1921" t="s">
        <v>182</v>
      </c>
      <c r="D1921">
        <v>2008</v>
      </c>
      <c r="E1921" t="s">
        <v>105</v>
      </c>
      <c r="F1921" t="s">
        <v>164</v>
      </c>
      <c r="G1921" t="s">
        <v>144</v>
      </c>
      <c r="H1921">
        <v>214949</v>
      </c>
    </row>
    <row r="1922" spans="1:8">
      <c r="A1922" t="s">
        <v>23</v>
      </c>
      <c r="B1922" t="s">
        <v>2311</v>
      </c>
      <c r="C1922" t="s">
        <v>175</v>
      </c>
      <c r="D1922">
        <v>2009</v>
      </c>
      <c r="E1922" t="s">
        <v>105</v>
      </c>
      <c r="F1922" t="s">
        <v>164</v>
      </c>
      <c r="G1922" t="s">
        <v>144</v>
      </c>
      <c r="H1922">
        <v>54251</v>
      </c>
    </row>
    <row r="1923" spans="1:8">
      <c r="A1923" t="s">
        <v>25</v>
      </c>
      <c r="B1923" t="s">
        <v>2312</v>
      </c>
      <c r="C1923" t="s">
        <v>176</v>
      </c>
      <c r="D1923">
        <v>2009</v>
      </c>
      <c r="E1923" t="s">
        <v>105</v>
      </c>
      <c r="F1923" t="s">
        <v>164</v>
      </c>
      <c r="G1923" t="s">
        <v>144</v>
      </c>
      <c r="H1923">
        <v>12154</v>
      </c>
    </row>
    <row r="1924" spans="1:8">
      <c r="A1924" t="s">
        <v>26</v>
      </c>
      <c r="B1924" t="s">
        <v>2313</v>
      </c>
      <c r="C1924" t="s">
        <v>177</v>
      </c>
      <c r="D1924">
        <v>2009</v>
      </c>
      <c r="E1924" t="s">
        <v>105</v>
      </c>
      <c r="F1924" t="s">
        <v>164</v>
      </c>
      <c r="G1924" t="s">
        <v>144</v>
      </c>
      <c r="H1924">
        <v>32038</v>
      </c>
    </row>
    <row r="1925" spans="1:8">
      <c r="A1925" s="16" t="s">
        <v>221</v>
      </c>
      <c r="B1925" t="s">
        <v>2314</v>
      </c>
      <c r="C1925" t="s">
        <v>178</v>
      </c>
      <c r="D1925">
        <v>2009</v>
      </c>
      <c r="E1925" t="s">
        <v>105</v>
      </c>
      <c r="F1925" t="s">
        <v>164</v>
      </c>
      <c r="G1925" t="s">
        <v>144</v>
      </c>
      <c r="H1925">
        <v>36220</v>
      </c>
    </row>
    <row r="1926" spans="1:8">
      <c r="A1926" t="s">
        <v>107</v>
      </c>
      <c r="B1926" t="s">
        <v>2315</v>
      </c>
      <c r="C1926" t="s">
        <v>179</v>
      </c>
      <c r="D1926">
        <v>2009</v>
      </c>
      <c r="E1926" t="s">
        <v>105</v>
      </c>
      <c r="F1926" t="s">
        <v>164</v>
      </c>
      <c r="G1926" t="s">
        <v>144</v>
      </c>
      <c r="H1926">
        <v>25712</v>
      </c>
    </row>
    <row r="1927" spans="1:8">
      <c r="A1927" t="s">
        <v>27</v>
      </c>
      <c r="B1927" t="s">
        <v>2316</v>
      </c>
      <c r="C1927" t="s">
        <v>180</v>
      </c>
      <c r="D1927">
        <v>2009</v>
      </c>
      <c r="E1927" t="s">
        <v>105</v>
      </c>
      <c r="F1927" t="s">
        <v>164</v>
      </c>
      <c r="G1927" t="s">
        <v>144</v>
      </c>
      <c r="H1927">
        <v>19623</v>
      </c>
    </row>
    <row r="1928" spans="1:8">
      <c r="A1928" t="s">
        <v>28</v>
      </c>
      <c r="B1928" t="s">
        <v>2317</v>
      </c>
      <c r="C1928" t="s">
        <v>181</v>
      </c>
      <c r="D1928">
        <v>2009</v>
      </c>
      <c r="E1928" t="s">
        <v>105</v>
      </c>
      <c r="F1928" t="s">
        <v>164</v>
      </c>
      <c r="G1928" t="s">
        <v>144</v>
      </c>
      <c r="H1928">
        <v>39721</v>
      </c>
    </row>
    <row r="1929" spans="1:8">
      <c r="A1929" t="s">
        <v>30</v>
      </c>
      <c r="B1929" t="s">
        <v>2318</v>
      </c>
      <c r="C1929" t="s">
        <v>29</v>
      </c>
      <c r="D1929">
        <v>2009</v>
      </c>
      <c r="E1929" t="s">
        <v>105</v>
      </c>
      <c r="F1929" t="s">
        <v>164</v>
      </c>
      <c r="G1929" t="s">
        <v>144</v>
      </c>
      <c r="H1929">
        <v>6136</v>
      </c>
    </row>
    <row r="1930" spans="1:8">
      <c r="A1930" t="s">
        <v>32</v>
      </c>
      <c r="B1930" t="s">
        <v>2319</v>
      </c>
      <c r="C1930" t="s">
        <v>31</v>
      </c>
      <c r="D1930">
        <v>2009</v>
      </c>
      <c r="E1930" t="s">
        <v>105</v>
      </c>
      <c r="F1930" t="s">
        <v>164</v>
      </c>
      <c r="G1930" t="s">
        <v>144</v>
      </c>
      <c r="H1930">
        <v>9754</v>
      </c>
    </row>
    <row r="1931" spans="1:8">
      <c r="A1931" t="s">
        <v>34</v>
      </c>
      <c r="B1931" t="s">
        <v>2320</v>
      </c>
      <c r="C1931" t="s">
        <v>33</v>
      </c>
      <c r="D1931">
        <v>2009</v>
      </c>
      <c r="E1931" t="s">
        <v>105</v>
      </c>
      <c r="F1931" t="s">
        <v>164</v>
      </c>
      <c r="G1931" t="s">
        <v>144</v>
      </c>
      <c r="H1931">
        <v>10570</v>
      </c>
    </row>
    <row r="1932" spans="1:8">
      <c r="A1932" t="s">
        <v>36</v>
      </c>
      <c r="B1932" t="s">
        <v>2321</v>
      </c>
      <c r="C1932" t="s">
        <v>35</v>
      </c>
      <c r="D1932">
        <v>2009</v>
      </c>
      <c r="E1932" t="s">
        <v>105</v>
      </c>
      <c r="F1932" t="s">
        <v>164</v>
      </c>
      <c r="G1932" t="s">
        <v>144</v>
      </c>
      <c r="H1932">
        <v>7899</v>
      </c>
    </row>
    <row r="1933" spans="1:8">
      <c r="A1933" t="s">
        <v>38</v>
      </c>
      <c r="B1933" t="s">
        <v>2322</v>
      </c>
      <c r="C1933" t="s">
        <v>37</v>
      </c>
      <c r="D1933">
        <v>2009</v>
      </c>
      <c r="E1933" t="s">
        <v>105</v>
      </c>
      <c r="F1933" t="s">
        <v>164</v>
      </c>
      <c r="G1933" t="s">
        <v>144</v>
      </c>
      <c r="H1933">
        <v>10807</v>
      </c>
    </row>
    <row r="1934" spans="1:8">
      <c r="A1934" t="s">
        <v>40</v>
      </c>
      <c r="B1934" t="s">
        <v>2323</v>
      </c>
      <c r="C1934" t="s">
        <v>39</v>
      </c>
      <c r="D1934">
        <v>2009</v>
      </c>
      <c r="E1934" t="s">
        <v>105</v>
      </c>
      <c r="F1934" t="s">
        <v>164</v>
      </c>
      <c r="G1934" t="s">
        <v>144</v>
      </c>
      <c r="H1934">
        <v>9085</v>
      </c>
    </row>
    <row r="1935" spans="1:8">
      <c r="A1935" t="s">
        <v>41</v>
      </c>
      <c r="B1935" t="s">
        <v>2324</v>
      </c>
      <c r="C1935" t="s">
        <v>24</v>
      </c>
      <c r="D1935">
        <v>2009</v>
      </c>
      <c r="E1935" t="s">
        <v>105</v>
      </c>
      <c r="F1935" t="s">
        <v>164</v>
      </c>
      <c r="G1935" t="s">
        <v>144</v>
      </c>
      <c r="H1935">
        <v>12154</v>
      </c>
    </row>
    <row r="1936" spans="1:8">
      <c r="A1936" t="s">
        <v>43</v>
      </c>
      <c r="B1936" t="s">
        <v>2325</v>
      </c>
      <c r="C1936" t="s">
        <v>42</v>
      </c>
      <c r="D1936">
        <v>2009</v>
      </c>
      <c r="E1936" t="s">
        <v>105</v>
      </c>
      <c r="F1936" t="s">
        <v>164</v>
      </c>
      <c r="G1936" t="s">
        <v>144</v>
      </c>
      <c r="H1936">
        <v>6274</v>
      </c>
    </row>
    <row r="1937" spans="1:8">
      <c r="A1937" t="s">
        <v>45</v>
      </c>
      <c r="B1937" t="s">
        <v>2326</v>
      </c>
      <c r="C1937" t="s">
        <v>44</v>
      </c>
      <c r="D1937">
        <v>2009</v>
      </c>
      <c r="E1937" t="s">
        <v>105</v>
      </c>
      <c r="F1937" t="s">
        <v>164</v>
      </c>
      <c r="G1937" t="s">
        <v>144</v>
      </c>
      <c r="H1937">
        <v>10593</v>
      </c>
    </row>
    <row r="1938" spans="1:8">
      <c r="A1938" t="s">
        <v>47</v>
      </c>
      <c r="B1938" t="s">
        <v>2327</v>
      </c>
      <c r="C1938" t="s">
        <v>46</v>
      </c>
      <c r="D1938">
        <v>2009</v>
      </c>
      <c r="E1938" t="s">
        <v>105</v>
      </c>
      <c r="F1938" t="s">
        <v>164</v>
      </c>
      <c r="G1938" t="s">
        <v>144</v>
      </c>
      <c r="H1938">
        <v>15171</v>
      </c>
    </row>
    <row r="1939" spans="1:8">
      <c r="A1939" t="s">
        <v>49</v>
      </c>
      <c r="B1939" t="s">
        <v>2328</v>
      </c>
      <c r="C1939" t="s">
        <v>48</v>
      </c>
      <c r="D1939">
        <v>2009</v>
      </c>
      <c r="E1939" t="s">
        <v>105</v>
      </c>
      <c r="F1939" t="s">
        <v>164</v>
      </c>
      <c r="G1939" t="s">
        <v>144</v>
      </c>
      <c r="H1939">
        <v>16535</v>
      </c>
    </row>
    <row r="1940" spans="1:8">
      <c r="A1940" t="s">
        <v>51</v>
      </c>
      <c r="B1940" t="s">
        <v>2329</v>
      </c>
      <c r="C1940" t="s">
        <v>50</v>
      </c>
      <c r="D1940">
        <v>2009</v>
      </c>
      <c r="E1940" t="s">
        <v>105</v>
      </c>
      <c r="F1940" t="s">
        <v>164</v>
      </c>
      <c r="G1940" t="s">
        <v>144</v>
      </c>
      <c r="H1940">
        <v>10145</v>
      </c>
    </row>
    <row r="1941" spans="1:8">
      <c r="A1941" t="s">
        <v>53</v>
      </c>
      <c r="B1941" t="s">
        <v>2330</v>
      </c>
      <c r="C1941" t="s">
        <v>52</v>
      </c>
      <c r="D1941">
        <v>2009</v>
      </c>
      <c r="E1941" t="s">
        <v>105</v>
      </c>
      <c r="F1941" t="s">
        <v>164</v>
      </c>
      <c r="G1941" t="s">
        <v>144</v>
      </c>
      <c r="H1941">
        <v>9540</v>
      </c>
    </row>
    <row r="1942" spans="1:8">
      <c r="A1942" t="s">
        <v>55</v>
      </c>
      <c r="B1942" t="s">
        <v>2331</v>
      </c>
      <c r="C1942" t="s">
        <v>54</v>
      </c>
      <c r="D1942">
        <v>2009</v>
      </c>
      <c r="E1942" t="s">
        <v>105</v>
      </c>
      <c r="F1942" t="s">
        <v>164</v>
      </c>
      <c r="G1942" t="s">
        <v>144</v>
      </c>
      <c r="H1942">
        <v>8865</v>
      </c>
    </row>
    <row r="1943" spans="1:8">
      <c r="A1943" t="s">
        <v>57</v>
      </c>
      <c r="B1943" t="s">
        <v>2332</v>
      </c>
      <c r="C1943" t="s">
        <v>56</v>
      </c>
      <c r="D1943">
        <v>2009</v>
      </c>
      <c r="E1943" t="s">
        <v>105</v>
      </c>
      <c r="F1943" t="s">
        <v>164</v>
      </c>
      <c r="G1943" t="s">
        <v>144</v>
      </c>
      <c r="H1943">
        <v>16847</v>
      </c>
    </row>
    <row r="1944" spans="1:8">
      <c r="A1944" t="s">
        <v>59</v>
      </c>
      <c r="B1944" t="s">
        <v>2333</v>
      </c>
      <c r="C1944" t="s">
        <v>58</v>
      </c>
      <c r="D1944">
        <v>2009</v>
      </c>
      <c r="E1944" t="s">
        <v>105</v>
      </c>
      <c r="F1944" t="s">
        <v>164</v>
      </c>
      <c r="G1944" t="s">
        <v>144</v>
      </c>
      <c r="H1944">
        <v>15741</v>
      </c>
    </row>
    <row r="1945" spans="1:8">
      <c r="A1945" t="s">
        <v>61</v>
      </c>
      <c r="B1945" t="s">
        <v>2334</v>
      </c>
      <c r="C1945" t="s">
        <v>60</v>
      </c>
      <c r="D1945">
        <v>2009</v>
      </c>
      <c r="E1945" t="s">
        <v>105</v>
      </c>
      <c r="F1945" t="s">
        <v>164</v>
      </c>
      <c r="G1945" t="s">
        <v>144</v>
      </c>
      <c r="H1945">
        <v>3882</v>
      </c>
    </row>
    <row r="1946" spans="1:8">
      <c r="A1946" t="s">
        <v>63</v>
      </c>
      <c r="B1946" t="s">
        <v>2335</v>
      </c>
      <c r="C1946" t="s">
        <v>62</v>
      </c>
      <c r="D1946">
        <v>2009</v>
      </c>
      <c r="E1946" t="s">
        <v>105</v>
      </c>
      <c r="F1946" t="s">
        <v>164</v>
      </c>
      <c r="G1946" t="s">
        <v>144</v>
      </c>
      <c r="H1946">
        <v>11698</v>
      </c>
    </row>
    <row r="1947" spans="1:8">
      <c r="A1947" t="s">
        <v>65</v>
      </c>
      <c r="B1947" t="s">
        <v>2336</v>
      </c>
      <c r="C1947" t="s">
        <v>64</v>
      </c>
      <c r="D1947">
        <v>2009</v>
      </c>
      <c r="E1947" t="s">
        <v>105</v>
      </c>
      <c r="F1947" t="s">
        <v>164</v>
      </c>
      <c r="G1947" t="s">
        <v>144</v>
      </c>
      <c r="H1947">
        <v>5055</v>
      </c>
    </row>
    <row r="1948" spans="1:8">
      <c r="A1948" t="s">
        <v>67</v>
      </c>
      <c r="B1948" t="s">
        <v>2337</v>
      </c>
      <c r="C1948" t="s">
        <v>66</v>
      </c>
      <c r="D1948">
        <v>2009</v>
      </c>
      <c r="E1948" t="s">
        <v>105</v>
      </c>
      <c r="F1948" t="s">
        <v>164</v>
      </c>
      <c r="G1948" t="s">
        <v>144</v>
      </c>
      <c r="H1948">
        <v>6263</v>
      </c>
    </row>
    <row r="1949" spans="1:8">
      <c r="A1949" t="s">
        <v>69</v>
      </c>
      <c r="B1949" t="s">
        <v>2338</v>
      </c>
      <c r="C1949" t="s">
        <v>68</v>
      </c>
      <c r="D1949">
        <v>2009</v>
      </c>
      <c r="E1949" t="s">
        <v>105</v>
      </c>
      <c r="F1949" t="s">
        <v>164</v>
      </c>
      <c r="G1949" t="s">
        <v>144</v>
      </c>
      <c r="H1949">
        <v>7389</v>
      </c>
    </row>
    <row r="1950" spans="1:8">
      <c r="A1950" t="s">
        <v>71</v>
      </c>
      <c r="B1950" t="s">
        <v>2339</v>
      </c>
      <c r="C1950" t="s">
        <v>70</v>
      </c>
      <c r="D1950">
        <v>2009</v>
      </c>
      <c r="E1950" t="s">
        <v>105</v>
      </c>
      <c r="F1950" t="s">
        <v>164</v>
      </c>
      <c r="G1950" t="s">
        <v>144</v>
      </c>
      <c r="H1950">
        <v>9316</v>
      </c>
    </row>
    <row r="1951" spans="1:8">
      <c r="A1951" t="s">
        <v>20</v>
      </c>
      <c r="B1951" t="s">
        <v>2340</v>
      </c>
      <c r="C1951" t="s">
        <v>182</v>
      </c>
      <c r="D1951">
        <v>2009</v>
      </c>
      <c r="E1951" t="s">
        <v>105</v>
      </c>
      <c r="F1951" t="s">
        <v>164</v>
      </c>
      <c r="G1951" t="s">
        <v>144</v>
      </c>
      <c r="H1951">
        <v>219719</v>
      </c>
    </row>
    <row r="1952" spans="1:8">
      <c r="A1952" t="s">
        <v>23</v>
      </c>
      <c r="B1952" t="s">
        <v>2341</v>
      </c>
      <c r="C1952" t="s">
        <v>175</v>
      </c>
      <c r="D1952">
        <v>2010</v>
      </c>
      <c r="E1952" t="s">
        <v>105</v>
      </c>
      <c r="F1952" t="s">
        <v>164</v>
      </c>
      <c r="G1952" t="s">
        <v>144</v>
      </c>
      <c r="H1952">
        <v>55590</v>
      </c>
    </row>
    <row r="1953" spans="1:8">
      <c r="A1953" t="s">
        <v>25</v>
      </c>
      <c r="B1953" t="s">
        <v>2342</v>
      </c>
      <c r="C1953" t="s">
        <v>176</v>
      </c>
      <c r="D1953">
        <v>2010</v>
      </c>
      <c r="E1953" t="s">
        <v>105</v>
      </c>
      <c r="F1953" t="s">
        <v>164</v>
      </c>
      <c r="G1953" t="s">
        <v>144</v>
      </c>
      <c r="H1953">
        <v>12475</v>
      </c>
    </row>
    <row r="1954" spans="1:8">
      <c r="A1954" t="s">
        <v>26</v>
      </c>
      <c r="B1954" t="s">
        <v>2343</v>
      </c>
      <c r="C1954" t="s">
        <v>177</v>
      </c>
      <c r="D1954">
        <v>2010</v>
      </c>
      <c r="E1954" t="s">
        <v>105</v>
      </c>
      <c r="F1954" t="s">
        <v>164</v>
      </c>
      <c r="G1954" t="s">
        <v>144</v>
      </c>
      <c r="H1954">
        <v>32861</v>
      </c>
    </row>
    <row r="1955" spans="1:8">
      <c r="A1955" s="16" t="s">
        <v>221</v>
      </c>
      <c r="B1955" t="s">
        <v>2344</v>
      </c>
      <c r="C1955" t="s">
        <v>178</v>
      </c>
      <c r="D1955">
        <v>2010</v>
      </c>
      <c r="E1955" t="s">
        <v>105</v>
      </c>
      <c r="F1955" t="s">
        <v>164</v>
      </c>
      <c r="G1955" t="s">
        <v>144</v>
      </c>
      <c r="H1955">
        <v>36938</v>
      </c>
    </row>
    <row r="1956" spans="1:8">
      <c r="A1956" t="s">
        <v>107</v>
      </c>
      <c r="B1956" t="s">
        <v>2345</v>
      </c>
      <c r="C1956" t="s">
        <v>179</v>
      </c>
      <c r="D1956">
        <v>2010</v>
      </c>
      <c r="E1956" t="s">
        <v>105</v>
      </c>
      <c r="F1956" t="s">
        <v>164</v>
      </c>
      <c r="G1956" t="s">
        <v>144</v>
      </c>
      <c r="H1956">
        <v>26055</v>
      </c>
    </row>
    <row r="1957" spans="1:8">
      <c r="A1957" t="s">
        <v>27</v>
      </c>
      <c r="B1957" t="s">
        <v>2346</v>
      </c>
      <c r="C1957" t="s">
        <v>180</v>
      </c>
      <c r="D1957">
        <v>2010</v>
      </c>
      <c r="E1957" t="s">
        <v>105</v>
      </c>
      <c r="F1957" t="s">
        <v>164</v>
      </c>
      <c r="G1957" t="s">
        <v>144</v>
      </c>
      <c r="H1957">
        <v>20086</v>
      </c>
    </row>
    <row r="1958" spans="1:8">
      <c r="A1958" t="s">
        <v>28</v>
      </c>
      <c r="B1958" t="s">
        <v>2347</v>
      </c>
      <c r="C1958" t="s">
        <v>181</v>
      </c>
      <c r="D1958">
        <v>2010</v>
      </c>
      <c r="E1958" t="s">
        <v>105</v>
      </c>
      <c r="F1958" t="s">
        <v>164</v>
      </c>
      <c r="G1958" t="s">
        <v>144</v>
      </c>
      <c r="H1958">
        <v>40775</v>
      </c>
    </row>
    <row r="1959" spans="1:8">
      <c r="A1959" t="s">
        <v>30</v>
      </c>
      <c r="B1959" t="s">
        <v>2348</v>
      </c>
      <c r="C1959" t="s">
        <v>29</v>
      </c>
      <c r="D1959">
        <v>2010</v>
      </c>
      <c r="E1959" t="s">
        <v>105</v>
      </c>
      <c r="F1959" t="s">
        <v>164</v>
      </c>
      <c r="G1959" t="s">
        <v>144</v>
      </c>
      <c r="H1959">
        <v>6330</v>
      </c>
    </row>
    <row r="1960" spans="1:8">
      <c r="A1960" t="s">
        <v>32</v>
      </c>
      <c r="B1960" t="s">
        <v>2349</v>
      </c>
      <c r="C1960" t="s">
        <v>31</v>
      </c>
      <c r="D1960">
        <v>2010</v>
      </c>
      <c r="E1960" t="s">
        <v>105</v>
      </c>
      <c r="F1960" t="s">
        <v>164</v>
      </c>
      <c r="G1960" t="s">
        <v>144</v>
      </c>
      <c r="H1960">
        <v>9936</v>
      </c>
    </row>
    <row r="1961" spans="1:8">
      <c r="A1961" t="s">
        <v>34</v>
      </c>
      <c r="B1961" t="s">
        <v>2350</v>
      </c>
      <c r="C1961" t="s">
        <v>33</v>
      </c>
      <c r="D1961">
        <v>2010</v>
      </c>
      <c r="E1961" t="s">
        <v>105</v>
      </c>
      <c r="F1961" t="s">
        <v>164</v>
      </c>
      <c r="G1961" t="s">
        <v>144</v>
      </c>
      <c r="H1961">
        <v>10834</v>
      </c>
    </row>
    <row r="1962" spans="1:8">
      <c r="A1962" t="s">
        <v>36</v>
      </c>
      <c r="B1962" t="s">
        <v>2351</v>
      </c>
      <c r="C1962" t="s">
        <v>35</v>
      </c>
      <c r="D1962">
        <v>2010</v>
      </c>
      <c r="E1962" t="s">
        <v>105</v>
      </c>
      <c r="F1962" t="s">
        <v>164</v>
      </c>
      <c r="G1962" t="s">
        <v>144</v>
      </c>
      <c r="H1962">
        <v>8063</v>
      </c>
    </row>
    <row r="1963" spans="1:8">
      <c r="A1963" t="s">
        <v>38</v>
      </c>
      <c r="B1963" t="s">
        <v>2352</v>
      </c>
      <c r="C1963" t="s">
        <v>37</v>
      </c>
      <c r="D1963">
        <v>2010</v>
      </c>
      <c r="E1963" t="s">
        <v>105</v>
      </c>
      <c r="F1963" t="s">
        <v>164</v>
      </c>
      <c r="G1963" t="s">
        <v>144</v>
      </c>
      <c r="H1963">
        <v>11089</v>
      </c>
    </row>
    <row r="1964" spans="1:8">
      <c r="A1964" t="s">
        <v>40</v>
      </c>
      <c r="B1964" t="s">
        <v>2353</v>
      </c>
      <c r="C1964" t="s">
        <v>39</v>
      </c>
      <c r="D1964">
        <v>2010</v>
      </c>
      <c r="E1964" t="s">
        <v>105</v>
      </c>
      <c r="F1964" t="s">
        <v>164</v>
      </c>
      <c r="G1964" t="s">
        <v>144</v>
      </c>
      <c r="H1964">
        <v>9338</v>
      </c>
    </row>
    <row r="1965" spans="1:8">
      <c r="A1965" t="s">
        <v>41</v>
      </c>
      <c r="B1965" t="s">
        <v>2354</v>
      </c>
      <c r="C1965" t="s">
        <v>24</v>
      </c>
      <c r="D1965">
        <v>2010</v>
      </c>
      <c r="E1965" t="s">
        <v>105</v>
      </c>
      <c r="F1965" t="s">
        <v>164</v>
      </c>
      <c r="G1965" t="s">
        <v>144</v>
      </c>
      <c r="H1965">
        <v>12475</v>
      </c>
    </row>
    <row r="1966" spans="1:8">
      <c r="A1966" t="s">
        <v>43</v>
      </c>
      <c r="B1966" t="s">
        <v>2355</v>
      </c>
      <c r="C1966" t="s">
        <v>42</v>
      </c>
      <c r="D1966">
        <v>2010</v>
      </c>
      <c r="E1966" t="s">
        <v>105</v>
      </c>
      <c r="F1966" t="s">
        <v>164</v>
      </c>
      <c r="G1966" t="s">
        <v>144</v>
      </c>
      <c r="H1966">
        <v>6449</v>
      </c>
    </row>
    <row r="1967" spans="1:8">
      <c r="A1967" t="s">
        <v>45</v>
      </c>
      <c r="B1967" t="s">
        <v>2356</v>
      </c>
      <c r="C1967" t="s">
        <v>44</v>
      </c>
      <c r="D1967">
        <v>2010</v>
      </c>
      <c r="E1967" t="s">
        <v>105</v>
      </c>
      <c r="F1967" t="s">
        <v>164</v>
      </c>
      <c r="G1967" t="s">
        <v>144</v>
      </c>
      <c r="H1967">
        <v>10885</v>
      </c>
    </row>
    <row r="1968" spans="1:8">
      <c r="A1968" t="s">
        <v>47</v>
      </c>
      <c r="B1968" t="s">
        <v>2357</v>
      </c>
      <c r="C1968" t="s">
        <v>46</v>
      </c>
      <c r="D1968">
        <v>2010</v>
      </c>
      <c r="E1968" t="s">
        <v>105</v>
      </c>
      <c r="F1968" t="s">
        <v>164</v>
      </c>
      <c r="G1968" t="s">
        <v>144</v>
      </c>
      <c r="H1968">
        <v>15527</v>
      </c>
    </row>
    <row r="1969" spans="1:8">
      <c r="A1969" t="s">
        <v>49</v>
      </c>
      <c r="B1969" t="s">
        <v>2358</v>
      </c>
      <c r="C1969" t="s">
        <v>48</v>
      </c>
      <c r="D1969">
        <v>2010</v>
      </c>
      <c r="E1969" t="s">
        <v>105</v>
      </c>
      <c r="F1969" t="s">
        <v>164</v>
      </c>
      <c r="G1969" t="s">
        <v>144</v>
      </c>
      <c r="H1969">
        <v>16741</v>
      </c>
    </row>
    <row r="1970" spans="1:8">
      <c r="A1970" t="s">
        <v>51</v>
      </c>
      <c r="B1970" t="s">
        <v>2359</v>
      </c>
      <c r="C1970" t="s">
        <v>50</v>
      </c>
      <c r="D1970">
        <v>2010</v>
      </c>
      <c r="E1970" t="s">
        <v>105</v>
      </c>
      <c r="F1970" t="s">
        <v>164</v>
      </c>
      <c r="G1970" t="s">
        <v>144</v>
      </c>
      <c r="H1970">
        <v>10360</v>
      </c>
    </row>
    <row r="1971" spans="1:8">
      <c r="A1971" t="s">
        <v>53</v>
      </c>
      <c r="B1971" t="s">
        <v>2360</v>
      </c>
      <c r="C1971" t="s">
        <v>52</v>
      </c>
      <c r="D1971">
        <v>2010</v>
      </c>
      <c r="E1971" t="s">
        <v>105</v>
      </c>
      <c r="F1971" t="s">
        <v>164</v>
      </c>
      <c r="G1971" t="s">
        <v>144</v>
      </c>
      <c r="H1971">
        <v>9837</v>
      </c>
    </row>
    <row r="1972" spans="1:8">
      <c r="A1972" t="s">
        <v>55</v>
      </c>
      <c r="B1972" t="s">
        <v>2361</v>
      </c>
      <c r="C1972" t="s">
        <v>54</v>
      </c>
      <c r="D1972">
        <v>2010</v>
      </c>
      <c r="E1972" t="s">
        <v>105</v>
      </c>
      <c r="F1972" t="s">
        <v>164</v>
      </c>
      <c r="G1972" t="s">
        <v>144</v>
      </c>
      <c r="H1972">
        <v>9010</v>
      </c>
    </row>
    <row r="1973" spans="1:8">
      <c r="A1973" t="s">
        <v>57</v>
      </c>
      <c r="B1973" t="s">
        <v>2362</v>
      </c>
      <c r="C1973" t="s">
        <v>56</v>
      </c>
      <c r="D1973">
        <v>2010</v>
      </c>
      <c r="E1973" t="s">
        <v>105</v>
      </c>
      <c r="F1973" t="s">
        <v>164</v>
      </c>
      <c r="G1973" t="s">
        <v>144</v>
      </c>
      <c r="H1973">
        <v>17045</v>
      </c>
    </row>
    <row r="1974" spans="1:8">
      <c r="A1974" t="s">
        <v>59</v>
      </c>
      <c r="B1974" t="s">
        <v>2363</v>
      </c>
      <c r="C1974" t="s">
        <v>58</v>
      </c>
      <c r="D1974">
        <v>2010</v>
      </c>
      <c r="E1974" t="s">
        <v>105</v>
      </c>
      <c r="F1974" t="s">
        <v>164</v>
      </c>
      <c r="G1974" t="s">
        <v>144</v>
      </c>
      <c r="H1974">
        <v>16089</v>
      </c>
    </row>
    <row r="1975" spans="1:8">
      <c r="A1975" t="s">
        <v>61</v>
      </c>
      <c r="B1975" t="s">
        <v>2364</v>
      </c>
      <c r="C1975" t="s">
        <v>60</v>
      </c>
      <c r="D1975">
        <v>2010</v>
      </c>
      <c r="E1975" t="s">
        <v>105</v>
      </c>
      <c r="F1975" t="s">
        <v>164</v>
      </c>
      <c r="G1975" t="s">
        <v>144</v>
      </c>
      <c r="H1975">
        <v>3997</v>
      </c>
    </row>
    <row r="1976" spans="1:8">
      <c r="A1976" t="s">
        <v>63</v>
      </c>
      <c r="B1976" t="s">
        <v>2365</v>
      </c>
      <c r="C1976" t="s">
        <v>62</v>
      </c>
      <c r="D1976">
        <v>2010</v>
      </c>
      <c r="E1976" t="s">
        <v>105</v>
      </c>
      <c r="F1976" t="s">
        <v>164</v>
      </c>
      <c r="G1976" t="s">
        <v>144</v>
      </c>
      <c r="H1976">
        <v>12019</v>
      </c>
    </row>
    <row r="1977" spans="1:8">
      <c r="A1977" t="s">
        <v>65</v>
      </c>
      <c r="B1977" t="s">
        <v>2366</v>
      </c>
      <c r="C1977" t="s">
        <v>64</v>
      </c>
      <c r="D1977">
        <v>2010</v>
      </c>
      <c r="E1977" t="s">
        <v>105</v>
      </c>
      <c r="F1977" t="s">
        <v>164</v>
      </c>
      <c r="G1977" t="s">
        <v>144</v>
      </c>
      <c r="H1977">
        <v>5173</v>
      </c>
    </row>
    <row r="1978" spans="1:8">
      <c r="A1978" t="s">
        <v>67</v>
      </c>
      <c r="B1978" t="s">
        <v>2367</v>
      </c>
      <c r="C1978" t="s">
        <v>66</v>
      </c>
      <c r="D1978">
        <v>2010</v>
      </c>
      <c r="E1978" t="s">
        <v>105</v>
      </c>
      <c r="F1978" t="s">
        <v>164</v>
      </c>
      <c r="G1978" t="s">
        <v>144</v>
      </c>
      <c r="H1978">
        <v>6464</v>
      </c>
    </row>
    <row r="1979" spans="1:8">
      <c r="A1979" t="s">
        <v>69</v>
      </c>
      <c r="B1979" t="s">
        <v>2368</v>
      </c>
      <c r="C1979" t="s">
        <v>68</v>
      </c>
      <c r="D1979">
        <v>2010</v>
      </c>
      <c r="E1979" t="s">
        <v>105</v>
      </c>
      <c r="F1979" t="s">
        <v>164</v>
      </c>
      <c r="G1979" t="s">
        <v>144</v>
      </c>
      <c r="H1979">
        <v>7661</v>
      </c>
    </row>
    <row r="1980" spans="1:8">
      <c r="A1980" t="s">
        <v>71</v>
      </c>
      <c r="B1980" t="s">
        <v>2369</v>
      </c>
      <c r="C1980" t="s">
        <v>70</v>
      </c>
      <c r="D1980">
        <v>2010</v>
      </c>
      <c r="E1980" t="s">
        <v>105</v>
      </c>
      <c r="F1980" t="s">
        <v>164</v>
      </c>
      <c r="G1980" t="s">
        <v>144</v>
      </c>
      <c r="H1980">
        <v>9458</v>
      </c>
    </row>
    <row r="1981" spans="1:8">
      <c r="A1981" t="s">
        <v>20</v>
      </c>
      <c r="B1981" t="s">
        <v>2370</v>
      </c>
      <c r="C1981" t="s">
        <v>182</v>
      </c>
      <c r="D1981">
        <v>2010</v>
      </c>
      <c r="E1981" t="s">
        <v>105</v>
      </c>
      <c r="F1981" t="s">
        <v>164</v>
      </c>
      <c r="G1981" t="s">
        <v>144</v>
      </c>
      <c r="H1981">
        <v>224780</v>
      </c>
    </row>
    <row r="1982" spans="1:8">
      <c r="A1982" t="s">
        <v>23</v>
      </c>
      <c r="B1982" t="s">
        <v>2371</v>
      </c>
      <c r="C1982" t="s">
        <v>175</v>
      </c>
      <c r="D1982">
        <v>2011</v>
      </c>
      <c r="E1982" t="s">
        <v>105</v>
      </c>
      <c r="F1982" t="s">
        <v>164</v>
      </c>
      <c r="G1982" t="s">
        <v>144</v>
      </c>
      <c r="H1982">
        <v>56867</v>
      </c>
    </row>
    <row r="1983" spans="1:8">
      <c r="A1983" t="s">
        <v>25</v>
      </c>
      <c r="B1983" t="s">
        <v>2372</v>
      </c>
      <c r="C1983" t="s">
        <v>176</v>
      </c>
      <c r="D1983">
        <v>2011</v>
      </c>
      <c r="E1983" t="s">
        <v>105</v>
      </c>
      <c r="F1983" t="s">
        <v>164</v>
      </c>
      <c r="G1983" t="s">
        <v>144</v>
      </c>
      <c r="H1983">
        <v>12711</v>
      </c>
    </row>
    <row r="1984" spans="1:8">
      <c r="A1984" t="s">
        <v>26</v>
      </c>
      <c r="B1984" t="s">
        <v>2373</v>
      </c>
      <c r="C1984" t="s">
        <v>177</v>
      </c>
      <c r="D1984">
        <v>2011</v>
      </c>
      <c r="E1984" t="s">
        <v>105</v>
      </c>
      <c r="F1984" t="s">
        <v>164</v>
      </c>
      <c r="G1984" t="s">
        <v>144</v>
      </c>
      <c r="H1984">
        <v>33589</v>
      </c>
    </row>
    <row r="1985" spans="1:8">
      <c r="A1985" s="16" t="s">
        <v>221</v>
      </c>
      <c r="B1985" t="s">
        <v>2374</v>
      </c>
      <c r="C1985" t="s">
        <v>178</v>
      </c>
      <c r="D1985">
        <v>2011</v>
      </c>
      <c r="E1985" t="s">
        <v>105</v>
      </c>
      <c r="F1985" t="s">
        <v>164</v>
      </c>
      <c r="G1985" t="s">
        <v>144</v>
      </c>
      <c r="H1985">
        <v>37406</v>
      </c>
    </row>
    <row r="1986" spans="1:8">
      <c r="A1986" t="s">
        <v>107</v>
      </c>
      <c r="B1986" t="s">
        <v>2375</v>
      </c>
      <c r="C1986" t="s">
        <v>179</v>
      </c>
      <c r="D1986">
        <v>2011</v>
      </c>
      <c r="E1986" t="s">
        <v>105</v>
      </c>
      <c r="F1986" t="s">
        <v>164</v>
      </c>
      <c r="G1986" t="s">
        <v>144</v>
      </c>
      <c r="H1986">
        <v>26429</v>
      </c>
    </row>
    <row r="1987" spans="1:8">
      <c r="A1987" t="s">
        <v>27</v>
      </c>
      <c r="B1987" t="s">
        <v>2376</v>
      </c>
      <c r="C1987" t="s">
        <v>180</v>
      </c>
      <c r="D1987">
        <v>2011</v>
      </c>
      <c r="E1987" t="s">
        <v>105</v>
      </c>
      <c r="F1987" t="s">
        <v>164</v>
      </c>
      <c r="G1987" t="s">
        <v>144</v>
      </c>
      <c r="H1987">
        <v>20507</v>
      </c>
    </row>
    <row r="1988" spans="1:8">
      <c r="A1988" t="s">
        <v>28</v>
      </c>
      <c r="B1988" t="s">
        <v>2377</v>
      </c>
      <c r="C1988" t="s">
        <v>181</v>
      </c>
      <c r="D1988">
        <v>2011</v>
      </c>
      <c r="E1988" t="s">
        <v>105</v>
      </c>
      <c r="F1988" t="s">
        <v>164</v>
      </c>
      <c r="G1988" t="s">
        <v>144</v>
      </c>
      <c r="H1988">
        <v>41632</v>
      </c>
    </row>
    <row r="1989" spans="1:8">
      <c r="A1989" t="s">
        <v>30</v>
      </c>
      <c r="B1989" t="s">
        <v>2378</v>
      </c>
      <c r="C1989" t="s">
        <v>29</v>
      </c>
      <c r="D1989">
        <v>2011</v>
      </c>
      <c r="E1989" t="s">
        <v>105</v>
      </c>
      <c r="F1989" t="s">
        <v>164</v>
      </c>
      <c r="G1989" t="s">
        <v>144</v>
      </c>
      <c r="H1989">
        <v>6431</v>
      </c>
    </row>
    <row r="1990" spans="1:8">
      <c r="A1990" t="s">
        <v>32</v>
      </c>
      <c r="B1990" t="s">
        <v>2379</v>
      </c>
      <c r="C1990" t="s">
        <v>31</v>
      </c>
      <c r="D1990">
        <v>2011</v>
      </c>
      <c r="E1990" t="s">
        <v>105</v>
      </c>
      <c r="F1990" t="s">
        <v>164</v>
      </c>
      <c r="G1990" t="s">
        <v>144</v>
      </c>
      <c r="H1990">
        <v>10179</v>
      </c>
    </row>
    <row r="1991" spans="1:8">
      <c r="A1991" t="s">
        <v>34</v>
      </c>
      <c r="B1991" t="s">
        <v>2380</v>
      </c>
      <c r="C1991" t="s">
        <v>33</v>
      </c>
      <c r="D1991">
        <v>2011</v>
      </c>
      <c r="E1991" t="s">
        <v>105</v>
      </c>
      <c r="F1991" t="s">
        <v>164</v>
      </c>
      <c r="G1991" t="s">
        <v>144</v>
      </c>
      <c r="H1991">
        <v>11096</v>
      </c>
    </row>
    <row r="1992" spans="1:8">
      <c r="A1992" t="s">
        <v>36</v>
      </c>
      <c r="B1992" t="s">
        <v>2381</v>
      </c>
      <c r="C1992" t="s">
        <v>35</v>
      </c>
      <c r="D1992">
        <v>2011</v>
      </c>
      <c r="E1992" t="s">
        <v>105</v>
      </c>
      <c r="F1992" t="s">
        <v>164</v>
      </c>
      <c r="G1992" t="s">
        <v>144</v>
      </c>
      <c r="H1992">
        <v>8167</v>
      </c>
    </row>
    <row r="1993" spans="1:8">
      <c r="A1993" t="s">
        <v>38</v>
      </c>
      <c r="B1993" t="s">
        <v>2382</v>
      </c>
      <c r="C1993" t="s">
        <v>37</v>
      </c>
      <c r="D1993">
        <v>2011</v>
      </c>
      <c r="E1993" t="s">
        <v>105</v>
      </c>
      <c r="F1993" t="s">
        <v>164</v>
      </c>
      <c r="G1993" t="s">
        <v>144</v>
      </c>
      <c r="H1993">
        <v>11382</v>
      </c>
    </row>
    <row r="1994" spans="1:8">
      <c r="A1994" t="s">
        <v>40</v>
      </c>
      <c r="B1994" t="s">
        <v>2383</v>
      </c>
      <c r="C1994" t="s">
        <v>39</v>
      </c>
      <c r="D1994">
        <v>2011</v>
      </c>
      <c r="E1994" t="s">
        <v>105</v>
      </c>
      <c r="F1994" t="s">
        <v>164</v>
      </c>
      <c r="G1994" t="s">
        <v>144</v>
      </c>
      <c r="H1994">
        <v>9612</v>
      </c>
    </row>
    <row r="1995" spans="1:8">
      <c r="A1995" t="s">
        <v>41</v>
      </c>
      <c r="B1995" t="s">
        <v>2384</v>
      </c>
      <c r="C1995" t="s">
        <v>24</v>
      </c>
      <c r="D1995">
        <v>2011</v>
      </c>
      <c r="E1995" t="s">
        <v>105</v>
      </c>
      <c r="F1995" t="s">
        <v>164</v>
      </c>
      <c r="G1995" t="s">
        <v>144</v>
      </c>
      <c r="H1995">
        <v>12711</v>
      </c>
    </row>
    <row r="1996" spans="1:8">
      <c r="A1996" t="s">
        <v>43</v>
      </c>
      <c r="B1996" t="s">
        <v>2385</v>
      </c>
      <c r="C1996" t="s">
        <v>42</v>
      </c>
      <c r="D1996">
        <v>2011</v>
      </c>
      <c r="E1996" t="s">
        <v>105</v>
      </c>
      <c r="F1996" t="s">
        <v>164</v>
      </c>
      <c r="G1996" t="s">
        <v>144</v>
      </c>
      <c r="H1996">
        <v>6528</v>
      </c>
    </row>
    <row r="1997" spans="1:8">
      <c r="A1997" t="s">
        <v>45</v>
      </c>
      <c r="B1997" t="s">
        <v>2386</v>
      </c>
      <c r="C1997" t="s">
        <v>44</v>
      </c>
      <c r="D1997">
        <v>2011</v>
      </c>
      <c r="E1997" t="s">
        <v>105</v>
      </c>
      <c r="F1997" t="s">
        <v>164</v>
      </c>
      <c r="G1997" t="s">
        <v>144</v>
      </c>
      <c r="H1997">
        <v>11126</v>
      </c>
    </row>
    <row r="1998" spans="1:8">
      <c r="A1998" t="s">
        <v>47</v>
      </c>
      <c r="B1998" t="s">
        <v>2387</v>
      </c>
      <c r="C1998" t="s">
        <v>46</v>
      </c>
      <c r="D1998">
        <v>2011</v>
      </c>
      <c r="E1998" t="s">
        <v>105</v>
      </c>
      <c r="F1998" t="s">
        <v>164</v>
      </c>
      <c r="G1998" t="s">
        <v>144</v>
      </c>
      <c r="H1998">
        <v>15935</v>
      </c>
    </row>
    <row r="1999" spans="1:8">
      <c r="A1999" t="s">
        <v>49</v>
      </c>
      <c r="B1999" t="s">
        <v>2388</v>
      </c>
      <c r="C1999" t="s">
        <v>48</v>
      </c>
      <c r="D1999">
        <v>2011</v>
      </c>
      <c r="E1999" t="s">
        <v>105</v>
      </c>
      <c r="F1999" t="s">
        <v>164</v>
      </c>
      <c r="G1999" t="s">
        <v>144</v>
      </c>
      <c r="H1999">
        <v>16850</v>
      </c>
    </row>
    <row r="2000" spans="1:8">
      <c r="A2000" t="s">
        <v>51</v>
      </c>
      <c r="B2000" t="s">
        <v>2389</v>
      </c>
      <c r="C2000" t="s">
        <v>50</v>
      </c>
      <c r="D2000">
        <v>2011</v>
      </c>
      <c r="E2000" t="s">
        <v>105</v>
      </c>
      <c r="F2000" t="s">
        <v>164</v>
      </c>
      <c r="G2000" t="s">
        <v>144</v>
      </c>
      <c r="H2000">
        <v>10477</v>
      </c>
    </row>
    <row r="2001" spans="1:8">
      <c r="A2001" t="s">
        <v>53</v>
      </c>
      <c r="B2001" t="s">
        <v>2390</v>
      </c>
      <c r="C2001" t="s">
        <v>52</v>
      </c>
      <c r="D2001">
        <v>2011</v>
      </c>
      <c r="E2001" t="s">
        <v>105</v>
      </c>
      <c r="F2001" t="s">
        <v>164</v>
      </c>
      <c r="G2001" t="s">
        <v>144</v>
      </c>
      <c r="H2001">
        <v>10079</v>
      </c>
    </row>
    <row r="2002" spans="1:8">
      <c r="A2002" t="s">
        <v>55</v>
      </c>
      <c r="B2002" t="s">
        <v>2391</v>
      </c>
      <c r="C2002" t="s">
        <v>54</v>
      </c>
      <c r="D2002">
        <v>2011</v>
      </c>
      <c r="E2002" t="s">
        <v>105</v>
      </c>
      <c r="F2002" t="s">
        <v>164</v>
      </c>
      <c r="G2002" t="s">
        <v>144</v>
      </c>
      <c r="H2002">
        <v>9174</v>
      </c>
    </row>
    <row r="2003" spans="1:8">
      <c r="A2003" t="s">
        <v>57</v>
      </c>
      <c r="B2003" t="s">
        <v>2392</v>
      </c>
      <c r="C2003" t="s">
        <v>56</v>
      </c>
      <c r="D2003">
        <v>2011</v>
      </c>
      <c r="E2003" t="s">
        <v>105</v>
      </c>
      <c r="F2003" t="s">
        <v>164</v>
      </c>
      <c r="G2003" t="s">
        <v>144</v>
      </c>
      <c r="H2003">
        <v>17255</v>
      </c>
    </row>
    <row r="2004" spans="1:8">
      <c r="A2004" t="s">
        <v>59</v>
      </c>
      <c r="B2004" t="s">
        <v>2393</v>
      </c>
      <c r="C2004" t="s">
        <v>58</v>
      </c>
      <c r="D2004">
        <v>2011</v>
      </c>
      <c r="E2004" t="s">
        <v>105</v>
      </c>
      <c r="F2004" t="s">
        <v>164</v>
      </c>
      <c r="G2004" t="s">
        <v>144</v>
      </c>
      <c r="H2004">
        <v>16430</v>
      </c>
    </row>
    <row r="2005" spans="1:8">
      <c r="A2005" t="s">
        <v>61</v>
      </c>
      <c r="B2005" t="s">
        <v>2394</v>
      </c>
      <c r="C2005" t="s">
        <v>60</v>
      </c>
      <c r="D2005">
        <v>2011</v>
      </c>
      <c r="E2005" t="s">
        <v>105</v>
      </c>
      <c r="F2005" t="s">
        <v>164</v>
      </c>
      <c r="G2005" t="s">
        <v>144</v>
      </c>
      <c r="H2005">
        <v>4077</v>
      </c>
    </row>
    <row r="2006" spans="1:8">
      <c r="A2006" t="s">
        <v>63</v>
      </c>
      <c r="B2006" t="s">
        <v>2395</v>
      </c>
      <c r="C2006" t="s">
        <v>62</v>
      </c>
      <c r="D2006">
        <v>2011</v>
      </c>
      <c r="E2006" t="s">
        <v>105</v>
      </c>
      <c r="F2006" t="s">
        <v>164</v>
      </c>
      <c r="G2006" t="s">
        <v>144</v>
      </c>
      <c r="H2006">
        <v>12335</v>
      </c>
    </row>
    <row r="2007" spans="1:8">
      <c r="A2007" t="s">
        <v>65</v>
      </c>
      <c r="B2007" t="s">
        <v>2396</v>
      </c>
      <c r="C2007" t="s">
        <v>64</v>
      </c>
      <c r="D2007">
        <v>2011</v>
      </c>
      <c r="E2007" t="s">
        <v>105</v>
      </c>
      <c r="F2007" t="s">
        <v>164</v>
      </c>
      <c r="G2007" t="s">
        <v>144</v>
      </c>
      <c r="H2007">
        <v>5241</v>
      </c>
    </row>
    <row r="2008" spans="1:8">
      <c r="A2008" t="s">
        <v>67</v>
      </c>
      <c r="B2008" t="s">
        <v>2397</v>
      </c>
      <c r="C2008" t="s">
        <v>66</v>
      </c>
      <c r="D2008">
        <v>2011</v>
      </c>
      <c r="E2008" t="s">
        <v>105</v>
      </c>
      <c r="F2008" t="s">
        <v>164</v>
      </c>
      <c r="G2008" t="s">
        <v>144</v>
      </c>
      <c r="H2008">
        <v>6589</v>
      </c>
    </row>
    <row r="2009" spans="1:8">
      <c r="A2009" t="s">
        <v>69</v>
      </c>
      <c r="B2009" t="s">
        <v>2398</v>
      </c>
      <c r="C2009" t="s">
        <v>68</v>
      </c>
      <c r="D2009">
        <v>2011</v>
      </c>
      <c r="E2009" t="s">
        <v>105</v>
      </c>
      <c r="F2009" t="s">
        <v>164</v>
      </c>
      <c r="G2009" t="s">
        <v>144</v>
      </c>
      <c r="H2009">
        <v>7888</v>
      </c>
    </row>
    <row r="2010" spans="1:8">
      <c r="A2010" t="s">
        <v>71</v>
      </c>
      <c r="B2010" t="s">
        <v>2399</v>
      </c>
      <c r="C2010" t="s">
        <v>70</v>
      </c>
      <c r="D2010">
        <v>2011</v>
      </c>
      <c r="E2010" t="s">
        <v>105</v>
      </c>
      <c r="F2010" t="s">
        <v>164</v>
      </c>
      <c r="G2010" t="s">
        <v>144</v>
      </c>
      <c r="H2010">
        <v>9579</v>
      </c>
    </row>
    <row r="2011" spans="1:8">
      <c r="A2011" t="s">
        <v>20</v>
      </c>
      <c r="B2011" t="s">
        <v>2400</v>
      </c>
      <c r="C2011" t="s">
        <v>182</v>
      </c>
      <c r="D2011">
        <v>2011</v>
      </c>
      <c r="E2011" t="s">
        <v>105</v>
      </c>
      <c r="F2011" t="s">
        <v>164</v>
      </c>
      <c r="G2011" t="s">
        <v>144</v>
      </c>
      <c r="H2011">
        <v>229141</v>
      </c>
    </row>
    <row r="2012" spans="1:8">
      <c r="A2012" t="s">
        <v>23</v>
      </c>
      <c r="B2012" t="s">
        <v>2401</v>
      </c>
      <c r="C2012" t="s">
        <v>175</v>
      </c>
      <c r="D2012">
        <v>2012</v>
      </c>
      <c r="E2012" t="s">
        <v>105</v>
      </c>
      <c r="F2012" t="s">
        <v>164</v>
      </c>
      <c r="G2012" t="s">
        <v>144</v>
      </c>
      <c r="H2012">
        <v>59377</v>
      </c>
    </row>
    <row r="2013" spans="1:8">
      <c r="A2013" t="s">
        <v>25</v>
      </c>
      <c r="B2013" t="s">
        <v>2402</v>
      </c>
      <c r="C2013" t="s">
        <v>176</v>
      </c>
      <c r="D2013">
        <v>2012</v>
      </c>
      <c r="E2013" t="s">
        <v>105</v>
      </c>
      <c r="F2013" t="s">
        <v>164</v>
      </c>
      <c r="G2013" t="s">
        <v>144</v>
      </c>
      <c r="H2013">
        <v>13311</v>
      </c>
    </row>
    <row r="2014" spans="1:8">
      <c r="A2014" t="s">
        <v>26</v>
      </c>
      <c r="B2014" t="s">
        <v>2403</v>
      </c>
      <c r="C2014" t="s">
        <v>177</v>
      </c>
      <c r="D2014">
        <v>2012</v>
      </c>
      <c r="E2014" t="s">
        <v>105</v>
      </c>
      <c r="F2014" t="s">
        <v>164</v>
      </c>
      <c r="G2014" t="s">
        <v>144</v>
      </c>
      <c r="H2014">
        <v>34889</v>
      </c>
    </row>
    <row r="2015" spans="1:8">
      <c r="A2015" s="16" t="s">
        <v>221</v>
      </c>
      <c r="B2015" t="s">
        <v>2404</v>
      </c>
      <c r="C2015" t="s">
        <v>178</v>
      </c>
      <c r="D2015">
        <v>2012</v>
      </c>
      <c r="E2015" t="s">
        <v>105</v>
      </c>
      <c r="F2015" t="s">
        <v>164</v>
      </c>
      <c r="G2015" t="s">
        <v>144</v>
      </c>
      <c r="H2015">
        <v>38817</v>
      </c>
    </row>
    <row r="2016" spans="1:8">
      <c r="A2016" t="s">
        <v>107</v>
      </c>
      <c r="B2016" t="s">
        <v>2405</v>
      </c>
      <c r="C2016" t="s">
        <v>179</v>
      </c>
      <c r="D2016">
        <v>2012</v>
      </c>
      <c r="E2016" t="s">
        <v>105</v>
      </c>
      <c r="F2016" t="s">
        <v>164</v>
      </c>
      <c r="G2016" t="s">
        <v>144</v>
      </c>
      <c r="H2016">
        <v>27505</v>
      </c>
    </row>
    <row r="2017" spans="1:8">
      <c r="A2017" t="s">
        <v>27</v>
      </c>
      <c r="B2017" t="s">
        <v>2406</v>
      </c>
      <c r="C2017" t="s">
        <v>180</v>
      </c>
      <c r="D2017">
        <v>2012</v>
      </c>
      <c r="E2017" t="s">
        <v>105</v>
      </c>
      <c r="F2017" t="s">
        <v>164</v>
      </c>
      <c r="G2017" t="s">
        <v>144</v>
      </c>
      <c r="H2017">
        <v>21353</v>
      </c>
    </row>
    <row r="2018" spans="1:8">
      <c r="A2018" t="s">
        <v>28</v>
      </c>
      <c r="B2018" t="s">
        <v>2407</v>
      </c>
      <c r="C2018" t="s">
        <v>181</v>
      </c>
      <c r="D2018">
        <v>2012</v>
      </c>
      <c r="E2018" t="s">
        <v>105</v>
      </c>
      <c r="F2018" t="s">
        <v>164</v>
      </c>
      <c r="G2018" t="s">
        <v>144</v>
      </c>
      <c r="H2018">
        <v>43319</v>
      </c>
    </row>
    <row r="2019" spans="1:8">
      <c r="A2019" t="s">
        <v>30</v>
      </c>
      <c r="B2019" t="s">
        <v>2408</v>
      </c>
      <c r="C2019" t="s">
        <v>29</v>
      </c>
      <c r="D2019">
        <v>2012</v>
      </c>
      <c r="E2019" t="s">
        <v>105</v>
      </c>
      <c r="F2019" t="s">
        <v>164</v>
      </c>
      <c r="G2019" t="s">
        <v>144</v>
      </c>
      <c r="H2019">
        <v>6631</v>
      </c>
    </row>
    <row r="2020" spans="1:8">
      <c r="A2020" t="s">
        <v>32</v>
      </c>
      <c r="B2020" t="s">
        <v>2409</v>
      </c>
      <c r="C2020" t="s">
        <v>31</v>
      </c>
      <c r="D2020">
        <v>2012</v>
      </c>
      <c r="E2020" t="s">
        <v>105</v>
      </c>
      <c r="F2020" t="s">
        <v>164</v>
      </c>
      <c r="G2020" t="s">
        <v>144</v>
      </c>
      <c r="H2020">
        <v>10606</v>
      </c>
    </row>
    <row r="2021" spans="1:8">
      <c r="A2021" t="s">
        <v>34</v>
      </c>
      <c r="B2021" t="s">
        <v>2410</v>
      </c>
      <c r="C2021" t="s">
        <v>33</v>
      </c>
      <c r="D2021">
        <v>2012</v>
      </c>
      <c r="E2021" t="s">
        <v>105</v>
      </c>
      <c r="F2021" t="s">
        <v>164</v>
      </c>
      <c r="G2021" t="s">
        <v>144</v>
      </c>
      <c r="H2021">
        <v>11482</v>
      </c>
    </row>
    <row r="2022" spans="1:8">
      <c r="A2022" t="s">
        <v>36</v>
      </c>
      <c r="B2022" t="s">
        <v>2411</v>
      </c>
      <c r="C2022" t="s">
        <v>35</v>
      </c>
      <c r="D2022">
        <v>2012</v>
      </c>
      <c r="E2022" t="s">
        <v>105</v>
      </c>
      <c r="F2022" t="s">
        <v>164</v>
      </c>
      <c r="G2022" t="s">
        <v>144</v>
      </c>
      <c r="H2022">
        <v>8570</v>
      </c>
    </row>
    <row r="2023" spans="1:8">
      <c r="A2023" t="s">
        <v>38</v>
      </c>
      <c r="B2023" t="s">
        <v>2412</v>
      </c>
      <c r="C2023" t="s">
        <v>37</v>
      </c>
      <c r="D2023">
        <v>2012</v>
      </c>
      <c r="E2023" t="s">
        <v>105</v>
      </c>
      <c r="F2023" t="s">
        <v>164</v>
      </c>
      <c r="G2023" t="s">
        <v>144</v>
      </c>
      <c r="H2023">
        <v>12020</v>
      </c>
    </row>
    <row r="2024" spans="1:8">
      <c r="A2024" t="s">
        <v>40</v>
      </c>
      <c r="B2024" t="s">
        <v>2413</v>
      </c>
      <c r="C2024" t="s">
        <v>39</v>
      </c>
      <c r="D2024">
        <v>2012</v>
      </c>
      <c r="E2024" t="s">
        <v>105</v>
      </c>
      <c r="F2024" t="s">
        <v>164</v>
      </c>
      <c r="G2024" t="s">
        <v>144</v>
      </c>
      <c r="H2024">
        <v>10068</v>
      </c>
    </row>
    <row r="2025" spans="1:8">
      <c r="A2025" t="s">
        <v>41</v>
      </c>
      <c r="B2025" t="s">
        <v>2414</v>
      </c>
      <c r="C2025" t="s">
        <v>24</v>
      </c>
      <c r="D2025">
        <v>2012</v>
      </c>
      <c r="E2025" t="s">
        <v>105</v>
      </c>
      <c r="F2025" t="s">
        <v>164</v>
      </c>
      <c r="G2025" t="s">
        <v>144</v>
      </c>
      <c r="H2025">
        <v>13311</v>
      </c>
    </row>
    <row r="2026" spans="1:8">
      <c r="A2026" t="s">
        <v>43</v>
      </c>
      <c r="B2026" t="s">
        <v>2415</v>
      </c>
      <c r="C2026" t="s">
        <v>42</v>
      </c>
      <c r="D2026">
        <v>2012</v>
      </c>
      <c r="E2026" t="s">
        <v>105</v>
      </c>
      <c r="F2026" t="s">
        <v>164</v>
      </c>
      <c r="G2026" t="s">
        <v>144</v>
      </c>
      <c r="H2026">
        <v>6808</v>
      </c>
    </row>
    <row r="2027" spans="1:8">
      <c r="A2027" t="s">
        <v>45</v>
      </c>
      <c r="B2027" t="s">
        <v>2416</v>
      </c>
      <c r="C2027" t="s">
        <v>44</v>
      </c>
      <c r="D2027">
        <v>2012</v>
      </c>
      <c r="E2027" t="s">
        <v>105</v>
      </c>
      <c r="F2027" t="s">
        <v>164</v>
      </c>
      <c r="G2027" t="s">
        <v>144</v>
      </c>
      <c r="H2027">
        <v>11575</v>
      </c>
    </row>
    <row r="2028" spans="1:8">
      <c r="A2028" t="s">
        <v>47</v>
      </c>
      <c r="B2028" t="s">
        <v>2417</v>
      </c>
      <c r="C2028" t="s">
        <v>46</v>
      </c>
      <c r="D2028">
        <v>2012</v>
      </c>
      <c r="E2028" t="s">
        <v>105</v>
      </c>
      <c r="F2028" t="s">
        <v>164</v>
      </c>
      <c r="G2028" t="s">
        <v>144</v>
      </c>
      <c r="H2028">
        <v>16506</v>
      </c>
    </row>
    <row r="2029" spans="1:8">
      <c r="A2029" t="s">
        <v>49</v>
      </c>
      <c r="B2029" t="s">
        <v>2418</v>
      </c>
      <c r="C2029" t="s">
        <v>48</v>
      </c>
      <c r="D2029">
        <v>2012</v>
      </c>
      <c r="E2029" t="s">
        <v>105</v>
      </c>
      <c r="F2029" t="s">
        <v>164</v>
      </c>
      <c r="G2029" t="s">
        <v>144</v>
      </c>
      <c r="H2029">
        <v>17453</v>
      </c>
    </row>
    <row r="2030" spans="1:8">
      <c r="A2030" t="s">
        <v>51</v>
      </c>
      <c r="B2030" t="s">
        <v>2419</v>
      </c>
      <c r="C2030" t="s">
        <v>50</v>
      </c>
      <c r="D2030">
        <v>2012</v>
      </c>
      <c r="E2030" t="s">
        <v>105</v>
      </c>
      <c r="F2030" t="s">
        <v>164</v>
      </c>
      <c r="G2030" t="s">
        <v>144</v>
      </c>
      <c r="H2030">
        <v>10852</v>
      </c>
    </row>
    <row r="2031" spans="1:8">
      <c r="A2031" t="s">
        <v>53</v>
      </c>
      <c r="B2031" t="s">
        <v>2420</v>
      </c>
      <c r="C2031" t="s">
        <v>52</v>
      </c>
      <c r="D2031">
        <v>2012</v>
      </c>
      <c r="E2031" t="s">
        <v>105</v>
      </c>
      <c r="F2031" t="s">
        <v>164</v>
      </c>
      <c r="G2031" t="s">
        <v>144</v>
      </c>
      <c r="H2031">
        <v>10512</v>
      </c>
    </row>
    <row r="2032" spans="1:8">
      <c r="A2032" t="s">
        <v>55</v>
      </c>
      <c r="B2032" t="s">
        <v>2421</v>
      </c>
      <c r="C2032" t="s">
        <v>54</v>
      </c>
      <c r="D2032">
        <v>2012</v>
      </c>
      <c r="E2032" t="s">
        <v>105</v>
      </c>
      <c r="F2032" t="s">
        <v>164</v>
      </c>
      <c r="G2032" t="s">
        <v>144</v>
      </c>
      <c r="H2032">
        <v>9629</v>
      </c>
    </row>
    <row r="2033" spans="1:8">
      <c r="A2033" t="s">
        <v>57</v>
      </c>
      <c r="B2033" t="s">
        <v>2422</v>
      </c>
      <c r="C2033" t="s">
        <v>56</v>
      </c>
      <c r="D2033">
        <v>2012</v>
      </c>
      <c r="E2033" t="s">
        <v>105</v>
      </c>
      <c r="F2033" t="s">
        <v>164</v>
      </c>
      <c r="G2033" t="s">
        <v>144</v>
      </c>
      <c r="H2033">
        <v>17876</v>
      </c>
    </row>
    <row r="2034" spans="1:8">
      <c r="A2034" t="s">
        <v>59</v>
      </c>
      <c r="B2034" t="s">
        <v>2423</v>
      </c>
      <c r="C2034" t="s">
        <v>58</v>
      </c>
      <c r="D2034">
        <v>2012</v>
      </c>
      <c r="E2034" t="s">
        <v>105</v>
      </c>
      <c r="F2034" t="s">
        <v>164</v>
      </c>
      <c r="G2034" t="s">
        <v>144</v>
      </c>
      <c r="H2034">
        <v>17137</v>
      </c>
    </row>
    <row r="2035" spans="1:8">
      <c r="A2035" t="s">
        <v>61</v>
      </c>
      <c r="B2035" t="s">
        <v>2424</v>
      </c>
      <c r="C2035" t="s">
        <v>60</v>
      </c>
      <c r="D2035">
        <v>2012</v>
      </c>
      <c r="E2035" t="s">
        <v>105</v>
      </c>
      <c r="F2035" t="s">
        <v>164</v>
      </c>
      <c r="G2035" t="s">
        <v>144</v>
      </c>
      <c r="H2035">
        <v>4216</v>
      </c>
    </row>
    <row r="2036" spans="1:8">
      <c r="A2036" t="s">
        <v>63</v>
      </c>
      <c r="B2036" t="s">
        <v>2425</v>
      </c>
      <c r="C2036" t="s">
        <v>62</v>
      </c>
      <c r="D2036">
        <v>2012</v>
      </c>
      <c r="E2036" t="s">
        <v>105</v>
      </c>
      <c r="F2036" t="s">
        <v>164</v>
      </c>
      <c r="G2036" t="s">
        <v>144</v>
      </c>
      <c r="H2036">
        <v>12865</v>
      </c>
    </row>
    <row r="2037" spans="1:8">
      <c r="A2037" t="s">
        <v>65</v>
      </c>
      <c r="B2037" t="s">
        <v>2426</v>
      </c>
      <c r="C2037" t="s">
        <v>64</v>
      </c>
      <c r="D2037">
        <v>2012</v>
      </c>
      <c r="E2037" t="s">
        <v>105</v>
      </c>
      <c r="F2037" t="s">
        <v>164</v>
      </c>
      <c r="G2037" t="s">
        <v>144</v>
      </c>
      <c r="H2037">
        <v>5461</v>
      </c>
    </row>
    <row r="2038" spans="1:8">
      <c r="A2038" t="s">
        <v>67</v>
      </c>
      <c r="B2038" t="s">
        <v>2427</v>
      </c>
      <c r="C2038" t="s">
        <v>66</v>
      </c>
      <c r="D2038">
        <v>2012</v>
      </c>
      <c r="E2038" t="s">
        <v>105</v>
      </c>
      <c r="F2038" t="s">
        <v>164</v>
      </c>
      <c r="G2038" t="s">
        <v>144</v>
      </c>
      <c r="H2038">
        <v>6837</v>
      </c>
    </row>
    <row r="2039" spans="1:8">
      <c r="A2039" t="s">
        <v>69</v>
      </c>
      <c r="B2039" t="s">
        <v>2428</v>
      </c>
      <c r="C2039" t="s">
        <v>68</v>
      </c>
      <c r="D2039">
        <v>2012</v>
      </c>
      <c r="E2039" t="s">
        <v>105</v>
      </c>
      <c r="F2039" t="s">
        <v>164</v>
      </c>
      <c r="G2039" t="s">
        <v>144</v>
      </c>
      <c r="H2039">
        <v>8257</v>
      </c>
    </row>
    <row r="2040" spans="1:8">
      <c r="A2040" t="s">
        <v>71</v>
      </c>
      <c r="B2040" t="s">
        <v>2429</v>
      </c>
      <c r="C2040" t="s">
        <v>70</v>
      </c>
      <c r="D2040">
        <v>2012</v>
      </c>
      <c r="E2040" t="s">
        <v>105</v>
      </c>
      <c r="F2040" t="s">
        <v>164</v>
      </c>
      <c r="G2040" t="s">
        <v>144</v>
      </c>
      <c r="H2040">
        <v>9899</v>
      </c>
    </row>
    <row r="2041" spans="1:8">
      <c r="A2041" t="s">
        <v>20</v>
      </c>
      <c r="B2041" t="s">
        <v>2430</v>
      </c>
      <c r="C2041" t="s">
        <v>182</v>
      </c>
      <c r="D2041">
        <v>2012</v>
      </c>
      <c r="E2041" t="s">
        <v>105</v>
      </c>
      <c r="F2041" t="s">
        <v>164</v>
      </c>
      <c r="G2041" t="s">
        <v>144</v>
      </c>
      <c r="H2041">
        <v>238571</v>
      </c>
    </row>
    <row r="2042" spans="1:8">
      <c r="A2042" t="s">
        <v>23</v>
      </c>
      <c r="B2042" t="s">
        <v>2431</v>
      </c>
      <c r="C2042" t="s">
        <v>175</v>
      </c>
      <c r="D2042">
        <v>2013</v>
      </c>
      <c r="E2042" t="s">
        <v>105</v>
      </c>
      <c r="F2042" t="s">
        <v>164</v>
      </c>
      <c r="G2042" t="s">
        <v>144</v>
      </c>
      <c r="H2042">
        <v>61313</v>
      </c>
    </row>
    <row r="2043" spans="1:8">
      <c r="A2043" t="s">
        <v>25</v>
      </c>
      <c r="B2043" t="s">
        <v>2432</v>
      </c>
      <c r="C2043" t="s">
        <v>176</v>
      </c>
      <c r="D2043">
        <v>2013</v>
      </c>
      <c r="E2043" t="s">
        <v>105</v>
      </c>
      <c r="F2043" t="s">
        <v>164</v>
      </c>
      <c r="G2043" t="s">
        <v>144</v>
      </c>
      <c r="H2043">
        <v>13857</v>
      </c>
    </row>
    <row r="2044" spans="1:8">
      <c r="A2044" t="s">
        <v>26</v>
      </c>
      <c r="B2044" t="s">
        <v>2433</v>
      </c>
      <c r="C2044" t="s">
        <v>177</v>
      </c>
      <c r="D2044">
        <v>2013</v>
      </c>
      <c r="E2044" t="s">
        <v>105</v>
      </c>
      <c r="F2044" t="s">
        <v>164</v>
      </c>
      <c r="G2044" t="s">
        <v>144</v>
      </c>
      <c r="H2044">
        <v>36014</v>
      </c>
    </row>
    <row r="2045" spans="1:8">
      <c r="A2045" s="16" t="s">
        <v>221</v>
      </c>
      <c r="B2045" t="s">
        <v>2434</v>
      </c>
      <c r="C2045" t="s">
        <v>178</v>
      </c>
      <c r="D2045">
        <v>2013</v>
      </c>
      <c r="E2045" t="s">
        <v>105</v>
      </c>
      <c r="F2045" t="s">
        <v>164</v>
      </c>
      <c r="G2045" t="s">
        <v>144</v>
      </c>
      <c r="H2045">
        <v>39914</v>
      </c>
    </row>
    <row r="2046" spans="1:8">
      <c r="A2046" t="s">
        <v>107</v>
      </c>
      <c r="B2046" t="s">
        <v>2435</v>
      </c>
      <c r="C2046" t="s">
        <v>179</v>
      </c>
      <c r="D2046">
        <v>2013</v>
      </c>
      <c r="E2046" t="s">
        <v>105</v>
      </c>
      <c r="F2046" t="s">
        <v>164</v>
      </c>
      <c r="G2046" t="s">
        <v>144</v>
      </c>
      <c r="H2046">
        <v>28285</v>
      </c>
    </row>
    <row r="2047" spans="1:8">
      <c r="A2047" t="s">
        <v>27</v>
      </c>
      <c r="B2047" t="s">
        <v>2436</v>
      </c>
      <c r="C2047" t="s">
        <v>180</v>
      </c>
      <c r="D2047">
        <v>2013</v>
      </c>
      <c r="E2047" t="s">
        <v>105</v>
      </c>
      <c r="F2047" t="s">
        <v>164</v>
      </c>
      <c r="G2047" t="s">
        <v>144</v>
      </c>
      <c r="H2047">
        <v>22061</v>
      </c>
    </row>
    <row r="2048" spans="1:8">
      <c r="A2048" t="s">
        <v>28</v>
      </c>
      <c r="B2048" t="s">
        <v>2437</v>
      </c>
      <c r="C2048" t="s">
        <v>181</v>
      </c>
      <c r="D2048">
        <v>2013</v>
      </c>
      <c r="E2048" t="s">
        <v>105</v>
      </c>
      <c r="F2048" t="s">
        <v>164</v>
      </c>
      <c r="G2048" t="s">
        <v>144</v>
      </c>
      <c r="H2048">
        <v>44685</v>
      </c>
    </row>
    <row r="2049" spans="1:8">
      <c r="A2049" t="s">
        <v>30</v>
      </c>
      <c r="B2049" t="s">
        <v>2438</v>
      </c>
      <c r="C2049" t="s">
        <v>29</v>
      </c>
      <c r="D2049">
        <v>2013</v>
      </c>
      <c r="E2049" t="s">
        <v>105</v>
      </c>
      <c r="F2049" t="s">
        <v>164</v>
      </c>
      <c r="G2049" t="s">
        <v>144</v>
      </c>
      <c r="H2049">
        <v>6832</v>
      </c>
    </row>
    <row r="2050" spans="1:8">
      <c r="A2050" t="s">
        <v>32</v>
      </c>
      <c r="B2050" t="s">
        <v>2439</v>
      </c>
      <c r="C2050" t="s">
        <v>31</v>
      </c>
      <c r="D2050">
        <v>2013</v>
      </c>
      <c r="E2050" t="s">
        <v>105</v>
      </c>
      <c r="F2050" t="s">
        <v>164</v>
      </c>
      <c r="G2050" t="s">
        <v>144</v>
      </c>
      <c r="H2050">
        <v>10896</v>
      </c>
    </row>
    <row r="2051" spans="1:8">
      <c r="A2051" t="s">
        <v>34</v>
      </c>
      <c r="B2051" t="s">
        <v>2440</v>
      </c>
      <c r="C2051" t="s">
        <v>33</v>
      </c>
      <c r="D2051">
        <v>2013</v>
      </c>
      <c r="E2051" t="s">
        <v>105</v>
      </c>
      <c r="F2051" t="s">
        <v>164</v>
      </c>
      <c r="G2051" t="s">
        <v>144</v>
      </c>
      <c r="H2051">
        <v>11825</v>
      </c>
    </row>
    <row r="2052" spans="1:8">
      <c r="A2052" t="s">
        <v>36</v>
      </c>
      <c r="B2052" t="s">
        <v>2441</v>
      </c>
      <c r="C2052" t="s">
        <v>35</v>
      </c>
      <c r="D2052">
        <v>2013</v>
      </c>
      <c r="E2052" t="s">
        <v>105</v>
      </c>
      <c r="F2052" t="s">
        <v>164</v>
      </c>
      <c r="G2052" t="s">
        <v>144</v>
      </c>
      <c r="H2052">
        <v>8856</v>
      </c>
    </row>
    <row r="2053" spans="1:8">
      <c r="A2053" t="s">
        <v>38</v>
      </c>
      <c r="B2053" t="s">
        <v>2442</v>
      </c>
      <c r="C2053" t="s">
        <v>37</v>
      </c>
      <c r="D2053">
        <v>2013</v>
      </c>
      <c r="E2053" t="s">
        <v>105</v>
      </c>
      <c r="F2053" t="s">
        <v>164</v>
      </c>
      <c r="G2053" t="s">
        <v>144</v>
      </c>
      <c r="H2053">
        <v>12480</v>
      </c>
    </row>
    <row r="2054" spans="1:8">
      <c r="A2054" t="s">
        <v>40</v>
      </c>
      <c r="B2054" t="s">
        <v>2443</v>
      </c>
      <c r="C2054" t="s">
        <v>39</v>
      </c>
      <c r="D2054">
        <v>2013</v>
      </c>
      <c r="E2054" t="s">
        <v>105</v>
      </c>
      <c r="F2054" t="s">
        <v>164</v>
      </c>
      <c r="G2054" t="s">
        <v>144</v>
      </c>
      <c r="H2054">
        <v>10424</v>
      </c>
    </row>
    <row r="2055" spans="1:8">
      <c r="A2055" t="s">
        <v>41</v>
      </c>
      <c r="B2055" t="s">
        <v>2444</v>
      </c>
      <c r="C2055" t="s">
        <v>24</v>
      </c>
      <c r="D2055">
        <v>2013</v>
      </c>
      <c r="E2055" t="s">
        <v>105</v>
      </c>
      <c r="F2055" t="s">
        <v>164</v>
      </c>
      <c r="G2055" t="s">
        <v>144</v>
      </c>
      <c r="H2055">
        <v>13857</v>
      </c>
    </row>
    <row r="2056" spans="1:8">
      <c r="A2056" t="s">
        <v>43</v>
      </c>
      <c r="B2056" t="s">
        <v>2445</v>
      </c>
      <c r="C2056" t="s">
        <v>42</v>
      </c>
      <c r="D2056">
        <v>2013</v>
      </c>
      <c r="E2056" t="s">
        <v>105</v>
      </c>
      <c r="F2056" t="s">
        <v>164</v>
      </c>
      <c r="G2056" t="s">
        <v>144</v>
      </c>
      <c r="H2056">
        <v>7026</v>
      </c>
    </row>
    <row r="2057" spans="1:8">
      <c r="A2057" t="s">
        <v>45</v>
      </c>
      <c r="B2057" t="s">
        <v>2446</v>
      </c>
      <c r="C2057" t="s">
        <v>44</v>
      </c>
      <c r="D2057">
        <v>2013</v>
      </c>
      <c r="E2057" t="s">
        <v>105</v>
      </c>
      <c r="F2057" t="s">
        <v>164</v>
      </c>
      <c r="G2057" t="s">
        <v>144</v>
      </c>
      <c r="H2057">
        <v>11974</v>
      </c>
    </row>
    <row r="2058" spans="1:8">
      <c r="A2058" t="s">
        <v>47</v>
      </c>
      <c r="B2058" t="s">
        <v>2447</v>
      </c>
      <c r="C2058" t="s">
        <v>46</v>
      </c>
      <c r="D2058">
        <v>2013</v>
      </c>
      <c r="E2058" t="s">
        <v>105</v>
      </c>
      <c r="F2058" t="s">
        <v>164</v>
      </c>
      <c r="G2058" t="s">
        <v>144</v>
      </c>
      <c r="H2058">
        <v>17014</v>
      </c>
    </row>
    <row r="2059" spans="1:8">
      <c r="A2059" t="s">
        <v>49</v>
      </c>
      <c r="B2059" t="s">
        <v>2448</v>
      </c>
      <c r="C2059" t="s">
        <v>48</v>
      </c>
      <c r="D2059">
        <v>2013</v>
      </c>
      <c r="E2059" t="s">
        <v>105</v>
      </c>
      <c r="F2059" t="s">
        <v>164</v>
      </c>
      <c r="G2059" t="s">
        <v>144</v>
      </c>
      <c r="H2059">
        <v>17858</v>
      </c>
    </row>
    <row r="2060" spans="1:8">
      <c r="A2060" t="s">
        <v>51</v>
      </c>
      <c r="B2060" t="s">
        <v>2449</v>
      </c>
      <c r="C2060" t="s">
        <v>50</v>
      </c>
      <c r="D2060">
        <v>2013</v>
      </c>
      <c r="E2060" t="s">
        <v>105</v>
      </c>
      <c r="F2060" t="s">
        <v>164</v>
      </c>
      <c r="G2060" t="s">
        <v>144</v>
      </c>
      <c r="H2060">
        <v>11203</v>
      </c>
    </row>
    <row r="2061" spans="1:8">
      <c r="A2061" t="s">
        <v>53</v>
      </c>
      <c r="B2061" t="s">
        <v>2450</v>
      </c>
      <c r="C2061" t="s">
        <v>52</v>
      </c>
      <c r="D2061">
        <v>2013</v>
      </c>
      <c r="E2061" t="s">
        <v>105</v>
      </c>
      <c r="F2061" t="s">
        <v>164</v>
      </c>
      <c r="G2061" t="s">
        <v>144</v>
      </c>
      <c r="H2061">
        <v>10853</v>
      </c>
    </row>
    <row r="2062" spans="1:8">
      <c r="A2062" t="s">
        <v>55</v>
      </c>
      <c r="B2062" t="s">
        <v>2451</v>
      </c>
      <c r="C2062" t="s">
        <v>54</v>
      </c>
      <c r="D2062">
        <v>2013</v>
      </c>
      <c r="E2062" t="s">
        <v>105</v>
      </c>
      <c r="F2062" t="s">
        <v>164</v>
      </c>
      <c r="G2062" t="s">
        <v>144</v>
      </c>
      <c r="H2062">
        <v>9967</v>
      </c>
    </row>
    <row r="2063" spans="1:8">
      <c r="A2063" t="s">
        <v>57</v>
      </c>
      <c r="B2063" t="s">
        <v>2452</v>
      </c>
      <c r="C2063" t="s">
        <v>56</v>
      </c>
      <c r="D2063">
        <v>2013</v>
      </c>
      <c r="E2063" t="s">
        <v>105</v>
      </c>
      <c r="F2063" t="s">
        <v>164</v>
      </c>
      <c r="G2063" t="s">
        <v>144</v>
      </c>
      <c r="H2063">
        <v>18318</v>
      </c>
    </row>
    <row r="2064" spans="1:8">
      <c r="A2064" t="s">
        <v>59</v>
      </c>
      <c r="B2064" t="s">
        <v>2453</v>
      </c>
      <c r="C2064" t="s">
        <v>58</v>
      </c>
      <c r="D2064">
        <v>2013</v>
      </c>
      <c r="E2064" t="s">
        <v>105</v>
      </c>
      <c r="F2064" t="s">
        <v>164</v>
      </c>
      <c r="G2064" t="s">
        <v>144</v>
      </c>
      <c r="H2064">
        <v>17751</v>
      </c>
    </row>
    <row r="2065" spans="1:8">
      <c r="A2065" t="s">
        <v>61</v>
      </c>
      <c r="B2065" t="s">
        <v>2454</v>
      </c>
      <c r="C2065" t="s">
        <v>60</v>
      </c>
      <c r="D2065">
        <v>2013</v>
      </c>
      <c r="E2065" t="s">
        <v>105</v>
      </c>
      <c r="F2065" t="s">
        <v>164</v>
      </c>
      <c r="G2065" t="s">
        <v>144</v>
      </c>
      <c r="H2065">
        <v>4310</v>
      </c>
    </row>
    <row r="2066" spans="1:8">
      <c r="A2066" t="s">
        <v>63</v>
      </c>
      <c r="B2066" t="s">
        <v>2455</v>
      </c>
      <c r="C2066" t="s">
        <v>62</v>
      </c>
      <c r="D2066">
        <v>2013</v>
      </c>
      <c r="E2066" t="s">
        <v>105</v>
      </c>
      <c r="F2066" t="s">
        <v>164</v>
      </c>
      <c r="G2066" t="s">
        <v>144</v>
      </c>
      <c r="H2066">
        <v>13368</v>
      </c>
    </row>
    <row r="2067" spans="1:8">
      <c r="A2067" t="s">
        <v>65</v>
      </c>
      <c r="B2067" t="s">
        <v>2456</v>
      </c>
      <c r="C2067" t="s">
        <v>64</v>
      </c>
      <c r="D2067">
        <v>2013</v>
      </c>
      <c r="E2067" t="s">
        <v>105</v>
      </c>
      <c r="F2067" t="s">
        <v>164</v>
      </c>
      <c r="G2067" t="s">
        <v>144</v>
      </c>
      <c r="H2067">
        <v>5581</v>
      </c>
    </row>
    <row r="2068" spans="1:8">
      <c r="A2068" t="s">
        <v>67</v>
      </c>
      <c r="B2068" t="s">
        <v>2457</v>
      </c>
      <c r="C2068" t="s">
        <v>66</v>
      </c>
      <c r="D2068">
        <v>2013</v>
      </c>
      <c r="E2068" t="s">
        <v>105</v>
      </c>
      <c r="F2068" t="s">
        <v>164</v>
      </c>
      <c r="G2068" t="s">
        <v>144</v>
      </c>
      <c r="H2068">
        <v>7031</v>
      </c>
    </row>
    <row r="2069" spans="1:8">
      <c r="A2069" t="s">
        <v>69</v>
      </c>
      <c r="B2069" t="s">
        <v>2458</v>
      </c>
      <c r="C2069" t="s">
        <v>68</v>
      </c>
      <c r="D2069">
        <v>2013</v>
      </c>
      <c r="E2069" t="s">
        <v>105</v>
      </c>
      <c r="F2069" t="s">
        <v>164</v>
      </c>
      <c r="G2069" t="s">
        <v>144</v>
      </c>
      <c r="H2069">
        <v>8543</v>
      </c>
    </row>
    <row r="2070" spans="1:8">
      <c r="A2070" t="s">
        <v>71</v>
      </c>
      <c r="B2070" t="s">
        <v>2459</v>
      </c>
      <c r="C2070" t="s">
        <v>70</v>
      </c>
      <c r="D2070">
        <v>2013</v>
      </c>
      <c r="E2070" t="s">
        <v>105</v>
      </c>
      <c r="F2070" t="s">
        <v>164</v>
      </c>
      <c r="G2070" t="s">
        <v>144</v>
      </c>
      <c r="H2070">
        <v>10162</v>
      </c>
    </row>
    <row r="2071" spans="1:8">
      <c r="A2071" t="s">
        <v>20</v>
      </c>
      <c r="B2071" t="s">
        <v>2460</v>
      </c>
      <c r="C2071" t="s">
        <v>182</v>
      </c>
      <c r="D2071">
        <v>2013</v>
      </c>
      <c r="E2071" t="s">
        <v>105</v>
      </c>
      <c r="F2071" t="s">
        <v>164</v>
      </c>
      <c r="G2071" t="s">
        <v>144</v>
      </c>
      <c r="H2071">
        <v>246129</v>
      </c>
    </row>
    <row r="2072" spans="1:8">
      <c r="A2072" t="s">
        <v>23</v>
      </c>
      <c r="B2072" t="s">
        <v>2461</v>
      </c>
      <c r="C2072" t="s">
        <v>175</v>
      </c>
      <c r="D2072">
        <v>2014</v>
      </c>
      <c r="E2072" t="s">
        <v>105</v>
      </c>
      <c r="F2072" t="s">
        <v>164</v>
      </c>
      <c r="G2072" t="s">
        <v>144</v>
      </c>
      <c r="H2072">
        <v>63184</v>
      </c>
    </row>
    <row r="2073" spans="1:8">
      <c r="A2073" t="s">
        <v>25</v>
      </c>
      <c r="B2073" t="s">
        <v>2462</v>
      </c>
      <c r="C2073" t="s">
        <v>176</v>
      </c>
      <c r="D2073">
        <v>2014</v>
      </c>
      <c r="E2073" t="s">
        <v>105</v>
      </c>
      <c r="F2073" t="s">
        <v>164</v>
      </c>
      <c r="G2073" t="s">
        <v>144</v>
      </c>
      <c r="H2073">
        <v>14211</v>
      </c>
    </row>
    <row r="2074" spans="1:8">
      <c r="A2074" t="s">
        <v>26</v>
      </c>
      <c r="B2074" t="s">
        <v>2463</v>
      </c>
      <c r="C2074" t="s">
        <v>177</v>
      </c>
      <c r="D2074">
        <v>2014</v>
      </c>
      <c r="E2074" t="s">
        <v>105</v>
      </c>
      <c r="F2074" t="s">
        <v>164</v>
      </c>
      <c r="G2074" t="s">
        <v>144</v>
      </c>
      <c r="H2074">
        <v>36948</v>
      </c>
    </row>
    <row r="2075" spans="1:8">
      <c r="A2075" s="16" t="s">
        <v>221</v>
      </c>
      <c r="B2075" t="s">
        <v>2464</v>
      </c>
      <c r="C2075" t="s">
        <v>178</v>
      </c>
      <c r="D2075">
        <v>2014</v>
      </c>
      <c r="E2075" t="s">
        <v>105</v>
      </c>
      <c r="F2075" t="s">
        <v>164</v>
      </c>
      <c r="G2075" t="s">
        <v>144</v>
      </c>
      <c r="H2075">
        <v>40956</v>
      </c>
    </row>
    <row r="2076" spans="1:8">
      <c r="A2076" t="s">
        <v>107</v>
      </c>
      <c r="B2076" t="s">
        <v>2465</v>
      </c>
      <c r="C2076" t="s">
        <v>179</v>
      </c>
      <c r="D2076">
        <v>2014</v>
      </c>
      <c r="E2076" t="s">
        <v>105</v>
      </c>
      <c r="F2076" t="s">
        <v>164</v>
      </c>
      <c r="G2076" t="s">
        <v>144</v>
      </c>
      <c r="H2076">
        <v>29069</v>
      </c>
    </row>
    <row r="2077" spans="1:8">
      <c r="A2077" t="s">
        <v>27</v>
      </c>
      <c r="B2077" t="s">
        <v>2466</v>
      </c>
      <c r="C2077" t="s">
        <v>180</v>
      </c>
      <c r="D2077">
        <v>2014</v>
      </c>
      <c r="E2077" t="s">
        <v>105</v>
      </c>
      <c r="F2077" t="s">
        <v>164</v>
      </c>
      <c r="G2077" t="s">
        <v>144</v>
      </c>
      <c r="H2077">
        <v>22587</v>
      </c>
    </row>
    <row r="2078" spans="1:8">
      <c r="A2078" t="s">
        <v>28</v>
      </c>
      <c r="B2078" t="s">
        <v>2467</v>
      </c>
      <c r="C2078" t="s">
        <v>181</v>
      </c>
      <c r="D2078">
        <v>2014</v>
      </c>
      <c r="E2078" t="s">
        <v>105</v>
      </c>
      <c r="F2078" t="s">
        <v>164</v>
      </c>
      <c r="G2078" t="s">
        <v>144</v>
      </c>
      <c r="H2078">
        <v>45881</v>
      </c>
    </row>
    <row r="2079" spans="1:8">
      <c r="A2079" t="s">
        <v>30</v>
      </c>
      <c r="B2079" t="s">
        <v>2468</v>
      </c>
      <c r="C2079" t="s">
        <v>29</v>
      </c>
      <c r="D2079">
        <v>2014</v>
      </c>
      <c r="E2079" t="s">
        <v>105</v>
      </c>
      <c r="F2079" t="s">
        <v>164</v>
      </c>
      <c r="G2079" t="s">
        <v>144</v>
      </c>
      <c r="H2079">
        <v>7017</v>
      </c>
    </row>
    <row r="2080" spans="1:8">
      <c r="A2080" t="s">
        <v>32</v>
      </c>
      <c r="B2080" t="s">
        <v>2469</v>
      </c>
      <c r="C2080" t="s">
        <v>31</v>
      </c>
      <c r="D2080">
        <v>2014</v>
      </c>
      <c r="E2080" t="s">
        <v>105</v>
      </c>
      <c r="F2080" t="s">
        <v>164</v>
      </c>
      <c r="G2080" t="s">
        <v>144</v>
      </c>
      <c r="H2080">
        <v>11224</v>
      </c>
    </row>
    <row r="2081" spans="1:8">
      <c r="A2081" t="s">
        <v>34</v>
      </c>
      <c r="B2081" t="s">
        <v>2470</v>
      </c>
      <c r="C2081" t="s">
        <v>33</v>
      </c>
      <c r="D2081">
        <v>2014</v>
      </c>
      <c r="E2081" t="s">
        <v>105</v>
      </c>
      <c r="F2081" t="s">
        <v>164</v>
      </c>
      <c r="G2081" t="s">
        <v>144</v>
      </c>
      <c r="H2081">
        <v>12195</v>
      </c>
    </row>
    <row r="2082" spans="1:8">
      <c r="A2082" t="s">
        <v>36</v>
      </c>
      <c r="B2082" t="s">
        <v>2471</v>
      </c>
      <c r="C2082" t="s">
        <v>35</v>
      </c>
      <c r="D2082">
        <v>2014</v>
      </c>
      <c r="E2082" t="s">
        <v>105</v>
      </c>
      <c r="F2082" t="s">
        <v>164</v>
      </c>
      <c r="G2082" t="s">
        <v>144</v>
      </c>
      <c r="H2082">
        <v>9158</v>
      </c>
    </row>
    <row r="2083" spans="1:8">
      <c r="A2083" t="s">
        <v>38</v>
      </c>
      <c r="B2083" t="s">
        <v>2472</v>
      </c>
      <c r="C2083" t="s">
        <v>37</v>
      </c>
      <c r="D2083">
        <v>2014</v>
      </c>
      <c r="E2083" t="s">
        <v>105</v>
      </c>
      <c r="F2083" t="s">
        <v>164</v>
      </c>
      <c r="G2083" t="s">
        <v>144</v>
      </c>
      <c r="H2083">
        <v>12892</v>
      </c>
    </row>
    <row r="2084" spans="1:8">
      <c r="A2084" t="s">
        <v>40</v>
      </c>
      <c r="B2084" t="s">
        <v>2473</v>
      </c>
      <c r="C2084" t="s">
        <v>39</v>
      </c>
      <c r="D2084">
        <v>2014</v>
      </c>
      <c r="E2084" t="s">
        <v>105</v>
      </c>
      <c r="F2084" t="s">
        <v>164</v>
      </c>
      <c r="G2084" t="s">
        <v>144</v>
      </c>
      <c r="H2084">
        <v>10698</v>
      </c>
    </row>
    <row r="2085" spans="1:8">
      <c r="A2085" t="s">
        <v>41</v>
      </c>
      <c r="B2085" t="s">
        <v>2474</v>
      </c>
      <c r="C2085" t="s">
        <v>24</v>
      </c>
      <c r="D2085">
        <v>2014</v>
      </c>
      <c r="E2085" t="s">
        <v>105</v>
      </c>
      <c r="F2085" t="s">
        <v>164</v>
      </c>
      <c r="G2085" t="s">
        <v>144</v>
      </c>
      <c r="H2085">
        <v>14211</v>
      </c>
    </row>
    <row r="2086" spans="1:8">
      <c r="A2086" t="s">
        <v>43</v>
      </c>
      <c r="B2086" t="s">
        <v>2475</v>
      </c>
      <c r="C2086" t="s">
        <v>42</v>
      </c>
      <c r="D2086">
        <v>2014</v>
      </c>
      <c r="E2086" t="s">
        <v>105</v>
      </c>
      <c r="F2086" t="s">
        <v>164</v>
      </c>
      <c r="G2086" t="s">
        <v>144</v>
      </c>
      <c r="H2086">
        <v>7224</v>
      </c>
    </row>
    <row r="2087" spans="1:8">
      <c r="A2087" t="s">
        <v>45</v>
      </c>
      <c r="B2087" t="s">
        <v>2476</v>
      </c>
      <c r="C2087" t="s">
        <v>44</v>
      </c>
      <c r="D2087">
        <v>2014</v>
      </c>
      <c r="E2087" t="s">
        <v>105</v>
      </c>
      <c r="F2087" t="s">
        <v>164</v>
      </c>
      <c r="G2087" t="s">
        <v>144</v>
      </c>
      <c r="H2087">
        <v>12291</v>
      </c>
    </row>
    <row r="2088" spans="1:8">
      <c r="A2088" t="s">
        <v>47</v>
      </c>
      <c r="B2088" t="s">
        <v>2477</v>
      </c>
      <c r="C2088" t="s">
        <v>46</v>
      </c>
      <c r="D2088">
        <v>2014</v>
      </c>
      <c r="E2088" t="s">
        <v>105</v>
      </c>
      <c r="F2088" t="s">
        <v>164</v>
      </c>
      <c r="G2088" t="s">
        <v>144</v>
      </c>
      <c r="H2088">
        <v>17433</v>
      </c>
    </row>
    <row r="2089" spans="1:8">
      <c r="A2089" t="s">
        <v>49</v>
      </c>
      <c r="B2089" t="s">
        <v>2478</v>
      </c>
      <c r="C2089" t="s">
        <v>48</v>
      </c>
      <c r="D2089">
        <v>2014</v>
      </c>
      <c r="E2089" t="s">
        <v>105</v>
      </c>
      <c r="F2089" t="s">
        <v>164</v>
      </c>
      <c r="G2089" t="s">
        <v>144</v>
      </c>
      <c r="H2089">
        <v>18275</v>
      </c>
    </row>
    <row r="2090" spans="1:8">
      <c r="A2090" t="s">
        <v>51</v>
      </c>
      <c r="B2090" t="s">
        <v>2479</v>
      </c>
      <c r="C2090" t="s">
        <v>50</v>
      </c>
      <c r="D2090">
        <v>2014</v>
      </c>
      <c r="E2090" t="s">
        <v>105</v>
      </c>
      <c r="F2090" t="s">
        <v>164</v>
      </c>
      <c r="G2090" t="s">
        <v>144</v>
      </c>
      <c r="H2090">
        <v>11444</v>
      </c>
    </row>
    <row r="2091" spans="1:8">
      <c r="A2091" t="s">
        <v>53</v>
      </c>
      <c r="B2091" t="s">
        <v>2480</v>
      </c>
      <c r="C2091" t="s">
        <v>52</v>
      </c>
      <c r="D2091">
        <v>2014</v>
      </c>
      <c r="E2091" t="s">
        <v>105</v>
      </c>
      <c r="F2091" t="s">
        <v>164</v>
      </c>
      <c r="G2091" t="s">
        <v>144</v>
      </c>
      <c r="H2091">
        <v>11237</v>
      </c>
    </row>
    <row r="2092" spans="1:8">
      <c r="A2092" t="s">
        <v>55</v>
      </c>
      <c r="B2092" t="s">
        <v>2481</v>
      </c>
      <c r="C2092" t="s">
        <v>54</v>
      </c>
      <c r="D2092">
        <v>2014</v>
      </c>
      <c r="E2092" t="s">
        <v>105</v>
      </c>
      <c r="F2092" t="s">
        <v>164</v>
      </c>
      <c r="G2092" t="s">
        <v>144</v>
      </c>
      <c r="H2092">
        <v>10244</v>
      </c>
    </row>
    <row r="2093" spans="1:8">
      <c r="A2093" t="s">
        <v>57</v>
      </c>
      <c r="B2093" t="s">
        <v>2482</v>
      </c>
      <c r="C2093" t="s">
        <v>56</v>
      </c>
      <c r="D2093">
        <v>2014</v>
      </c>
      <c r="E2093" t="s">
        <v>105</v>
      </c>
      <c r="F2093" t="s">
        <v>164</v>
      </c>
      <c r="G2093" t="s">
        <v>144</v>
      </c>
      <c r="H2093">
        <v>18825</v>
      </c>
    </row>
    <row r="2094" spans="1:8">
      <c r="A2094" t="s">
        <v>59</v>
      </c>
      <c r="B2094" t="s">
        <v>2483</v>
      </c>
      <c r="C2094" t="s">
        <v>58</v>
      </c>
      <c r="D2094">
        <v>2014</v>
      </c>
      <c r="E2094" t="s">
        <v>105</v>
      </c>
      <c r="F2094" t="s">
        <v>164</v>
      </c>
      <c r="G2094" t="s">
        <v>144</v>
      </c>
      <c r="H2094">
        <v>18156</v>
      </c>
    </row>
    <row r="2095" spans="1:8">
      <c r="A2095" t="s">
        <v>61</v>
      </c>
      <c r="B2095" t="s">
        <v>2484</v>
      </c>
      <c r="C2095" t="s">
        <v>60</v>
      </c>
      <c r="D2095">
        <v>2014</v>
      </c>
      <c r="E2095" t="s">
        <v>105</v>
      </c>
      <c r="F2095" t="s">
        <v>164</v>
      </c>
      <c r="G2095" t="s">
        <v>144</v>
      </c>
      <c r="H2095">
        <v>4431</v>
      </c>
    </row>
    <row r="2096" spans="1:8">
      <c r="A2096" t="s">
        <v>63</v>
      </c>
      <c r="B2096" t="s">
        <v>2485</v>
      </c>
      <c r="C2096" t="s">
        <v>62</v>
      </c>
      <c r="D2096">
        <v>2014</v>
      </c>
      <c r="E2096" t="s">
        <v>105</v>
      </c>
      <c r="F2096" t="s">
        <v>164</v>
      </c>
      <c r="G2096" t="s">
        <v>144</v>
      </c>
      <c r="H2096">
        <v>13767</v>
      </c>
    </row>
    <row r="2097" spans="1:8">
      <c r="A2097" t="s">
        <v>65</v>
      </c>
      <c r="B2097" t="s">
        <v>2486</v>
      </c>
      <c r="C2097" t="s">
        <v>64</v>
      </c>
      <c r="D2097">
        <v>2014</v>
      </c>
      <c r="E2097" t="s">
        <v>105</v>
      </c>
      <c r="F2097" t="s">
        <v>164</v>
      </c>
      <c r="G2097" t="s">
        <v>144</v>
      </c>
      <c r="H2097">
        <v>5736</v>
      </c>
    </row>
    <row r="2098" spans="1:8">
      <c r="A2098" t="s">
        <v>67</v>
      </c>
      <c r="B2098" t="s">
        <v>2487</v>
      </c>
      <c r="C2098" t="s">
        <v>66</v>
      </c>
      <c r="D2098">
        <v>2014</v>
      </c>
      <c r="E2098" t="s">
        <v>105</v>
      </c>
      <c r="F2098" t="s">
        <v>164</v>
      </c>
      <c r="G2098" t="s">
        <v>144</v>
      </c>
      <c r="H2098">
        <v>7252</v>
      </c>
    </row>
    <row r="2099" spans="1:8">
      <c r="A2099" t="s">
        <v>69</v>
      </c>
      <c r="B2099" t="s">
        <v>2488</v>
      </c>
      <c r="C2099" t="s">
        <v>68</v>
      </c>
      <c r="D2099">
        <v>2014</v>
      </c>
      <c r="E2099" t="s">
        <v>105</v>
      </c>
      <c r="F2099" t="s">
        <v>164</v>
      </c>
      <c r="G2099" t="s">
        <v>144</v>
      </c>
      <c r="H2099">
        <v>8844</v>
      </c>
    </row>
    <row r="2100" spans="1:8">
      <c r="A2100" t="s">
        <v>71</v>
      </c>
      <c r="B2100" t="s">
        <v>2489</v>
      </c>
      <c r="C2100" t="s">
        <v>70</v>
      </c>
      <c r="D2100">
        <v>2014</v>
      </c>
      <c r="E2100" t="s">
        <v>105</v>
      </c>
      <c r="F2100" t="s">
        <v>164</v>
      </c>
      <c r="G2100" t="s">
        <v>144</v>
      </c>
      <c r="H2100">
        <v>10282</v>
      </c>
    </row>
    <row r="2101" spans="1:8">
      <c r="A2101" t="s">
        <v>20</v>
      </c>
      <c r="B2101" t="s">
        <v>2490</v>
      </c>
      <c r="C2101" t="s">
        <v>182</v>
      </c>
      <c r="D2101">
        <v>2014</v>
      </c>
      <c r="E2101" t="s">
        <v>105</v>
      </c>
      <c r="F2101" t="s">
        <v>164</v>
      </c>
      <c r="G2101" t="s">
        <v>144</v>
      </c>
      <c r="H2101">
        <v>252836</v>
      </c>
    </row>
    <row r="2102" spans="1:8">
      <c r="A2102" t="s">
        <v>23</v>
      </c>
      <c r="B2102" t="s">
        <v>2491</v>
      </c>
      <c r="C2102" t="s">
        <v>175</v>
      </c>
      <c r="D2102">
        <v>2005</v>
      </c>
      <c r="E2102" t="s">
        <v>106</v>
      </c>
      <c r="F2102" t="s">
        <v>164</v>
      </c>
      <c r="G2102" t="s">
        <v>144</v>
      </c>
      <c r="H2102">
        <v>60959</v>
      </c>
    </row>
    <row r="2103" spans="1:8">
      <c r="A2103" t="s">
        <v>25</v>
      </c>
      <c r="B2103" t="s">
        <v>2492</v>
      </c>
      <c r="C2103" t="s">
        <v>176</v>
      </c>
      <c r="D2103">
        <v>2005</v>
      </c>
      <c r="E2103" t="s">
        <v>106</v>
      </c>
      <c r="F2103" t="s">
        <v>164</v>
      </c>
      <c r="G2103" t="s">
        <v>144</v>
      </c>
      <c r="H2103">
        <v>12310</v>
      </c>
    </row>
    <row r="2104" spans="1:8">
      <c r="A2104" t="s">
        <v>26</v>
      </c>
      <c r="B2104" t="s">
        <v>2493</v>
      </c>
      <c r="C2104" t="s">
        <v>177</v>
      </c>
      <c r="D2104">
        <v>2005</v>
      </c>
      <c r="E2104" t="s">
        <v>106</v>
      </c>
      <c r="F2104" t="s">
        <v>164</v>
      </c>
      <c r="G2104" t="s">
        <v>144</v>
      </c>
      <c r="H2104">
        <v>34680</v>
      </c>
    </row>
    <row r="2105" spans="1:8">
      <c r="A2105" s="16" t="s">
        <v>221</v>
      </c>
      <c r="B2105" t="s">
        <v>2494</v>
      </c>
      <c r="C2105" t="s">
        <v>178</v>
      </c>
      <c r="D2105">
        <v>2005</v>
      </c>
      <c r="E2105" t="s">
        <v>106</v>
      </c>
      <c r="F2105" t="s">
        <v>164</v>
      </c>
      <c r="G2105" t="s">
        <v>144</v>
      </c>
      <c r="H2105">
        <v>42850</v>
      </c>
    </row>
    <row r="2106" spans="1:8">
      <c r="A2106" t="s">
        <v>107</v>
      </c>
      <c r="B2106" t="s">
        <v>2495</v>
      </c>
      <c r="C2106" t="s">
        <v>179</v>
      </c>
      <c r="D2106">
        <v>2005</v>
      </c>
      <c r="E2106" t="s">
        <v>106</v>
      </c>
      <c r="F2106" t="s">
        <v>164</v>
      </c>
      <c r="G2106" t="s">
        <v>144</v>
      </c>
      <c r="H2106">
        <v>32199</v>
      </c>
    </row>
    <row r="2107" spans="1:8">
      <c r="A2107" t="s">
        <v>27</v>
      </c>
      <c r="B2107" t="s">
        <v>2496</v>
      </c>
      <c r="C2107" t="s">
        <v>180</v>
      </c>
      <c r="D2107">
        <v>2005</v>
      </c>
      <c r="E2107" t="s">
        <v>106</v>
      </c>
      <c r="F2107" t="s">
        <v>164</v>
      </c>
      <c r="G2107" t="s">
        <v>144</v>
      </c>
      <c r="H2107">
        <v>23182</v>
      </c>
    </row>
    <row r="2108" spans="1:8">
      <c r="A2108" t="s">
        <v>28</v>
      </c>
      <c r="B2108" t="s">
        <v>2497</v>
      </c>
      <c r="C2108" t="s">
        <v>181</v>
      </c>
      <c r="D2108">
        <v>2005</v>
      </c>
      <c r="E2108" t="s">
        <v>106</v>
      </c>
      <c r="F2108" t="s">
        <v>164</v>
      </c>
      <c r="G2108" t="s">
        <v>144</v>
      </c>
      <c r="H2108">
        <v>45333</v>
      </c>
    </row>
    <row r="2109" spans="1:8">
      <c r="A2109" t="s">
        <v>30</v>
      </c>
      <c r="B2109" t="s">
        <v>2498</v>
      </c>
      <c r="C2109" t="s">
        <v>29</v>
      </c>
      <c r="D2109">
        <v>2005</v>
      </c>
      <c r="E2109" t="s">
        <v>106</v>
      </c>
      <c r="F2109" t="s">
        <v>164</v>
      </c>
      <c r="G2109" t="s">
        <v>144</v>
      </c>
      <c r="H2109">
        <v>6603</v>
      </c>
    </row>
    <row r="2110" spans="1:8">
      <c r="A2110" t="s">
        <v>32</v>
      </c>
      <c r="B2110" t="s">
        <v>2499</v>
      </c>
      <c r="C2110" t="s">
        <v>31</v>
      </c>
      <c r="D2110">
        <v>2005</v>
      </c>
      <c r="E2110" t="s">
        <v>106</v>
      </c>
      <c r="F2110" t="s">
        <v>164</v>
      </c>
      <c r="G2110" t="s">
        <v>144</v>
      </c>
      <c r="H2110">
        <v>11231</v>
      </c>
    </row>
    <row r="2111" spans="1:8">
      <c r="A2111" t="s">
        <v>34</v>
      </c>
      <c r="B2111" t="s">
        <v>2500</v>
      </c>
      <c r="C2111" t="s">
        <v>33</v>
      </c>
      <c r="D2111">
        <v>2005</v>
      </c>
      <c r="E2111" t="s">
        <v>106</v>
      </c>
      <c r="F2111" t="s">
        <v>164</v>
      </c>
      <c r="G2111" t="s">
        <v>144</v>
      </c>
      <c r="H2111">
        <v>12642</v>
      </c>
    </row>
    <row r="2112" spans="1:8">
      <c r="A2112" t="s">
        <v>36</v>
      </c>
      <c r="B2112" t="s">
        <v>2501</v>
      </c>
      <c r="C2112" t="s">
        <v>35</v>
      </c>
      <c r="D2112">
        <v>2005</v>
      </c>
      <c r="E2112" t="s">
        <v>106</v>
      </c>
      <c r="F2112" t="s">
        <v>164</v>
      </c>
      <c r="G2112" t="s">
        <v>144</v>
      </c>
      <c r="H2112">
        <v>9043</v>
      </c>
    </row>
    <row r="2113" spans="1:8">
      <c r="A2113" t="s">
        <v>38</v>
      </c>
      <c r="B2113" t="s">
        <v>2502</v>
      </c>
      <c r="C2113" t="s">
        <v>37</v>
      </c>
      <c r="D2113">
        <v>2005</v>
      </c>
      <c r="E2113" t="s">
        <v>106</v>
      </c>
      <c r="F2113" t="s">
        <v>164</v>
      </c>
      <c r="G2113" t="s">
        <v>144</v>
      </c>
      <c r="H2113">
        <v>11365</v>
      </c>
    </row>
    <row r="2114" spans="1:8">
      <c r="A2114" t="s">
        <v>40</v>
      </c>
      <c r="B2114" t="s">
        <v>2503</v>
      </c>
      <c r="C2114" t="s">
        <v>39</v>
      </c>
      <c r="D2114">
        <v>2005</v>
      </c>
      <c r="E2114" t="s">
        <v>106</v>
      </c>
      <c r="F2114" t="s">
        <v>164</v>
      </c>
      <c r="G2114" t="s">
        <v>144</v>
      </c>
      <c r="H2114">
        <v>10075</v>
      </c>
    </row>
    <row r="2115" spans="1:8">
      <c r="A2115" t="s">
        <v>41</v>
      </c>
      <c r="B2115" t="s">
        <v>2504</v>
      </c>
      <c r="C2115" t="s">
        <v>24</v>
      </c>
      <c r="D2115">
        <v>2005</v>
      </c>
      <c r="E2115" t="s">
        <v>106</v>
      </c>
      <c r="F2115" t="s">
        <v>164</v>
      </c>
      <c r="G2115" t="s">
        <v>144</v>
      </c>
      <c r="H2115">
        <v>12310</v>
      </c>
    </row>
    <row r="2116" spans="1:8">
      <c r="A2116" t="s">
        <v>43</v>
      </c>
      <c r="B2116" t="s">
        <v>2505</v>
      </c>
      <c r="C2116" t="s">
        <v>42</v>
      </c>
      <c r="D2116">
        <v>2005</v>
      </c>
      <c r="E2116" t="s">
        <v>106</v>
      </c>
      <c r="F2116" t="s">
        <v>164</v>
      </c>
      <c r="G2116" t="s">
        <v>144</v>
      </c>
      <c r="H2116">
        <v>6857</v>
      </c>
    </row>
    <row r="2117" spans="1:8">
      <c r="A2117" t="s">
        <v>45</v>
      </c>
      <c r="B2117" t="s">
        <v>2506</v>
      </c>
      <c r="C2117" t="s">
        <v>44</v>
      </c>
      <c r="D2117">
        <v>2005</v>
      </c>
      <c r="E2117" t="s">
        <v>106</v>
      </c>
      <c r="F2117" t="s">
        <v>164</v>
      </c>
      <c r="G2117" t="s">
        <v>144</v>
      </c>
      <c r="H2117">
        <v>11090</v>
      </c>
    </row>
    <row r="2118" spans="1:8">
      <c r="A2118" t="s">
        <v>47</v>
      </c>
      <c r="B2118" t="s">
        <v>2507</v>
      </c>
      <c r="C2118" t="s">
        <v>46</v>
      </c>
      <c r="D2118">
        <v>2005</v>
      </c>
      <c r="E2118" t="s">
        <v>106</v>
      </c>
      <c r="F2118" t="s">
        <v>164</v>
      </c>
      <c r="G2118" t="s">
        <v>144</v>
      </c>
      <c r="H2118">
        <v>16733</v>
      </c>
    </row>
    <row r="2119" spans="1:8">
      <c r="A2119" t="s">
        <v>49</v>
      </c>
      <c r="B2119" t="s">
        <v>2508</v>
      </c>
      <c r="C2119" t="s">
        <v>48</v>
      </c>
      <c r="D2119">
        <v>2005</v>
      </c>
      <c r="E2119" t="s">
        <v>106</v>
      </c>
      <c r="F2119" t="s">
        <v>164</v>
      </c>
      <c r="G2119" t="s">
        <v>144</v>
      </c>
      <c r="H2119">
        <v>19710</v>
      </c>
    </row>
    <row r="2120" spans="1:8">
      <c r="A2120" t="s">
        <v>51</v>
      </c>
      <c r="B2120" t="s">
        <v>2509</v>
      </c>
      <c r="C2120" t="s">
        <v>50</v>
      </c>
      <c r="D2120">
        <v>2005</v>
      </c>
      <c r="E2120" t="s">
        <v>106</v>
      </c>
      <c r="F2120" t="s">
        <v>164</v>
      </c>
      <c r="G2120" t="s">
        <v>144</v>
      </c>
      <c r="H2120">
        <v>12163</v>
      </c>
    </row>
    <row r="2121" spans="1:8">
      <c r="A2121" t="s">
        <v>53</v>
      </c>
      <c r="B2121" t="s">
        <v>2510</v>
      </c>
      <c r="C2121" t="s">
        <v>52</v>
      </c>
      <c r="D2121">
        <v>2005</v>
      </c>
      <c r="E2121" t="s">
        <v>106</v>
      </c>
      <c r="F2121" t="s">
        <v>164</v>
      </c>
      <c r="G2121" t="s">
        <v>144</v>
      </c>
      <c r="H2121">
        <v>10977</v>
      </c>
    </row>
    <row r="2122" spans="1:8">
      <c r="A2122" t="s">
        <v>55</v>
      </c>
      <c r="B2122" t="s">
        <v>2511</v>
      </c>
      <c r="C2122" t="s">
        <v>54</v>
      </c>
      <c r="D2122">
        <v>2005</v>
      </c>
      <c r="E2122" t="s">
        <v>106</v>
      </c>
      <c r="F2122" t="s">
        <v>164</v>
      </c>
      <c r="G2122" t="s">
        <v>144</v>
      </c>
      <c r="H2122">
        <v>10220</v>
      </c>
    </row>
    <row r="2123" spans="1:8">
      <c r="A2123" t="s">
        <v>57</v>
      </c>
      <c r="B2123" t="s">
        <v>2512</v>
      </c>
      <c r="C2123" t="s">
        <v>56</v>
      </c>
      <c r="D2123">
        <v>2005</v>
      </c>
      <c r="E2123" t="s">
        <v>106</v>
      </c>
      <c r="F2123" t="s">
        <v>164</v>
      </c>
      <c r="G2123" t="s">
        <v>144</v>
      </c>
      <c r="H2123">
        <v>21979</v>
      </c>
    </row>
    <row r="2124" spans="1:8">
      <c r="A2124" t="s">
        <v>59</v>
      </c>
      <c r="B2124" t="s">
        <v>2513</v>
      </c>
      <c r="C2124" t="s">
        <v>58</v>
      </c>
      <c r="D2124">
        <v>2005</v>
      </c>
      <c r="E2124" t="s">
        <v>106</v>
      </c>
      <c r="F2124" t="s">
        <v>164</v>
      </c>
      <c r="G2124" t="s">
        <v>144</v>
      </c>
      <c r="H2124">
        <v>18644</v>
      </c>
    </row>
    <row r="2125" spans="1:8">
      <c r="A2125" t="s">
        <v>61</v>
      </c>
      <c r="B2125" t="s">
        <v>2514</v>
      </c>
      <c r="C2125" t="s">
        <v>60</v>
      </c>
      <c r="D2125">
        <v>2005</v>
      </c>
      <c r="E2125" t="s">
        <v>106</v>
      </c>
      <c r="F2125" t="s">
        <v>164</v>
      </c>
      <c r="G2125" t="s">
        <v>144</v>
      </c>
      <c r="H2125">
        <v>4538</v>
      </c>
    </row>
    <row r="2126" spans="1:8">
      <c r="A2126" t="s">
        <v>63</v>
      </c>
      <c r="B2126" t="s">
        <v>2515</v>
      </c>
      <c r="C2126" t="s">
        <v>62</v>
      </c>
      <c r="D2126">
        <v>2005</v>
      </c>
      <c r="E2126" t="s">
        <v>106</v>
      </c>
      <c r="F2126" t="s">
        <v>164</v>
      </c>
      <c r="G2126" t="s">
        <v>144</v>
      </c>
      <c r="H2126">
        <v>13165</v>
      </c>
    </row>
    <row r="2127" spans="1:8">
      <c r="A2127" t="s">
        <v>65</v>
      </c>
      <c r="B2127" t="s">
        <v>2516</v>
      </c>
      <c r="C2127" t="s">
        <v>64</v>
      </c>
      <c r="D2127">
        <v>2005</v>
      </c>
      <c r="E2127" t="s">
        <v>106</v>
      </c>
      <c r="F2127" t="s">
        <v>164</v>
      </c>
      <c r="G2127" t="s">
        <v>144</v>
      </c>
      <c r="H2127">
        <v>5691</v>
      </c>
    </row>
    <row r="2128" spans="1:8">
      <c r="A2128" t="s">
        <v>67</v>
      </c>
      <c r="B2128" t="s">
        <v>2517</v>
      </c>
      <c r="C2128" t="s">
        <v>66</v>
      </c>
      <c r="D2128">
        <v>2005</v>
      </c>
      <c r="E2128" t="s">
        <v>106</v>
      </c>
      <c r="F2128" t="s">
        <v>164</v>
      </c>
      <c r="G2128" t="s">
        <v>144</v>
      </c>
      <c r="H2128">
        <v>7692</v>
      </c>
    </row>
    <row r="2129" spans="1:8">
      <c r="A2129" t="s">
        <v>69</v>
      </c>
      <c r="B2129" t="s">
        <v>2518</v>
      </c>
      <c r="C2129" t="s">
        <v>68</v>
      </c>
      <c r="D2129">
        <v>2005</v>
      </c>
      <c r="E2129" t="s">
        <v>106</v>
      </c>
      <c r="F2129" t="s">
        <v>164</v>
      </c>
      <c r="G2129" t="s">
        <v>144</v>
      </c>
      <c r="H2129">
        <v>7863</v>
      </c>
    </row>
    <row r="2130" spans="1:8">
      <c r="A2130" t="s">
        <v>71</v>
      </c>
      <c r="B2130" t="s">
        <v>2519</v>
      </c>
      <c r="C2130" t="s">
        <v>70</v>
      </c>
      <c r="D2130">
        <v>2005</v>
      </c>
      <c r="E2130" t="s">
        <v>106</v>
      </c>
      <c r="F2130" t="s">
        <v>164</v>
      </c>
      <c r="G2130" t="s">
        <v>144</v>
      </c>
      <c r="H2130">
        <v>10922</v>
      </c>
    </row>
    <row r="2131" spans="1:8">
      <c r="A2131" t="s">
        <v>20</v>
      </c>
      <c r="B2131" t="s">
        <v>2520</v>
      </c>
      <c r="C2131" t="s">
        <v>182</v>
      </c>
      <c r="D2131">
        <v>2005</v>
      </c>
      <c r="E2131" t="s">
        <v>106</v>
      </c>
      <c r="F2131" t="s">
        <v>164</v>
      </c>
      <c r="G2131" t="s">
        <v>144</v>
      </c>
      <c r="H2131">
        <v>251513</v>
      </c>
    </row>
    <row r="2132" spans="1:8">
      <c r="A2132" t="s">
        <v>23</v>
      </c>
      <c r="B2132" t="s">
        <v>2521</v>
      </c>
      <c r="C2132" t="s">
        <v>175</v>
      </c>
      <c r="D2132">
        <v>2006</v>
      </c>
      <c r="E2132" t="s">
        <v>106</v>
      </c>
      <c r="F2132" t="s">
        <v>164</v>
      </c>
      <c r="G2132" t="s">
        <v>144</v>
      </c>
      <c r="H2132">
        <v>60764</v>
      </c>
    </row>
    <row r="2133" spans="1:8">
      <c r="A2133" t="s">
        <v>25</v>
      </c>
      <c r="B2133" t="s">
        <v>2522</v>
      </c>
      <c r="C2133" t="s">
        <v>176</v>
      </c>
      <c r="D2133">
        <v>2006</v>
      </c>
      <c r="E2133" t="s">
        <v>106</v>
      </c>
      <c r="F2133" t="s">
        <v>164</v>
      </c>
      <c r="G2133" t="s">
        <v>144</v>
      </c>
      <c r="H2133">
        <v>12421</v>
      </c>
    </row>
    <row r="2134" spans="1:8">
      <c r="A2134" t="s">
        <v>26</v>
      </c>
      <c r="B2134" t="s">
        <v>2523</v>
      </c>
      <c r="C2134" t="s">
        <v>177</v>
      </c>
      <c r="D2134">
        <v>2006</v>
      </c>
      <c r="E2134" t="s">
        <v>106</v>
      </c>
      <c r="F2134" t="s">
        <v>164</v>
      </c>
      <c r="G2134" t="s">
        <v>144</v>
      </c>
      <c r="H2134">
        <v>34556</v>
      </c>
    </row>
    <row r="2135" spans="1:8">
      <c r="A2135" s="16" t="s">
        <v>221</v>
      </c>
      <c r="B2135" t="s">
        <v>2524</v>
      </c>
      <c r="C2135" t="s">
        <v>178</v>
      </c>
      <c r="D2135">
        <v>2006</v>
      </c>
      <c r="E2135" t="s">
        <v>106</v>
      </c>
      <c r="F2135" t="s">
        <v>164</v>
      </c>
      <c r="G2135" t="s">
        <v>144</v>
      </c>
      <c r="H2135">
        <v>42617</v>
      </c>
    </row>
    <row r="2136" spans="1:8">
      <c r="A2136" t="s">
        <v>107</v>
      </c>
      <c r="B2136" t="s">
        <v>2525</v>
      </c>
      <c r="C2136" t="s">
        <v>179</v>
      </c>
      <c r="D2136">
        <v>2006</v>
      </c>
      <c r="E2136" t="s">
        <v>106</v>
      </c>
      <c r="F2136" t="s">
        <v>164</v>
      </c>
      <c r="G2136" t="s">
        <v>144</v>
      </c>
      <c r="H2136">
        <v>31848</v>
      </c>
    </row>
    <row r="2137" spans="1:8">
      <c r="A2137" t="s">
        <v>27</v>
      </c>
      <c r="B2137" t="s">
        <v>2526</v>
      </c>
      <c r="C2137" t="s">
        <v>180</v>
      </c>
      <c r="D2137">
        <v>2006</v>
      </c>
      <c r="E2137" t="s">
        <v>106</v>
      </c>
      <c r="F2137" t="s">
        <v>164</v>
      </c>
      <c r="G2137" t="s">
        <v>144</v>
      </c>
      <c r="H2137">
        <v>22987</v>
      </c>
    </row>
    <row r="2138" spans="1:8">
      <c r="A2138" t="s">
        <v>28</v>
      </c>
      <c r="B2138" t="s">
        <v>2527</v>
      </c>
      <c r="C2138" t="s">
        <v>181</v>
      </c>
      <c r="D2138">
        <v>2006</v>
      </c>
      <c r="E2138" t="s">
        <v>106</v>
      </c>
      <c r="F2138" t="s">
        <v>164</v>
      </c>
      <c r="G2138" t="s">
        <v>144</v>
      </c>
      <c r="H2138">
        <v>45277</v>
      </c>
    </row>
    <row r="2139" spans="1:8">
      <c r="A2139" t="s">
        <v>30</v>
      </c>
      <c r="B2139" t="s">
        <v>2528</v>
      </c>
      <c r="C2139" t="s">
        <v>29</v>
      </c>
      <c r="D2139">
        <v>2006</v>
      </c>
      <c r="E2139" t="s">
        <v>106</v>
      </c>
      <c r="F2139" t="s">
        <v>164</v>
      </c>
      <c r="G2139" t="s">
        <v>144</v>
      </c>
      <c r="H2139">
        <v>6613</v>
      </c>
    </row>
    <row r="2140" spans="1:8">
      <c r="A2140" t="s">
        <v>32</v>
      </c>
      <c r="B2140" t="s">
        <v>2529</v>
      </c>
      <c r="C2140" t="s">
        <v>31</v>
      </c>
      <c r="D2140">
        <v>2006</v>
      </c>
      <c r="E2140" t="s">
        <v>106</v>
      </c>
      <c r="F2140" t="s">
        <v>164</v>
      </c>
      <c r="G2140" t="s">
        <v>144</v>
      </c>
      <c r="H2140">
        <v>11167</v>
      </c>
    </row>
    <row r="2141" spans="1:8">
      <c r="A2141" t="s">
        <v>34</v>
      </c>
      <c r="B2141" t="s">
        <v>2530</v>
      </c>
      <c r="C2141" t="s">
        <v>33</v>
      </c>
      <c r="D2141">
        <v>2006</v>
      </c>
      <c r="E2141" t="s">
        <v>106</v>
      </c>
      <c r="F2141" t="s">
        <v>164</v>
      </c>
      <c r="G2141" t="s">
        <v>144</v>
      </c>
      <c r="H2141">
        <v>12586</v>
      </c>
    </row>
    <row r="2142" spans="1:8">
      <c r="A2142" t="s">
        <v>36</v>
      </c>
      <c r="B2142" t="s">
        <v>2531</v>
      </c>
      <c r="C2142" t="s">
        <v>35</v>
      </c>
      <c r="D2142">
        <v>2006</v>
      </c>
      <c r="E2142" t="s">
        <v>106</v>
      </c>
      <c r="F2142" t="s">
        <v>164</v>
      </c>
      <c r="G2142" t="s">
        <v>144</v>
      </c>
      <c r="H2142">
        <v>8991</v>
      </c>
    </row>
    <row r="2143" spans="1:8">
      <c r="A2143" t="s">
        <v>38</v>
      </c>
      <c r="B2143" t="s">
        <v>2532</v>
      </c>
      <c r="C2143" t="s">
        <v>37</v>
      </c>
      <c r="D2143">
        <v>2006</v>
      </c>
      <c r="E2143" t="s">
        <v>106</v>
      </c>
      <c r="F2143" t="s">
        <v>164</v>
      </c>
      <c r="G2143" t="s">
        <v>144</v>
      </c>
      <c r="H2143">
        <v>11387</v>
      </c>
    </row>
    <row r="2144" spans="1:8">
      <c r="A2144" t="s">
        <v>40</v>
      </c>
      <c r="B2144" t="s">
        <v>2533</v>
      </c>
      <c r="C2144" t="s">
        <v>39</v>
      </c>
      <c r="D2144">
        <v>2006</v>
      </c>
      <c r="E2144" t="s">
        <v>106</v>
      </c>
      <c r="F2144" t="s">
        <v>164</v>
      </c>
      <c r="G2144" t="s">
        <v>144</v>
      </c>
      <c r="H2144">
        <v>10020</v>
      </c>
    </row>
    <row r="2145" spans="1:8">
      <c r="A2145" t="s">
        <v>41</v>
      </c>
      <c r="B2145" t="s">
        <v>2534</v>
      </c>
      <c r="C2145" t="s">
        <v>24</v>
      </c>
      <c r="D2145">
        <v>2006</v>
      </c>
      <c r="E2145" t="s">
        <v>106</v>
      </c>
      <c r="F2145" t="s">
        <v>164</v>
      </c>
      <c r="G2145" t="s">
        <v>144</v>
      </c>
      <c r="H2145">
        <v>12421</v>
      </c>
    </row>
    <row r="2146" spans="1:8">
      <c r="A2146" t="s">
        <v>43</v>
      </c>
      <c r="B2146" t="s">
        <v>2535</v>
      </c>
      <c r="C2146" t="s">
        <v>42</v>
      </c>
      <c r="D2146">
        <v>2006</v>
      </c>
      <c r="E2146" t="s">
        <v>106</v>
      </c>
      <c r="F2146" t="s">
        <v>164</v>
      </c>
      <c r="G2146" t="s">
        <v>144</v>
      </c>
      <c r="H2146">
        <v>6827</v>
      </c>
    </row>
    <row r="2147" spans="1:8">
      <c r="A2147" t="s">
        <v>45</v>
      </c>
      <c r="B2147" t="s">
        <v>2536</v>
      </c>
      <c r="C2147" t="s">
        <v>44</v>
      </c>
      <c r="D2147">
        <v>2006</v>
      </c>
      <c r="E2147" t="s">
        <v>106</v>
      </c>
      <c r="F2147" t="s">
        <v>164</v>
      </c>
      <c r="G2147" t="s">
        <v>144</v>
      </c>
      <c r="H2147">
        <v>11114</v>
      </c>
    </row>
    <row r="2148" spans="1:8">
      <c r="A2148" t="s">
        <v>47</v>
      </c>
      <c r="B2148" t="s">
        <v>2537</v>
      </c>
      <c r="C2148" t="s">
        <v>46</v>
      </c>
      <c r="D2148">
        <v>2006</v>
      </c>
      <c r="E2148" t="s">
        <v>106</v>
      </c>
      <c r="F2148" t="s">
        <v>164</v>
      </c>
      <c r="G2148" t="s">
        <v>144</v>
      </c>
      <c r="H2148">
        <v>16615</v>
      </c>
    </row>
    <row r="2149" spans="1:8">
      <c r="A2149" t="s">
        <v>49</v>
      </c>
      <c r="B2149" t="s">
        <v>2538</v>
      </c>
      <c r="C2149" t="s">
        <v>48</v>
      </c>
      <c r="D2149">
        <v>2006</v>
      </c>
      <c r="E2149" t="s">
        <v>106</v>
      </c>
      <c r="F2149" t="s">
        <v>164</v>
      </c>
      <c r="G2149" t="s">
        <v>144</v>
      </c>
      <c r="H2149">
        <v>19572</v>
      </c>
    </row>
    <row r="2150" spans="1:8">
      <c r="A2150" t="s">
        <v>51</v>
      </c>
      <c r="B2150" t="s">
        <v>2539</v>
      </c>
      <c r="C2150" t="s">
        <v>50</v>
      </c>
      <c r="D2150">
        <v>2006</v>
      </c>
      <c r="E2150" t="s">
        <v>106</v>
      </c>
      <c r="F2150" t="s">
        <v>164</v>
      </c>
      <c r="G2150" t="s">
        <v>144</v>
      </c>
      <c r="H2150">
        <v>12064</v>
      </c>
    </row>
    <row r="2151" spans="1:8">
      <c r="A2151" t="s">
        <v>53</v>
      </c>
      <c r="B2151" t="s">
        <v>2540</v>
      </c>
      <c r="C2151" t="s">
        <v>52</v>
      </c>
      <c r="D2151">
        <v>2006</v>
      </c>
      <c r="E2151" t="s">
        <v>106</v>
      </c>
      <c r="F2151" t="s">
        <v>164</v>
      </c>
      <c r="G2151" t="s">
        <v>144</v>
      </c>
      <c r="H2151">
        <v>10981</v>
      </c>
    </row>
    <row r="2152" spans="1:8">
      <c r="A2152" t="s">
        <v>55</v>
      </c>
      <c r="B2152" t="s">
        <v>2541</v>
      </c>
      <c r="C2152" t="s">
        <v>54</v>
      </c>
      <c r="D2152">
        <v>2006</v>
      </c>
      <c r="E2152" t="s">
        <v>106</v>
      </c>
      <c r="F2152" t="s">
        <v>164</v>
      </c>
      <c r="G2152" t="s">
        <v>144</v>
      </c>
      <c r="H2152">
        <v>10207</v>
      </c>
    </row>
    <row r="2153" spans="1:8">
      <c r="A2153" t="s">
        <v>57</v>
      </c>
      <c r="B2153" t="s">
        <v>2542</v>
      </c>
      <c r="C2153" t="s">
        <v>56</v>
      </c>
      <c r="D2153">
        <v>2006</v>
      </c>
      <c r="E2153" t="s">
        <v>106</v>
      </c>
      <c r="F2153" t="s">
        <v>164</v>
      </c>
      <c r="G2153" t="s">
        <v>144</v>
      </c>
      <c r="H2153">
        <v>21641</v>
      </c>
    </row>
    <row r="2154" spans="1:8">
      <c r="A2154" t="s">
        <v>59</v>
      </c>
      <c r="B2154" t="s">
        <v>2543</v>
      </c>
      <c r="C2154" t="s">
        <v>58</v>
      </c>
      <c r="D2154">
        <v>2006</v>
      </c>
      <c r="E2154" t="s">
        <v>106</v>
      </c>
      <c r="F2154" t="s">
        <v>164</v>
      </c>
      <c r="G2154" t="s">
        <v>144</v>
      </c>
      <c r="H2154">
        <v>18495</v>
      </c>
    </row>
    <row r="2155" spans="1:8">
      <c r="A2155" t="s">
        <v>61</v>
      </c>
      <c r="B2155" t="s">
        <v>2544</v>
      </c>
      <c r="C2155" t="s">
        <v>60</v>
      </c>
      <c r="D2155">
        <v>2006</v>
      </c>
      <c r="E2155" t="s">
        <v>106</v>
      </c>
      <c r="F2155" t="s">
        <v>164</v>
      </c>
      <c r="G2155" t="s">
        <v>144</v>
      </c>
      <c r="H2155">
        <v>4492</v>
      </c>
    </row>
    <row r="2156" spans="1:8">
      <c r="A2156" t="s">
        <v>63</v>
      </c>
      <c r="B2156" t="s">
        <v>2545</v>
      </c>
      <c r="C2156" t="s">
        <v>62</v>
      </c>
      <c r="D2156">
        <v>2006</v>
      </c>
      <c r="E2156" t="s">
        <v>106</v>
      </c>
      <c r="F2156" t="s">
        <v>164</v>
      </c>
      <c r="G2156" t="s">
        <v>144</v>
      </c>
      <c r="H2156">
        <v>13198</v>
      </c>
    </row>
    <row r="2157" spans="1:8">
      <c r="A2157" t="s">
        <v>65</v>
      </c>
      <c r="B2157" t="s">
        <v>2546</v>
      </c>
      <c r="C2157" t="s">
        <v>64</v>
      </c>
      <c r="D2157">
        <v>2006</v>
      </c>
      <c r="E2157" t="s">
        <v>106</v>
      </c>
      <c r="F2157" t="s">
        <v>164</v>
      </c>
      <c r="G2157" t="s">
        <v>144</v>
      </c>
      <c r="H2157">
        <v>5644</v>
      </c>
    </row>
    <row r="2158" spans="1:8">
      <c r="A2158" t="s">
        <v>67</v>
      </c>
      <c r="B2158" t="s">
        <v>2547</v>
      </c>
      <c r="C2158" t="s">
        <v>66</v>
      </c>
      <c r="D2158">
        <v>2006</v>
      </c>
      <c r="E2158" t="s">
        <v>106</v>
      </c>
      <c r="F2158" t="s">
        <v>164</v>
      </c>
      <c r="G2158" t="s">
        <v>144</v>
      </c>
      <c r="H2158">
        <v>7653</v>
      </c>
    </row>
    <row r="2159" spans="1:8">
      <c r="A2159" t="s">
        <v>69</v>
      </c>
      <c r="B2159" t="s">
        <v>2548</v>
      </c>
      <c r="C2159" t="s">
        <v>68</v>
      </c>
      <c r="D2159">
        <v>2006</v>
      </c>
      <c r="E2159" t="s">
        <v>106</v>
      </c>
      <c r="F2159" t="s">
        <v>164</v>
      </c>
      <c r="G2159" t="s">
        <v>144</v>
      </c>
      <c r="H2159">
        <v>7932</v>
      </c>
    </row>
    <row r="2160" spans="1:8">
      <c r="A2160" t="s">
        <v>71</v>
      </c>
      <c r="B2160" t="s">
        <v>2549</v>
      </c>
      <c r="C2160" t="s">
        <v>70</v>
      </c>
      <c r="D2160">
        <v>2006</v>
      </c>
      <c r="E2160" t="s">
        <v>106</v>
      </c>
      <c r="F2160" t="s">
        <v>164</v>
      </c>
      <c r="G2160" t="s">
        <v>144</v>
      </c>
      <c r="H2160">
        <v>10850</v>
      </c>
    </row>
    <row r="2161" spans="1:8">
      <c r="A2161" t="s">
        <v>20</v>
      </c>
      <c r="B2161" t="s">
        <v>2550</v>
      </c>
      <c r="C2161" t="s">
        <v>182</v>
      </c>
      <c r="D2161">
        <v>2006</v>
      </c>
      <c r="E2161" t="s">
        <v>106</v>
      </c>
      <c r="F2161" t="s">
        <v>164</v>
      </c>
      <c r="G2161" t="s">
        <v>144</v>
      </c>
      <c r="H2161">
        <v>250470</v>
      </c>
    </row>
    <row r="2162" spans="1:8">
      <c r="A2162" t="s">
        <v>23</v>
      </c>
      <c r="B2162" t="s">
        <v>2551</v>
      </c>
      <c r="C2162" t="s">
        <v>175</v>
      </c>
      <c r="D2162">
        <v>2007</v>
      </c>
      <c r="E2162" t="s">
        <v>106</v>
      </c>
      <c r="F2162" t="s">
        <v>164</v>
      </c>
      <c r="G2162" t="s">
        <v>144</v>
      </c>
      <c r="H2162">
        <v>60805</v>
      </c>
    </row>
    <row r="2163" spans="1:8">
      <c r="A2163" t="s">
        <v>25</v>
      </c>
      <c r="B2163" t="s">
        <v>2552</v>
      </c>
      <c r="C2163" t="s">
        <v>176</v>
      </c>
      <c r="D2163">
        <v>2007</v>
      </c>
      <c r="E2163" t="s">
        <v>106</v>
      </c>
      <c r="F2163" t="s">
        <v>164</v>
      </c>
      <c r="G2163" t="s">
        <v>144</v>
      </c>
      <c r="H2163">
        <v>12637</v>
      </c>
    </row>
    <row r="2164" spans="1:8">
      <c r="A2164" t="s">
        <v>26</v>
      </c>
      <c r="B2164" t="s">
        <v>2553</v>
      </c>
      <c r="C2164" t="s">
        <v>177</v>
      </c>
      <c r="D2164">
        <v>2007</v>
      </c>
      <c r="E2164" t="s">
        <v>106</v>
      </c>
      <c r="F2164" t="s">
        <v>164</v>
      </c>
      <c r="G2164" t="s">
        <v>144</v>
      </c>
      <c r="H2164">
        <v>34682</v>
      </c>
    </row>
    <row r="2165" spans="1:8">
      <c r="A2165" s="16" t="s">
        <v>221</v>
      </c>
      <c r="B2165" t="s">
        <v>2554</v>
      </c>
      <c r="C2165" t="s">
        <v>178</v>
      </c>
      <c r="D2165">
        <v>2007</v>
      </c>
      <c r="E2165" t="s">
        <v>106</v>
      </c>
      <c r="F2165" t="s">
        <v>164</v>
      </c>
      <c r="G2165" t="s">
        <v>144</v>
      </c>
      <c r="H2165">
        <v>42498</v>
      </c>
    </row>
    <row r="2166" spans="1:8">
      <c r="A2166" t="s">
        <v>107</v>
      </c>
      <c r="B2166" t="s">
        <v>2555</v>
      </c>
      <c r="C2166" t="s">
        <v>179</v>
      </c>
      <c r="D2166">
        <v>2007</v>
      </c>
      <c r="E2166" t="s">
        <v>106</v>
      </c>
      <c r="F2166" t="s">
        <v>164</v>
      </c>
      <c r="G2166" t="s">
        <v>144</v>
      </c>
      <c r="H2166">
        <v>31665</v>
      </c>
    </row>
    <row r="2167" spans="1:8">
      <c r="A2167" t="s">
        <v>27</v>
      </c>
      <c r="B2167" t="s">
        <v>2556</v>
      </c>
      <c r="C2167" t="s">
        <v>180</v>
      </c>
      <c r="D2167">
        <v>2007</v>
      </c>
      <c r="E2167" t="s">
        <v>106</v>
      </c>
      <c r="F2167" t="s">
        <v>164</v>
      </c>
      <c r="G2167" t="s">
        <v>144</v>
      </c>
      <c r="H2167">
        <v>22811</v>
      </c>
    </row>
    <row r="2168" spans="1:8">
      <c r="A2168" t="s">
        <v>28</v>
      </c>
      <c r="B2168" t="s">
        <v>2557</v>
      </c>
      <c r="C2168" t="s">
        <v>181</v>
      </c>
      <c r="D2168">
        <v>2007</v>
      </c>
      <c r="E2168" t="s">
        <v>106</v>
      </c>
      <c r="F2168" t="s">
        <v>164</v>
      </c>
      <c r="G2168" t="s">
        <v>144</v>
      </c>
      <c r="H2168">
        <v>45359</v>
      </c>
    </row>
    <row r="2169" spans="1:8">
      <c r="A2169" t="s">
        <v>30</v>
      </c>
      <c r="B2169" t="s">
        <v>2558</v>
      </c>
      <c r="C2169" t="s">
        <v>29</v>
      </c>
      <c r="D2169">
        <v>2007</v>
      </c>
      <c r="E2169" t="s">
        <v>106</v>
      </c>
      <c r="F2169" t="s">
        <v>164</v>
      </c>
      <c r="G2169" t="s">
        <v>144</v>
      </c>
      <c r="H2169">
        <v>6703</v>
      </c>
    </row>
    <row r="2170" spans="1:8">
      <c r="A2170" t="s">
        <v>32</v>
      </c>
      <c r="B2170" t="s">
        <v>2559</v>
      </c>
      <c r="C2170" t="s">
        <v>31</v>
      </c>
      <c r="D2170">
        <v>2007</v>
      </c>
      <c r="E2170" t="s">
        <v>106</v>
      </c>
      <c r="F2170" t="s">
        <v>164</v>
      </c>
      <c r="G2170" t="s">
        <v>144</v>
      </c>
      <c r="H2170">
        <v>11173</v>
      </c>
    </row>
    <row r="2171" spans="1:8">
      <c r="A2171" t="s">
        <v>34</v>
      </c>
      <c r="B2171" t="s">
        <v>2560</v>
      </c>
      <c r="C2171" t="s">
        <v>33</v>
      </c>
      <c r="D2171">
        <v>2007</v>
      </c>
      <c r="E2171" t="s">
        <v>106</v>
      </c>
      <c r="F2171" t="s">
        <v>164</v>
      </c>
      <c r="G2171" t="s">
        <v>144</v>
      </c>
      <c r="H2171">
        <v>12530</v>
      </c>
    </row>
    <row r="2172" spans="1:8">
      <c r="A2172" t="s">
        <v>36</v>
      </c>
      <c r="B2172" t="s">
        <v>2561</v>
      </c>
      <c r="C2172" t="s">
        <v>35</v>
      </c>
      <c r="D2172">
        <v>2007</v>
      </c>
      <c r="E2172" t="s">
        <v>106</v>
      </c>
      <c r="F2172" t="s">
        <v>164</v>
      </c>
      <c r="G2172" t="s">
        <v>144</v>
      </c>
      <c r="H2172">
        <v>8882</v>
      </c>
    </row>
    <row r="2173" spans="1:8">
      <c r="A2173" t="s">
        <v>38</v>
      </c>
      <c r="B2173" t="s">
        <v>2562</v>
      </c>
      <c r="C2173" t="s">
        <v>37</v>
      </c>
      <c r="D2173">
        <v>2007</v>
      </c>
      <c r="E2173" t="s">
        <v>106</v>
      </c>
      <c r="F2173" t="s">
        <v>164</v>
      </c>
      <c r="G2173" t="s">
        <v>144</v>
      </c>
      <c r="H2173">
        <v>11474</v>
      </c>
    </row>
    <row r="2174" spans="1:8">
      <c r="A2174" t="s">
        <v>40</v>
      </c>
      <c r="B2174" t="s">
        <v>2563</v>
      </c>
      <c r="C2174" t="s">
        <v>39</v>
      </c>
      <c r="D2174">
        <v>2007</v>
      </c>
      <c r="E2174" t="s">
        <v>106</v>
      </c>
      <c r="F2174" t="s">
        <v>164</v>
      </c>
      <c r="G2174" t="s">
        <v>144</v>
      </c>
      <c r="H2174">
        <v>10043</v>
      </c>
    </row>
    <row r="2175" spans="1:8">
      <c r="A2175" t="s">
        <v>41</v>
      </c>
      <c r="B2175" t="s">
        <v>2564</v>
      </c>
      <c r="C2175" t="s">
        <v>24</v>
      </c>
      <c r="D2175">
        <v>2007</v>
      </c>
      <c r="E2175" t="s">
        <v>106</v>
      </c>
      <c r="F2175" t="s">
        <v>164</v>
      </c>
      <c r="G2175" t="s">
        <v>144</v>
      </c>
      <c r="H2175">
        <v>12637</v>
      </c>
    </row>
    <row r="2176" spans="1:8">
      <c r="A2176" t="s">
        <v>43</v>
      </c>
      <c r="B2176" t="s">
        <v>2565</v>
      </c>
      <c r="C2176" t="s">
        <v>42</v>
      </c>
      <c r="D2176">
        <v>2007</v>
      </c>
      <c r="E2176" t="s">
        <v>106</v>
      </c>
      <c r="F2176" t="s">
        <v>164</v>
      </c>
      <c r="G2176" t="s">
        <v>144</v>
      </c>
      <c r="H2176">
        <v>6801</v>
      </c>
    </row>
    <row r="2177" spans="1:8">
      <c r="A2177" t="s">
        <v>45</v>
      </c>
      <c r="B2177" t="s">
        <v>2566</v>
      </c>
      <c r="C2177" t="s">
        <v>44</v>
      </c>
      <c r="D2177">
        <v>2007</v>
      </c>
      <c r="E2177" t="s">
        <v>106</v>
      </c>
      <c r="F2177" t="s">
        <v>164</v>
      </c>
      <c r="G2177" t="s">
        <v>144</v>
      </c>
      <c r="H2177">
        <v>11260</v>
      </c>
    </row>
    <row r="2178" spans="1:8">
      <c r="A2178" t="s">
        <v>47</v>
      </c>
      <c r="B2178" t="s">
        <v>2567</v>
      </c>
      <c r="C2178" t="s">
        <v>46</v>
      </c>
      <c r="D2178">
        <v>2007</v>
      </c>
      <c r="E2178" t="s">
        <v>106</v>
      </c>
      <c r="F2178" t="s">
        <v>164</v>
      </c>
      <c r="G2178" t="s">
        <v>144</v>
      </c>
      <c r="H2178">
        <v>16621</v>
      </c>
    </row>
    <row r="2179" spans="1:8">
      <c r="A2179" t="s">
        <v>49</v>
      </c>
      <c r="B2179" t="s">
        <v>2568</v>
      </c>
      <c r="C2179" t="s">
        <v>48</v>
      </c>
      <c r="D2179">
        <v>2007</v>
      </c>
      <c r="E2179" t="s">
        <v>106</v>
      </c>
      <c r="F2179" t="s">
        <v>164</v>
      </c>
      <c r="G2179" t="s">
        <v>144</v>
      </c>
      <c r="H2179">
        <v>19461</v>
      </c>
    </row>
    <row r="2180" spans="1:8">
      <c r="A2180" t="s">
        <v>51</v>
      </c>
      <c r="B2180" t="s">
        <v>2569</v>
      </c>
      <c r="C2180" t="s">
        <v>50</v>
      </c>
      <c r="D2180">
        <v>2007</v>
      </c>
      <c r="E2180" t="s">
        <v>106</v>
      </c>
      <c r="F2180" t="s">
        <v>164</v>
      </c>
      <c r="G2180" t="s">
        <v>144</v>
      </c>
      <c r="H2180">
        <v>11970</v>
      </c>
    </row>
    <row r="2181" spans="1:8">
      <c r="A2181" t="s">
        <v>53</v>
      </c>
      <c r="B2181" t="s">
        <v>2570</v>
      </c>
      <c r="C2181" t="s">
        <v>52</v>
      </c>
      <c r="D2181">
        <v>2007</v>
      </c>
      <c r="E2181" t="s">
        <v>106</v>
      </c>
      <c r="F2181" t="s">
        <v>164</v>
      </c>
      <c r="G2181" t="s">
        <v>144</v>
      </c>
      <c r="H2181">
        <v>11067</v>
      </c>
    </row>
    <row r="2182" spans="1:8">
      <c r="A2182" t="s">
        <v>55</v>
      </c>
      <c r="B2182" t="s">
        <v>2571</v>
      </c>
      <c r="C2182" t="s">
        <v>54</v>
      </c>
      <c r="D2182">
        <v>2007</v>
      </c>
      <c r="E2182" t="s">
        <v>106</v>
      </c>
      <c r="F2182" t="s">
        <v>164</v>
      </c>
      <c r="G2182" t="s">
        <v>144</v>
      </c>
      <c r="H2182">
        <v>10278</v>
      </c>
    </row>
    <row r="2183" spans="1:8">
      <c r="A2183" t="s">
        <v>57</v>
      </c>
      <c r="B2183" t="s">
        <v>2572</v>
      </c>
      <c r="C2183" t="s">
        <v>56</v>
      </c>
      <c r="D2183">
        <v>2007</v>
      </c>
      <c r="E2183" t="s">
        <v>106</v>
      </c>
      <c r="F2183" t="s">
        <v>164</v>
      </c>
      <c r="G2183" t="s">
        <v>144</v>
      </c>
      <c r="H2183">
        <v>21387</v>
      </c>
    </row>
    <row r="2184" spans="1:8">
      <c r="A2184" t="s">
        <v>59</v>
      </c>
      <c r="B2184" t="s">
        <v>2573</v>
      </c>
      <c r="C2184" t="s">
        <v>58</v>
      </c>
      <c r="D2184">
        <v>2007</v>
      </c>
      <c r="E2184" t="s">
        <v>106</v>
      </c>
      <c r="F2184" t="s">
        <v>164</v>
      </c>
      <c r="G2184" t="s">
        <v>144</v>
      </c>
      <c r="H2184">
        <v>18344</v>
      </c>
    </row>
    <row r="2185" spans="1:8">
      <c r="A2185" t="s">
        <v>61</v>
      </c>
      <c r="B2185" t="s">
        <v>2574</v>
      </c>
      <c r="C2185" t="s">
        <v>60</v>
      </c>
      <c r="D2185">
        <v>2007</v>
      </c>
      <c r="E2185" t="s">
        <v>106</v>
      </c>
      <c r="F2185" t="s">
        <v>164</v>
      </c>
      <c r="G2185" t="s">
        <v>144</v>
      </c>
      <c r="H2185">
        <v>4467</v>
      </c>
    </row>
    <row r="2186" spans="1:8">
      <c r="A2186" t="s">
        <v>63</v>
      </c>
      <c r="B2186" t="s">
        <v>2575</v>
      </c>
      <c r="C2186" t="s">
        <v>62</v>
      </c>
      <c r="D2186">
        <v>2007</v>
      </c>
      <c r="E2186" t="s">
        <v>106</v>
      </c>
      <c r="F2186" t="s">
        <v>164</v>
      </c>
      <c r="G2186" t="s">
        <v>144</v>
      </c>
      <c r="H2186">
        <v>13250</v>
      </c>
    </row>
    <row r="2187" spans="1:8">
      <c r="A2187" t="s">
        <v>65</v>
      </c>
      <c r="B2187" t="s">
        <v>2576</v>
      </c>
      <c r="C2187" t="s">
        <v>64</v>
      </c>
      <c r="D2187">
        <v>2007</v>
      </c>
      <c r="E2187" t="s">
        <v>106</v>
      </c>
      <c r="F2187" t="s">
        <v>164</v>
      </c>
      <c r="G2187" t="s">
        <v>144</v>
      </c>
      <c r="H2187">
        <v>5633</v>
      </c>
    </row>
    <row r="2188" spans="1:8">
      <c r="A2188" t="s">
        <v>67</v>
      </c>
      <c r="B2188" t="s">
        <v>2577</v>
      </c>
      <c r="C2188" t="s">
        <v>66</v>
      </c>
      <c r="D2188">
        <v>2007</v>
      </c>
      <c r="E2188" t="s">
        <v>106</v>
      </c>
      <c r="F2188" t="s">
        <v>164</v>
      </c>
      <c r="G2188" t="s">
        <v>144</v>
      </c>
      <c r="H2188">
        <v>7596</v>
      </c>
    </row>
    <row r="2189" spans="1:8">
      <c r="A2189" t="s">
        <v>69</v>
      </c>
      <c r="B2189" t="s">
        <v>2578</v>
      </c>
      <c r="C2189" t="s">
        <v>68</v>
      </c>
      <c r="D2189">
        <v>2007</v>
      </c>
      <c r="E2189" t="s">
        <v>106</v>
      </c>
      <c r="F2189" t="s">
        <v>164</v>
      </c>
      <c r="G2189" t="s">
        <v>144</v>
      </c>
      <c r="H2189">
        <v>8050</v>
      </c>
    </row>
    <row r="2190" spans="1:8">
      <c r="A2190" t="s">
        <v>71</v>
      </c>
      <c r="B2190" t="s">
        <v>2579</v>
      </c>
      <c r="C2190" t="s">
        <v>70</v>
      </c>
      <c r="D2190">
        <v>2007</v>
      </c>
      <c r="E2190" t="s">
        <v>106</v>
      </c>
      <c r="F2190" t="s">
        <v>164</v>
      </c>
      <c r="G2190" t="s">
        <v>144</v>
      </c>
      <c r="H2190">
        <v>10830</v>
      </c>
    </row>
    <row r="2191" spans="1:8">
      <c r="A2191" t="s">
        <v>20</v>
      </c>
      <c r="B2191" t="s">
        <v>2580</v>
      </c>
      <c r="C2191" t="s">
        <v>182</v>
      </c>
      <c r="D2191">
        <v>2007</v>
      </c>
      <c r="E2191" t="s">
        <v>106</v>
      </c>
      <c r="F2191" t="s">
        <v>164</v>
      </c>
      <c r="G2191" t="s">
        <v>144</v>
      </c>
      <c r="H2191">
        <v>250457</v>
      </c>
    </row>
    <row r="2192" spans="1:8">
      <c r="A2192" t="s">
        <v>23</v>
      </c>
      <c r="B2192" t="s">
        <v>2581</v>
      </c>
      <c r="C2192" t="s">
        <v>175</v>
      </c>
      <c r="D2192">
        <v>2008</v>
      </c>
      <c r="E2192" t="s">
        <v>106</v>
      </c>
      <c r="F2192" t="s">
        <v>164</v>
      </c>
      <c r="G2192" t="s">
        <v>144</v>
      </c>
      <c r="H2192">
        <v>61491</v>
      </c>
    </row>
    <row r="2193" spans="1:8">
      <c r="A2193" t="s">
        <v>25</v>
      </c>
      <c r="B2193" t="s">
        <v>2582</v>
      </c>
      <c r="C2193" t="s">
        <v>176</v>
      </c>
      <c r="D2193">
        <v>2008</v>
      </c>
      <c r="E2193" t="s">
        <v>106</v>
      </c>
      <c r="F2193" t="s">
        <v>164</v>
      </c>
      <c r="G2193" t="s">
        <v>144</v>
      </c>
      <c r="H2193">
        <v>12915</v>
      </c>
    </row>
    <row r="2194" spans="1:8">
      <c r="A2194" t="s">
        <v>26</v>
      </c>
      <c r="B2194" t="s">
        <v>2583</v>
      </c>
      <c r="C2194" t="s">
        <v>177</v>
      </c>
      <c r="D2194">
        <v>2008</v>
      </c>
      <c r="E2194" t="s">
        <v>106</v>
      </c>
      <c r="F2194" t="s">
        <v>164</v>
      </c>
      <c r="G2194" t="s">
        <v>144</v>
      </c>
      <c r="H2194">
        <v>35097</v>
      </c>
    </row>
    <row r="2195" spans="1:8">
      <c r="A2195" s="16" t="s">
        <v>221</v>
      </c>
      <c r="B2195" t="s">
        <v>2584</v>
      </c>
      <c r="C2195" t="s">
        <v>178</v>
      </c>
      <c r="D2195">
        <v>2008</v>
      </c>
      <c r="E2195" t="s">
        <v>106</v>
      </c>
      <c r="F2195" t="s">
        <v>164</v>
      </c>
      <c r="G2195" t="s">
        <v>144</v>
      </c>
      <c r="H2195">
        <v>42863</v>
      </c>
    </row>
    <row r="2196" spans="1:8">
      <c r="A2196" t="s">
        <v>107</v>
      </c>
      <c r="B2196" t="s">
        <v>2585</v>
      </c>
      <c r="C2196" t="s">
        <v>179</v>
      </c>
      <c r="D2196">
        <v>2008</v>
      </c>
      <c r="E2196" t="s">
        <v>106</v>
      </c>
      <c r="F2196" t="s">
        <v>164</v>
      </c>
      <c r="G2196" t="s">
        <v>144</v>
      </c>
      <c r="H2196">
        <v>31809</v>
      </c>
    </row>
    <row r="2197" spans="1:8">
      <c r="A2197" t="s">
        <v>27</v>
      </c>
      <c r="B2197" t="s">
        <v>2586</v>
      </c>
      <c r="C2197" t="s">
        <v>180</v>
      </c>
      <c r="D2197">
        <v>2008</v>
      </c>
      <c r="E2197" t="s">
        <v>106</v>
      </c>
      <c r="F2197" t="s">
        <v>164</v>
      </c>
      <c r="G2197" t="s">
        <v>144</v>
      </c>
      <c r="H2197">
        <v>22889</v>
      </c>
    </row>
    <row r="2198" spans="1:8">
      <c r="A2198" t="s">
        <v>28</v>
      </c>
      <c r="B2198" t="s">
        <v>2587</v>
      </c>
      <c r="C2198" t="s">
        <v>181</v>
      </c>
      <c r="D2198">
        <v>2008</v>
      </c>
      <c r="E2198" t="s">
        <v>106</v>
      </c>
      <c r="F2198" t="s">
        <v>164</v>
      </c>
      <c r="G2198" t="s">
        <v>144</v>
      </c>
      <c r="H2198">
        <v>45787</v>
      </c>
    </row>
    <row r="2199" spans="1:8">
      <c r="A2199" t="s">
        <v>30</v>
      </c>
      <c r="B2199" t="s">
        <v>2588</v>
      </c>
      <c r="C2199" t="s">
        <v>29</v>
      </c>
      <c r="D2199">
        <v>2008</v>
      </c>
      <c r="E2199" t="s">
        <v>106</v>
      </c>
      <c r="F2199" t="s">
        <v>164</v>
      </c>
      <c r="G2199" t="s">
        <v>144</v>
      </c>
      <c r="H2199">
        <v>6829</v>
      </c>
    </row>
    <row r="2200" spans="1:8">
      <c r="A2200" t="s">
        <v>32</v>
      </c>
      <c r="B2200" t="s">
        <v>2589</v>
      </c>
      <c r="C2200" t="s">
        <v>31</v>
      </c>
      <c r="D2200">
        <v>2008</v>
      </c>
      <c r="E2200" t="s">
        <v>106</v>
      </c>
      <c r="F2200" t="s">
        <v>164</v>
      </c>
      <c r="G2200" t="s">
        <v>144</v>
      </c>
      <c r="H2200">
        <v>11294</v>
      </c>
    </row>
    <row r="2201" spans="1:8">
      <c r="A2201" t="s">
        <v>34</v>
      </c>
      <c r="B2201" t="s">
        <v>2590</v>
      </c>
      <c r="C2201" t="s">
        <v>33</v>
      </c>
      <c r="D2201">
        <v>2008</v>
      </c>
      <c r="E2201" t="s">
        <v>106</v>
      </c>
      <c r="F2201" t="s">
        <v>164</v>
      </c>
      <c r="G2201" t="s">
        <v>144</v>
      </c>
      <c r="H2201">
        <v>12677</v>
      </c>
    </row>
    <row r="2202" spans="1:8">
      <c r="A2202" t="s">
        <v>36</v>
      </c>
      <c r="B2202" t="s">
        <v>2591</v>
      </c>
      <c r="C2202" t="s">
        <v>35</v>
      </c>
      <c r="D2202">
        <v>2008</v>
      </c>
      <c r="E2202" t="s">
        <v>106</v>
      </c>
      <c r="F2202" t="s">
        <v>164</v>
      </c>
      <c r="G2202" t="s">
        <v>144</v>
      </c>
      <c r="H2202">
        <v>8892</v>
      </c>
    </row>
    <row r="2203" spans="1:8">
      <c r="A2203" t="s">
        <v>38</v>
      </c>
      <c r="B2203" t="s">
        <v>2592</v>
      </c>
      <c r="C2203" t="s">
        <v>37</v>
      </c>
      <c r="D2203">
        <v>2008</v>
      </c>
      <c r="E2203" t="s">
        <v>106</v>
      </c>
      <c r="F2203" t="s">
        <v>164</v>
      </c>
      <c r="G2203" t="s">
        <v>144</v>
      </c>
      <c r="H2203">
        <v>11685</v>
      </c>
    </row>
    <row r="2204" spans="1:8">
      <c r="A2204" t="s">
        <v>40</v>
      </c>
      <c r="B2204" t="s">
        <v>2593</v>
      </c>
      <c r="C2204" t="s">
        <v>39</v>
      </c>
      <c r="D2204">
        <v>2008</v>
      </c>
      <c r="E2204" t="s">
        <v>106</v>
      </c>
      <c r="F2204" t="s">
        <v>164</v>
      </c>
      <c r="G2204" t="s">
        <v>144</v>
      </c>
      <c r="H2204">
        <v>10114</v>
      </c>
    </row>
    <row r="2205" spans="1:8">
      <c r="A2205" t="s">
        <v>41</v>
      </c>
      <c r="B2205" t="s">
        <v>2594</v>
      </c>
      <c r="C2205" t="s">
        <v>24</v>
      </c>
      <c r="D2205">
        <v>2008</v>
      </c>
      <c r="E2205" t="s">
        <v>106</v>
      </c>
      <c r="F2205" t="s">
        <v>164</v>
      </c>
      <c r="G2205" t="s">
        <v>144</v>
      </c>
      <c r="H2205">
        <v>12915</v>
      </c>
    </row>
    <row r="2206" spans="1:8">
      <c r="A2206" t="s">
        <v>43</v>
      </c>
      <c r="B2206" t="s">
        <v>2595</v>
      </c>
      <c r="C2206" t="s">
        <v>42</v>
      </c>
      <c r="D2206">
        <v>2008</v>
      </c>
      <c r="E2206" t="s">
        <v>106</v>
      </c>
      <c r="F2206" t="s">
        <v>164</v>
      </c>
      <c r="G2206" t="s">
        <v>144</v>
      </c>
      <c r="H2206">
        <v>6831</v>
      </c>
    </row>
    <row r="2207" spans="1:8">
      <c r="A2207" t="s">
        <v>45</v>
      </c>
      <c r="B2207" t="s">
        <v>2596</v>
      </c>
      <c r="C2207" t="s">
        <v>44</v>
      </c>
      <c r="D2207">
        <v>2008</v>
      </c>
      <c r="E2207" t="s">
        <v>106</v>
      </c>
      <c r="F2207" t="s">
        <v>164</v>
      </c>
      <c r="G2207" t="s">
        <v>144</v>
      </c>
      <c r="H2207">
        <v>11503</v>
      </c>
    </row>
    <row r="2208" spans="1:8">
      <c r="A2208" t="s">
        <v>47</v>
      </c>
      <c r="B2208" t="s">
        <v>2597</v>
      </c>
      <c r="C2208" t="s">
        <v>46</v>
      </c>
      <c r="D2208">
        <v>2008</v>
      </c>
      <c r="E2208" t="s">
        <v>106</v>
      </c>
      <c r="F2208" t="s">
        <v>164</v>
      </c>
      <c r="G2208" t="s">
        <v>144</v>
      </c>
      <c r="H2208">
        <v>16763</v>
      </c>
    </row>
    <row r="2209" spans="1:8">
      <c r="A2209" t="s">
        <v>49</v>
      </c>
      <c r="B2209" t="s">
        <v>2598</v>
      </c>
      <c r="C2209" t="s">
        <v>48</v>
      </c>
      <c r="D2209">
        <v>2008</v>
      </c>
      <c r="E2209" t="s">
        <v>106</v>
      </c>
      <c r="F2209" t="s">
        <v>164</v>
      </c>
      <c r="G2209" t="s">
        <v>144</v>
      </c>
      <c r="H2209">
        <v>19666</v>
      </c>
    </row>
    <row r="2210" spans="1:8">
      <c r="A2210" t="s">
        <v>51</v>
      </c>
      <c r="B2210" t="s">
        <v>2599</v>
      </c>
      <c r="C2210" t="s">
        <v>50</v>
      </c>
      <c r="D2210">
        <v>2008</v>
      </c>
      <c r="E2210" t="s">
        <v>106</v>
      </c>
      <c r="F2210" t="s">
        <v>164</v>
      </c>
      <c r="G2210" t="s">
        <v>144</v>
      </c>
      <c r="H2210">
        <v>11962</v>
      </c>
    </row>
    <row r="2211" spans="1:8">
      <c r="A2211" t="s">
        <v>53</v>
      </c>
      <c r="B2211" t="s">
        <v>2600</v>
      </c>
      <c r="C2211" t="s">
        <v>52</v>
      </c>
      <c r="D2211">
        <v>2008</v>
      </c>
      <c r="E2211" t="s">
        <v>106</v>
      </c>
      <c r="F2211" t="s">
        <v>164</v>
      </c>
      <c r="G2211" t="s">
        <v>144</v>
      </c>
      <c r="H2211">
        <v>11235</v>
      </c>
    </row>
    <row r="2212" spans="1:8">
      <c r="A2212" t="s">
        <v>55</v>
      </c>
      <c r="B2212" t="s">
        <v>2601</v>
      </c>
      <c r="C2212" t="s">
        <v>54</v>
      </c>
      <c r="D2212">
        <v>2008</v>
      </c>
      <c r="E2212" t="s">
        <v>106</v>
      </c>
      <c r="F2212" t="s">
        <v>164</v>
      </c>
      <c r="G2212" t="s">
        <v>144</v>
      </c>
      <c r="H2212">
        <v>10423</v>
      </c>
    </row>
    <row r="2213" spans="1:8">
      <c r="A2213" t="s">
        <v>57</v>
      </c>
      <c r="B2213" t="s">
        <v>2602</v>
      </c>
      <c r="C2213" t="s">
        <v>56</v>
      </c>
      <c r="D2213">
        <v>2008</v>
      </c>
      <c r="E2213" t="s">
        <v>106</v>
      </c>
      <c r="F2213" t="s">
        <v>164</v>
      </c>
      <c r="G2213" t="s">
        <v>144</v>
      </c>
      <c r="H2213">
        <v>21386</v>
      </c>
    </row>
    <row r="2214" spans="1:8">
      <c r="A2214" t="s">
        <v>59</v>
      </c>
      <c r="B2214" t="s">
        <v>2603</v>
      </c>
      <c r="C2214" t="s">
        <v>58</v>
      </c>
      <c r="D2214">
        <v>2008</v>
      </c>
      <c r="E2214" t="s">
        <v>106</v>
      </c>
      <c r="F2214" t="s">
        <v>164</v>
      </c>
      <c r="G2214" t="s">
        <v>144</v>
      </c>
      <c r="H2214">
        <v>18443</v>
      </c>
    </row>
    <row r="2215" spans="1:8">
      <c r="A2215" t="s">
        <v>61</v>
      </c>
      <c r="B2215" t="s">
        <v>2604</v>
      </c>
      <c r="C2215" t="s">
        <v>60</v>
      </c>
      <c r="D2215">
        <v>2008</v>
      </c>
      <c r="E2215" t="s">
        <v>106</v>
      </c>
      <c r="F2215" t="s">
        <v>164</v>
      </c>
      <c r="G2215" t="s">
        <v>144</v>
      </c>
      <c r="H2215">
        <v>4446</v>
      </c>
    </row>
    <row r="2216" spans="1:8">
      <c r="A2216" t="s">
        <v>63</v>
      </c>
      <c r="B2216" t="s">
        <v>2605</v>
      </c>
      <c r="C2216" t="s">
        <v>62</v>
      </c>
      <c r="D2216">
        <v>2008</v>
      </c>
      <c r="E2216" t="s">
        <v>106</v>
      </c>
      <c r="F2216" t="s">
        <v>164</v>
      </c>
      <c r="G2216" t="s">
        <v>144</v>
      </c>
      <c r="H2216">
        <v>13401</v>
      </c>
    </row>
    <row r="2217" spans="1:8">
      <c r="A2217" t="s">
        <v>65</v>
      </c>
      <c r="B2217" t="s">
        <v>2606</v>
      </c>
      <c r="C2217" t="s">
        <v>64</v>
      </c>
      <c r="D2217">
        <v>2008</v>
      </c>
      <c r="E2217" t="s">
        <v>106</v>
      </c>
      <c r="F2217" t="s">
        <v>164</v>
      </c>
      <c r="G2217" t="s">
        <v>144</v>
      </c>
      <c r="H2217">
        <v>5656</v>
      </c>
    </row>
    <row r="2218" spans="1:8">
      <c r="A2218" t="s">
        <v>67</v>
      </c>
      <c r="B2218" t="s">
        <v>2607</v>
      </c>
      <c r="C2218" t="s">
        <v>66</v>
      </c>
      <c r="D2218">
        <v>2008</v>
      </c>
      <c r="E2218" t="s">
        <v>106</v>
      </c>
      <c r="F2218" t="s">
        <v>164</v>
      </c>
      <c r="G2218" t="s">
        <v>144</v>
      </c>
      <c r="H2218">
        <v>7646</v>
      </c>
    </row>
    <row r="2219" spans="1:8">
      <c r="A2219" t="s">
        <v>69</v>
      </c>
      <c r="B2219" t="s">
        <v>2608</v>
      </c>
      <c r="C2219" t="s">
        <v>68</v>
      </c>
      <c r="D2219">
        <v>2008</v>
      </c>
      <c r="E2219" t="s">
        <v>106</v>
      </c>
      <c r="F2219" t="s">
        <v>164</v>
      </c>
      <c r="G2219" t="s">
        <v>144</v>
      </c>
      <c r="H2219">
        <v>8225</v>
      </c>
    </row>
    <row r="2220" spans="1:8">
      <c r="A2220" t="s">
        <v>71</v>
      </c>
      <c r="B2220" t="s">
        <v>2609</v>
      </c>
      <c r="C2220" t="s">
        <v>70</v>
      </c>
      <c r="D2220">
        <v>2008</v>
      </c>
      <c r="E2220" t="s">
        <v>106</v>
      </c>
      <c r="F2220" t="s">
        <v>164</v>
      </c>
      <c r="G2220" t="s">
        <v>144</v>
      </c>
      <c r="H2220">
        <v>10859</v>
      </c>
    </row>
    <row r="2221" spans="1:8">
      <c r="A2221" t="s">
        <v>20</v>
      </c>
      <c r="B2221" t="s">
        <v>2610</v>
      </c>
      <c r="C2221" t="s">
        <v>182</v>
      </c>
      <c r="D2221">
        <v>2008</v>
      </c>
      <c r="E2221" t="s">
        <v>106</v>
      </c>
      <c r="F2221" t="s">
        <v>164</v>
      </c>
      <c r="G2221" t="s">
        <v>144</v>
      </c>
      <c r="H2221">
        <v>252851</v>
      </c>
    </row>
    <row r="2222" spans="1:8">
      <c r="A2222" t="s">
        <v>23</v>
      </c>
      <c r="B2222" t="s">
        <v>2611</v>
      </c>
      <c r="C2222" t="s">
        <v>175</v>
      </c>
      <c r="D2222">
        <v>2009</v>
      </c>
      <c r="E2222" t="s">
        <v>106</v>
      </c>
      <c r="F2222" t="s">
        <v>164</v>
      </c>
      <c r="G2222" t="s">
        <v>144</v>
      </c>
      <c r="H2222">
        <v>62362</v>
      </c>
    </row>
    <row r="2223" spans="1:8">
      <c r="A2223" t="s">
        <v>25</v>
      </c>
      <c r="B2223" t="s">
        <v>2612</v>
      </c>
      <c r="C2223" t="s">
        <v>176</v>
      </c>
      <c r="D2223">
        <v>2009</v>
      </c>
      <c r="E2223" t="s">
        <v>106</v>
      </c>
      <c r="F2223" t="s">
        <v>164</v>
      </c>
      <c r="G2223" t="s">
        <v>144</v>
      </c>
      <c r="H2223">
        <v>13209</v>
      </c>
    </row>
    <row r="2224" spans="1:8">
      <c r="A2224" t="s">
        <v>26</v>
      </c>
      <c r="B2224" t="s">
        <v>2613</v>
      </c>
      <c r="C2224" t="s">
        <v>177</v>
      </c>
      <c r="D2224">
        <v>2009</v>
      </c>
      <c r="E2224" t="s">
        <v>106</v>
      </c>
      <c r="F2224" t="s">
        <v>164</v>
      </c>
      <c r="G2224" t="s">
        <v>144</v>
      </c>
      <c r="H2224">
        <v>35647</v>
      </c>
    </row>
    <row r="2225" spans="1:8">
      <c r="A2225" s="16" t="s">
        <v>221</v>
      </c>
      <c r="B2225" t="s">
        <v>2614</v>
      </c>
      <c r="C2225" t="s">
        <v>178</v>
      </c>
      <c r="D2225">
        <v>2009</v>
      </c>
      <c r="E2225" t="s">
        <v>106</v>
      </c>
      <c r="F2225" t="s">
        <v>164</v>
      </c>
      <c r="G2225" t="s">
        <v>144</v>
      </c>
      <c r="H2225">
        <v>43414</v>
      </c>
    </row>
    <row r="2226" spans="1:8">
      <c r="A2226" t="s">
        <v>107</v>
      </c>
      <c r="B2226" t="s">
        <v>2615</v>
      </c>
      <c r="C2226" t="s">
        <v>179</v>
      </c>
      <c r="D2226">
        <v>2009</v>
      </c>
      <c r="E2226" t="s">
        <v>106</v>
      </c>
      <c r="F2226" t="s">
        <v>164</v>
      </c>
      <c r="G2226" t="s">
        <v>144</v>
      </c>
      <c r="H2226">
        <v>31963</v>
      </c>
    </row>
    <row r="2227" spans="1:8">
      <c r="A2227" t="s">
        <v>27</v>
      </c>
      <c r="B2227" t="s">
        <v>2616</v>
      </c>
      <c r="C2227" t="s">
        <v>180</v>
      </c>
      <c r="D2227">
        <v>2009</v>
      </c>
      <c r="E2227" t="s">
        <v>106</v>
      </c>
      <c r="F2227" t="s">
        <v>164</v>
      </c>
      <c r="G2227" t="s">
        <v>144</v>
      </c>
      <c r="H2227">
        <v>23006</v>
      </c>
    </row>
    <row r="2228" spans="1:8">
      <c r="A2228" t="s">
        <v>28</v>
      </c>
      <c r="B2228" t="s">
        <v>2617</v>
      </c>
      <c r="C2228" t="s">
        <v>181</v>
      </c>
      <c r="D2228">
        <v>2009</v>
      </c>
      <c r="E2228" t="s">
        <v>106</v>
      </c>
      <c r="F2228" t="s">
        <v>164</v>
      </c>
      <c r="G2228" t="s">
        <v>144</v>
      </c>
      <c r="H2228">
        <v>46142</v>
      </c>
    </row>
    <row r="2229" spans="1:8">
      <c r="A2229" t="s">
        <v>30</v>
      </c>
      <c r="B2229" t="s">
        <v>2618</v>
      </c>
      <c r="C2229" t="s">
        <v>29</v>
      </c>
      <c r="D2229">
        <v>2009</v>
      </c>
      <c r="E2229" t="s">
        <v>106</v>
      </c>
      <c r="F2229" t="s">
        <v>164</v>
      </c>
      <c r="G2229" t="s">
        <v>144</v>
      </c>
      <c r="H2229">
        <v>6980</v>
      </c>
    </row>
    <row r="2230" spans="1:8">
      <c r="A2230" t="s">
        <v>32</v>
      </c>
      <c r="B2230" t="s">
        <v>2619</v>
      </c>
      <c r="C2230" t="s">
        <v>31</v>
      </c>
      <c r="D2230">
        <v>2009</v>
      </c>
      <c r="E2230" t="s">
        <v>106</v>
      </c>
      <c r="F2230" t="s">
        <v>164</v>
      </c>
      <c r="G2230" t="s">
        <v>144</v>
      </c>
      <c r="H2230">
        <v>11500</v>
      </c>
    </row>
    <row r="2231" spans="1:8">
      <c r="A2231" t="s">
        <v>34</v>
      </c>
      <c r="B2231" t="s">
        <v>2620</v>
      </c>
      <c r="C2231" t="s">
        <v>33</v>
      </c>
      <c r="D2231">
        <v>2009</v>
      </c>
      <c r="E2231" t="s">
        <v>106</v>
      </c>
      <c r="F2231" t="s">
        <v>164</v>
      </c>
      <c r="G2231" t="s">
        <v>144</v>
      </c>
      <c r="H2231">
        <v>12749</v>
      </c>
    </row>
    <row r="2232" spans="1:8">
      <c r="A2232" t="s">
        <v>36</v>
      </c>
      <c r="B2232" t="s">
        <v>2621</v>
      </c>
      <c r="C2232" t="s">
        <v>35</v>
      </c>
      <c r="D2232">
        <v>2009</v>
      </c>
      <c r="E2232" t="s">
        <v>106</v>
      </c>
      <c r="F2232" t="s">
        <v>164</v>
      </c>
      <c r="G2232" t="s">
        <v>144</v>
      </c>
      <c r="H2232">
        <v>8909</v>
      </c>
    </row>
    <row r="2233" spans="1:8">
      <c r="A2233" t="s">
        <v>38</v>
      </c>
      <c r="B2233" t="s">
        <v>2622</v>
      </c>
      <c r="C2233" t="s">
        <v>37</v>
      </c>
      <c r="D2233">
        <v>2009</v>
      </c>
      <c r="E2233" t="s">
        <v>106</v>
      </c>
      <c r="F2233" t="s">
        <v>164</v>
      </c>
      <c r="G2233" t="s">
        <v>144</v>
      </c>
      <c r="H2233">
        <v>11980</v>
      </c>
    </row>
    <row r="2234" spans="1:8">
      <c r="A2234" t="s">
        <v>40</v>
      </c>
      <c r="B2234" t="s">
        <v>2623</v>
      </c>
      <c r="C2234" t="s">
        <v>39</v>
      </c>
      <c r="D2234">
        <v>2009</v>
      </c>
      <c r="E2234" t="s">
        <v>106</v>
      </c>
      <c r="F2234" t="s">
        <v>164</v>
      </c>
      <c r="G2234" t="s">
        <v>144</v>
      </c>
      <c r="H2234">
        <v>10244</v>
      </c>
    </row>
    <row r="2235" spans="1:8">
      <c r="A2235" t="s">
        <v>41</v>
      </c>
      <c r="B2235" t="s">
        <v>2624</v>
      </c>
      <c r="C2235" t="s">
        <v>24</v>
      </c>
      <c r="D2235">
        <v>2009</v>
      </c>
      <c r="E2235" t="s">
        <v>106</v>
      </c>
      <c r="F2235" t="s">
        <v>164</v>
      </c>
      <c r="G2235" t="s">
        <v>144</v>
      </c>
      <c r="H2235">
        <v>13209</v>
      </c>
    </row>
    <row r="2236" spans="1:8">
      <c r="A2236" t="s">
        <v>43</v>
      </c>
      <c r="B2236" t="s">
        <v>2625</v>
      </c>
      <c r="C2236" t="s">
        <v>42</v>
      </c>
      <c r="D2236">
        <v>2009</v>
      </c>
      <c r="E2236" t="s">
        <v>106</v>
      </c>
      <c r="F2236" t="s">
        <v>164</v>
      </c>
      <c r="G2236" t="s">
        <v>144</v>
      </c>
      <c r="H2236">
        <v>6913</v>
      </c>
    </row>
    <row r="2237" spans="1:8">
      <c r="A2237" t="s">
        <v>45</v>
      </c>
      <c r="B2237" t="s">
        <v>2626</v>
      </c>
      <c r="C2237" t="s">
        <v>44</v>
      </c>
      <c r="D2237">
        <v>2009</v>
      </c>
      <c r="E2237" t="s">
        <v>106</v>
      </c>
      <c r="F2237" t="s">
        <v>164</v>
      </c>
      <c r="G2237" t="s">
        <v>144</v>
      </c>
      <c r="H2237">
        <v>11707</v>
      </c>
    </row>
    <row r="2238" spans="1:8">
      <c r="A2238" t="s">
        <v>47</v>
      </c>
      <c r="B2238" t="s">
        <v>2627</v>
      </c>
      <c r="C2238" t="s">
        <v>46</v>
      </c>
      <c r="D2238">
        <v>2009</v>
      </c>
      <c r="E2238" t="s">
        <v>106</v>
      </c>
      <c r="F2238" t="s">
        <v>164</v>
      </c>
      <c r="G2238" t="s">
        <v>144</v>
      </c>
      <c r="H2238">
        <v>17027</v>
      </c>
    </row>
    <row r="2239" spans="1:8">
      <c r="A2239" t="s">
        <v>49</v>
      </c>
      <c r="B2239" t="s">
        <v>2628</v>
      </c>
      <c r="C2239" t="s">
        <v>48</v>
      </c>
      <c r="D2239">
        <v>2009</v>
      </c>
      <c r="E2239" t="s">
        <v>106</v>
      </c>
      <c r="F2239" t="s">
        <v>164</v>
      </c>
      <c r="G2239" t="s">
        <v>144</v>
      </c>
      <c r="H2239">
        <v>19865</v>
      </c>
    </row>
    <row r="2240" spans="1:8">
      <c r="A2240" t="s">
        <v>51</v>
      </c>
      <c r="B2240" t="s">
        <v>2629</v>
      </c>
      <c r="C2240" t="s">
        <v>50</v>
      </c>
      <c r="D2240">
        <v>2009</v>
      </c>
      <c r="E2240" t="s">
        <v>106</v>
      </c>
      <c r="F2240" t="s">
        <v>164</v>
      </c>
      <c r="G2240" t="s">
        <v>144</v>
      </c>
      <c r="H2240">
        <v>12049</v>
      </c>
    </row>
    <row r="2241" spans="1:8">
      <c r="A2241" t="s">
        <v>53</v>
      </c>
      <c r="B2241" t="s">
        <v>2630</v>
      </c>
      <c r="C2241" t="s">
        <v>52</v>
      </c>
      <c r="D2241">
        <v>2009</v>
      </c>
      <c r="E2241" t="s">
        <v>106</v>
      </c>
      <c r="F2241" t="s">
        <v>164</v>
      </c>
      <c r="G2241" t="s">
        <v>144</v>
      </c>
      <c r="H2241">
        <v>11500</v>
      </c>
    </row>
    <row r="2242" spans="1:8">
      <c r="A2242" t="s">
        <v>55</v>
      </c>
      <c r="B2242" t="s">
        <v>2631</v>
      </c>
      <c r="C2242" t="s">
        <v>54</v>
      </c>
      <c r="D2242">
        <v>2009</v>
      </c>
      <c r="E2242" t="s">
        <v>106</v>
      </c>
      <c r="F2242" t="s">
        <v>164</v>
      </c>
      <c r="G2242" t="s">
        <v>144</v>
      </c>
      <c r="H2242">
        <v>10562</v>
      </c>
    </row>
    <row r="2243" spans="1:8">
      <c r="A2243" t="s">
        <v>57</v>
      </c>
      <c r="B2243" t="s">
        <v>2632</v>
      </c>
      <c r="C2243" t="s">
        <v>56</v>
      </c>
      <c r="D2243">
        <v>2009</v>
      </c>
      <c r="E2243" t="s">
        <v>106</v>
      </c>
      <c r="F2243" t="s">
        <v>164</v>
      </c>
      <c r="G2243" t="s">
        <v>144</v>
      </c>
      <c r="H2243">
        <v>21401</v>
      </c>
    </row>
    <row r="2244" spans="1:8">
      <c r="A2244" t="s">
        <v>59</v>
      </c>
      <c r="B2244" t="s">
        <v>2633</v>
      </c>
      <c r="C2244" t="s">
        <v>58</v>
      </c>
      <c r="D2244">
        <v>2009</v>
      </c>
      <c r="E2244" t="s">
        <v>106</v>
      </c>
      <c r="F2244" t="s">
        <v>164</v>
      </c>
      <c r="G2244" t="s">
        <v>144</v>
      </c>
      <c r="H2244">
        <v>18506</v>
      </c>
    </row>
    <row r="2245" spans="1:8">
      <c r="A2245" t="s">
        <v>61</v>
      </c>
      <c r="B2245" t="s">
        <v>2634</v>
      </c>
      <c r="C2245" t="s">
        <v>60</v>
      </c>
      <c r="D2245">
        <v>2009</v>
      </c>
      <c r="E2245" t="s">
        <v>106</v>
      </c>
      <c r="F2245" t="s">
        <v>164</v>
      </c>
      <c r="G2245" t="s">
        <v>144</v>
      </c>
      <c r="H2245">
        <v>4500</v>
      </c>
    </row>
    <row r="2246" spans="1:8">
      <c r="A2246" t="s">
        <v>63</v>
      </c>
      <c r="B2246" t="s">
        <v>2635</v>
      </c>
      <c r="C2246" t="s">
        <v>62</v>
      </c>
      <c r="D2246">
        <v>2009</v>
      </c>
      <c r="E2246" t="s">
        <v>106</v>
      </c>
      <c r="F2246" t="s">
        <v>164</v>
      </c>
      <c r="G2246" t="s">
        <v>144</v>
      </c>
      <c r="H2246">
        <v>13564</v>
      </c>
    </row>
    <row r="2247" spans="1:8">
      <c r="A2247" t="s">
        <v>65</v>
      </c>
      <c r="B2247" t="s">
        <v>2636</v>
      </c>
      <c r="C2247" t="s">
        <v>64</v>
      </c>
      <c r="D2247">
        <v>2009</v>
      </c>
      <c r="E2247" t="s">
        <v>106</v>
      </c>
      <c r="F2247" t="s">
        <v>164</v>
      </c>
      <c r="G2247" t="s">
        <v>144</v>
      </c>
      <c r="H2247">
        <v>5689</v>
      </c>
    </row>
    <row r="2248" spans="1:8">
      <c r="A2248" t="s">
        <v>67</v>
      </c>
      <c r="B2248" t="s">
        <v>2637</v>
      </c>
      <c r="C2248" t="s">
        <v>66</v>
      </c>
      <c r="D2248">
        <v>2009</v>
      </c>
      <c r="E2248" t="s">
        <v>106</v>
      </c>
      <c r="F2248" t="s">
        <v>164</v>
      </c>
      <c r="G2248" t="s">
        <v>144</v>
      </c>
      <c r="H2248">
        <v>7635</v>
      </c>
    </row>
    <row r="2249" spans="1:8">
      <c r="A2249" t="s">
        <v>69</v>
      </c>
      <c r="B2249" t="s">
        <v>2638</v>
      </c>
      <c r="C2249" t="s">
        <v>68</v>
      </c>
      <c r="D2249">
        <v>2009</v>
      </c>
      <c r="E2249" t="s">
        <v>106</v>
      </c>
      <c r="F2249" t="s">
        <v>164</v>
      </c>
      <c r="G2249" t="s">
        <v>144</v>
      </c>
      <c r="H2249">
        <v>8371</v>
      </c>
    </row>
    <row r="2250" spans="1:8">
      <c r="A2250" t="s">
        <v>71</v>
      </c>
      <c r="B2250" t="s">
        <v>2639</v>
      </c>
      <c r="C2250" t="s">
        <v>70</v>
      </c>
      <c r="D2250">
        <v>2009</v>
      </c>
      <c r="E2250" t="s">
        <v>106</v>
      </c>
      <c r="F2250" t="s">
        <v>164</v>
      </c>
      <c r="G2250" t="s">
        <v>144</v>
      </c>
      <c r="H2250">
        <v>10883</v>
      </c>
    </row>
    <row r="2251" spans="1:8">
      <c r="A2251" t="s">
        <v>20</v>
      </c>
      <c r="B2251" t="s">
        <v>2640</v>
      </c>
      <c r="C2251" t="s">
        <v>182</v>
      </c>
      <c r="D2251">
        <v>2009</v>
      </c>
      <c r="E2251" t="s">
        <v>106</v>
      </c>
      <c r="F2251" t="s">
        <v>164</v>
      </c>
      <c r="G2251" t="s">
        <v>144</v>
      </c>
      <c r="H2251">
        <v>255743</v>
      </c>
    </row>
    <row r="2252" spans="1:8">
      <c r="A2252" t="s">
        <v>23</v>
      </c>
      <c r="B2252" t="s">
        <v>2641</v>
      </c>
      <c r="C2252" t="s">
        <v>175</v>
      </c>
      <c r="D2252">
        <v>2010</v>
      </c>
      <c r="E2252" t="s">
        <v>106</v>
      </c>
      <c r="F2252" t="s">
        <v>164</v>
      </c>
      <c r="G2252" t="s">
        <v>144</v>
      </c>
      <c r="H2252">
        <v>63091</v>
      </c>
    </row>
    <row r="2253" spans="1:8">
      <c r="A2253" t="s">
        <v>25</v>
      </c>
      <c r="B2253" t="s">
        <v>2642</v>
      </c>
      <c r="C2253" t="s">
        <v>176</v>
      </c>
      <c r="D2253">
        <v>2010</v>
      </c>
      <c r="E2253" t="s">
        <v>106</v>
      </c>
      <c r="F2253" t="s">
        <v>164</v>
      </c>
      <c r="G2253" t="s">
        <v>144</v>
      </c>
      <c r="H2253">
        <v>13446</v>
      </c>
    </row>
    <row r="2254" spans="1:8">
      <c r="A2254" t="s">
        <v>26</v>
      </c>
      <c r="B2254" t="s">
        <v>2643</v>
      </c>
      <c r="C2254" t="s">
        <v>177</v>
      </c>
      <c r="D2254">
        <v>2010</v>
      </c>
      <c r="E2254" t="s">
        <v>106</v>
      </c>
      <c r="F2254" t="s">
        <v>164</v>
      </c>
      <c r="G2254" t="s">
        <v>144</v>
      </c>
      <c r="H2254">
        <v>36137</v>
      </c>
    </row>
    <row r="2255" spans="1:8">
      <c r="A2255" s="16" t="s">
        <v>221</v>
      </c>
      <c r="B2255" t="s">
        <v>2644</v>
      </c>
      <c r="C2255" t="s">
        <v>178</v>
      </c>
      <c r="D2255">
        <v>2010</v>
      </c>
      <c r="E2255" t="s">
        <v>106</v>
      </c>
      <c r="F2255" t="s">
        <v>164</v>
      </c>
      <c r="G2255" t="s">
        <v>144</v>
      </c>
      <c r="H2255">
        <v>43936</v>
      </c>
    </row>
    <row r="2256" spans="1:8">
      <c r="A2256" t="s">
        <v>107</v>
      </c>
      <c r="B2256" t="s">
        <v>2645</v>
      </c>
      <c r="C2256" t="s">
        <v>179</v>
      </c>
      <c r="D2256">
        <v>2010</v>
      </c>
      <c r="E2256" t="s">
        <v>106</v>
      </c>
      <c r="F2256" t="s">
        <v>164</v>
      </c>
      <c r="G2256" t="s">
        <v>144</v>
      </c>
      <c r="H2256">
        <v>32165</v>
      </c>
    </row>
    <row r="2257" spans="1:8">
      <c r="A2257" t="s">
        <v>27</v>
      </c>
      <c r="B2257" t="s">
        <v>2646</v>
      </c>
      <c r="C2257" t="s">
        <v>180</v>
      </c>
      <c r="D2257">
        <v>2010</v>
      </c>
      <c r="E2257" t="s">
        <v>106</v>
      </c>
      <c r="F2257" t="s">
        <v>164</v>
      </c>
      <c r="G2257" t="s">
        <v>144</v>
      </c>
      <c r="H2257">
        <v>23184</v>
      </c>
    </row>
    <row r="2258" spans="1:8">
      <c r="A2258" t="s">
        <v>28</v>
      </c>
      <c r="B2258" t="s">
        <v>2647</v>
      </c>
      <c r="C2258" t="s">
        <v>181</v>
      </c>
      <c r="D2258">
        <v>2010</v>
      </c>
      <c r="E2258" t="s">
        <v>106</v>
      </c>
      <c r="F2258" t="s">
        <v>164</v>
      </c>
      <c r="G2258" t="s">
        <v>144</v>
      </c>
      <c r="H2258">
        <v>46782</v>
      </c>
    </row>
    <row r="2259" spans="1:8">
      <c r="A2259" t="s">
        <v>30</v>
      </c>
      <c r="B2259" t="s">
        <v>2648</v>
      </c>
      <c r="C2259" t="s">
        <v>29</v>
      </c>
      <c r="D2259">
        <v>2010</v>
      </c>
      <c r="E2259" t="s">
        <v>106</v>
      </c>
      <c r="F2259" t="s">
        <v>164</v>
      </c>
      <c r="G2259" t="s">
        <v>144</v>
      </c>
      <c r="H2259">
        <v>7087</v>
      </c>
    </row>
    <row r="2260" spans="1:8">
      <c r="A2260" t="s">
        <v>32</v>
      </c>
      <c r="B2260" t="s">
        <v>2649</v>
      </c>
      <c r="C2260" t="s">
        <v>31</v>
      </c>
      <c r="D2260">
        <v>2010</v>
      </c>
      <c r="E2260" t="s">
        <v>106</v>
      </c>
      <c r="F2260" t="s">
        <v>164</v>
      </c>
      <c r="G2260" t="s">
        <v>144</v>
      </c>
      <c r="H2260">
        <v>11528</v>
      </c>
    </row>
    <row r="2261" spans="1:8">
      <c r="A2261" t="s">
        <v>34</v>
      </c>
      <c r="B2261" t="s">
        <v>2650</v>
      </c>
      <c r="C2261" t="s">
        <v>33</v>
      </c>
      <c r="D2261">
        <v>2010</v>
      </c>
      <c r="E2261" t="s">
        <v>106</v>
      </c>
      <c r="F2261" t="s">
        <v>164</v>
      </c>
      <c r="G2261" t="s">
        <v>144</v>
      </c>
      <c r="H2261">
        <v>12878</v>
      </c>
    </row>
    <row r="2262" spans="1:8">
      <c r="A2262" t="s">
        <v>36</v>
      </c>
      <c r="B2262" t="s">
        <v>2651</v>
      </c>
      <c r="C2262" t="s">
        <v>35</v>
      </c>
      <c r="D2262">
        <v>2010</v>
      </c>
      <c r="E2262" t="s">
        <v>106</v>
      </c>
      <c r="F2262" t="s">
        <v>164</v>
      </c>
      <c r="G2262" t="s">
        <v>144</v>
      </c>
      <c r="H2262">
        <v>8972</v>
      </c>
    </row>
    <row r="2263" spans="1:8">
      <c r="A2263" t="s">
        <v>38</v>
      </c>
      <c r="B2263" t="s">
        <v>2652</v>
      </c>
      <c r="C2263" t="s">
        <v>37</v>
      </c>
      <c r="D2263">
        <v>2010</v>
      </c>
      <c r="E2263" t="s">
        <v>106</v>
      </c>
      <c r="F2263" t="s">
        <v>164</v>
      </c>
      <c r="G2263" t="s">
        <v>144</v>
      </c>
      <c r="H2263">
        <v>12247</v>
      </c>
    </row>
    <row r="2264" spans="1:8">
      <c r="A2264" t="s">
        <v>40</v>
      </c>
      <c r="B2264" t="s">
        <v>2653</v>
      </c>
      <c r="C2264" t="s">
        <v>39</v>
      </c>
      <c r="D2264">
        <v>2010</v>
      </c>
      <c r="E2264" t="s">
        <v>106</v>
      </c>
      <c r="F2264" t="s">
        <v>164</v>
      </c>
      <c r="G2264" t="s">
        <v>144</v>
      </c>
      <c r="H2264">
        <v>10379</v>
      </c>
    </row>
    <row r="2265" spans="1:8">
      <c r="A2265" t="s">
        <v>41</v>
      </c>
      <c r="B2265" t="s">
        <v>2654</v>
      </c>
      <c r="C2265" t="s">
        <v>24</v>
      </c>
      <c r="D2265">
        <v>2010</v>
      </c>
      <c r="E2265" t="s">
        <v>106</v>
      </c>
      <c r="F2265" t="s">
        <v>164</v>
      </c>
      <c r="G2265" t="s">
        <v>144</v>
      </c>
      <c r="H2265">
        <v>13446</v>
      </c>
    </row>
    <row r="2266" spans="1:8">
      <c r="A2266" t="s">
        <v>43</v>
      </c>
      <c r="B2266" t="s">
        <v>2655</v>
      </c>
      <c r="C2266" t="s">
        <v>42</v>
      </c>
      <c r="D2266">
        <v>2010</v>
      </c>
      <c r="E2266" t="s">
        <v>106</v>
      </c>
      <c r="F2266" t="s">
        <v>164</v>
      </c>
      <c r="G2266" t="s">
        <v>144</v>
      </c>
      <c r="H2266">
        <v>7047</v>
      </c>
    </row>
    <row r="2267" spans="1:8">
      <c r="A2267" t="s">
        <v>45</v>
      </c>
      <c r="B2267" t="s">
        <v>2656</v>
      </c>
      <c r="C2267" t="s">
        <v>44</v>
      </c>
      <c r="D2267">
        <v>2010</v>
      </c>
      <c r="E2267" t="s">
        <v>106</v>
      </c>
      <c r="F2267" t="s">
        <v>164</v>
      </c>
      <c r="G2267" t="s">
        <v>144</v>
      </c>
      <c r="H2267">
        <v>11974</v>
      </c>
    </row>
    <row r="2268" spans="1:8">
      <c r="A2268" t="s">
        <v>47</v>
      </c>
      <c r="B2268" t="s">
        <v>2657</v>
      </c>
      <c r="C2268" t="s">
        <v>46</v>
      </c>
      <c r="D2268">
        <v>2010</v>
      </c>
      <c r="E2268" t="s">
        <v>106</v>
      </c>
      <c r="F2268" t="s">
        <v>164</v>
      </c>
      <c r="G2268" t="s">
        <v>144</v>
      </c>
      <c r="H2268">
        <v>17116</v>
      </c>
    </row>
    <row r="2269" spans="1:8">
      <c r="A2269" t="s">
        <v>49</v>
      </c>
      <c r="B2269" t="s">
        <v>2658</v>
      </c>
      <c r="C2269" t="s">
        <v>48</v>
      </c>
      <c r="D2269">
        <v>2010</v>
      </c>
      <c r="E2269" t="s">
        <v>106</v>
      </c>
      <c r="F2269" t="s">
        <v>164</v>
      </c>
      <c r="G2269" t="s">
        <v>144</v>
      </c>
      <c r="H2269">
        <v>20117</v>
      </c>
    </row>
    <row r="2270" spans="1:8">
      <c r="A2270" t="s">
        <v>51</v>
      </c>
      <c r="B2270" t="s">
        <v>2659</v>
      </c>
      <c r="C2270" t="s">
        <v>50</v>
      </c>
      <c r="D2270">
        <v>2010</v>
      </c>
      <c r="E2270" t="s">
        <v>106</v>
      </c>
      <c r="F2270" t="s">
        <v>164</v>
      </c>
      <c r="G2270" t="s">
        <v>144</v>
      </c>
      <c r="H2270">
        <v>12093</v>
      </c>
    </row>
    <row r="2271" spans="1:8">
      <c r="A2271" t="s">
        <v>53</v>
      </c>
      <c r="B2271" t="s">
        <v>2660</v>
      </c>
      <c r="C2271" t="s">
        <v>52</v>
      </c>
      <c r="D2271">
        <v>2010</v>
      </c>
      <c r="E2271" t="s">
        <v>106</v>
      </c>
      <c r="F2271" t="s">
        <v>164</v>
      </c>
      <c r="G2271" t="s">
        <v>144</v>
      </c>
      <c r="H2271">
        <v>11726</v>
      </c>
    </row>
    <row r="2272" spans="1:8">
      <c r="A2272" t="s">
        <v>55</v>
      </c>
      <c r="B2272" t="s">
        <v>2661</v>
      </c>
      <c r="C2272" t="s">
        <v>54</v>
      </c>
      <c r="D2272">
        <v>2010</v>
      </c>
      <c r="E2272" t="s">
        <v>106</v>
      </c>
      <c r="F2272" t="s">
        <v>164</v>
      </c>
      <c r="G2272" t="s">
        <v>144</v>
      </c>
      <c r="H2272">
        <v>10723</v>
      </c>
    </row>
    <row r="2273" spans="1:8">
      <c r="A2273" t="s">
        <v>57</v>
      </c>
      <c r="B2273" t="s">
        <v>2662</v>
      </c>
      <c r="C2273" t="s">
        <v>56</v>
      </c>
      <c r="D2273">
        <v>2010</v>
      </c>
      <c r="E2273" t="s">
        <v>106</v>
      </c>
      <c r="F2273" t="s">
        <v>164</v>
      </c>
      <c r="G2273" t="s">
        <v>144</v>
      </c>
      <c r="H2273">
        <v>21442</v>
      </c>
    </row>
    <row r="2274" spans="1:8">
      <c r="A2274" t="s">
        <v>59</v>
      </c>
      <c r="B2274" t="s">
        <v>2663</v>
      </c>
      <c r="C2274" t="s">
        <v>58</v>
      </c>
      <c r="D2274">
        <v>2010</v>
      </c>
      <c r="E2274" t="s">
        <v>106</v>
      </c>
      <c r="F2274" t="s">
        <v>164</v>
      </c>
      <c r="G2274" t="s">
        <v>144</v>
      </c>
      <c r="H2274">
        <v>18646</v>
      </c>
    </row>
    <row r="2275" spans="1:8">
      <c r="A2275" t="s">
        <v>61</v>
      </c>
      <c r="B2275" t="s">
        <v>2664</v>
      </c>
      <c r="C2275" t="s">
        <v>60</v>
      </c>
      <c r="D2275">
        <v>2010</v>
      </c>
      <c r="E2275" t="s">
        <v>106</v>
      </c>
      <c r="F2275" t="s">
        <v>164</v>
      </c>
      <c r="G2275" t="s">
        <v>144</v>
      </c>
      <c r="H2275">
        <v>4538</v>
      </c>
    </row>
    <row r="2276" spans="1:8">
      <c r="A2276" t="s">
        <v>63</v>
      </c>
      <c r="B2276" t="s">
        <v>2665</v>
      </c>
      <c r="C2276" t="s">
        <v>62</v>
      </c>
      <c r="D2276">
        <v>2010</v>
      </c>
      <c r="E2276" t="s">
        <v>106</v>
      </c>
      <c r="F2276" t="s">
        <v>164</v>
      </c>
      <c r="G2276" t="s">
        <v>144</v>
      </c>
      <c r="H2276">
        <v>13861</v>
      </c>
    </row>
    <row r="2277" spans="1:8">
      <c r="A2277" t="s">
        <v>65</v>
      </c>
      <c r="B2277" t="s">
        <v>2666</v>
      </c>
      <c r="C2277" t="s">
        <v>64</v>
      </c>
      <c r="D2277">
        <v>2010</v>
      </c>
      <c r="E2277" t="s">
        <v>106</v>
      </c>
      <c r="F2277" t="s">
        <v>164</v>
      </c>
      <c r="G2277" t="s">
        <v>144</v>
      </c>
      <c r="H2277">
        <v>5718</v>
      </c>
    </row>
    <row r="2278" spans="1:8">
      <c r="A2278" t="s">
        <v>67</v>
      </c>
      <c r="B2278" t="s">
        <v>2667</v>
      </c>
      <c r="C2278" t="s">
        <v>66</v>
      </c>
      <c r="D2278">
        <v>2010</v>
      </c>
      <c r="E2278" t="s">
        <v>106</v>
      </c>
      <c r="F2278" t="s">
        <v>164</v>
      </c>
      <c r="G2278" t="s">
        <v>144</v>
      </c>
      <c r="H2278">
        <v>7671</v>
      </c>
    </row>
    <row r="2279" spans="1:8">
      <c r="A2279" t="s">
        <v>69</v>
      </c>
      <c r="B2279" t="s">
        <v>2668</v>
      </c>
      <c r="C2279" t="s">
        <v>68</v>
      </c>
      <c r="D2279">
        <v>2010</v>
      </c>
      <c r="E2279" t="s">
        <v>106</v>
      </c>
      <c r="F2279" t="s">
        <v>164</v>
      </c>
      <c r="G2279" t="s">
        <v>144</v>
      </c>
      <c r="H2279">
        <v>8526</v>
      </c>
    </row>
    <row r="2280" spans="1:8">
      <c r="A2280" t="s">
        <v>71</v>
      </c>
      <c r="B2280" t="s">
        <v>2669</v>
      </c>
      <c r="C2280" t="s">
        <v>70</v>
      </c>
      <c r="D2280">
        <v>2010</v>
      </c>
      <c r="E2280" t="s">
        <v>106</v>
      </c>
      <c r="F2280" t="s">
        <v>164</v>
      </c>
      <c r="G2280" t="s">
        <v>144</v>
      </c>
      <c r="H2280">
        <v>11006</v>
      </c>
    </row>
    <row r="2281" spans="1:8">
      <c r="A2281" t="s">
        <v>20</v>
      </c>
      <c r="B2281" t="s">
        <v>2670</v>
      </c>
      <c r="C2281" t="s">
        <v>182</v>
      </c>
      <c r="D2281">
        <v>2010</v>
      </c>
      <c r="E2281" t="s">
        <v>106</v>
      </c>
      <c r="F2281" t="s">
        <v>164</v>
      </c>
      <c r="G2281" t="s">
        <v>144</v>
      </c>
      <c r="H2281">
        <v>258741</v>
      </c>
    </row>
    <row r="2282" spans="1:8">
      <c r="A2282" t="s">
        <v>23</v>
      </c>
      <c r="B2282" t="s">
        <v>2671</v>
      </c>
      <c r="C2282" t="s">
        <v>175</v>
      </c>
      <c r="D2282">
        <v>2011</v>
      </c>
      <c r="E2282" t="s">
        <v>106</v>
      </c>
      <c r="F2282" t="s">
        <v>164</v>
      </c>
      <c r="G2282" t="s">
        <v>144</v>
      </c>
      <c r="H2282">
        <v>63987</v>
      </c>
    </row>
    <row r="2283" spans="1:8">
      <c r="A2283" t="s">
        <v>25</v>
      </c>
      <c r="B2283" t="s">
        <v>2672</v>
      </c>
      <c r="C2283" t="s">
        <v>176</v>
      </c>
      <c r="D2283">
        <v>2011</v>
      </c>
      <c r="E2283" t="s">
        <v>106</v>
      </c>
      <c r="F2283" t="s">
        <v>164</v>
      </c>
      <c r="G2283" t="s">
        <v>144</v>
      </c>
      <c r="H2283">
        <v>13651</v>
      </c>
    </row>
    <row r="2284" spans="1:8">
      <c r="A2284" t="s">
        <v>26</v>
      </c>
      <c r="B2284" t="s">
        <v>2673</v>
      </c>
      <c r="C2284" t="s">
        <v>177</v>
      </c>
      <c r="D2284">
        <v>2011</v>
      </c>
      <c r="E2284" t="s">
        <v>106</v>
      </c>
      <c r="F2284" t="s">
        <v>164</v>
      </c>
      <c r="G2284" t="s">
        <v>144</v>
      </c>
      <c r="H2284">
        <v>36668</v>
      </c>
    </row>
    <row r="2285" spans="1:8">
      <c r="A2285" s="16" t="s">
        <v>221</v>
      </c>
      <c r="B2285" t="s">
        <v>2674</v>
      </c>
      <c r="C2285" t="s">
        <v>178</v>
      </c>
      <c r="D2285">
        <v>2011</v>
      </c>
      <c r="E2285" t="s">
        <v>106</v>
      </c>
      <c r="F2285" t="s">
        <v>164</v>
      </c>
      <c r="G2285" t="s">
        <v>144</v>
      </c>
      <c r="H2285">
        <v>44511</v>
      </c>
    </row>
    <row r="2286" spans="1:8">
      <c r="A2286" t="s">
        <v>107</v>
      </c>
      <c r="B2286" t="s">
        <v>2675</v>
      </c>
      <c r="C2286" t="s">
        <v>179</v>
      </c>
      <c r="D2286">
        <v>2011</v>
      </c>
      <c r="E2286" t="s">
        <v>106</v>
      </c>
      <c r="F2286" t="s">
        <v>164</v>
      </c>
      <c r="G2286" t="s">
        <v>144</v>
      </c>
      <c r="H2286">
        <v>32419</v>
      </c>
    </row>
    <row r="2287" spans="1:8">
      <c r="A2287" t="s">
        <v>27</v>
      </c>
      <c r="B2287" t="s">
        <v>2676</v>
      </c>
      <c r="C2287" t="s">
        <v>180</v>
      </c>
      <c r="D2287">
        <v>2011</v>
      </c>
      <c r="E2287" t="s">
        <v>106</v>
      </c>
      <c r="F2287" t="s">
        <v>164</v>
      </c>
      <c r="G2287" t="s">
        <v>144</v>
      </c>
      <c r="H2287">
        <v>23388</v>
      </c>
    </row>
    <row r="2288" spans="1:8">
      <c r="A2288" t="s">
        <v>28</v>
      </c>
      <c r="B2288" t="s">
        <v>2677</v>
      </c>
      <c r="C2288" t="s">
        <v>181</v>
      </c>
      <c r="D2288">
        <v>2011</v>
      </c>
      <c r="E2288" t="s">
        <v>106</v>
      </c>
      <c r="F2288" t="s">
        <v>164</v>
      </c>
      <c r="G2288" t="s">
        <v>144</v>
      </c>
      <c r="H2288">
        <v>47297</v>
      </c>
    </row>
    <row r="2289" spans="1:8">
      <c r="A2289" t="s">
        <v>30</v>
      </c>
      <c r="B2289" t="s">
        <v>2678</v>
      </c>
      <c r="C2289" t="s">
        <v>29</v>
      </c>
      <c r="D2289">
        <v>2011</v>
      </c>
      <c r="E2289" t="s">
        <v>106</v>
      </c>
      <c r="F2289" t="s">
        <v>164</v>
      </c>
      <c r="G2289" t="s">
        <v>144</v>
      </c>
      <c r="H2289">
        <v>7266</v>
      </c>
    </row>
    <row r="2290" spans="1:8">
      <c r="A2290" t="s">
        <v>32</v>
      </c>
      <c r="B2290" t="s">
        <v>2679</v>
      </c>
      <c r="C2290" t="s">
        <v>31</v>
      </c>
      <c r="D2290">
        <v>2011</v>
      </c>
      <c r="E2290" t="s">
        <v>106</v>
      </c>
      <c r="F2290" t="s">
        <v>164</v>
      </c>
      <c r="G2290" t="s">
        <v>144</v>
      </c>
      <c r="H2290">
        <v>11636</v>
      </c>
    </row>
    <row r="2291" spans="1:8">
      <c r="A2291" t="s">
        <v>34</v>
      </c>
      <c r="B2291" t="s">
        <v>2680</v>
      </c>
      <c r="C2291" t="s">
        <v>33</v>
      </c>
      <c r="D2291">
        <v>2011</v>
      </c>
      <c r="E2291" t="s">
        <v>106</v>
      </c>
      <c r="F2291" t="s">
        <v>164</v>
      </c>
      <c r="G2291" t="s">
        <v>144</v>
      </c>
      <c r="H2291">
        <v>12949</v>
      </c>
    </row>
    <row r="2292" spans="1:8">
      <c r="A2292" t="s">
        <v>36</v>
      </c>
      <c r="B2292" t="s">
        <v>2681</v>
      </c>
      <c r="C2292" t="s">
        <v>35</v>
      </c>
      <c r="D2292">
        <v>2011</v>
      </c>
      <c r="E2292" t="s">
        <v>106</v>
      </c>
      <c r="F2292" t="s">
        <v>164</v>
      </c>
      <c r="G2292" t="s">
        <v>144</v>
      </c>
      <c r="H2292">
        <v>9085</v>
      </c>
    </row>
    <row r="2293" spans="1:8">
      <c r="A2293" t="s">
        <v>38</v>
      </c>
      <c r="B2293" t="s">
        <v>2682</v>
      </c>
      <c r="C2293" t="s">
        <v>37</v>
      </c>
      <c r="D2293">
        <v>2011</v>
      </c>
      <c r="E2293" t="s">
        <v>106</v>
      </c>
      <c r="F2293" t="s">
        <v>164</v>
      </c>
      <c r="G2293" t="s">
        <v>144</v>
      </c>
      <c r="H2293">
        <v>12541</v>
      </c>
    </row>
    <row r="2294" spans="1:8">
      <c r="A2294" t="s">
        <v>40</v>
      </c>
      <c r="B2294" t="s">
        <v>2683</v>
      </c>
      <c r="C2294" t="s">
        <v>39</v>
      </c>
      <c r="D2294">
        <v>2011</v>
      </c>
      <c r="E2294" t="s">
        <v>106</v>
      </c>
      <c r="F2294" t="s">
        <v>164</v>
      </c>
      <c r="G2294" t="s">
        <v>144</v>
      </c>
      <c r="H2294">
        <v>10510</v>
      </c>
    </row>
    <row r="2295" spans="1:8">
      <c r="A2295" t="s">
        <v>41</v>
      </c>
      <c r="B2295" t="s">
        <v>2684</v>
      </c>
      <c r="C2295" t="s">
        <v>24</v>
      </c>
      <c r="D2295">
        <v>2011</v>
      </c>
      <c r="E2295" t="s">
        <v>106</v>
      </c>
      <c r="F2295" t="s">
        <v>164</v>
      </c>
      <c r="G2295" t="s">
        <v>144</v>
      </c>
      <c r="H2295">
        <v>13651</v>
      </c>
    </row>
    <row r="2296" spans="1:8">
      <c r="A2296" t="s">
        <v>43</v>
      </c>
      <c r="B2296" t="s">
        <v>2685</v>
      </c>
      <c r="C2296" t="s">
        <v>42</v>
      </c>
      <c r="D2296">
        <v>2011</v>
      </c>
      <c r="E2296" t="s">
        <v>106</v>
      </c>
      <c r="F2296" t="s">
        <v>164</v>
      </c>
      <c r="G2296" t="s">
        <v>144</v>
      </c>
      <c r="H2296">
        <v>7093</v>
      </c>
    </row>
    <row r="2297" spans="1:8">
      <c r="A2297" t="s">
        <v>45</v>
      </c>
      <c r="B2297" t="s">
        <v>2686</v>
      </c>
      <c r="C2297" t="s">
        <v>44</v>
      </c>
      <c r="D2297">
        <v>2011</v>
      </c>
      <c r="E2297" t="s">
        <v>106</v>
      </c>
      <c r="F2297" t="s">
        <v>164</v>
      </c>
      <c r="G2297" t="s">
        <v>144</v>
      </c>
      <c r="H2297">
        <v>12270</v>
      </c>
    </row>
    <row r="2298" spans="1:8">
      <c r="A2298" t="s">
        <v>47</v>
      </c>
      <c r="B2298" t="s">
        <v>2687</v>
      </c>
      <c r="C2298" t="s">
        <v>46</v>
      </c>
      <c r="D2298">
        <v>2011</v>
      </c>
      <c r="E2298" t="s">
        <v>106</v>
      </c>
      <c r="F2298" t="s">
        <v>164</v>
      </c>
      <c r="G2298" t="s">
        <v>144</v>
      </c>
      <c r="H2298">
        <v>17305</v>
      </c>
    </row>
    <row r="2299" spans="1:8">
      <c r="A2299" t="s">
        <v>49</v>
      </c>
      <c r="B2299" t="s">
        <v>2688</v>
      </c>
      <c r="C2299" t="s">
        <v>48</v>
      </c>
      <c r="D2299">
        <v>2011</v>
      </c>
      <c r="E2299" t="s">
        <v>106</v>
      </c>
      <c r="F2299" t="s">
        <v>164</v>
      </c>
      <c r="G2299" t="s">
        <v>144</v>
      </c>
      <c r="H2299">
        <v>20404</v>
      </c>
    </row>
    <row r="2300" spans="1:8">
      <c r="A2300" t="s">
        <v>51</v>
      </c>
      <c r="B2300" t="s">
        <v>2689</v>
      </c>
      <c r="C2300" t="s">
        <v>50</v>
      </c>
      <c r="D2300">
        <v>2011</v>
      </c>
      <c r="E2300" t="s">
        <v>106</v>
      </c>
      <c r="F2300" t="s">
        <v>164</v>
      </c>
      <c r="G2300" t="s">
        <v>144</v>
      </c>
      <c r="H2300">
        <v>12233</v>
      </c>
    </row>
    <row r="2301" spans="1:8">
      <c r="A2301" t="s">
        <v>53</v>
      </c>
      <c r="B2301" t="s">
        <v>2690</v>
      </c>
      <c r="C2301" t="s">
        <v>52</v>
      </c>
      <c r="D2301">
        <v>2011</v>
      </c>
      <c r="E2301" t="s">
        <v>106</v>
      </c>
      <c r="F2301" t="s">
        <v>164</v>
      </c>
      <c r="G2301" t="s">
        <v>144</v>
      </c>
      <c r="H2301">
        <v>11874</v>
      </c>
    </row>
    <row r="2302" spans="1:8">
      <c r="A2302" t="s">
        <v>55</v>
      </c>
      <c r="B2302" t="s">
        <v>2691</v>
      </c>
      <c r="C2302" t="s">
        <v>54</v>
      </c>
      <c r="D2302">
        <v>2011</v>
      </c>
      <c r="E2302" t="s">
        <v>106</v>
      </c>
      <c r="F2302" t="s">
        <v>164</v>
      </c>
      <c r="G2302" t="s">
        <v>144</v>
      </c>
      <c r="H2302">
        <v>10859</v>
      </c>
    </row>
    <row r="2303" spans="1:8">
      <c r="A2303" t="s">
        <v>57</v>
      </c>
      <c r="B2303" t="s">
        <v>2692</v>
      </c>
      <c r="C2303" t="s">
        <v>56</v>
      </c>
      <c r="D2303">
        <v>2011</v>
      </c>
      <c r="E2303" t="s">
        <v>106</v>
      </c>
      <c r="F2303" t="s">
        <v>164</v>
      </c>
      <c r="G2303" t="s">
        <v>144</v>
      </c>
      <c r="H2303">
        <v>21560</v>
      </c>
    </row>
    <row r="2304" spans="1:8">
      <c r="A2304" t="s">
        <v>59</v>
      </c>
      <c r="B2304" t="s">
        <v>2693</v>
      </c>
      <c r="C2304" t="s">
        <v>58</v>
      </c>
      <c r="D2304">
        <v>2011</v>
      </c>
      <c r="E2304" t="s">
        <v>106</v>
      </c>
      <c r="F2304" t="s">
        <v>164</v>
      </c>
      <c r="G2304" t="s">
        <v>144</v>
      </c>
      <c r="H2304">
        <v>18793</v>
      </c>
    </row>
    <row r="2305" spans="1:8">
      <c r="A2305" t="s">
        <v>61</v>
      </c>
      <c r="B2305" t="s">
        <v>2694</v>
      </c>
      <c r="C2305" t="s">
        <v>60</v>
      </c>
      <c r="D2305">
        <v>2011</v>
      </c>
      <c r="E2305" t="s">
        <v>106</v>
      </c>
      <c r="F2305" t="s">
        <v>164</v>
      </c>
      <c r="G2305" t="s">
        <v>144</v>
      </c>
      <c r="H2305">
        <v>4595</v>
      </c>
    </row>
    <row r="2306" spans="1:8">
      <c r="A2306" t="s">
        <v>63</v>
      </c>
      <c r="B2306" t="s">
        <v>2695</v>
      </c>
      <c r="C2306" t="s">
        <v>62</v>
      </c>
      <c r="D2306">
        <v>2011</v>
      </c>
      <c r="E2306" t="s">
        <v>106</v>
      </c>
      <c r="F2306" t="s">
        <v>164</v>
      </c>
      <c r="G2306" t="s">
        <v>144</v>
      </c>
      <c r="H2306">
        <v>14050</v>
      </c>
    </row>
    <row r="2307" spans="1:8">
      <c r="A2307" t="s">
        <v>65</v>
      </c>
      <c r="B2307" t="s">
        <v>2696</v>
      </c>
      <c r="C2307" t="s">
        <v>64</v>
      </c>
      <c r="D2307">
        <v>2011</v>
      </c>
      <c r="E2307" t="s">
        <v>106</v>
      </c>
      <c r="F2307" t="s">
        <v>164</v>
      </c>
      <c r="G2307" t="s">
        <v>144</v>
      </c>
      <c r="H2307">
        <v>5762</v>
      </c>
    </row>
    <row r="2308" spans="1:8">
      <c r="A2308" t="s">
        <v>67</v>
      </c>
      <c r="B2308" t="s">
        <v>2697</v>
      </c>
      <c r="C2308" t="s">
        <v>66</v>
      </c>
      <c r="D2308">
        <v>2011</v>
      </c>
      <c r="E2308" t="s">
        <v>106</v>
      </c>
      <c r="F2308" t="s">
        <v>164</v>
      </c>
      <c r="G2308" t="s">
        <v>144</v>
      </c>
      <c r="H2308">
        <v>7687</v>
      </c>
    </row>
    <row r="2309" spans="1:8">
      <c r="A2309" t="s">
        <v>69</v>
      </c>
      <c r="B2309" t="s">
        <v>2698</v>
      </c>
      <c r="C2309" t="s">
        <v>68</v>
      </c>
      <c r="D2309">
        <v>2011</v>
      </c>
      <c r="E2309" t="s">
        <v>106</v>
      </c>
      <c r="F2309" t="s">
        <v>164</v>
      </c>
      <c r="G2309" t="s">
        <v>144</v>
      </c>
      <c r="H2309">
        <v>8714</v>
      </c>
    </row>
    <row r="2310" spans="1:8">
      <c r="A2310" t="s">
        <v>71</v>
      </c>
      <c r="B2310" t="s">
        <v>2699</v>
      </c>
      <c r="C2310" t="s">
        <v>70</v>
      </c>
      <c r="D2310">
        <v>2011</v>
      </c>
      <c r="E2310" t="s">
        <v>106</v>
      </c>
      <c r="F2310" t="s">
        <v>164</v>
      </c>
      <c r="G2310" t="s">
        <v>144</v>
      </c>
      <c r="H2310">
        <v>11084</v>
      </c>
    </row>
    <row r="2311" spans="1:8">
      <c r="A2311" t="s">
        <v>20</v>
      </c>
      <c r="B2311" t="s">
        <v>2700</v>
      </c>
      <c r="C2311" t="s">
        <v>182</v>
      </c>
      <c r="D2311">
        <v>2011</v>
      </c>
      <c r="E2311" t="s">
        <v>106</v>
      </c>
      <c r="F2311" t="s">
        <v>164</v>
      </c>
      <c r="G2311" t="s">
        <v>144</v>
      </c>
      <c r="H2311">
        <v>261921</v>
      </c>
    </row>
    <row r="2312" spans="1:8">
      <c r="A2312" t="s">
        <v>23</v>
      </c>
      <c r="B2312" t="s">
        <v>2701</v>
      </c>
      <c r="C2312" t="s">
        <v>175</v>
      </c>
      <c r="D2312">
        <v>2012</v>
      </c>
      <c r="E2312" t="s">
        <v>106</v>
      </c>
      <c r="F2312" t="s">
        <v>164</v>
      </c>
      <c r="G2312" t="s">
        <v>144</v>
      </c>
      <c r="H2312">
        <v>66170</v>
      </c>
    </row>
    <row r="2313" spans="1:8">
      <c r="A2313" t="s">
        <v>25</v>
      </c>
      <c r="B2313" t="s">
        <v>2702</v>
      </c>
      <c r="C2313" t="s">
        <v>176</v>
      </c>
      <c r="D2313">
        <v>2012</v>
      </c>
      <c r="E2313" t="s">
        <v>106</v>
      </c>
      <c r="F2313" t="s">
        <v>164</v>
      </c>
      <c r="G2313" t="s">
        <v>144</v>
      </c>
      <c r="H2313">
        <v>14178</v>
      </c>
    </row>
    <row r="2314" spans="1:8">
      <c r="A2314" t="s">
        <v>26</v>
      </c>
      <c r="B2314" t="s">
        <v>2703</v>
      </c>
      <c r="C2314" t="s">
        <v>177</v>
      </c>
      <c r="D2314">
        <v>2012</v>
      </c>
      <c r="E2314" t="s">
        <v>106</v>
      </c>
      <c r="F2314" t="s">
        <v>164</v>
      </c>
      <c r="G2314" t="s">
        <v>144</v>
      </c>
      <c r="H2314">
        <v>37812</v>
      </c>
    </row>
    <row r="2315" spans="1:8">
      <c r="A2315" s="16" t="s">
        <v>221</v>
      </c>
      <c r="B2315" t="s">
        <v>2704</v>
      </c>
      <c r="C2315" t="s">
        <v>178</v>
      </c>
      <c r="D2315">
        <v>2012</v>
      </c>
      <c r="E2315" t="s">
        <v>106</v>
      </c>
      <c r="F2315" t="s">
        <v>164</v>
      </c>
      <c r="G2315" t="s">
        <v>144</v>
      </c>
      <c r="H2315">
        <v>45861</v>
      </c>
    </row>
    <row r="2316" spans="1:8">
      <c r="A2316" t="s">
        <v>107</v>
      </c>
      <c r="B2316" t="s">
        <v>2705</v>
      </c>
      <c r="C2316" t="s">
        <v>179</v>
      </c>
      <c r="D2316">
        <v>2012</v>
      </c>
      <c r="E2316" t="s">
        <v>106</v>
      </c>
      <c r="F2316" t="s">
        <v>164</v>
      </c>
      <c r="G2316" t="s">
        <v>144</v>
      </c>
      <c r="H2316">
        <v>33398</v>
      </c>
    </row>
    <row r="2317" spans="1:8">
      <c r="A2317" t="s">
        <v>27</v>
      </c>
      <c r="B2317" t="s">
        <v>2706</v>
      </c>
      <c r="C2317" t="s">
        <v>180</v>
      </c>
      <c r="D2317">
        <v>2012</v>
      </c>
      <c r="E2317" t="s">
        <v>106</v>
      </c>
      <c r="F2317" t="s">
        <v>164</v>
      </c>
      <c r="G2317" t="s">
        <v>144</v>
      </c>
      <c r="H2317">
        <v>24159</v>
      </c>
    </row>
    <row r="2318" spans="1:8">
      <c r="A2318" t="s">
        <v>28</v>
      </c>
      <c r="B2318" t="s">
        <v>2707</v>
      </c>
      <c r="C2318" t="s">
        <v>181</v>
      </c>
      <c r="D2318">
        <v>2012</v>
      </c>
      <c r="E2318" t="s">
        <v>106</v>
      </c>
      <c r="F2318" t="s">
        <v>164</v>
      </c>
      <c r="G2318" t="s">
        <v>144</v>
      </c>
      <c r="H2318">
        <v>48797</v>
      </c>
    </row>
    <row r="2319" spans="1:8">
      <c r="A2319" t="s">
        <v>30</v>
      </c>
      <c r="B2319" t="s">
        <v>2708</v>
      </c>
      <c r="C2319" t="s">
        <v>29</v>
      </c>
      <c r="D2319">
        <v>2012</v>
      </c>
      <c r="E2319" t="s">
        <v>106</v>
      </c>
      <c r="F2319" t="s">
        <v>164</v>
      </c>
      <c r="G2319" t="s">
        <v>144</v>
      </c>
      <c r="H2319">
        <v>7502</v>
      </c>
    </row>
    <row r="2320" spans="1:8">
      <c r="A2320" t="s">
        <v>32</v>
      </c>
      <c r="B2320" t="s">
        <v>2709</v>
      </c>
      <c r="C2320" t="s">
        <v>31</v>
      </c>
      <c r="D2320">
        <v>2012</v>
      </c>
      <c r="E2320" t="s">
        <v>106</v>
      </c>
      <c r="F2320" t="s">
        <v>164</v>
      </c>
      <c r="G2320" t="s">
        <v>144</v>
      </c>
      <c r="H2320">
        <v>11905</v>
      </c>
    </row>
    <row r="2321" spans="1:8">
      <c r="A2321" t="s">
        <v>34</v>
      </c>
      <c r="B2321" t="s">
        <v>2710</v>
      </c>
      <c r="C2321" t="s">
        <v>33</v>
      </c>
      <c r="D2321">
        <v>2012</v>
      </c>
      <c r="E2321" t="s">
        <v>106</v>
      </c>
      <c r="F2321" t="s">
        <v>164</v>
      </c>
      <c r="G2321" t="s">
        <v>144</v>
      </c>
      <c r="H2321">
        <v>13263</v>
      </c>
    </row>
    <row r="2322" spans="1:8">
      <c r="A2322" t="s">
        <v>36</v>
      </c>
      <c r="B2322" t="s">
        <v>2711</v>
      </c>
      <c r="C2322" t="s">
        <v>35</v>
      </c>
      <c r="D2322">
        <v>2012</v>
      </c>
      <c r="E2322" t="s">
        <v>106</v>
      </c>
      <c r="F2322" t="s">
        <v>164</v>
      </c>
      <c r="G2322" t="s">
        <v>144</v>
      </c>
      <c r="H2322">
        <v>9396</v>
      </c>
    </row>
    <row r="2323" spans="1:8">
      <c r="A2323" t="s">
        <v>38</v>
      </c>
      <c r="B2323" t="s">
        <v>2712</v>
      </c>
      <c r="C2323" t="s">
        <v>37</v>
      </c>
      <c r="D2323">
        <v>2012</v>
      </c>
      <c r="E2323" t="s">
        <v>106</v>
      </c>
      <c r="F2323" t="s">
        <v>164</v>
      </c>
      <c r="G2323" t="s">
        <v>144</v>
      </c>
      <c r="H2323">
        <v>13165</v>
      </c>
    </row>
    <row r="2324" spans="1:8">
      <c r="A2324" t="s">
        <v>40</v>
      </c>
      <c r="B2324" t="s">
        <v>2713</v>
      </c>
      <c r="C2324" t="s">
        <v>39</v>
      </c>
      <c r="D2324">
        <v>2012</v>
      </c>
      <c r="E2324" t="s">
        <v>106</v>
      </c>
      <c r="F2324" t="s">
        <v>164</v>
      </c>
      <c r="G2324" t="s">
        <v>144</v>
      </c>
      <c r="H2324">
        <v>10939</v>
      </c>
    </row>
    <row r="2325" spans="1:8">
      <c r="A2325" t="s">
        <v>41</v>
      </c>
      <c r="B2325" t="s">
        <v>2714</v>
      </c>
      <c r="C2325" t="s">
        <v>24</v>
      </c>
      <c r="D2325">
        <v>2012</v>
      </c>
      <c r="E2325" t="s">
        <v>106</v>
      </c>
      <c r="F2325" t="s">
        <v>164</v>
      </c>
      <c r="G2325" t="s">
        <v>144</v>
      </c>
      <c r="H2325">
        <v>14178</v>
      </c>
    </row>
    <row r="2326" spans="1:8">
      <c r="A2326" t="s">
        <v>43</v>
      </c>
      <c r="B2326" t="s">
        <v>2715</v>
      </c>
      <c r="C2326" t="s">
        <v>42</v>
      </c>
      <c r="D2326">
        <v>2012</v>
      </c>
      <c r="E2326" t="s">
        <v>106</v>
      </c>
      <c r="F2326" t="s">
        <v>164</v>
      </c>
      <c r="G2326" t="s">
        <v>144</v>
      </c>
      <c r="H2326">
        <v>7321</v>
      </c>
    </row>
    <row r="2327" spans="1:8">
      <c r="A2327" t="s">
        <v>45</v>
      </c>
      <c r="B2327" t="s">
        <v>2716</v>
      </c>
      <c r="C2327" t="s">
        <v>44</v>
      </c>
      <c r="D2327">
        <v>2012</v>
      </c>
      <c r="E2327" t="s">
        <v>106</v>
      </c>
      <c r="F2327" t="s">
        <v>164</v>
      </c>
      <c r="G2327" t="s">
        <v>144</v>
      </c>
      <c r="H2327">
        <v>12727</v>
      </c>
    </row>
    <row r="2328" spans="1:8">
      <c r="A2328" t="s">
        <v>47</v>
      </c>
      <c r="B2328" t="s">
        <v>2717</v>
      </c>
      <c r="C2328" t="s">
        <v>46</v>
      </c>
      <c r="D2328">
        <v>2012</v>
      </c>
      <c r="E2328" t="s">
        <v>106</v>
      </c>
      <c r="F2328" t="s">
        <v>164</v>
      </c>
      <c r="G2328" t="s">
        <v>144</v>
      </c>
      <c r="H2328">
        <v>17764</v>
      </c>
    </row>
    <row r="2329" spans="1:8">
      <c r="A2329" t="s">
        <v>49</v>
      </c>
      <c r="B2329" t="s">
        <v>2718</v>
      </c>
      <c r="C2329" t="s">
        <v>48</v>
      </c>
      <c r="D2329">
        <v>2012</v>
      </c>
      <c r="E2329" t="s">
        <v>106</v>
      </c>
      <c r="F2329" t="s">
        <v>164</v>
      </c>
      <c r="G2329" t="s">
        <v>144</v>
      </c>
      <c r="H2329">
        <v>20967</v>
      </c>
    </row>
    <row r="2330" spans="1:8">
      <c r="A2330" t="s">
        <v>51</v>
      </c>
      <c r="B2330" t="s">
        <v>2719</v>
      </c>
      <c r="C2330" t="s">
        <v>50</v>
      </c>
      <c r="D2330">
        <v>2012</v>
      </c>
      <c r="E2330" t="s">
        <v>106</v>
      </c>
      <c r="F2330" t="s">
        <v>164</v>
      </c>
      <c r="G2330" t="s">
        <v>144</v>
      </c>
      <c r="H2330">
        <v>12595</v>
      </c>
    </row>
    <row r="2331" spans="1:8">
      <c r="A2331" t="s">
        <v>53</v>
      </c>
      <c r="B2331" t="s">
        <v>2720</v>
      </c>
      <c r="C2331" t="s">
        <v>52</v>
      </c>
      <c r="D2331">
        <v>2012</v>
      </c>
      <c r="E2331" t="s">
        <v>106</v>
      </c>
      <c r="F2331" t="s">
        <v>164</v>
      </c>
      <c r="G2331" t="s">
        <v>144</v>
      </c>
      <c r="H2331">
        <v>12299</v>
      </c>
    </row>
    <row r="2332" spans="1:8">
      <c r="A2332" t="s">
        <v>55</v>
      </c>
      <c r="B2332" t="s">
        <v>2721</v>
      </c>
      <c r="C2332" t="s">
        <v>54</v>
      </c>
      <c r="D2332">
        <v>2012</v>
      </c>
      <c r="E2332" t="s">
        <v>106</v>
      </c>
      <c r="F2332" t="s">
        <v>164</v>
      </c>
      <c r="G2332" t="s">
        <v>144</v>
      </c>
      <c r="H2332">
        <v>11308</v>
      </c>
    </row>
    <row r="2333" spans="1:8">
      <c r="A2333" t="s">
        <v>57</v>
      </c>
      <c r="B2333" t="s">
        <v>2722</v>
      </c>
      <c r="C2333" t="s">
        <v>56</v>
      </c>
      <c r="D2333">
        <v>2012</v>
      </c>
      <c r="E2333" t="s">
        <v>106</v>
      </c>
      <c r="F2333" t="s">
        <v>164</v>
      </c>
      <c r="G2333" t="s">
        <v>144</v>
      </c>
      <c r="H2333">
        <v>22090</v>
      </c>
    </row>
    <row r="2334" spans="1:8">
      <c r="A2334" t="s">
        <v>59</v>
      </c>
      <c r="B2334" t="s">
        <v>2723</v>
      </c>
      <c r="C2334" t="s">
        <v>58</v>
      </c>
      <c r="D2334">
        <v>2012</v>
      </c>
      <c r="E2334" t="s">
        <v>106</v>
      </c>
      <c r="F2334" t="s">
        <v>164</v>
      </c>
      <c r="G2334" t="s">
        <v>144</v>
      </c>
      <c r="H2334">
        <v>19444</v>
      </c>
    </row>
    <row r="2335" spans="1:8">
      <c r="A2335" t="s">
        <v>61</v>
      </c>
      <c r="B2335" t="s">
        <v>2724</v>
      </c>
      <c r="C2335" t="s">
        <v>60</v>
      </c>
      <c r="D2335">
        <v>2012</v>
      </c>
      <c r="E2335" t="s">
        <v>106</v>
      </c>
      <c r="F2335" t="s">
        <v>164</v>
      </c>
      <c r="G2335" t="s">
        <v>144</v>
      </c>
      <c r="H2335">
        <v>4715</v>
      </c>
    </row>
    <row r="2336" spans="1:8">
      <c r="A2336" t="s">
        <v>63</v>
      </c>
      <c r="B2336" t="s">
        <v>2725</v>
      </c>
      <c r="C2336" t="s">
        <v>62</v>
      </c>
      <c r="D2336">
        <v>2012</v>
      </c>
      <c r="E2336" t="s">
        <v>106</v>
      </c>
      <c r="F2336" t="s">
        <v>164</v>
      </c>
      <c r="G2336" t="s">
        <v>144</v>
      </c>
      <c r="H2336">
        <v>14535</v>
      </c>
    </row>
    <row r="2337" spans="1:8">
      <c r="A2337" t="s">
        <v>65</v>
      </c>
      <c r="B2337" t="s">
        <v>2726</v>
      </c>
      <c r="C2337" t="s">
        <v>64</v>
      </c>
      <c r="D2337">
        <v>2012</v>
      </c>
      <c r="E2337" t="s">
        <v>106</v>
      </c>
      <c r="F2337" t="s">
        <v>164</v>
      </c>
      <c r="G2337" t="s">
        <v>144</v>
      </c>
      <c r="H2337">
        <v>5943</v>
      </c>
    </row>
    <row r="2338" spans="1:8">
      <c r="A2338" t="s">
        <v>67</v>
      </c>
      <c r="B2338" t="s">
        <v>2727</v>
      </c>
      <c r="C2338" t="s">
        <v>66</v>
      </c>
      <c r="D2338">
        <v>2012</v>
      </c>
      <c r="E2338" t="s">
        <v>106</v>
      </c>
      <c r="F2338" t="s">
        <v>164</v>
      </c>
      <c r="G2338" t="s">
        <v>144</v>
      </c>
      <c r="H2338">
        <v>7878</v>
      </c>
    </row>
    <row r="2339" spans="1:8">
      <c r="A2339" t="s">
        <v>69</v>
      </c>
      <c r="B2339" t="s">
        <v>2728</v>
      </c>
      <c r="C2339" t="s">
        <v>68</v>
      </c>
      <c r="D2339">
        <v>2012</v>
      </c>
      <c r="E2339" t="s">
        <v>106</v>
      </c>
      <c r="F2339" t="s">
        <v>164</v>
      </c>
      <c r="G2339" t="s">
        <v>144</v>
      </c>
      <c r="H2339">
        <v>9034</v>
      </c>
    </row>
    <row r="2340" spans="1:8">
      <c r="A2340" t="s">
        <v>71</v>
      </c>
      <c r="B2340" t="s">
        <v>2729</v>
      </c>
      <c r="C2340" t="s">
        <v>70</v>
      </c>
      <c r="D2340">
        <v>2012</v>
      </c>
      <c r="E2340" t="s">
        <v>106</v>
      </c>
      <c r="F2340" t="s">
        <v>164</v>
      </c>
      <c r="G2340" t="s">
        <v>144</v>
      </c>
      <c r="H2340">
        <v>11407</v>
      </c>
    </row>
    <row r="2341" spans="1:8">
      <c r="A2341" t="s">
        <v>20</v>
      </c>
      <c r="B2341" t="s">
        <v>2730</v>
      </c>
      <c r="C2341" t="s">
        <v>182</v>
      </c>
      <c r="D2341">
        <v>2012</v>
      </c>
      <c r="E2341" t="s">
        <v>106</v>
      </c>
      <c r="F2341" t="s">
        <v>164</v>
      </c>
      <c r="G2341" t="s">
        <v>144</v>
      </c>
      <c r="H2341">
        <v>270375</v>
      </c>
    </row>
    <row r="2342" spans="1:8">
      <c r="A2342" t="s">
        <v>23</v>
      </c>
      <c r="B2342" t="s">
        <v>2731</v>
      </c>
      <c r="C2342" t="s">
        <v>175</v>
      </c>
      <c r="D2342">
        <v>2013</v>
      </c>
      <c r="E2342" t="s">
        <v>106</v>
      </c>
      <c r="F2342" t="s">
        <v>164</v>
      </c>
      <c r="G2342" t="s">
        <v>144</v>
      </c>
      <c r="H2342">
        <v>67816</v>
      </c>
    </row>
    <row r="2343" spans="1:8">
      <c r="A2343" t="s">
        <v>25</v>
      </c>
      <c r="B2343" t="s">
        <v>2732</v>
      </c>
      <c r="C2343" t="s">
        <v>176</v>
      </c>
      <c r="D2343">
        <v>2013</v>
      </c>
      <c r="E2343" t="s">
        <v>106</v>
      </c>
      <c r="F2343" t="s">
        <v>164</v>
      </c>
      <c r="G2343" t="s">
        <v>144</v>
      </c>
      <c r="H2343">
        <v>14541</v>
      </c>
    </row>
    <row r="2344" spans="1:8">
      <c r="A2344" t="s">
        <v>26</v>
      </c>
      <c r="B2344" t="s">
        <v>2733</v>
      </c>
      <c r="C2344" t="s">
        <v>177</v>
      </c>
      <c r="D2344">
        <v>2013</v>
      </c>
      <c r="E2344" t="s">
        <v>106</v>
      </c>
      <c r="F2344" t="s">
        <v>164</v>
      </c>
      <c r="G2344" t="s">
        <v>144</v>
      </c>
      <c r="H2344">
        <v>38761</v>
      </c>
    </row>
    <row r="2345" spans="1:8">
      <c r="A2345" s="16" t="s">
        <v>221</v>
      </c>
      <c r="B2345" t="s">
        <v>2734</v>
      </c>
      <c r="C2345" t="s">
        <v>178</v>
      </c>
      <c r="D2345">
        <v>2013</v>
      </c>
      <c r="E2345" t="s">
        <v>106</v>
      </c>
      <c r="F2345" t="s">
        <v>164</v>
      </c>
      <c r="G2345" t="s">
        <v>144</v>
      </c>
      <c r="H2345">
        <v>46924</v>
      </c>
    </row>
    <row r="2346" spans="1:8">
      <c r="A2346" t="s">
        <v>107</v>
      </c>
      <c r="B2346" t="s">
        <v>2735</v>
      </c>
      <c r="C2346" t="s">
        <v>179</v>
      </c>
      <c r="D2346">
        <v>2013</v>
      </c>
      <c r="E2346" t="s">
        <v>106</v>
      </c>
      <c r="F2346" t="s">
        <v>164</v>
      </c>
      <c r="G2346" t="s">
        <v>144</v>
      </c>
      <c r="H2346">
        <v>34236</v>
      </c>
    </row>
    <row r="2347" spans="1:8">
      <c r="A2347" t="s">
        <v>27</v>
      </c>
      <c r="B2347" t="s">
        <v>2736</v>
      </c>
      <c r="C2347" t="s">
        <v>180</v>
      </c>
      <c r="D2347">
        <v>2013</v>
      </c>
      <c r="E2347" t="s">
        <v>106</v>
      </c>
      <c r="F2347" t="s">
        <v>164</v>
      </c>
      <c r="G2347" t="s">
        <v>144</v>
      </c>
      <c r="H2347">
        <v>24785</v>
      </c>
    </row>
    <row r="2348" spans="1:8">
      <c r="A2348" t="s">
        <v>28</v>
      </c>
      <c r="B2348" t="s">
        <v>2737</v>
      </c>
      <c r="C2348" t="s">
        <v>181</v>
      </c>
      <c r="D2348">
        <v>2013</v>
      </c>
      <c r="E2348" t="s">
        <v>106</v>
      </c>
      <c r="F2348" t="s">
        <v>164</v>
      </c>
      <c r="G2348" t="s">
        <v>144</v>
      </c>
      <c r="H2348">
        <v>50140</v>
      </c>
    </row>
    <row r="2349" spans="1:8">
      <c r="A2349" t="s">
        <v>30</v>
      </c>
      <c r="B2349" t="s">
        <v>2738</v>
      </c>
      <c r="C2349" t="s">
        <v>29</v>
      </c>
      <c r="D2349">
        <v>2013</v>
      </c>
      <c r="E2349" t="s">
        <v>106</v>
      </c>
      <c r="F2349" t="s">
        <v>164</v>
      </c>
      <c r="G2349" t="s">
        <v>144</v>
      </c>
      <c r="H2349">
        <v>7624</v>
      </c>
    </row>
    <row r="2350" spans="1:8">
      <c r="A2350" t="s">
        <v>32</v>
      </c>
      <c r="B2350" t="s">
        <v>2739</v>
      </c>
      <c r="C2350" t="s">
        <v>31</v>
      </c>
      <c r="D2350">
        <v>2013</v>
      </c>
      <c r="E2350" t="s">
        <v>106</v>
      </c>
      <c r="F2350" t="s">
        <v>164</v>
      </c>
      <c r="G2350" t="s">
        <v>144</v>
      </c>
      <c r="H2350">
        <v>12069</v>
      </c>
    </row>
    <row r="2351" spans="1:8">
      <c r="A2351" t="s">
        <v>34</v>
      </c>
      <c r="B2351" t="s">
        <v>2740</v>
      </c>
      <c r="C2351" t="s">
        <v>33</v>
      </c>
      <c r="D2351">
        <v>2013</v>
      </c>
      <c r="E2351" t="s">
        <v>106</v>
      </c>
      <c r="F2351" t="s">
        <v>164</v>
      </c>
      <c r="G2351" t="s">
        <v>144</v>
      </c>
      <c r="H2351">
        <v>13457</v>
      </c>
    </row>
    <row r="2352" spans="1:8">
      <c r="A2352" t="s">
        <v>36</v>
      </c>
      <c r="B2352" t="s">
        <v>2741</v>
      </c>
      <c r="C2352" t="s">
        <v>35</v>
      </c>
      <c r="D2352">
        <v>2013</v>
      </c>
      <c r="E2352" t="s">
        <v>106</v>
      </c>
      <c r="F2352" t="s">
        <v>164</v>
      </c>
      <c r="G2352" t="s">
        <v>144</v>
      </c>
      <c r="H2352">
        <v>9670</v>
      </c>
    </row>
    <row r="2353" spans="1:8">
      <c r="A2353" t="s">
        <v>38</v>
      </c>
      <c r="B2353" t="s">
        <v>2742</v>
      </c>
      <c r="C2353" t="s">
        <v>37</v>
      </c>
      <c r="D2353">
        <v>2013</v>
      </c>
      <c r="E2353" t="s">
        <v>106</v>
      </c>
      <c r="F2353" t="s">
        <v>164</v>
      </c>
      <c r="G2353" t="s">
        <v>144</v>
      </c>
      <c r="H2353">
        <v>13674</v>
      </c>
    </row>
    <row r="2354" spans="1:8">
      <c r="A2354" t="s">
        <v>40</v>
      </c>
      <c r="B2354" t="s">
        <v>2743</v>
      </c>
      <c r="C2354" t="s">
        <v>39</v>
      </c>
      <c r="D2354">
        <v>2013</v>
      </c>
      <c r="E2354" t="s">
        <v>106</v>
      </c>
      <c r="F2354" t="s">
        <v>164</v>
      </c>
      <c r="G2354" t="s">
        <v>144</v>
      </c>
      <c r="H2354">
        <v>11322</v>
      </c>
    </row>
    <row r="2355" spans="1:8">
      <c r="A2355" t="s">
        <v>41</v>
      </c>
      <c r="B2355" t="s">
        <v>2744</v>
      </c>
      <c r="C2355" t="s">
        <v>24</v>
      </c>
      <c r="D2355">
        <v>2013</v>
      </c>
      <c r="E2355" t="s">
        <v>106</v>
      </c>
      <c r="F2355" t="s">
        <v>164</v>
      </c>
      <c r="G2355" t="s">
        <v>144</v>
      </c>
      <c r="H2355">
        <v>14541</v>
      </c>
    </row>
    <row r="2356" spans="1:8">
      <c r="A2356" t="s">
        <v>43</v>
      </c>
      <c r="B2356" t="s">
        <v>2745</v>
      </c>
      <c r="C2356" t="s">
        <v>42</v>
      </c>
      <c r="D2356">
        <v>2013</v>
      </c>
      <c r="E2356" t="s">
        <v>106</v>
      </c>
      <c r="F2356" t="s">
        <v>164</v>
      </c>
      <c r="G2356" t="s">
        <v>144</v>
      </c>
      <c r="H2356">
        <v>7429</v>
      </c>
    </row>
    <row r="2357" spans="1:8">
      <c r="A2357" t="s">
        <v>45</v>
      </c>
      <c r="B2357" t="s">
        <v>2746</v>
      </c>
      <c r="C2357" t="s">
        <v>44</v>
      </c>
      <c r="D2357">
        <v>2013</v>
      </c>
      <c r="E2357" t="s">
        <v>106</v>
      </c>
      <c r="F2357" t="s">
        <v>164</v>
      </c>
      <c r="G2357" t="s">
        <v>144</v>
      </c>
      <c r="H2357">
        <v>13107</v>
      </c>
    </row>
    <row r="2358" spans="1:8">
      <c r="A2358" t="s">
        <v>47</v>
      </c>
      <c r="B2358" t="s">
        <v>2747</v>
      </c>
      <c r="C2358" t="s">
        <v>46</v>
      </c>
      <c r="D2358">
        <v>2013</v>
      </c>
      <c r="E2358" t="s">
        <v>106</v>
      </c>
      <c r="F2358" t="s">
        <v>164</v>
      </c>
      <c r="G2358" t="s">
        <v>144</v>
      </c>
      <c r="H2358">
        <v>18225</v>
      </c>
    </row>
    <row r="2359" spans="1:8">
      <c r="A2359" t="s">
        <v>49</v>
      </c>
      <c r="B2359" t="s">
        <v>2748</v>
      </c>
      <c r="C2359" t="s">
        <v>48</v>
      </c>
      <c r="D2359">
        <v>2013</v>
      </c>
      <c r="E2359" t="s">
        <v>106</v>
      </c>
      <c r="F2359" t="s">
        <v>164</v>
      </c>
      <c r="G2359" t="s">
        <v>144</v>
      </c>
      <c r="H2359">
        <v>21444</v>
      </c>
    </row>
    <row r="2360" spans="1:8">
      <c r="A2360" t="s">
        <v>51</v>
      </c>
      <c r="B2360" t="s">
        <v>2749</v>
      </c>
      <c r="C2360" t="s">
        <v>50</v>
      </c>
      <c r="D2360">
        <v>2013</v>
      </c>
      <c r="E2360" t="s">
        <v>106</v>
      </c>
      <c r="F2360" t="s">
        <v>164</v>
      </c>
      <c r="G2360" t="s">
        <v>144</v>
      </c>
      <c r="H2360">
        <v>12814</v>
      </c>
    </row>
    <row r="2361" spans="1:8">
      <c r="A2361" t="s">
        <v>53</v>
      </c>
      <c r="B2361" t="s">
        <v>2750</v>
      </c>
      <c r="C2361" t="s">
        <v>52</v>
      </c>
      <c r="D2361">
        <v>2013</v>
      </c>
      <c r="E2361" t="s">
        <v>106</v>
      </c>
      <c r="F2361" t="s">
        <v>164</v>
      </c>
      <c r="G2361" t="s">
        <v>144</v>
      </c>
      <c r="H2361">
        <v>12666</v>
      </c>
    </row>
    <row r="2362" spans="1:8">
      <c r="A2362" t="s">
        <v>55</v>
      </c>
      <c r="B2362" t="s">
        <v>2751</v>
      </c>
      <c r="C2362" t="s">
        <v>54</v>
      </c>
      <c r="D2362">
        <v>2013</v>
      </c>
      <c r="E2362" t="s">
        <v>106</v>
      </c>
      <c r="F2362" t="s">
        <v>164</v>
      </c>
      <c r="G2362" t="s">
        <v>144</v>
      </c>
      <c r="H2362">
        <v>11721</v>
      </c>
    </row>
    <row r="2363" spans="1:8">
      <c r="A2363" t="s">
        <v>57</v>
      </c>
      <c r="B2363" t="s">
        <v>2752</v>
      </c>
      <c r="C2363" t="s">
        <v>56</v>
      </c>
      <c r="D2363">
        <v>2013</v>
      </c>
      <c r="E2363" t="s">
        <v>106</v>
      </c>
      <c r="F2363" t="s">
        <v>164</v>
      </c>
      <c r="G2363" t="s">
        <v>144</v>
      </c>
      <c r="H2363">
        <v>22515</v>
      </c>
    </row>
    <row r="2364" spans="1:8">
      <c r="A2364" t="s">
        <v>59</v>
      </c>
      <c r="B2364" t="s">
        <v>2753</v>
      </c>
      <c r="C2364" t="s">
        <v>58</v>
      </c>
      <c r="D2364">
        <v>2013</v>
      </c>
      <c r="E2364" t="s">
        <v>106</v>
      </c>
      <c r="F2364" t="s">
        <v>164</v>
      </c>
      <c r="G2364" t="s">
        <v>144</v>
      </c>
      <c r="H2364">
        <v>19974</v>
      </c>
    </row>
    <row r="2365" spans="1:8">
      <c r="A2365" t="s">
        <v>61</v>
      </c>
      <c r="B2365" t="s">
        <v>2754</v>
      </c>
      <c r="C2365" t="s">
        <v>60</v>
      </c>
      <c r="D2365">
        <v>2013</v>
      </c>
      <c r="E2365" t="s">
        <v>106</v>
      </c>
      <c r="F2365" t="s">
        <v>164</v>
      </c>
      <c r="G2365" t="s">
        <v>144</v>
      </c>
      <c r="H2365">
        <v>4811</v>
      </c>
    </row>
    <row r="2366" spans="1:8">
      <c r="A2366" t="s">
        <v>63</v>
      </c>
      <c r="B2366" t="s">
        <v>2755</v>
      </c>
      <c r="C2366" t="s">
        <v>62</v>
      </c>
      <c r="D2366">
        <v>2013</v>
      </c>
      <c r="E2366" t="s">
        <v>106</v>
      </c>
      <c r="F2366" t="s">
        <v>164</v>
      </c>
      <c r="G2366" t="s">
        <v>144</v>
      </c>
      <c r="H2366">
        <v>15015</v>
      </c>
    </row>
    <row r="2367" spans="1:8">
      <c r="A2367" t="s">
        <v>65</v>
      </c>
      <c r="B2367" t="s">
        <v>2756</v>
      </c>
      <c r="C2367" t="s">
        <v>64</v>
      </c>
      <c r="D2367">
        <v>2013</v>
      </c>
      <c r="E2367" t="s">
        <v>106</v>
      </c>
      <c r="F2367" t="s">
        <v>164</v>
      </c>
      <c r="G2367" t="s">
        <v>144</v>
      </c>
      <c r="H2367">
        <v>6019</v>
      </c>
    </row>
    <row r="2368" spans="1:8">
      <c r="A2368" t="s">
        <v>67</v>
      </c>
      <c r="B2368" t="s">
        <v>2757</v>
      </c>
      <c r="C2368" t="s">
        <v>66</v>
      </c>
      <c r="D2368">
        <v>2013</v>
      </c>
      <c r="E2368" t="s">
        <v>106</v>
      </c>
      <c r="F2368" t="s">
        <v>164</v>
      </c>
      <c r="G2368" t="s">
        <v>144</v>
      </c>
      <c r="H2368">
        <v>8064</v>
      </c>
    </row>
    <row r="2369" spans="1:8">
      <c r="A2369" t="s">
        <v>69</v>
      </c>
      <c r="B2369" t="s">
        <v>2758</v>
      </c>
      <c r="C2369" t="s">
        <v>68</v>
      </c>
      <c r="D2369">
        <v>2013</v>
      </c>
      <c r="E2369" t="s">
        <v>106</v>
      </c>
      <c r="F2369" t="s">
        <v>164</v>
      </c>
      <c r="G2369" t="s">
        <v>144</v>
      </c>
      <c r="H2369">
        <v>9346</v>
      </c>
    </row>
    <row r="2370" spans="1:8">
      <c r="A2370" t="s">
        <v>71</v>
      </c>
      <c r="B2370" t="s">
        <v>2759</v>
      </c>
      <c r="C2370" t="s">
        <v>70</v>
      </c>
      <c r="D2370">
        <v>2013</v>
      </c>
      <c r="E2370" t="s">
        <v>106</v>
      </c>
      <c r="F2370" t="s">
        <v>164</v>
      </c>
      <c r="G2370" t="s">
        <v>144</v>
      </c>
      <c r="H2370">
        <v>11696</v>
      </c>
    </row>
    <row r="2371" spans="1:8">
      <c r="A2371" t="s">
        <v>20</v>
      </c>
      <c r="B2371" t="s">
        <v>2760</v>
      </c>
      <c r="C2371" t="s">
        <v>182</v>
      </c>
      <c r="D2371">
        <v>2013</v>
      </c>
      <c r="E2371" t="s">
        <v>106</v>
      </c>
      <c r="F2371" t="s">
        <v>164</v>
      </c>
      <c r="G2371" t="s">
        <v>144</v>
      </c>
      <c r="H2371">
        <v>277203</v>
      </c>
    </row>
    <row r="2372" spans="1:8">
      <c r="A2372" t="s">
        <v>23</v>
      </c>
      <c r="B2372" t="s">
        <v>2761</v>
      </c>
      <c r="C2372" t="s">
        <v>175</v>
      </c>
      <c r="D2372">
        <v>2014</v>
      </c>
      <c r="E2372" t="s">
        <v>106</v>
      </c>
      <c r="F2372" t="s">
        <v>164</v>
      </c>
      <c r="G2372" t="s">
        <v>144</v>
      </c>
      <c r="H2372">
        <v>69140</v>
      </c>
    </row>
    <row r="2373" spans="1:8">
      <c r="A2373" t="s">
        <v>25</v>
      </c>
      <c r="B2373" t="s">
        <v>2762</v>
      </c>
      <c r="C2373" t="s">
        <v>176</v>
      </c>
      <c r="D2373">
        <v>2014</v>
      </c>
      <c r="E2373" t="s">
        <v>106</v>
      </c>
      <c r="F2373" t="s">
        <v>164</v>
      </c>
      <c r="G2373" t="s">
        <v>144</v>
      </c>
      <c r="H2373">
        <v>14930</v>
      </c>
    </row>
    <row r="2374" spans="1:8">
      <c r="A2374" t="s">
        <v>26</v>
      </c>
      <c r="B2374" t="s">
        <v>2763</v>
      </c>
      <c r="C2374" t="s">
        <v>177</v>
      </c>
      <c r="D2374">
        <v>2014</v>
      </c>
      <c r="E2374" t="s">
        <v>106</v>
      </c>
      <c r="F2374" t="s">
        <v>164</v>
      </c>
      <c r="G2374" t="s">
        <v>144</v>
      </c>
      <c r="H2374">
        <v>39674</v>
      </c>
    </row>
    <row r="2375" spans="1:8">
      <c r="A2375" s="16" t="s">
        <v>221</v>
      </c>
      <c r="B2375" t="s">
        <v>2764</v>
      </c>
      <c r="C2375" t="s">
        <v>178</v>
      </c>
      <c r="D2375">
        <v>2014</v>
      </c>
      <c r="E2375" t="s">
        <v>106</v>
      </c>
      <c r="F2375" t="s">
        <v>164</v>
      </c>
      <c r="G2375" t="s">
        <v>144</v>
      </c>
      <c r="H2375">
        <v>47848</v>
      </c>
    </row>
    <row r="2376" spans="1:8">
      <c r="A2376" t="s">
        <v>107</v>
      </c>
      <c r="B2376" t="s">
        <v>2765</v>
      </c>
      <c r="C2376" t="s">
        <v>179</v>
      </c>
      <c r="D2376">
        <v>2014</v>
      </c>
      <c r="E2376" t="s">
        <v>106</v>
      </c>
      <c r="F2376" t="s">
        <v>164</v>
      </c>
      <c r="G2376" t="s">
        <v>144</v>
      </c>
      <c r="H2376">
        <v>34788</v>
      </c>
    </row>
    <row r="2377" spans="1:8">
      <c r="A2377" t="s">
        <v>27</v>
      </c>
      <c r="B2377" t="s">
        <v>2766</v>
      </c>
      <c r="C2377" t="s">
        <v>180</v>
      </c>
      <c r="D2377">
        <v>2014</v>
      </c>
      <c r="E2377" t="s">
        <v>106</v>
      </c>
      <c r="F2377" t="s">
        <v>164</v>
      </c>
      <c r="G2377" t="s">
        <v>144</v>
      </c>
      <c r="H2377">
        <v>25282</v>
      </c>
    </row>
    <row r="2378" spans="1:8">
      <c r="A2378" t="s">
        <v>28</v>
      </c>
      <c r="B2378" t="s">
        <v>2767</v>
      </c>
      <c r="C2378" t="s">
        <v>181</v>
      </c>
      <c r="D2378">
        <v>2014</v>
      </c>
      <c r="E2378" t="s">
        <v>106</v>
      </c>
      <c r="F2378" t="s">
        <v>164</v>
      </c>
      <c r="G2378" t="s">
        <v>144</v>
      </c>
      <c r="H2378">
        <v>51383</v>
      </c>
    </row>
    <row r="2379" spans="1:8">
      <c r="A2379" t="s">
        <v>30</v>
      </c>
      <c r="B2379" t="s">
        <v>2768</v>
      </c>
      <c r="C2379" t="s">
        <v>29</v>
      </c>
      <c r="D2379">
        <v>2014</v>
      </c>
      <c r="E2379" t="s">
        <v>106</v>
      </c>
      <c r="F2379" t="s">
        <v>164</v>
      </c>
      <c r="G2379" t="s">
        <v>144</v>
      </c>
      <c r="H2379">
        <v>7766</v>
      </c>
    </row>
    <row r="2380" spans="1:8">
      <c r="A2380" t="s">
        <v>32</v>
      </c>
      <c r="B2380" t="s">
        <v>2769</v>
      </c>
      <c r="C2380" t="s">
        <v>31</v>
      </c>
      <c r="D2380">
        <v>2014</v>
      </c>
      <c r="E2380" t="s">
        <v>106</v>
      </c>
      <c r="F2380" t="s">
        <v>164</v>
      </c>
      <c r="G2380" t="s">
        <v>144</v>
      </c>
      <c r="H2380">
        <v>12220</v>
      </c>
    </row>
    <row r="2381" spans="1:8">
      <c r="A2381" t="s">
        <v>34</v>
      </c>
      <c r="B2381" t="s">
        <v>2770</v>
      </c>
      <c r="C2381" t="s">
        <v>33</v>
      </c>
      <c r="D2381">
        <v>2014</v>
      </c>
      <c r="E2381" t="s">
        <v>106</v>
      </c>
      <c r="F2381" t="s">
        <v>164</v>
      </c>
      <c r="G2381" t="s">
        <v>144</v>
      </c>
      <c r="H2381">
        <v>13653</v>
      </c>
    </row>
    <row r="2382" spans="1:8">
      <c r="A2382" t="s">
        <v>36</v>
      </c>
      <c r="B2382" t="s">
        <v>2771</v>
      </c>
      <c r="C2382" t="s">
        <v>35</v>
      </c>
      <c r="D2382">
        <v>2014</v>
      </c>
      <c r="E2382" t="s">
        <v>106</v>
      </c>
      <c r="F2382" t="s">
        <v>164</v>
      </c>
      <c r="G2382" t="s">
        <v>144</v>
      </c>
      <c r="H2382">
        <v>9898</v>
      </c>
    </row>
    <row r="2383" spans="1:8">
      <c r="A2383" t="s">
        <v>38</v>
      </c>
      <c r="B2383" t="s">
        <v>2772</v>
      </c>
      <c r="C2383" t="s">
        <v>37</v>
      </c>
      <c r="D2383">
        <v>2014</v>
      </c>
      <c r="E2383" t="s">
        <v>106</v>
      </c>
      <c r="F2383" t="s">
        <v>164</v>
      </c>
      <c r="G2383" t="s">
        <v>144</v>
      </c>
      <c r="H2383">
        <v>14042</v>
      </c>
    </row>
    <row r="2384" spans="1:8">
      <c r="A2384" t="s">
        <v>40</v>
      </c>
      <c r="B2384" t="s">
        <v>2773</v>
      </c>
      <c r="C2384" t="s">
        <v>39</v>
      </c>
      <c r="D2384">
        <v>2014</v>
      </c>
      <c r="E2384" t="s">
        <v>106</v>
      </c>
      <c r="F2384" t="s">
        <v>164</v>
      </c>
      <c r="G2384" t="s">
        <v>144</v>
      </c>
      <c r="H2384">
        <v>11561</v>
      </c>
    </row>
    <row r="2385" spans="1:8">
      <c r="A2385" t="s">
        <v>41</v>
      </c>
      <c r="B2385" t="s">
        <v>2774</v>
      </c>
      <c r="C2385" t="s">
        <v>24</v>
      </c>
      <c r="D2385">
        <v>2014</v>
      </c>
      <c r="E2385" t="s">
        <v>106</v>
      </c>
      <c r="F2385" t="s">
        <v>164</v>
      </c>
      <c r="G2385" t="s">
        <v>144</v>
      </c>
      <c r="H2385">
        <v>14930</v>
      </c>
    </row>
    <row r="2386" spans="1:8">
      <c r="A2386" t="s">
        <v>43</v>
      </c>
      <c r="B2386" t="s">
        <v>2775</v>
      </c>
      <c r="C2386" t="s">
        <v>42</v>
      </c>
      <c r="D2386">
        <v>2014</v>
      </c>
      <c r="E2386" t="s">
        <v>106</v>
      </c>
      <c r="F2386" t="s">
        <v>164</v>
      </c>
      <c r="G2386" t="s">
        <v>144</v>
      </c>
      <c r="H2386">
        <v>7575</v>
      </c>
    </row>
    <row r="2387" spans="1:8">
      <c r="A2387" t="s">
        <v>45</v>
      </c>
      <c r="B2387" t="s">
        <v>2776</v>
      </c>
      <c r="C2387" t="s">
        <v>44</v>
      </c>
      <c r="D2387">
        <v>2014</v>
      </c>
      <c r="E2387" t="s">
        <v>106</v>
      </c>
      <c r="F2387" t="s">
        <v>164</v>
      </c>
      <c r="G2387" t="s">
        <v>144</v>
      </c>
      <c r="H2387">
        <v>13431</v>
      </c>
    </row>
    <row r="2388" spans="1:8">
      <c r="A2388" t="s">
        <v>47</v>
      </c>
      <c r="B2388" t="s">
        <v>2777</v>
      </c>
      <c r="C2388" t="s">
        <v>46</v>
      </c>
      <c r="D2388">
        <v>2014</v>
      </c>
      <c r="E2388" t="s">
        <v>106</v>
      </c>
      <c r="F2388" t="s">
        <v>164</v>
      </c>
      <c r="G2388" t="s">
        <v>144</v>
      </c>
      <c r="H2388">
        <v>18668</v>
      </c>
    </row>
    <row r="2389" spans="1:8">
      <c r="A2389" t="s">
        <v>49</v>
      </c>
      <c r="B2389" t="s">
        <v>2778</v>
      </c>
      <c r="C2389" t="s">
        <v>48</v>
      </c>
      <c r="D2389">
        <v>2014</v>
      </c>
      <c r="E2389" t="s">
        <v>106</v>
      </c>
      <c r="F2389" t="s">
        <v>164</v>
      </c>
      <c r="G2389" t="s">
        <v>144</v>
      </c>
      <c r="H2389">
        <v>21781</v>
      </c>
    </row>
    <row r="2390" spans="1:8">
      <c r="A2390" t="s">
        <v>51</v>
      </c>
      <c r="B2390" t="s">
        <v>2779</v>
      </c>
      <c r="C2390" t="s">
        <v>50</v>
      </c>
      <c r="D2390">
        <v>2014</v>
      </c>
      <c r="E2390" t="s">
        <v>106</v>
      </c>
      <c r="F2390" t="s">
        <v>164</v>
      </c>
      <c r="G2390" t="s">
        <v>144</v>
      </c>
      <c r="H2390">
        <v>13060</v>
      </c>
    </row>
    <row r="2391" spans="1:8">
      <c r="A2391" t="s">
        <v>53</v>
      </c>
      <c r="B2391" t="s">
        <v>2780</v>
      </c>
      <c r="C2391" t="s">
        <v>52</v>
      </c>
      <c r="D2391">
        <v>2014</v>
      </c>
      <c r="E2391" t="s">
        <v>106</v>
      </c>
      <c r="F2391" t="s">
        <v>164</v>
      </c>
      <c r="G2391" t="s">
        <v>144</v>
      </c>
      <c r="H2391">
        <v>13007</v>
      </c>
    </row>
    <row r="2392" spans="1:8">
      <c r="A2392" t="s">
        <v>55</v>
      </c>
      <c r="B2392" t="s">
        <v>2781</v>
      </c>
      <c r="C2392" t="s">
        <v>54</v>
      </c>
      <c r="D2392">
        <v>2014</v>
      </c>
      <c r="E2392" t="s">
        <v>106</v>
      </c>
      <c r="F2392" t="s">
        <v>164</v>
      </c>
      <c r="G2392" t="s">
        <v>144</v>
      </c>
      <c r="H2392">
        <v>11959</v>
      </c>
    </row>
    <row r="2393" spans="1:8">
      <c r="A2393" t="s">
        <v>57</v>
      </c>
      <c r="B2393" t="s">
        <v>2782</v>
      </c>
      <c r="C2393" t="s">
        <v>56</v>
      </c>
      <c r="D2393">
        <v>2014</v>
      </c>
      <c r="E2393" t="s">
        <v>106</v>
      </c>
      <c r="F2393" t="s">
        <v>164</v>
      </c>
      <c r="G2393" t="s">
        <v>144</v>
      </c>
      <c r="H2393">
        <v>22829</v>
      </c>
    </row>
    <row r="2394" spans="1:8">
      <c r="A2394" t="s">
        <v>59</v>
      </c>
      <c r="B2394" t="s">
        <v>2783</v>
      </c>
      <c r="C2394" t="s">
        <v>58</v>
      </c>
      <c r="D2394">
        <v>2014</v>
      </c>
      <c r="E2394" t="s">
        <v>106</v>
      </c>
      <c r="F2394" t="s">
        <v>164</v>
      </c>
      <c r="G2394" t="s">
        <v>144</v>
      </c>
      <c r="H2394">
        <v>20373</v>
      </c>
    </row>
    <row r="2395" spans="1:8">
      <c r="A2395" t="s">
        <v>61</v>
      </c>
      <c r="B2395" t="s">
        <v>2784</v>
      </c>
      <c r="C2395" t="s">
        <v>60</v>
      </c>
      <c r="D2395">
        <v>2014</v>
      </c>
      <c r="E2395" t="s">
        <v>106</v>
      </c>
      <c r="F2395" t="s">
        <v>164</v>
      </c>
      <c r="G2395" t="s">
        <v>144</v>
      </c>
      <c r="H2395">
        <v>4909</v>
      </c>
    </row>
    <row r="2396" spans="1:8">
      <c r="A2396" t="s">
        <v>63</v>
      </c>
      <c r="B2396" t="s">
        <v>2785</v>
      </c>
      <c r="C2396" t="s">
        <v>62</v>
      </c>
      <c r="D2396">
        <v>2014</v>
      </c>
      <c r="E2396" t="s">
        <v>106</v>
      </c>
      <c r="F2396" t="s">
        <v>164</v>
      </c>
      <c r="G2396" t="s">
        <v>144</v>
      </c>
      <c r="H2396">
        <v>15430</v>
      </c>
    </row>
    <row r="2397" spans="1:8">
      <c r="A2397" t="s">
        <v>65</v>
      </c>
      <c r="B2397" t="s">
        <v>2786</v>
      </c>
      <c r="C2397" t="s">
        <v>64</v>
      </c>
      <c r="D2397">
        <v>2014</v>
      </c>
      <c r="E2397" t="s">
        <v>106</v>
      </c>
      <c r="F2397" t="s">
        <v>164</v>
      </c>
      <c r="G2397" t="s">
        <v>144</v>
      </c>
      <c r="H2397">
        <v>6156</v>
      </c>
    </row>
    <row r="2398" spans="1:8">
      <c r="A2398" t="s">
        <v>67</v>
      </c>
      <c r="B2398" t="s">
        <v>2787</v>
      </c>
      <c r="C2398" t="s">
        <v>66</v>
      </c>
      <c r="D2398">
        <v>2014</v>
      </c>
      <c r="E2398" t="s">
        <v>106</v>
      </c>
      <c r="F2398" t="s">
        <v>164</v>
      </c>
      <c r="G2398" t="s">
        <v>144</v>
      </c>
      <c r="H2398">
        <v>8255</v>
      </c>
    </row>
    <row r="2399" spans="1:8">
      <c r="A2399" t="s">
        <v>69</v>
      </c>
      <c r="B2399" t="s">
        <v>2788</v>
      </c>
      <c r="C2399" t="s">
        <v>68</v>
      </c>
      <c r="D2399">
        <v>2014</v>
      </c>
      <c r="E2399" t="s">
        <v>106</v>
      </c>
      <c r="F2399" t="s">
        <v>164</v>
      </c>
      <c r="G2399" t="s">
        <v>144</v>
      </c>
      <c r="H2399">
        <v>9618</v>
      </c>
    </row>
    <row r="2400" spans="1:8">
      <c r="A2400" t="s">
        <v>71</v>
      </c>
      <c r="B2400" t="s">
        <v>2789</v>
      </c>
      <c r="C2400" t="s">
        <v>70</v>
      </c>
      <c r="D2400">
        <v>2014</v>
      </c>
      <c r="E2400" t="s">
        <v>106</v>
      </c>
      <c r="F2400" t="s">
        <v>164</v>
      </c>
      <c r="G2400" t="s">
        <v>144</v>
      </c>
      <c r="H2400">
        <v>11924</v>
      </c>
    </row>
    <row r="2401" spans="1:8">
      <c r="A2401" t="s">
        <v>20</v>
      </c>
      <c r="B2401" t="s">
        <v>2790</v>
      </c>
      <c r="C2401" t="s">
        <v>182</v>
      </c>
      <c r="D2401">
        <v>2014</v>
      </c>
      <c r="E2401" t="s">
        <v>106</v>
      </c>
      <c r="F2401" t="s">
        <v>164</v>
      </c>
      <c r="G2401" t="s">
        <v>144</v>
      </c>
      <c r="H2401">
        <v>283045</v>
      </c>
    </row>
    <row r="2402" spans="1:8">
      <c r="A2402" t="s">
        <v>23</v>
      </c>
      <c r="B2402" t="s">
        <v>2791</v>
      </c>
      <c r="C2402" t="s">
        <v>175</v>
      </c>
      <c r="D2402">
        <v>2005</v>
      </c>
      <c r="E2402" t="s">
        <v>104</v>
      </c>
      <c r="F2402" t="s">
        <v>164</v>
      </c>
      <c r="G2402" t="s">
        <v>144</v>
      </c>
      <c r="H2402">
        <v>110693</v>
      </c>
    </row>
    <row r="2403" spans="1:8">
      <c r="A2403" t="s">
        <v>25</v>
      </c>
      <c r="B2403" t="s">
        <v>2792</v>
      </c>
      <c r="C2403" t="s">
        <v>176</v>
      </c>
      <c r="D2403">
        <v>2005</v>
      </c>
      <c r="E2403" t="s">
        <v>104</v>
      </c>
      <c r="F2403" t="s">
        <v>164</v>
      </c>
      <c r="G2403" t="s">
        <v>144</v>
      </c>
      <c r="H2403">
        <v>23309</v>
      </c>
    </row>
    <row r="2404" spans="1:8">
      <c r="A2404" t="s">
        <v>26</v>
      </c>
      <c r="B2404" t="s">
        <v>2793</v>
      </c>
      <c r="C2404" t="s">
        <v>177</v>
      </c>
      <c r="D2404">
        <v>2005</v>
      </c>
      <c r="E2404" t="s">
        <v>104</v>
      </c>
      <c r="F2404" t="s">
        <v>164</v>
      </c>
      <c r="G2404" t="s">
        <v>144</v>
      </c>
      <c r="H2404">
        <v>64198</v>
      </c>
    </row>
    <row r="2405" spans="1:8">
      <c r="A2405" s="16" t="s">
        <v>221</v>
      </c>
      <c r="B2405" t="s">
        <v>2794</v>
      </c>
      <c r="C2405" t="s">
        <v>178</v>
      </c>
      <c r="D2405">
        <v>2005</v>
      </c>
      <c r="E2405" t="s">
        <v>104</v>
      </c>
      <c r="F2405" t="s">
        <v>164</v>
      </c>
      <c r="G2405" t="s">
        <v>144</v>
      </c>
      <c r="H2405">
        <v>77709</v>
      </c>
    </row>
    <row r="2406" spans="1:8">
      <c r="A2406" t="s">
        <v>107</v>
      </c>
      <c r="B2406" t="s">
        <v>2795</v>
      </c>
      <c r="C2406" t="s">
        <v>179</v>
      </c>
      <c r="D2406">
        <v>2005</v>
      </c>
      <c r="E2406" t="s">
        <v>104</v>
      </c>
      <c r="F2406" t="s">
        <v>164</v>
      </c>
      <c r="G2406" t="s">
        <v>144</v>
      </c>
      <c r="H2406">
        <v>57272</v>
      </c>
    </row>
    <row r="2407" spans="1:8">
      <c r="A2407" t="s">
        <v>27</v>
      </c>
      <c r="B2407" t="s">
        <v>2796</v>
      </c>
      <c r="C2407" t="s">
        <v>180</v>
      </c>
      <c r="D2407">
        <v>2005</v>
      </c>
      <c r="E2407" t="s">
        <v>104</v>
      </c>
      <c r="F2407" t="s">
        <v>164</v>
      </c>
      <c r="G2407" t="s">
        <v>144</v>
      </c>
      <c r="H2407">
        <v>41819</v>
      </c>
    </row>
    <row r="2408" spans="1:8">
      <c r="A2408" t="s">
        <v>28</v>
      </c>
      <c r="B2408" t="s">
        <v>2797</v>
      </c>
      <c r="C2408" t="s">
        <v>181</v>
      </c>
      <c r="D2408">
        <v>2005</v>
      </c>
      <c r="E2408" t="s">
        <v>104</v>
      </c>
      <c r="F2408" t="s">
        <v>164</v>
      </c>
      <c r="G2408" t="s">
        <v>144</v>
      </c>
      <c r="H2408">
        <v>82428</v>
      </c>
    </row>
    <row r="2409" spans="1:8">
      <c r="A2409" t="s">
        <v>30</v>
      </c>
      <c r="B2409" t="s">
        <v>2798</v>
      </c>
      <c r="C2409" t="s">
        <v>29</v>
      </c>
      <c r="D2409">
        <v>2005</v>
      </c>
      <c r="E2409" t="s">
        <v>104</v>
      </c>
      <c r="F2409" t="s">
        <v>164</v>
      </c>
      <c r="G2409" t="s">
        <v>144</v>
      </c>
      <c r="H2409">
        <v>12092</v>
      </c>
    </row>
    <row r="2410" spans="1:8">
      <c r="A2410" t="s">
        <v>32</v>
      </c>
      <c r="B2410" t="s">
        <v>2799</v>
      </c>
      <c r="C2410" t="s">
        <v>31</v>
      </c>
      <c r="D2410">
        <v>2005</v>
      </c>
      <c r="E2410" t="s">
        <v>104</v>
      </c>
      <c r="F2410" t="s">
        <v>164</v>
      </c>
      <c r="G2410" t="s">
        <v>144</v>
      </c>
      <c r="H2410">
        <v>20236</v>
      </c>
    </row>
    <row r="2411" spans="1:8">
      <c r="A2411" t="s">
        <v>34</v>
      </c>
      <c r="B2411" t="s">
        <v>2800</v>
      </c>
      <c r="C2411" t="s">
        <v>33</v>
      </c>
      <c r="D2411">
        <v>2005</v>
      </c>
      <c r="E2411" t="s">
        <v>104</v>
      </c>
      <c r="F2411" t="s">
        <v>164</v>
      </c>
      <c r="G2411" t="s">
        <v>144</v>
      </c>
      <c r="H2411">
        <v>22592</v>
      </c>
    </row>
    <row r="2412" spans="1:8">
      <c r="A2412" t="s">
        <v>36</v>
      </c>
      <c r="B2412" t="s">
        <v>2801</v>
      </c>
      <c r="C2412" t="s">
        <v>35</v>
      </c>
      <c r="D2412">
        <v>2005</v>
      </c>
      <c r="E2412" t="s">
        <v>104</v>
      </c>
      <c r="F2412" t="s">
        <v>164</v>
      </c>
      <c r="G2412" t="s">
        <v>144</v>
      </c>
      <c r="H2412">
        <v>16439</v>
      </c>
    </row>
    <row r="2413" spans="1:8">
      <c r="A2413" t="s">
        <v>38</v>
      </c>
      <c r="B2413" t="s">
        <v>2802</v>
      </c>
      <c r="C2413" t="s">
        <v>37</v>
      </c>
      <c r="D2413">
        <v>2005</v>
      </c>
      <c r="E2413" t="s">
        <v>104</v>
      </c>
      <c r="F2413" t="s">
        <v>164</v>
      </c>
      <c r="G2413" t="s">
        <v>144</v>
      </c>
      <c r="H2413">
        <v>21088</v>
      </c>
    </row>
    <row r="2414" spans="1:8">
      <c r="A2414" t="s">
        <v>40</v>
      </c>
      <c r="B2414" t="s">
        <v>2803</v>
      </c>
      <c r="C2414" t="s">
        <v>39</v>
      </c>
      <c r="D2414">
        <v>2005</v>
      </c>
      <c r="E2414" t="s">
        <v>104</v>
      </c>
      <c r="F2414" t="s">
        <v>164</v>
      </c>
      <c r="G2414" t="s">
        <v>144</v>
      </c>
      <c r="H2414">
        <v>18246</v>
      </c>
    </row>
    <row r="2415" spans="1:8">
      <c r="A2415" t="s">
        <v>41</v>
      </c>
      <c r="B2415" t="s">
        <v>2804</v>
      </c>
      <c r="C2415" t="s">
        <v>24</v>
      </c>
      <c r="D2415">
        <v>2005</v>
      </c>
      <c r="E2415" t="s">
        <v>104</v>
      </c>
      <c r="F2415" t="s">
        <v>164</v>
      </c>
      <c r="G2415" t="s">
        <v>144</v>
      </c>
      <c r="H2415">
        <v>23309</v>
      </c>
    </row>
    <row r="2416" spans="1:8">
      <c r="A2416" t="s">
        <v>43</v>
      </c>
      <c r="B2416" t="s">
        <v>2805</v>
      </c>
      <c r="C2416" t="s">
        <v>42</v>
      </c>
      <c r="D2416">
        <v>2005</v>
      </c>
      <c r="E2416" t="s">
        <v>104</v>
      </c>
      <c r="F2416" t="s">
        <v>164</v>
      </c>
      <c r="G2416" t="s">
        <v>144</v>
      </c>
      <c r="H2416">
        <v>12771</v>
      </c>
    </row>
    <row r="2417" spans="1:8">
      <c r="A2417" t="s">
        <v>45</v>
      </c>
      <c r="B2417" t="s">
        <v>2806</v>
      </c>
      <c r="C2417" t="s">
        <v>44</v>
      </c>
      <c r="D2417">
        <v>2005</v>
      </c>
      <c r="E2417" t="s">
        <v>104</v>
      </c>
      <c r="F2417" t="s">
        <v>164</v>
      </c>
      <c r="G2417" t="s">
        <v>144</v>
      </c>
      <c r="H2417">
        <v>20737</v>
      </c>
    </row>
    <row r="2418" spans="1:8">
      <c r="A2418" t="s">
        <v>47</v>
      </c>
      <c r="B2418" t="s">
        <v>2807</v>
      </c>
      <c r="C2418" t="s">
        <v>46</v>
      </c>
      <c r="D2418">
        <v>2005</v>
      </c>
      <c r="E2418" t="s">
        <v>104</v>
      </c>
      <c r="F2418" t="s">
        <v>164</v>
      </c>
      <c r="G2418" t="s">
        <v>144</v>
      </c>
      <c r="H2418">
        <v>30690</v>
      </c>
    </row>
    <row r="2419" spans="1:8">
      <c r="A2419" t="s">
        <v>49</v>
      </c>
      <c r="B2419" t="s">
        <v>2808</v>
      </c>
      <c r="C2419" t="s">
        <v>48</v>
      </c>
      <c r="D2419">
        <v>2005</v>
      </c>
      <c r="E2419" t="s">
        <v>104</v>
      </c>
      <c r="F2419" t="s">
        <v>164</v>
      </c>
      <c r="G2419" t="s">
        <v>144</v>
      </c>
      <c r="H2419">
        <v>35957</v>
      </c>
    </row>
    <row r="2420" spans="1:8">
      <c r="A2420" t="s">
        <v>51</v>
      </c>
      <c r="B2420" t="s">
        <v>2809</v>
      </c>
      <c r="C2420" t="s">
        <v>50</v>
      </c>
      <c r="D2420">
        <v>2005</v>
      </c>
      <c r="E2420" t="s">
        <v>104</v>
      </c>
      <c r="F2420" t="s">
        <v>164</v>
      </c>
      <c r="G2420" t="s">
        <v>144</v>
      </c>
      <c r="H2420">
        <v>21913</v>
      </c>
    </row>
    <row r="2421" spans="1:8">
      <c r="A2421" t="s">
        <v>53</v>
      </c>
      <c r="B2421" t="s">
        <v>2810</v>
      </c>
      <c r="C2421" t="s">
        <v>52</v>
      </c>
      <c r="D2421">
        <v>2005</v>
      </c>
      <c r="E2421" t="s">
        <v>104</v>
      </c>
      <c r="F2421" t="s">
        <v>164</v>
      </c>
      <c r="G2421" t="s">
        <v>144</v>
      </c>
      <c r="H2421">
        <v>19839</v>
      </c>
    </row>
    <row r="2422" spans="1:8">
      <c r="A2422" t="s">
        <v>55</v>
      </c>
      <c r="B2422" t="s">
        <v>2811</v>
      </c>
      <c r="C2422" t="s">
        <v>54</v>
      </c>
      <c r="D2422">
        <v>2005</v>
      </c>
      <c r="E2422" t="s">
        <v>104</v>
      </c>
      <c r="F2422" t="s">
        <v>164</v>
      </c>
      <c r="G2422" t="s">
        <v>144</v>
      </c>
      <c r="H2422">
        <v>18487</v>
      </c>
    </row>
    <row r="2423" spans="1:8">
      <c r="A2423" t="s">
        <v>57</v>
      </c>
      <c r="B2423" t="s">
        <v>2812</v>
      </c>
      <c r="C2423" t="s">
        <v>56</v>
      </c>
      <c r="D2423">
        <v>2005</v>
      </c>
      <c r="E2423" t="s">
        <v>104</v>
      </c>
      <c r="F2423" t="s">
        <v>164</v>
      </c>
      <c r="G2423" t="s">
        <v>144</v>
      </c>
      <c r="H2423">
        <v>38785</v>
      </c>
    </row>
    <row r="2424" spans="1:8">
      <c r="A2424" t="s">
        <v>59</v>
      </c>
      <c r="B2424" t="s">
        <v>2813</v>
      </c>
      <c r="C2424" t="s">
        <v>58</v>
      </c>
      <c r="D2424">
        <v>2005</v>
      </c>
      <c r="E2424" t="s">
        <v>104</v>
      </c>
      <c r="F2424" t="s">
        <v>164</v>
      </c>
      <c r="G2424" t="s">
        <v>144</v>
      </c>
      <c r="H2424">
        <v>33637</v>
      </c>
    </row>
    <row r="2425" spans="1:8">
      <c r="A2425" t="s">
        <v>61</v>
      </c>
      <c r="B2425" t="s">
        <v>2814</v>
      </c>
      <c r="C2425" t="s">
        <v>60</v>
      </c>
      <c r="D2425">
        <v>2005</v>
      </c>
      <c r="E2425" t="s">
        <v>104</v>
      </c>
      <c r="F2425" t="s">
        <v>164</v>
      </c>
      <c r="G2425" t="s">
        <v>144</v>
      </c>
      <c r="H2425">
        <v>8182</v>
      </c>
    </row>
    <row r="2426" spans="1:8">
      <c r="A2426" t="s">
        <v>63</v>
      </c>
      <c r="B2426" t="s">
        <v>2815</v>
      </c>
      <c r="C2426" t="s">
        <v>62</v>
      </c>
      <c r="D2426">
        <v>2005</v>
      </c>
      <c r="E2426" t="s">
        <v>104</v>
      </c>
      <c r="F2426" t="s">
        <v>164</v>
      </c>
      <c r="G2426" t="s">
        <v>144</v>
      </c>
      <c r="H2426">
        <v>23989</v>
      </c>
    </row>
    <row r="2427" spans="1:8">
      <c r="A2427" t="s">
        <v>65</v>
      </c>
      <c r="B2427" t="s">
        <v>2816</v>
      </c>
      <c r="C2427" t="s">
        <v>64</v>
      </c>
      <c r="D2427">
        <v>2005</v>
      </c>
      <c r="E2427" t="s">
        <v>104</v>
      </c>
      <c r="F2427" t="s">
        <v>164</v>
      </c>
      <c r="G2427" t="s">
        <v>144</v>
      </c>
      <c r="H2427">
        <v>10446</v>
      </c>
    </row>
    <row r="2428" spans="1:8">
      <c r="A2428" t="s">
        <v>67</v>
      </c>
      <c r="B2428" t="s">
        <v>2817</v>
      </c>
      <c r="C2428" t="s">
        <v>66</v>
      </c>
      <c r="D2428">
        <v>2005</v>
      </c>
      <c r="E2428" t="s">
        <v>104</v>
      </c>
      <c r="F2428" t="s">
        <v>164</v>
      </c>
      <c r="G2428" t="s">
        <v>144</v>
      </c>
      <c r="H2428">
        <v>13749</v>
      </c>
    </row>
    <row r="2429" spans="1:8">
      <c r="A2429" t="s">
        <v>69</v>
      </c>
      <c r="B2429" t="s">
        <v>2818</v>
      </c>
      <c r="C2429" t="s">
        <v>68</v>
      </c>
      <c r="D2429">
        <v>2005</v>
      </c>
      <c r="E2429" t="s">
        <v>104</v>
      </c>
      <c r="F2429" t="s">
        <v>164</v>
      </c>
      <c r="G2429" t="s">
        <v>144</v>
      </c>
      <c r="H2429">
        <v>14462</v>
      </c>
    </row>
    <row r="2430" spans="1:8">
      <c r="A2430" t="s">
        <v>71</v>
      </c>
      <c r="B2430" t="s">
        <v>2819</v>
      </c>
      <c r="C2430" t="s">
        <v>70</v>
      </c>
      <c r="D2430">
        <v>2005</v>
      </c>
      <c r="E2430" t="s">
        <v>104</v>
      </c>
      <c r="F2430" t="s">
        <v>164</v>
      </c>
      <c r="G2430" t="s">
        <v>144</v>
      </c>
      <c r="H2430">
        <v>19782</v>
      </c>
    </row>
    <row r="2431" spans="1:8">
      <c r="A2431" t="s">
        <v>20</v>
      </c>
      <c r="B2431" t="s">
        <v>2820</v>
      </c>
      <c r="C2431" t="s">
        <v>182</v>
      </c>
      <c r="D2431">
        <v>2005</v>
      </c>
      <c r="E2431" t="s">
        <v>104</v>
      </c>
      <c r="F2431" t="s">
        <v>164</v>
      </c>
      <c r="G2431" t="s">
        <v>144</v>
      </c>
      <c r="H2431">
        <v>457428</v>
      </c>
    </row>
    <row r="2432" spans="1:8">
      <c r="A2432" t="s">
        <v>23</v>
      </c>
      <c r="B2432" t="s">
        <v>2821</v>
      </c>
      <c r="C2432" t="s">
        <v>175</v>
      </c>
      <c r="D2432">
        <v>2006</v>
      </c>
      <c r="E2432" t="s">
        <v>104</v>
      </c>
      <c r="F2432" t="s">
        <v>164</v>
      </c>
      <c r="G2432" t="s">
        <v>144</v>
      </c>
      <c r="H2432">
        <v>111191</v>
      </c>
    </row>
    <row r="2433" spans="1:8">
      <c r="A2433" t="s">
        <v>25</v>
      </c>
      <c r="B2433" t="s">
        <v>2822</v>
      </c>
      <c r="C2433" t="s">
        <v>176</v>
      </c>
      <c r="D2433">
        <v>2006</v>
      </c>
      <c r="E2433" t="s">
        <v>104</v>
      </c>
      <c r="F2433" t="s">
        <v>164</v>
      </c>
      <c r="G2433" t="s">
        <v>144</v>
      </c>
      <c r="H2433">
        <v>23607</v>
      </c>
    </row>
    <row r="2434" spans="1:8">
      <c r="A2434" t="s">
        <v>26</v>
      </c>
      <c r="B2434" t="s">
        <v>2823</v>
      </c>
      <c r="C2434" t="s">
        <v>177</v>
      </c>
      <c r="D2434">
        <v>2006</v>
      </c>
      <c r="E2434" t="s">
        <v>104</v>
      </c>
      <c r="F2434" t="s">
        <v>164</v>
      </c>
      <c r="G2434" t="s">
        <v>144</v>
      </c>
      <c r="H2434">
        <v>64516</v>
      </c>
    </row>
    <row r="2435" spans="1:8">
      <c r="A2435" s="16" t="s">
        <v>221</v>
      </c>
      <c r="B2435" t="s">
        <v>2824</v>
      </c>
      <c r="C2435" t="s">
        <v>178</v>
      </c>
      <c r="D2435">
        <v>2006</v>
      </c>
      <c r="E2435" t="s">
        <v>104</v>
      </c>
      <c r="F2435" t="s">
        <v>164</v>
      </c>
      <c r="G2435" t="s">
        <v>144</v>
      </c>
      <c r="H2435">
        <v>77487</v>
      </c>
    </row>
    <row r="2436" spans="1:8">
      <c r="A2436" t="s">
        <v>107</v>
      </c>
      <c r="B2436" t="s">
        <v>2825</v>
      </c>
      <c r="C2436" t="s">
        <v>179</v>
      </c>
      <c r="D2436">
        <v>2006</v>
      </c>
      <c r="E2436" t="s">
        <v>104</v>
      </c>
      <c r="F2436" t="s">
        <v>164</v>
      </c>
      <c r="G2436" t="s">
        <v>144</v>
      </c>
      <c r="H2436">
        <v>56820</v>
      </c>
    </row>
    <row r="2437" spans="1:8">
      <c r="A2437" t="s">
        <v>27</v>
      </c>
      <c r="B2437" t="s">
        <v>2826</v>
      </c>
      <c r="C2437" t="s">
        <v>180</v>
      </c>
      <c r="D2437">
        <v>2006</v>
      </c>
      <c r="E2437" t="s">
        <v>104</v>
      </c>
      <c r="F2437" t="s">
        <v>164</v>
      </c>
      <c r="G2437" t="s">
        <v>144</v>
      </c>
      <c r="H2437">
        <v>41718</v>
      </c>
    </row>
    <row r="2438" spans="1:8">
      <c r="A2438" t="s">
        <v>28</v>
      </c>
      <c r="B2438" t="s">
        <v>2827</v>
      </c>
      <c r="C2438" t="s">
        <v>181</v>
      </c>
      <c r="D2438">
        <v>2006</v>
      </c>
      <c r="E2438" t="s">
        <v>104</v>
      </c>
      <c r="F2438" t="s">
        <v>164</v>
      </c>
      <c r="G2438" t="s">
        <v>144</v>
      </c>
      <c r="H2438">
        <v>82729</v>
      </c>
    </row>
    <row r="2439" spans="1:8">
      <c r="A2439" t="s">
        <v>30</v>
      </c>
      <c r="B2439" t="s">
        <v>2828</v>
      </c>
      <c r="C2439" t="s">
        <v>29</v>
      </c>
      <c r="D2439">
        <v>2006</v>
      </c>
      <c r="E2439" t="s">
        <v>104</v>
      </c>
      <c r="F2439" t="s">
        <v>164</v>
      </c>
      <c r="G2439" t="s">
        <v>144</v>
      </c>
      <c r="H2439">
        <v>12195</v>
      </c>
    </row>
    <row r="2440" spans="1:8">
      <c r="A2440" t="s">
        <v>32</v>
      </c>
      <c r="B2440" t="s">
        <v>2829</v>
      </c>
      <c r="C2440" t="s">
        <v>31</v>
      </c>
      <c r="D2440">
        <v>2006</v>
      </c>
      <c r="E2440" t="s">
        <v>104</v>
      </c>
      <c r="F2440" t="s">
        <v>164</v>
      </c>
      <c r="G2440" t="s">
        <v>144</v>
      </c>
      <c r="H2440">
        <v>20269</v>
      </c>
    </row>
    <row r="2441" spans="1:8">
      <c r="A2441" t="s">
        <v>34</v>
      </c>
      <c r="B2441" t="s">
        <v>2830</v>
      </c>
      <c r="C2441" t="s">
        <v>33</v>
      </c>
      <c r="D2441">
        <v>2006</v>
      </c>
      <c r="E2441" t="s">
        <v>104</v>
      </c>
      <c r="F2441" t="s">
        <v>164</v>
      </c>
      <c r="G2441" t="s">
        <v>144</v>
      </c>
      <c r="H2441">
        <v>22642</v>
      </c>
    </row>
    <row r="2442" spans="1:8">
      <c r="A2442" t="s">
        <v>36</v>
      </c>
      <c r="B2442" t="s">
        <v>2831</v>
      </c>
      <c r="C2442" t="s">
        <v>35</v>
      </c>
      <c r="D2442">
        <v>2006</v>
      </c>
      <c r="E2442" t="s">
        <v>104</v>
      </c>
      <c r="F2442" t="s">
        <v>164</v>
      </c>
      <c r="G2442" t="s">
        <v>144</v>
      </c>
      <c r="H2442">
        <v>16437</v>
      </c>
    </row>
    <row r="2443" spans="1:8">
      <c r="A2443" t="s">
        <v>38</v>
      </c>
      <c r="B2443" t="s">
        <v>2832</v>
      </c>
      <c r="C2443" t="s">
        <v>37</v>
      </c>
      <c r="D2443">
        <v>2006</v>
      </c>
      <c r="E2443" t="s">
        <v>104</v>
      </c>
      <c r="F2443" t="s">
        <v>164</v>
      </c>
      <c r="G2443" t="s">
        <v>144</v>
      </c>
      <c r="H2443">
        <v>21339</v>
      </c>
    </row>
    <row r="2444" spans="1:8">
      <c r="A2444" t="s">
        <v>40</v>
      </c>
      <c r="B2444" t="s">
        <v>2833</v>
      </c>
      <c r="C2444" t="s">
        <v>39</v>
      </c>
      <c r="D2444">
        <v>2006</v>
      </c>
      <c r="E2444" t="s">
        <v>104</v>
      </c>
      <c r="F2444" t="s">
        <v>164</v>
      </c>
      <c r="G2444" t="s">
        <v>144</v>
      </c>
      <c r="H2444">
        <v>18309</v>
      </c>
    </row>
    <row r="2445" spans="1:8">
      <c r="A2445" t="s">
        <v>41</v>
      </c>
      <c r="B2445" t="s">
        <v>2834</v>
      </c>
      <c r="C2445" t="s">
        <v>24</v>
      </c>
      <c r="D2445">
        <v>2006</v>
      </c>
      <c r="E2445" t="s">
        <v>104</v>
      </c>
      <c r="F2445" t="s">
        <v>164</v>
      </c>
      <c r="G2445" t="s">
        <v>144</v>
      </c>
      <c r="H2445">
        <v>23607</v>
      </c>
    </row>
    <row r="2446" spans="1:8">
      <c r="A2446" t="s">
        <v>43</v>
      </c>
      <c r="B2446" t="s">
        <v>2835</v>
      </c>
      <c r="C2446" t="s">
        <v>42</v>
      </c>
      <c r="D2446">
        <v>2006</v>
      </c>
      <c r="E2446" t="s">
        <v>104</v>
      </c>
      <c r="F2446" t="s">
        <v>164</v>
      </c>
      <c r="G2446" t="s">
        <v>144</v>
      </c>
      <c r="H2446">
        <v>12732</v>
      </c>
    </row>
    <row r="2447" spans="1:8">
      <c r="A2447" t="s">
        <v>45</v>
      </c>
      <c r="B2447" t="s">
        <v>2836</v>
      </c>
      <c r="C2447" t="s">
        <v>44</v>
      </c>
      <c r="D2447">
        <v>2006</v>
      </c>
      <c r="E2447" t="s">
        <v>104</v>
      </c>
      <c r="F2447" t="s">
        <v>164</v>
      </c>
      <c r="G2447" t="s">
        <v>144</v>
      </c>
      <c r="H2447">
        <v>20985</v>
      </c>
    </row>
    <row r="2448" spans="1:8">
      <c r="A2448" t="s">
        <v>47</v>
      </c>
      <c r="B2448" t="s">
        <v>2837</v>
      </c>
      <c r="C2448" t="s">
        <v>46</v>
      </c>
      <c r="D2448">
        <v>2006</v>
      </c>
      <c r="E2448" t="s">
        <v>104</v>
      </c>
      <c r="F2448" t="s">
        <v>164</v>
      </c>
      <c r="G2448" t="s">
        <v>144</v>
      </c>
      <c r="H2448">
        <v>30799</v>
      </c>
    </row>
    <row r="2449" spans="1:8">
      <c r="A2449" t="s">
        <v>49</v>
      </c>
      <c r="B2449" t="s">
        <v>2838</v>
      </c>
      <c r="C2449" t="s">
        <v>48</v>
      </c>
      <c r="D2449">
        <v>2006</v>
      </c>
      <c r="E2449" t="s">
        <v>104</v>
      </c>
      <c r="F2449" t="s">
        <v>164</v>
      </c>
      <c r="G2449" t="s">
        <v>144</v>
      </c>
      <c r="H2449">
        <v>35720</v>
      </c>
    </row>
    <row r="2450" spans="1:8">
      <c r="A2450" t="s">
        <v>51</v>
      </c>
      <c r="B2450" t="s">
        <v>2839</v>
      </c>
      <c r="C2450" t="s">
        <v>50</v>
      </c>
      <c r="D2450">
        <v>2006</v>
      </c>
      <c r="E2450" t="s">
        <v>104</v>
      </c>
      <c r="F2450" t="s">
        <v>164</v>
      </c>
      <c r="G2450" t="s">
        <v>144</v>
      </c>
      <c r="H2450">
        <v>21832</v>
      </c>
    </row>
    <row r="2451" spans="1:8">
      <c r="A2451" t="s">
        <v>53</v>
      </c>
      <c r="B2451" t="s">
        <v>2840</v>
      </c>
      <c r="C2451" t="s">
        <v>52</v>
      </c>
      <c r="D2451">
        <v>2006</v>
      </c>
      <c r="E2451" t="s">
        <v>104</v>
      </c>
      <c r="F2451" t="s">
        <v>164</v>
      </c>
      <c r="G2451" t="s">
        <v>144</v>
      </c>
      <c r="H2451">
        <v>19935</v>
      </c>
    </row>
    <row r="2452" spans="1:8">
      <c r="A2452" t="s">
        <v>55</v>
      </c>
      <c r="B2452" t="s">
        <v>2841</v>
      </c>
      <c r="C2452" t="s">
        <v>54</v>
      </c>
      <c r="D2452">
        <v>2006</v>
      </c>
      <c r="E2452" t="s">
        <v>104</v>
      </c>
      <c r="F2452" t="s">
        <v>164</v>
      </c>
      <c r="G2452" t="s">
        <v>144</v>
      </c>
      <c r="H2452">
        <v>18535</v>
      </c>
    </row>
    <row r="2453" spans="1:8">
      <c r="A2453" t="s">
        <v>57</v>
      </c>
      <c r="B2453" t="s">
        <v>2842</v>
      </c>
      <c r="C2453" t="s">
        <v>56</v>
      </c>
      <c r="D2453">
        <v>2006</v>
      </c>
      <c r="E2453" t="s">
        <v>104</v>
      </c>
      <c r="F2453" t="s">
        <v>164</v>
      </c>
      <c r="G2453" t="s">
        <v>144</v>
      </c>
      <c r="H2453">
        <v>38285</v>
      </c>
    </row>
    <row r="2454" spans="1:8">
      <c r="A2454" t="s">
        <v>59</v>
      </c>
      <c r="B2454" t="s">
        <v>2843</v>
      </c>
      <c r="C2454" t="s">
        <v>58</v>
      </c>
      <c r="D2454">
        <v>2006</v>
      </c>
      <c r="E2454" t="s">
        <v>104</v>
      </c>
      <c r="F2454" t="s">
        <v>164</v>
      </c>
      <c r="G2454" t="s">
        <v>144</v>
      </c>
      <c r="H2454">
        <v>33562</v>
      </c>
    </row>
    <row r="2455" spans="1:8">
      <c r="A2455" t="s">
        <v>61</v>
      </c>
      <c r="B2455" t="s">
        <v>2844</v>
      </c>
      <c r="C2455" t="s">
        <v>60</v>
      </c>
      <c r="D2455">
        <v>2006</v>
      </c>
      <c r="E2455" t="s">
        <v>104</v>
      </c>
      <c r="F2455" t="s">
        <v>164</v>
      </c>
      <c r="G2455" t="s">
        <v>144</v>
      </c>
      <c r="H2455">
        <v>8156</v>
      </c>
    </row>
    <row r="2456" spans="1:8">
      <c r="A2456" t="s">
        <v>63</v>
      </c>
      <c r="B2456" t="s">
        <v>2845</v>
      </c>
      <c r="C2456" t="s">
        <v>62</v>
      </c>
      <c r="D2456">
        <v>2006</v>
      </c>
      <c r="E2456" t="s">
        <v>104</v>
      </c>
      <c r="F2456" t="s">
        <v>164</v>
      </c>
      <c r="G2456" t="s">
        <v>144</v>
      </c>
      <c r="H2456">
        <v>24107</v>
      </c>
    </row>
    <row r="2457" spans="1:8">
      <c r="A2457" t="s">
        <v>65</v>
      </c>
      <c r="B2457" t="s">
        <v>2846</v>
      </c>
      <c r="C2457" t="s">
        <v>64</v>
      </c>
      <c r="D2457">
        <v>2006</v>
      </c>
      <c r="E2457" t="s">
        <v>104</v>
      </c>
      <c r="F2457" t="s">
        <v>164</v>
      </c>
      <c r="G2457" t="s">
        <v>144</v>
      </c>
      <c r="H2457">
        <v>10459</v>
      </c>
    </row>
    <row r="2458" spans="1:8">
      <c r="A2458" t="s">
        <v>67</v>
      </c>
      <c r="B2458" t="s">
        <v>2847</v>
      </c>
      <c r="C2458" t="s">
        <v>66</v>
      </c>
      <c r="D2458">
        <v>2006</v>
      </c>
      <c r="E2458" t="s">
        <v>104</v>
      </c>
      <c r="F2458" t="s">
        <v>164</v>
      </c>
      <c r="G2458" t="s">
        <v>144</v>
      </c>
      <c r="H2458">
        <v>13768</v>
      </c>
    </row>
    <row r="2459" spans="1:8">
      <c r="A2459" t="s">
        <v>69</v>
      </c>
      <c r="B2459" t="s">
        <v>2848</v>
      </c>
      <c r="C2459" t="s">
        <v>68</v>
      </c>
      <c r="D2459">
        <v>2006</v>
      </c>
      <c r="E2459" t="s">
        <v>104</v>
      </c>
      <c r="F2459" t="s">
        <v>164</v>
      </c>
      <c r="G2459" t="s">
        <v>144</v>
      </c>
      <c r="H2459">
        <v>14664</v>
      </c>
    </row>
    <row r="2460" spans="1:8">
      <c r="A2460" t="s">
        <v>71</v>
      </c>
      <c r="B2460" t="s">
        <v>2849</v>
      </c>
      <c r="C2460" t="s">
        <v>70</v>
      </c>
      <c r="D2460">
        <v>2006</v>
      </c>
      <c r="E2460" t="s">
        <v>104</v>
      </c>
      <c r="F2460" t="s">
        <v>164</v>
      </c>
      <c r="G2460" t="s">
        <v>144</v>
      </c>
      <c r="H2460">
        <v>19731</v>
      </c>
    </row>
    <row r="2461" spans="1:8">
      <c r="A2461" t="s">
        <v>20</v>
      </c>
      <c r="B2461" t="s">
        <v>2850</v>
      </c>
      <c r="C2461" t="s">
        <v>182</v>
      </c>
      <c r="D2461">
        <v>2006</v>
      </c>
      <c r="E2461" t="s">
        <v>104</v>
      </c>
      <c r="F2461" t="s">
        <v>164</v>
      </c>
      <c r="G2461" t="s">
        <v>144</v>
      </c>
      <c r="H2461">
        <v>458068</v>
      </c>
    </row>
    <row r="2462" spans="1:8">
      <c r="A2462" t="s">
        <v>23</v>
      </c>
      <c r="B2462" t="s">
        <v>2851</v>
      </c>
      <c r="C2462" t="s">
        <v>175</v>
      </c>
      <c r="D2462">
        <v>2007</v>
      </c>
      <c r="E2462" t="s">
        <v>104</v>
      </c>
      <c r="F2462" t="s">
        <v>164</v>
      </c>
      <c r="G2462" t="s">
        <v>144</v>
      </c>
      <c r="H2462">
        <v>112180</v>
      </c>
    </row>
    <row r="2463" spans="1:8">
      <c r="A2463" t="s">
        <v>25</v>
      </c>
      <c r="B2463" t="s">
        <v>2852</v>
      </c>
      <c r="C2463" t="s">
        <v>176</v>
      </c>
      <c r="D2463">
        <v>2007</v>
      </c>
      <c r="E2463" t="s">
        <v>104</v>
      </c>
      <c r="F2463" t="s">
        <v>164</v>
      </c>
      <c r="G2463" t="s">
        <v>144</v>
      </c>
      <c r="H2463">
        <v>24075</v>
      </c>
    </row>
    <row r="2464" spans="1:8">
      <c r="A2464" t="s">
        <v>26</v>
      </c>
      <c r="B2464" t="s">
        <v>2853</v>
      </c>
      <c r="C2464" t="s">
        <v>177</v>
      </c>
      <c r="D2464">
        <v>2007</v>
      </c>
      <c r="E2464" t="s">
        <v>104</v>
      </c>
      <c r="F2464" t="s">
        <v>164</v>
      </c>
      <c r="G2464" t="s">
        <v>144</v>
      </c>
      <c r="H2464">
        <v>65232</v>
      </c>
    </row>
    <row r="2465" spans="1:8">
      <c r="A2465" s="16" t="s">
        <v>221</v>
      </c>
      <c r="B2465" t="s">
        <v>2854</v>
      </c>
      <c r="C2465" t="s">
        <v>178</v>
      </c>
      <c r="D2465">
        <v>2007</v>
      </c>
      <c r="E2465" t="s">
        <v>104</v>
      </c>
      <c r="F2465" t="s">
        <v>164</v>
      </c>
      <c r="G2465" t="s">
        <v>144</v>
      </c>
      <c r="H2465">
        <v>77695</v>
      </c>
    </row>
    <row r="2466" spans="1:8">
      <c r="A2466" t="s">
        <v>107</v>
      </c>
      <c r="B2466" t="s">
        <v>2855</v>
      </c>
      <c r="C2466" t="s">
        <v>179</v>
      </c>
      <c r="D2466">
        <v>2007</v>
      </c>
      <c r="E2466" t="s">
        <v>104</v>
      </c>
      <c r="F2466" t="s">
        <v>164</v>
      </c>
      <c r="G2466" t="s">
        <v>144</v>
      </c>
      <c r="H2466">
        <v>56768</v>
      </c>
    </row>
    <row r="2467" spans="1:8">
      <c r="A2467" t="s">
        <v>27</v>
      </c>
      <c r="B2467" t="s">
        <v>2856</v>
      </c>
      <c r="C2467" t="s">
        <v>180</v>
      </c>
      <c r="D2467">
        <v>2007</v>
      </c>
      <c r="E2467" t="s">
        <v>104</v>
      </c>
      <c r="F2467" t="s">
        <v>164</v>
      </c>
      <c r="G2467" t="s">
        <v>144</v>
      </c>
      <c r="H2467">
        <v>41700</v>
      </c>
    </row>
    <row r="2468" spans="1:8">
      <c r="A2468" t="s">
        <v>28</v>
      </c>
      <c r="B2468" t="s">
        <v>2857</v>
      </c>
      <c r="C2468" t="s">
        <v>181</v>
      </c>
      <c r="D2468">
        <v>2007</v>
      </c>
      <c r="E2468" t="s">
        <v>104</v>
      </c>
      <c r="F2468" t="s">
        <v>164</v>
      </c>
      <c r="G2468" t="s">
        <v>144</v>
      </c>
      <c r="H2468">
        <v>83364</v>
      </c>
    </row>
    <row r="2469" spans="1:8">
      <c r="A2469" t="s">
        <v>30</v>
      </c>
      <c r="B2469" t="s">
        <v>2858</v>
      </c>
      <c r="C2469" t="s">
        <v>29</v>
      </c>
      <c r="D2469">
        <v>2007</v>
      </c>
      <c r="E2469" t="s">
        <v>104</v>
      </c>
      <c r="F2469" t="s">
        <v>164</v>
      </c>
      <c r="G2469" t="s">
        <v>144</v>
      </c>
      <c r="H2469">
        <v>12433</v>
      </c>
    </row>
    <row r="2470" spans="1:8">
      <c r="A2470" t="s">
        <v>32</v>
      </c>
      <c r="B2470" t="s">
        <v>2859</v>
      </c>
      <c r="C2470" t="s">
        <v>31</v>
      </c>
      <c r="D2470">
        <v>2007</v>
      </c>
      <c r="E2470" t="s">
        <v>104</v>
      </c>
      <c r="F2470" t="s">
        <v>164</v>
      </c>
      <c r="G2470" t="s">
        <v>144</v>
      </c>
      <c r="H2470">
        <v>20441</v>
      </c>
    </row>
    <row r="2471" spans="1:8">
      <c r="A2471" t="s">
        <v>34</v>
      </c>
      <c r="B2471" t="s">
        <v>2860</v>
      </c>
      <c r="C2471" t="s">
        <v>33</v>
      </c>
      <c r="D2471">
        <v>2007</v>
      </c>
      <c r="E2471" t="s">
        <v>104</v>
      </c>
      <c r="F2471" t="s">
        <v>164</v>
      </c>
      <c r="G2471" t="s">
        <v>144</v>
      </c>
      <c r="H2471">
        <v>22726</v>
      </c>
    </row>
    <row r="2472" spans="1:8">
      <c r="A2472" t="s">
        <v>36</v>
      </c>
      <c r="B2472" t="s">
        <v>2861</v>
      </c>
      <c r="C2472" t="s">
        <v>35</v>
      </c>
      <c r="D2472">
        <v>2007</v>
      </c>
      <c r="E2472" t="s">
        <v>104</v>
      </c>
      <c r="F2472" t="s">
        <v>164</v>
      </c>
      <c r="G2472" t="s">
        <v>144</v>
      </c>
      <c r="H2472">
        <v>16477</v>
      </c>
    </row>
    <row r="2473" spans="1:8">
      <c r="A2473" t="s">
        <v>38</v>
      </c>
      <c r="B2473" t="s">
        <v>2862</v>
      </c>
      <c r="C2473" t="s">
        <v>37</v>
      </c>
      <c r="D2473">
        <v>2007</v>
      </c>
      <c r="E2473" t="s">
        <v>104</v>
      </c>
      <c r="F2473" t="s">
        <v>164</v>
      </c>
      <c r="G2473" t="s">
        <v>144</v>
      </c>
      <c r="H2473">
        <v>21602</v>
      </c>
    </row>
    <row r="2474" spans="1:8">
      <c r="A2474" t="s">
        <v>40</v>
      </c>
      <c r="B2474" t="s">
        <v>2863</v>
      </c>
      <c r="C2474" t="s">
        <v>39</v>
      </c>
      <c r="D2474">
        <v>2007</v>
      </c>
      <c r="E2474" t="s">
        <v>104</v>
      </c>
      <c r="F2474" t="s">
        <v>164</v>
      </c>
      <c r="G2474" t="s">
        <v>144</v>
      </c>
      <c r="H2474">
        <v>18501</v>
      </c>
    </row>
    <row r="2475" spans="1:8">
      <c r="A2475" t="s">
        <v>41</v>
      </c>
      <c r="B2475" t="s">
        <v>2864</v>
      </c>
      <c r="C2475" t="s">
        <v>24</v>
      </c>
      <c r="D2475">
        <v>2007</v>
      </c>
      <c r="E2475" t="s">
        <v>104</v>
      </c>
      <c r="F2475" t="s">
        <v>164</v>
      </c>
      <c r="G2475" t="s">
        <v>144</v>
      </c>
      <c r="H2475">
        <v>24075</v>
      </c>
    </row>
    <row r="2476" spans="1:8">
      <c r="A2476" t="s">
        <v>43</v>
      </c>
      <c r="B2476" t="s">
        <v>2865</v>
      </c>
      <c r="C2476" t="s">
        <v>42</v>
      </c>
      <c r="D2476">
        <v>2007</v>
      </c>
      <c r="E2476" t="s">
        <v>104</v>
      </c>
      <c r="F2476" t="s">
        <v>164</v>
      </c>
      <c r="G2476" t="s">
        <v>144</v>
      </c>
      <c r="H2476">
        <v>12818</v>
      </c>
    </row>
    <row r="2477" spans="1:8">
      <c r="A2477" t="s">
        <v>45</v>
      </c>
      <c r="B2477" t="s">
        <v>2866</v>
      </c>
      <c r="C2477" t="s">
        <v>44</v>
      </c>
      <c r="D2477">
        <v>2007</v>
      </c>
      <c r="E2477" t="s">
        <v>104</v>
      </c>
      <c r="F2477" t="s">
        <v>164</v>
      </c>
      <c r="G2477" t="s">
        <v>144</v>
      </c>
      <c r="H2477">
        <v>21297</v>
      </c>
    </row>
    <row r="2478" spans="1:8">
      <c r="A2478" t="s">
        <v>47</v>
      </c>
      <c r="B2478" t="s">
        <v>2867</v>
      </c>
      <c r="C2478" t="s">
        <v>46</v>
      </c>
      <c r="D2478">
        <v>2007</v>
      </c>
      <c r="E2478" t="s">
        <v>104</v>
      </c>
      <c r="F2478" t="s">
        <v>164</v>
      </c>
      <c r="G2478" t="s">
        <v>144</v>
      </c>
      <c r="H2478">
        <v>31117</v>
      </c>
    </row>
    <row r="2479" spans="1:8">
      <c r="A2479" t="s">
        <v>49</v>
      </c>
      <c r="B2479" t="s">
        <v>2868</v>
      </c>
      <c r="C2479" t="s">
        <v>48</v>
      </c>
      <c r="D2479">
        <v>2007</v>
      </c>
      <c r="E2479" t="s">
        <v>104</v>
      </c>
      <c r="F2479" t="s">
        <v>164</v>
      </c>
      <c r="G2479" t="s">
        <v>144</v>
      </c>
      <c r="H2479">
        <v>35657</v>
      </c>
    </row>
    <row r="2480" spans="1:8">
      <c r="A2480" t="s">
        <v>51</v>
      </c>
      <c r="B2480" t="s">
        <v>2869</v>
      </c>
      <c r="C2480" t="s">
        <v>50</v>
      </c>
      <c r="D2480">
        <v>2007</v>
      </c>
      <c r="E2480" t="s">
        <v>104</v>
      </c>
      <c r="F2480" t="s">
        <v>164</v>
      </c>
      <c r="G2480" t="s">
        <v>144</v>
      </c>
      <c r="H2480">
        <v>21836</v>
      </c>
    </row>
    <row r="2481" spans="1:8">
      <c r="A2481" t="s">
        <v>53</v>
      </c>
      <c r="B2481" t="s">
        <v>2870</v>
      </c>
      <c r="C2481" t="s">
        <v>52</v>
      </c>
      <c r="D2481">
        <v>2007</v>
      </c>
      <c r="E2481" t="s">
        <v>104</v>
      </c>
      <c r="F2481" t="s">
        <v>164</v>
      </c>
      <c r="G2481" t="s">
        <v>144</v>
      </c>
      <c r="H2481">
        <v>20202</v>
      </c>
    </row>
    <row r="2482" spans="1:8">
      <c r="A2482" t="s">
        <v>55</v>
      </c>
      <c r="B2482" t="s">
        <v>2871</v>
      </c>
      <c r="C2482" t="s">
        <v>54</v>
      </c>
      <c r="D2482">
        <v>2007</v>
      </c>
      <c r="E2482" t="s">
        <v>104</v>
      </c>
      <c r="F2482" t="s">
        <v>164</v>
      </c>
      <c r="G2482" t="s">
        <v>144</v>
      </c>
      <c r="H2482">
        <v>18750</v>
      </c>
    </row>
    <row r="2483" spans="1:8">
      <c r="A2483" t="s">
        <v>57</v>
      </c>
      <c r="B2483" t="s">
        <v>2872</v>
      </c>
      <c r="C2483" t="s">
        <v>56</v>
      </c>
      <c r="D2483">
        <v>2007</v>
      </c>
      <c r="E2483" t="s">
        <v>104</v>
      </c>
      <c r="F2483" t="s">
        <v>164</v>
      </c>
      <c r="G2483" t="s">
        <v>144</v>
      </c>
      <c r="H2483">
        <v>38018</v>
      </c>
    </row>
    <row r="2484" spans="1:8">
      <c r="A2484" t="s">
        <v>59</v>
      </c>
      <c r="B2484" t="s">
        <v>2873</v>
      </c>
      <c r="C2484" t="s">
        <v>58</v>
      </c>
      <c r="D2484">
        <v>2007</v>
      </c>
      <c r="E2484" t="s">
        <v>104</v>
      </c>
      <c r="F2484" t="s">
        <v>164</v>
      </c>
      <c r="G2484" t="s">
        <v>144</v>
      </c>
      <c r="H2484">
        <v>33505</v>
      </c>
    </row>
    <row r="2485" spans="1:8">
      <c r="A2485" t="s">
        <v>61</v>
      </c>
      <c r="B2485" t="s">
        <v>2874</v>
      </c>
      <c r="C2485" t="s">
        <v>60</v>
      </c>
      <c r="D2485">
        <v>2007</v>
      </c>
      <c r="E2485" t="s">
        <v>104</v>
      </c>
      <c r="F2485" t="s">
        <v>164</v>
      </c>
      <c r="G2485" t="s">
        <v>144</v>
      </c>
      <c r="H2485">
        <v>8195</v>
      </c>
    </row>
    <row r="2486" spans="1:8">
      <c r="A2486" t="s">
        <v>63</v>
      </c>
      <c r="B2486" t="s">
        <v>2875</v>
      </c>
      <c r="C2486" t="s">
        <v>62</v>
      </c>
      <c r="D2486">
        <v>2007</v>
      </c>
      <c r="E2486" t="s">
        <v>104</v>
      </c>
      <c r="F2486" t="s">
        <v>164</v>
      </c>
      <c r="G2486" t="s">
        <v>144</v>
      </c>
      <c r="H2486">
        <v>24387</v>
      </c>
    </row>
    <row r="2487" spans="1:8">
      <c r="A2487" t="s">
        <v>65</v>
      </c>
      <c r="B2487" t="s">
        <v>2876</v>
      </c>
      <c r="C2487" t="s">
        <v>64</v>
      </c>
      <c r="D2487">
        <v>2007</v>
      </c>
      <c r="E2487" t="s">
        <v>104</v>
      </c>
      <c r="F2487" t="s">
        <v>164</v>
      </c>
      <c r="G2487" t="s">
        <v>144</v>
      </c>
      <c r="H2487">
        <v>10505</v>
      </c>
    </row>
    <row r="2488" spans="1:8">
      <c r="A2488" t="s">
        <v>67</v>
      </c>
      <c r="B2488" t="s">
        <v>2877</v>
      </c>
      <c r="C2488" t="s">
        <v>66</v>
      </c>
      <c r="D2488">
        <v>2007</v>
      </c>
      <c r="E2488" t="s">
        <v>104</v>
      </c>
      <c r="F2488" t="s">
        <v>164</v>
      </c>
      <c r="G2488" t="s">
        <v>144</v>
      </c>
      <c r="H2488">
        <v>13746</v>
      </c>
    </row>
    <row r="2489" spans="1:8">
      <c r="A2489" t="s">
        <v>69</v>
      </c>
      <c r="B2489" t="s">
        <v>2878</v>
      </c>
      <c r="C2489" t="s">
        <v>68</v>
      </c>
      <c r="D2489">
        <v>2007</v>
      </c>
      <c r="E2489" t="s">
        <v>104</v>
      </c>
      <c r="F2489" t="s">
        <v>164</v>
      </c>
      <c r="G2489" t="s">
        <v>144</v>
      </c>
      <c r="H2489">
        <v>14917</v>
      </c>
    </row>
    <row r="2490" spans="1:8">
      <c r="A2490" t="s">
        <v>71</v>
      </c>
      <c r="B2490" t="s">
        <v>2879</v>
      </c>
      <c r="C2490" t="s">
        <v>70</v>
      </c>
      <c r="D2490">
        <v>2007</v>
      </c>
      <c r="E2490" t="s">
        <v>104</v>
      </c>
      <c r="F2490" t="s">
        <v>164</v>
      </c>
      <c r="G2490" t="s">
        <v>144</v>
      </c>
      <c r="H2490">
        <v>19809</v>
      </c>
    </row>
    <row r="2491" spans="1:8">
      <c r="A2491" t="s">
        <v>20</v>
      </c>
      <c r="B2491" t="s">
        <v>2880</v>
      </c>
      <c r="C2491" t="s">
        <v>182</v>
      </c>
      <c r="D2491">
        <v>2007</v>
      </c>
      <c r="E2491" t="s">
        <v>104</v>
      </c>
      <c r="F2491" t="s">
        <v>164</v>
      </c>
      <c r="G2491" t="s">
        <v>144</v>
      </c>
      <c r="H2491">
        <v>461014</v>
      </c>
    </row>
    <row r="2492" spans="1:8">
      <c r="A2492" t="s">
        <v>23</v>
      </c>
      <c r="B2492" t="s">
        <v>2881</v>
      </c>
      <c r="C2492" t="s">
        <v>175</v>
      </c>
      <c r="D2492">
        <v>2008</v>
      </c>
      <c r="E2492" t="s">
        <v>104</v>
      </c>
      <c r="F2492" t="s">
        <v>164</v>
      </c>
      <c r="G2492" t="s">
        <v>144</v>
      </c>
      <c r="H2492">
        <v>114389</v>
      </c>
    </row>
    <row r="2493" spans="1:8">
      <c r="A2493" t="s">
        <v>25</v>
      </c>
      <c r="B2493" t="s">
        <v>2882</v>
      </c>
      <c r="C2493" t="s">
        <v>176</v>
      </c>
      <c r="D2493">
        <v>2008</v>
      </c>
      <c r="E2493" t="s">
        <v>104</v>
      </c>
      <c r="F2493" t="s">
        <v>164</v>
      </c>
      <c r="G2493" t="s">
        <v>144</v>
      </c>
      <c r="H2493">
        <v>24679</v>
      </c>
    </row>
    <row r="2494" spans="1:8">
      <c r="A2494" t="s">
        <v>26</v>
      </c>
      <c r="B2494" t="s">
        <v>2883</v>
      </c>
      <c r="C2494" t="s">
        <v>177</v>
      </c>
      <c r="D2494">
        <v>2008</v>
      </c>
      <c r="E2494" t="s">
        <v>104</v>
      </c>
      <c r="F2494" t="s">
        <v>164</v>
      </c>
      <c r="G2494" t="s">
        <v>144</v>
      </c>
      <c r="H2494">
        <v>66403</v>
      </c>
    </row>
    <row r="2495" spans="1:8">
      <c r="A2495" s="16" t="s">
        <v>221</v>
      </c>
      <c r="B2495" t="s">
        <v>2884</v>
      </c>
      <c r="C2495" t="s">
        <v>178</v>
      </c>
      <c r="D2495">
        <v>2008</v>
      </c>
      <c r="E2495" t="s">
        <v>104</v>
      </c>
      <c r="F2495" t="s">
        <v>164</v>
      </c>
      <c r="G2495" t="s">
        <v>144</v>
      </c>
      <c r="H2495">
        <v>78526</v>
      </c>
    </row>
    <row r="2496" spans="1:8">
      <c r="A2496" t="s">
        <v>107</v>
      </c>
      <c r="B2496" t="s">
        <v>2885</v>
      </c>
      <c r="C2496" t="s">
        <v>179</v>
      </c>
      <c r="D2496">
        <v>2008</v>
      </c>
      <c r="E2496" t="s">
        <v>104</v>
      </c>
      <c r="F2496" t="s">
        <v>164</v>
      </c>
      <c r="G2496" t="s">
        <v>144</v>
      </c>
      <c r="H2496">
        <v>57168</v>
      </c>
    </row>
    <row r="2497" spans="1:8">
      <c r="A2497" t="s">
        <v>27</v>
      </c>
      <c r="B2497" t="s">
        <v>2886</v>
      </c>
      <c r="C2497" t="s">
        <v>180</v>
      </c>
      <c r="D2497">
        <v>2008</v>
      </c>
      <c r="E2497" t="s">
        <v>104</v>
      </c>
      <c r="F2497" t="s">
        <v>164</v>
      </c>
      <c r="G2497" t="s">
        <v>144</v>
      </c>
      <c r="H2497">
        <v>42085</v>
      </c>
    </row>
    <row r="2498" spans="1:8">
      <c r="A2498" t="s">
        <v>28</v>
      </c>
      <c r="B2498" t="s">
        <v>2887</v>
      </c>
      <c r="C2498" t="s">
        <v>181</v>
      </c>
      <c r="D2498">
        <v>2008</v>
      </c>
      <c r="E2498" t="s">
        <v>104</v>
      </c>
      <c r="F2498" t="s">
        <v>164</v>
      </c>
      <c r="G2498" t="s">
        <v>144</v>
      </c>
      <c r="H2498">
        <v>84550</v>
      </c>
    </row>
    <row r="2499" spans="1:8">
      <c r="A2499" t="s">
        <v>30</v>
      </c>
      <c r="B2499" t="s">
        <v>2888</v>
      </c>
      <c r="C2499" t="s">
        <v>29</v>
      </c>
      <c r="D2499">
        <v>2008</v>
      </c>
      <c r="E2499" t="s">
        <v>104</v>
      </c>
      <c r="F2499" t="s">
        <v>164</v>
      </c>
      <c r="G2499" t="s">
        <v>144</v>
      </c>
      <c r="H2499">
        <v>12779</v>
      </c>
    </row>
    <row r="2500" spans="1:8">
      <c r="A2500" t="s">
        <v>32</v>
      </c>
      <c r="B2500" t="s">
        <v>2889</v>
      </c>
      <c r="C2500" t="s">
        <v>31</v>
      </c>
      <c r="D2500">
        <v>2008</v>
      </c>
      <c r="E2500" t="s">
        <v>104</v>
      </c>
      <c r="F2500" t="s">
        <v>164</v>
      </c>
      <c r="G2500" t="s">
        <v>144</v>
      </c>
      <c r="H2500">
        <v>20822</v>
      </c>
    </row>
    <row r="2501" spans="1:8">
      <c r="A2501" t="s">
        <v>34</v>
      </c>
      <c r="B2501" t="s">
        <v>2890</v>
      </c>
      <c r="C2501" t="s">
        <v>33</v>
      </c>
      <c r="D2501">
        <v>2008</v>
      </c>
      <c r="E2501" t="s">
        <v>104</v>
      </c>
      <c r="F2501" t="s">
        <v>164</v>
      </c>
      <c r="G2501" t="s">
        <v>144</v>
      </c>
      <c r="H2501">
        <v>23095</v>
      </c>
    </row>
    <row r="2502" spans="1:8">
      <c r="A2502" t="s">
        <v>36</v>
      </c>
      <c r="B2502" t="s">
        <v>2891</v>
      </c>
      <c r="C2502" t="s">
        <v>35</v>
      </c>
      <c r="D2502">
        <v>2008</v>
      </c>
      <c r="E2502" t="s">
        <v>104</v>
      </c>
      <c r="F2502" t="s">
        <v>164</v>
      </c>
      <c r="G2502" t="s">
        <v>144</v>
      </c>
      <c r="H2502">
        <v>16639</v>
      </c>
    </row>
    <row r="2503" spans="1:8">
      <c r="A2503" t="s">
        <v>38</v>
      </c>
      <c r="B2503" t="s">
        <v>2892</v>
      </c>
      <c r="C2503" t="s">
        <v>37</v>
      </c>
      <c r="D2503">
        <v>2008</v>
      </c>
      <c r="E2503" t="s">
        <v>104</v>
      </c>
      <c r="F2503" t="s">
        <v>164</v>
      </c>
      <c r="G2503" t="s">
        <v>144</v>
      </c>
      <c r="H2503">
        <v>22135</v>
      </c>
    </row>
    <row r="2504" spans="1:8">
      <c r="A2504" t="s">
        <v>40</v>
      </c>
      <c r="B2504" t="s">
        <v>2893</v>
      </c>
      <c r="C2504" t="s">
        <v>39</v>
      </c>
      <c r="D2504">
        <v>2008</v>
      </c>
      <c r="E2504" t="s">
        <v>104</v>
      </c>
      <c r="F2504" t="s">
        <v>164</v>
      </c>
      <c r="G2504" t="s">
        <v>144</v>
      </c>
      <c r="H2504">
        <v>18919</v>
      </c>
    </row>
    <row r="2505" spans="1:8">
      <c r="A2505" t="s">
        <v>41</v>
      </c>
      <c r="B2505" t="s">
        <v>2894</v>
      </c>
      <c r="C2505" t="s">
        <v>24</v>
      </c>
      <c r="D2505">
        <v>2008</v>
      </c>
      <c r="E2505" t="s">
        <v>104</v>
      </c>
      <c r="F2505" t="s">
        <v>164</v>
      </c>
      <c r="G2505" t="s">
        <v>144</v>
      </c>
      <c r="H2505">
        <v>24679</v>
      </c>
    </row>
    <row r="2506" spans="1:8">
      <c r="A2506" t="s">
        <v>43</v>
      </c>
      <c r="B2506" t="s">
        <v>2895</v>
      </c>
      <c r="C2506" t="s">
        <v>42</v>
      </c>
      <c r="D2506">
        <v>2008</v>
      </c>
      <c r="E2506" t="s">
        <v>104</v>
      </c>
      <c r="F2506" t="s">
        <v>164</v>
      </c>
      <c r="G2506" t="s">
        <v>144</v>
      </c>
      <c r="H2506">
        <v>12958</v>
      </c>
    </row>
    <row r="2507" spans="1:8">
      <c r="A2507" t="s">
        <v>45</v>
      </c>
      <c r="B2507" t="s">
        <v>2896</v>
      </c>
      <c r="C2507" t="s">
        <v>44</v>
      </c>
      <c r="D2507">
        <v>2008</v>
      </c>
      <c r="E2507" t="s">
        <v>104</v>
      </c>
      <c r="F2507" t="s">
        <v>164</v>
      </c>
      <c r="G2507" t="s">
        <v>144</v>
      </c>
      <c r="H2507">
        <v>21810</v>
      </c>
    </row>
    <row r="2508" spans="1:8">
      <c r="A2508" t="s">
        <v>47</v>
      </c>
      <c r="B2508" t="s">
        <v>2897</v>
      </c>
      <c r="C2508" t="s">
        <v>46</v>
      </c>
      <c r="D2508">
        <v>2008</v>
      </c>
      <c r="E2508" t="s">
        <v>104</v>
      </c>
      <c r="F2508" t="s">
        <v>164</v>
      </c>
      <c r="G2508" t="s">
        <v>144</v>
      </c>
      <c r="H2508">
        <v>31635</v>
      </c>
    </row>
    <row r="2509" spans="1:8">
      <c r="A2509" t="s">
        <v>49</v>
      </c>
      <c r="B2509" t="s">
        <v>2898</v>
      </c>
      <c r="C2509" t="s">
        <v>48</v>
      </c>
      <c r="D2509">
        <v>2008</v>
      </c>
      <c r="E2509" t="s">
        <v>104</v>
      </c>
      <c r="F2509" t="s">
        <v>164</v>
      </c>
      <c r="G2509" t="s">
        <v>144</v>
      </c>
      <c r="H2509">
        <v>35989</v>
      </c>
    </row>
    <row r="2510" spans="1:8">
      <c r="A2510" t="s">
        <v>51</v>
      </c>
      <c r="B2510" t="s">
        <v>2899</v>
      </c>
      <c r="C2510" t="s">
        <v>50</v>
      </c>
      <c r="D2510">
        <v>2008</v>
      </c>
      <c r="E2510" t="s">
        <v>104</v>
      </c>
      <c r="F2510" t="s">
        <v>164</v>
      </c>
      <c r="G2510" t="s">
        <v>144</v>
      </c>
      <c r="H2510">
        <v>21968</v>
      </c>
    </row>
    <row r="2511" spans="1:8">
      <c r="A2511" t="s">
        <v>53</v>
      </c>
      <c r="B2511" t="s">
        <v>2900</v>
      </c>
      <c r="C2511" t="s">
        <v>52</v>
      </c>
      <c r="D2511">
        <v>2008</v>
      </c>
      <c r="E2511" t="s">
        <v>104</v>
      </c>
      <c r="F2511" t="s">
        <v>164</v>
      </c>
      <c r="G2511" t="s">
        <v>144</v>
      </c>
      <c r="H2511">
        <v>20569</v>
      </c>
    </row>
    <row r="2512" spans="1:8">
      <c r="A2512" t="s">
        <v>55</v>
      </c>
      <c r="B2512" t="s">
        <v>2901</v>
      </c>
      <c r="C2512" t="s">
        <v>54</v>
      </c>
      <c r="D2512">
        <v>2008</v>
      </c>
      <c r="E2512" t="s">
        <v>104</v>
      </c>
      <c r="F2512" t="s">
        <v>164</v>
      </c>
      <c r="G2512" t="s">
        <v>144</v>
      </c>
      <c r="H2512">
        <v>19071</v>
      </c>
    </row>
    <row r="2513" spans="1:8">
      <c r="A2513" t="s">
        <v>57</v>
      </c>
      <c r="B2513" t="s">
        <v>2902</v>
      </c>
      <c r="C2513" t="s">
        <v>56</v>
      </c>
      <c r="D2513">
        <v>2008</v>
      </c>
      <c r="E2513" t="s">
        <v>104</v>
      </c>
      <c r="F2513" t="s">
        <v>164</v>
      </c>
      <c r="G2513" t="s">
        <v>144</v>
      </c>
      <c r="H2513">
        <v>38097</v>
      </c>
    </row>
    <row r="2514" spans="1:8">
      <c r="A2514" t="s">
        <v>59</v>
      </c>
      <c r="B2514" t="s">
        <v>2903</v>
      </c>
      <c r="C2514" t="s">
        <v>58</v>
      </c>
      <c r="D2514">
        <v>2008</v>
      </c>
      <c r="E2514" t="s">
        <v>104</v>
      </c>
      <c r="F2514" t="s">
        <v>164</v>
      </c>
      <c r="G2514" t="s">
        <v>144</v>
      </c>
      <c r="H2514">
        <v>33838</v>
      </c>
    </row>
    <row r="2515" spans="1:8">
      <c r="A2515" t="s">
        <v>61</v>
      </c>
      <c r="B2515" t="s">
        <v>2904</v>
      </c>
      <c r="C2515" t="s">
        <v>60</v>
      </c>
      <c r="D2515">
        <v>2008</v>
      </c>
      <c r="E2515" t="s">
        <v>104</v>
      </c>
      <c r="F2515" t="s">
        <v>164</v>
      </c>
      <c r="G2515" t="s">
        <v>144</v>
      </c>
      <c r="H2515">
        <v>8247</v>
      </c>
    </row>
    <row r="2516" spans="1:8">
      <c r="A2516" t="s">
        <v>63</v>
      </c>
      <c r="B2516" t="s">
        <v>2905</v>
      </c>
      <c r="C2516" t="s">
        <v>62</v>
      </c>
      <c r="D2516">
        <v>2008</v>
      </c>
      <c r="E2516" t="s">
        <v>104</v>
      </c>
      <c r="F2516" t="s">
        <v>164</v>
      </c>
      <c r="G2516" t="s">
        <v>144</v>
      </c>
      <c r="H2516">
        <v>24784</v>
      </c>
    </row>
    <row r="2517" spans="1:8">
      <c r="A2517" t="s">
        <v>65</v>
      </c>
      <c r="B2517" t="s">
        <v>2906</v>
      </c>
      <c r="C2517" t="s">
        <v>64</v>
      </c>
      <c r="D2517">
        <v>2008</v>
      </c>
      <c r="E2517" t="s">
        <v>104</v>
      </c>
      <c r="F2517" t="s">
        <v>164</v>
      </c>
      <c r="G2517" t="s">
        <v>144</v>
      </c>
      <c r="H2517">
        <v>10608</v>
      </c>
    </row>
    <row r="2518" spans="1:8">
      <c r="A2518" t="s">
        <v>67</v>
      </c>
      <c r="B2518" t="s">
        <v>2907</v>
      </c>
      <c r="C2518" t="s">
        <v>66</v>
      </c>
      <c r="D2518">
        <v>2008</v>
      </c>
      <c r="E2518" t="s">
        <v>104</v>
      </c>
      <c r="F2518" t="s">
        <v>164</v>
      </c>
      <c r="G2518" t="s">
        <v>144</v>
      </c>
      <c r="H2518">
        <v>13817</v>
      </c>
    </row>
    <row r="2519" spans="1:8">
      <c r="A2519" t="s">
        <v>69</v>
      </c>
      <c r="B2519" t="s">
        <v>2908</v>
      </c>
      <c r="C2519" t="s">
        <v>68</v>
      </c>
      <c r="D2519">
        <v>2008</v>
      </c>
      <c r="E2519" t="s">
        <v>104</v>
      </c>
      <c r="F2519" t="s">
        <v>164</v>
      </c>
      <c r="G2519" t="s">
        <v>144</v>
      </c>
      <c r="H2519">
        <v>15349</v>
      </c>
    </row>
    <row r="2520" spans="1:8">
      <c r="A2520" t="s">
        <v>71</v>
      </c>
      <c r="B2520" t="s">
        <v>2909</v>
      </c>
      <c r="C2520" t="s">
        <v>70</v>
      </c>
      <c r="D2520">
        <v>2008</v>
      </c>
      <c r="E2520" t="s">
        <v>104</v>
      </c>
      <c r="F2520" t="s">
        <v>164</v>
      </c>
      <c r="G2520" t="s">
        <v>144</v>
      </c>
      <c r="H2520">
        <v>19992</v>
      </c>
    </row>
    <row r="2521" spans="1:8">
      <c r="A2521" t="s">
        <v>20</v>
      </c>
      <c r="B2521" t="s">
        <v>2910</v>
      </c>
      <c r="C2521" t="s">
        <v>182</v>
      </c>
      <c r="D2521">
        <v>2008</v>
      </c>
      <c r="E2521" t="s">
        <v>104</v>
      </c>
      <c r="F2521" t="s">
        <v>164</v>
      </c>
      <c r="G2521" t="s">
        <v>144</v>
      </c>
      <c r="H2521">
        <v>467800</v>
      </c>
    </row>
    <row r="2522" spans="1:8">
      <c r="A2522" t="s">
        <v>23</v>
      </c>
      <c r="B2522" t="s">
        <v>2911</v>
      </c>
      <c r="C2522" t="s">
        <v>175</v>
      </c>
      <c r="D2522">
        <v>2009</v>
      </c>
      <c r="E2522" t="s">
        <v>104</v>
      </c>
      <c r="F2522" t="s">
        <v>164</v>
      </c>
      <c r="G2522" t="s">
        <v>144</v>
      </c>
      <c r="H2522">
        <v>116613</v>
      </c>
    </row>
    <row r="2523" spans="1:8">
      <c r="A2523" t="s">
        <v>25</v>
      </c>
      <c r="B2523" t="s">
        <v>2912</v>
      </c>
      <c r="C2523" t="s">
        <v>176</v>
      </c>
      <c r="D2523">
        <v>2009</v>
      </c>
      <c r="E2523" t="s">
        <v>104</v>
      </c>
      <c r="F2523" t="s">
        <v>164</v>
      </c>
      <c r="G2523" t="s">
        <v>144</v>
      </c>
      <c r="H2523">
        <v>25363</v>
      </c>
    </row>
    <row r="2524" spans="1:8">
      <c r="A2524" t="s">
        <v>26</v>
      </c>
      <c r="B2524" t="s">
        <v>2913</v>
      </c>
      <c r="C2524" t="s">
        <v>177</v>
      </c>
      <c r="D2524">
        <v>2009</v>
      </c>
      <c r="E2524" t="s">
        <v>104</v>
      </c>
      <c r="F2524" t="s">
        <v>164</v>
      </c>
      <c r="G2524" t="s">
        <v>144</v>
      </c>
      <c r="H2524">
        <v>67685</v>
      </c>
    </row>
    <row r="2525" spans="1:8">
      <c r="A2525" s="16" t="s">
        <v>221</v>
      </c>
      <c r="B2525" t="s">
        <v>2914</v>
      </c>
      <c r="C2525" t="s">
        <v>178</v>
      </c>
      <c r="D2525">
        <v>2009</v>
      </c>
      <c r="E2525" t="s">
        <v>104</v>
      </c>
      <c r="F2525" t="s">
        <v>164</v>
      </c>
      <c r="G2525" t="s">
        <v>144</v>
      </c>
      <c r="H2525">
        <v>79634</v>
      </c>
    </row>
    <row r="2526" spans="1:8">
      <c r="A2526" t="s">
        <v>107</v>
      </c>
      <c r="B2526" t="s">
        <v>2915</v>
      </c>
      <c r="C2526" t="s">
        <v>179</v>
      </c>
      <c r="D2526">
        <v>2009</v>
      </c>
      <c r="E2526" t="s">
        <v>104</v>
      </c>
      <c r="F2526" t="s">
        <v>164</v>
      </c>
      <c r="G2526" t="s">
        <v>144</v>
      </c>
      <c r="H2526">
        <v>57675</v>
      </c>
    </row>
    <row r="2527" spans="1:8">
      <c r="A2527" t="s">
        <v>27</v>
      </c>
      <c r="B2527" t="s">
        <v>2916</v>
      </c>
      <c r="C2527" t="s">
        <v>180</v>
      </c>
      <c r="D2527">
        <v>2009</v>
      </c>
      <c r="E2527" t="s">
        <v>104</v>
      </c>
      <c r="F2527" t="s">
        <v>164</v>
      </c>
      <c r="G2527" t="s">
        <v>144</v>
      </c>
      <c r="H2527">
        <v>42629</v>
      </c>
    </row>
    <row r="2528" spans="1:8">
      <c r="A2528" t="s">
        <v>28</v>
      </c>
      <c r="B2528" t="s">
        <v>2917</v>
      </c>
      <c r="C2528" t="s">
        <v>181</v>
      </c>
      <c r="D2528">
        <v>2009</v>
      </c>
      <c r="E2528" t="s">
        <v>104</v>
      </c>
      <c r="F2528" t="s">
        <v>164</v>
      </c>
      <c r="G2528" t="s">
        <v>144</v>
      </c>
      <c r="H2528">
        <v>85863</v>
      </c>
    </row>
    <row r="2529" spans="1:8">
      <c r="A2529" t="s">
        <v>30</v>
      </c>
      <c r="B2529" t="s">
        <v>2918</v>
      </c>
      <c r="C2529" t="s">
        <v>29</v>
      </c>
      <c r="D2529">
        <v>2009</v>
      </c>
      <c r="E2529" t="s">
        <v>104</v>
      </c>
      <c r="F2529" t="s">
        <v>164</v>
      </c>
      <c r="G2529" t="s">
        <v>144</v>
      </c>
      <c r="H2529">
        <v>13116</v>
      </c>
    </row>
    <row r="2530" spans="1:8">
      <c r="A2530" t="s">
        <v>32</v>
      </c>
      <c r="B2530" t="s">
        <v>2919</v>
      </c>
      <c r="C2530" t="s">
        <v>31</v>
      </c>
      <c r="D2530">
        <v>2009</v>
      </c>
      <c r="E2530" t="s">
        <v>104</v>
      </c>
      <c r="F2530" t="s">
        <v>164</v>
      </c>
      <c r="G2530" t="s">
        <v>144</v>
      </c>
      <c r="H2530">
        <v>21254</v>
      </c>
    </row>
    <row r="2531" spans="1:8">
      <c r="A2531" t="s">
        <v>34</v>
      </c>
      <c r="B2531" t="s">
        <v>2920</v>
      </c>
      <c r="C2531" t="s">
        <v>33</v>
      </c>
      <c r="D2531">
        <v>2009</v>
      </c>
      <c r="E2531" t="s">
        <v>104</v>
      </c>
      <c r="F2531" t="s">
        <v>164</v>
      </c>
      <c r="G2531" t="s">
        <v>144</v>
      </c>
      <c r="H2531">
        <v>23319</v>
      </c>
    </row>
    <row r="2532" spans="1:8">
      <c r="A2532" t="s">
        <v>36</v>
      </c>
      <c r="B2532" t="s">
        <v>2921</v>
      </c>
      <c r="C2532" t="s">
        <v>35</v>
      </c>
      <c r="D2532">
        <v>2009</v>
      </c>
      <c r="E2532" t="s">
        <v>104</v>
      </c>
      <c r="F2532" t="s">
        <v>164</v>
      </c>
      <c r="G2532" t="s">
        <v>144</v>
      </c>
      <c r="H2532">
        <v>16808</v>
      </c>
    </row>
    <row r="2533" spans="1:8">
      <c r="A2533" t="s">
        <v>38</v>
      </c>
      <c r="B2533" t="s">
        <v>2922</v>
      </c>
      <c r="C2533" t="s">
        <v>37</v>
      </c>
      <c r="D2533">
        <v>2009</v>
      </c>
      <c r="E2533" t="s">
        <v>104</v>
      </c>
      <c r="F2533" t="s">
        <v>164</v>
      </c>
      <c r="G2533" t="s">
        <v>144</v>
      </c>
      <c r="H2533">
        <v>22787</v>
      </c>
    </row>
    <row r="2534" spans="1:8">
      <c r="A2534" t="s">
        <v>40</v>
      </c>
      <c r="B2534" t="s">
        <v>2923</v>
      </c>
      <c r="C2534" t="s">
        <v>39</v>
      </c>
      <c r="D2534">
        <v>2009</v>
      </c>
      <c r="E2534" t="s">
        <v>104</v>
      </c>
      <c r="F2534" t="s">
        <v>164</v>
      </c>
      <c r="G2534" t="s">
        <v>144</v>
      </c>
      <c r="H2534">
        <v>19329</v>
      </c>
    </row>
    <row r="2535" spans="1:8">
      <c r="A2535" t="s">
        <v>41</v>
      </c>
      <c r="B2535" t="s">
        <v>2924</v>
      </c>
      <c r="C2535" t="s">
        <v>24</v>
      </c>
      <c r="D2535">
        <v>2009</v>
      </c>
      <c r="E2535" t="s">
        <v>104</v>
      </c>
      <c r="F2535" t="s">
        <v>164</v>
      </c>
      <c r="G2535" t="s">
        <v>144</v>
      </c>
      <c r="H2535">
        <v>25363</v>
      </c>
    </row>
    <row r="2536" spans="1:8">
      <c r="A2536" t="s">
        <v>43</v>
      </c>
      <c r="B2536" t="s">
        <v>2925</v>
      </c>
      <c r="C2536" t="s">
        <v>42</v>
      </c>
      <c r="D2536">
        <v>2009</v>
      </c>
      <c r="E2536" t="s">
        <v>104</v>
      </c>
      <c r="F2536" t="s">
        <v>164</v>
      </c>
      <c r="G2536" t="s">
        <v>144</v>
      </c>
      <c r="H2536">
        <v>13187</v>
      </c>
    </row>
    <row r="2537" spans="1:8">
      <c r="A2537" t="s">
        <v>45</v>
      </c>
      <c r="B2537" t="s">
        <v>2926</v>
      </c>
      <c r="C2537" t="s">
        <v>44</v>
      </c>
      <c r="D2537">
        <v>2009</v>
      </c>
      <c r="E2537" t="s">
        <v>104</v>
      </c>
      <c r="F2537" t="s">
        <v>164</v>
      </c>
      <c r="G2537" t="s">
        <v>144</v>
      </c>
      <c r="H2537">
        <v>22300</v>
      </c>
    </row>
    <row r="2538" spans="1:8">
      <c r="A2538" t="s">
        <v>47</v>
      </c>
      <c r="B2538" t="s">
        <v>2927</v>
      </c>
      <c r="C2538" t="s">
        <v>46</v>
      </c>
      <c r="D2538">
        <v>2009</v>
      </c>
      <c r="E2538" t="s">
        <v>104</v>
      </c>
      <c r="F2538" t="s">
        <v>164</v>
      </c>
      <c r="G2538" t="s">
        <v>144</v>
      </c>
      <c r="H2538">
        <v>32198</v>
      </c>
    </row>
    <row r="2539" spans="1:8">
      <c r="A2539" t="s">
        <v>49</v>
      </c>
      <c r="B2539" t="s">
        <v>2928</v>
      </c>
      <c r="C2539" t="s">
        <v>48</v>
      </c>
      <c r="D2539">
        <v>2009</v>
      </c>
      <c r="E2539" t="s">
        <v>104</v>
      </c>
      <c r="F2539" t="s">
        <v>164</v>
      </c>
      <c r="G2539" t="s">
        <v>144</v>
      </c>
      <c r="H2539">
        <v>36400</v>
      </c>
    </row>
    <row r="2540" spans="1:8">
      <c r="A2540" t="s">
        <v>51</v>
      </c>
      <c r="B2540" t="s">
        <v>2929</v>
      </c>
      <c r="C2540" t="s">
        <v>50</v>
      </c>
      <c r="D2540">
        <v>2009</v>
      </c>
      <c r="E2540" t="s">
        <v>104</v>
      </c>
      <c r="F2540" t="s">
        <v>164</v>
      </c>
      <c r="G2540" t="s">
        <v>144</v>
      </c>
      <c r="H2540">
        <v>22194</v>
      </c>
    </row>
    <row r="2541" spans="1:8">
      <c r="A2541" t="s">
        <v>53</v>
      </c>
      <c r="B2541" t="s">
        <v>2930</v>
      </c>
      <c r="C2541" t="s">
        <v>52</v>
      </c>
      <c r="D2541">
        <v>2009</v>
      </c>
      <c r="E2541" t="s">
        <v>104</v>
      </c>
      <c r="F2541" t="s">
        <v>164</v>
      </c>
      <c r="G2541" t="s">
        <v>144</v>
      </c>
      <c r="H2541">
        <v>21040</v>
      </c>
    </row>
    <row r="2542" spans="1:8">
      <c r="A2542" t="s">
        <v>55</v>
      </c>
      <c r="B2542" t="s">
        <v>2931</v>
      </c>
      <c r="C2542" t="s">
        <v>54</v>
      </c>
      <c r="D2542">
        <v>2009</v>
      </c>
      <c r="E2542" t="s">
        <v>104</v>
      </c>
      <c r="F2542" t="s">
        <v>164</v>
      </c>
      <c r="G2542" t="s">
        <v>144</v>
      </c>
      <c r="H2542">
        <v>19427</v>
      </c>
    </row>
    <row r="2543" spans="1:8">
      <c r="A2543" t="s">
        <v>57</v>
      </c>
      <c r="B2543" t="s">
        <v>2932</v>
      </c>
      <c r="C2543" t="s">
        <v>56</v>
      </c>
      <c r="D2543">
        <v>2009</v>
      </c>
      <c r="E2543" t="s">
        <v>104</v>
      </c>
      <c r="F2543" t="s">
        <v>164</v>
      </c>
      <c r="G2543" t="s">
        <v>144</v>
      </c>
      <c r="H2543">
        <v>38248</v>
      </c>
    </row>
    <row r="2544" spans="1:8">
      <c r="A2544" t="s">
        <v>59</v>
      </c>
      <c r="B2544" t="s">
        <v>2933</v>
      </c>
      <c r="C2544" t="s">
        <v>58</v>
      </c>
      <c r="D2544">
        <v>2009</v>
      </c>
      <c r="E2544" t="s">
        <v>104</v>
      </c>
      <c r="F2544" t="s">
        <v>164</v>
      </c>
      <c r="G2544" t="s">
        <v>144</v>
      </c>
      <c r="H2544">
        <v>34247</v>
      </c>
    </row>
    <row r="2545" spans="1:8">
      <c r="A2545" t="s">
        <v>61</v>
      </c>
      <c r="B2545" t="s">
        <v>2934</v>
      </c>
      <c r="C2545" t="s">
        <v>60</v>
      </c>
      <c r="D2545">
        <v>2009</v>
      </c>
      <c r="E2545" t="s">
        <v>104</v>
      </c>
      <c r="F2545" t="s">
        <v>164</v>
      </c>
      <c r="G2545" t="s">
        <v>144</v>
      </c>
      <c r="H2545">
        <v>8382</v>
      </c>
    </row>
    <row r="2546" spans="1:8">
      <c r="A2546" t="s">
        <v>63</v>
      </c>
      <c r="B2546" t="s">
        <v>2935</v>
      </c>
      <c r="C2546" t="s">
        <v>62</v>
      </c>
      <c r="D2546">
        <v>2009</v>
      </c>
      <c r="E2546" t="s">
        <v>104</v>
      </c>
      <c r="F2546" t="s">
        <v>164</v>
      </c>
      <c r="G2546" t="s">
        <v>144</v>
      </c>
      <c r="H2546">
        <v>25262</v>
      </c>
    </row>
    <row r="2547" spans="1:8">
      <c r="A2547" t="s">
        <v>65</v>
      </c>
      <c r="B2547" t="s">
        <v>2936</v>
      </c>
      <c r="C2547" t="s">
        <v>64</v>
      </c>
      <c r="D2547">
        <v>2009</v>
      </c>
      <c r="E2547" t="s">
        <v>104</v>
      </c>
      <c r="F2547" t="s">
        <v>164</v>
      </c>
      <c r="G2547" t="s">
        <v>144</v>
      </c>
      <c r="H2547">
        <v>10744</v>
      </c>
    </row>
    <row r="2548" spans="1:8">
      <c r="A2548" t="s">
        <v>67</v>
      </c>
      <c r="B2548" t="s">
        <v>2937</v>
      </c>
      <c r="C2548" t="s">
        <v>66</v>
      </c>
      <c r="D2548">
        <v>2009</v>
      </c>
      <c r="E2548" t="s">
        <v>104</v>
      </c>
      <c r="F2548" t="s">
        <v>164</v>
      </c>
      <c r="G2548" t="s">
        <v>144</v>
      </c>
      <c r="H2548">
        <v>13898</v>
      </c>
    </row>
    <row r="2549" spans="1:8">
      <c r="A2549" t="s">
        <v>69</v>
      </c>
      <c r="B2549" t="s">
        <v>2938</v>
      </c>
      <c r="C2549" t="s">
        <v>68</v>
      </c>
      <c r="D2549">
        <v>2009</v>
      </c>
      <c r="E2549" t="s">
        <v>104</v>
      </c>
      <c r="F2549" t="s">
        <v>164</v>
      </c>
      <c r="G2549" t="s">
        <v>144</v>
      </c>
      <c r="H2549">
        <v>15760</v>
      </c>
    </row>
    <row r="2550" spans="1:8">
      <c r="A2550" t="s">
        <v>71</v>
      </c>
      <c r="B2550" t="s">
        <v>2939</v>
      </c>
      <c r="C2550" t="s">
        <v>70</v>
      </c>
      <c r="D2550">
        <v>2009</v>
      </c>
      <c r="E2550" t="s">
        <v>104</v>
      </c>
      <c r="F2550" t="s">
        <v>164</v>
      </c>
      <c r="G2550" t="s">
        <v>144</v>
      </c>
      <c r="H2550">
        <v>20199</v>
      </c>
    </row>
    <row r="2551" spans="1:8">
      <c r="A2551" t="s">
        <v>20</v>
      </c>
      <c r="B2551" t="s">
        <v>2940</v>
      </c>
      <c r="C2551" t="s">
        <v>182</v>
      </c>
      <c r="D2551">
        <v>2009</v>
      </c>
      <c r="E2551" t="s">
        <v>104</v>
      </c>
      <c r="F2551" t="s">
        <v>164</v>
      </c>
      <c r="G2551" t="s">
        <v>144</v>
      </c>
      <c r="H2551">
        <v>475462</v>
      </c>
    </row>
    <row r="2552" spans="1:8">
      <c r="A2552" t="s">
        <v>23</v>
      </c>
      <c r="B2552" t="s">
        <v>2941</v>
      </c>
      <c r="C2552" t="s">
        <v>175</v>
      </c>
      <c r="D2552">
        <v>2010</v>
      </c>
      <c r="E2552" t="s">
        <v>104</v>
      </c>
      <c r="F2552" t="s">
        <v>164</v>
      </c>
      <c r="G2552" t="s">
        <v>144</v>
      </c>
      <c r="H2552">
        <v>118681</v>
      </c>
    </row>
    <row r="2553" spans="1:8">
      <c r="A2553" t="s">
        <v>25</v>
      </c>
      <c r="B2553" t="s">
        <v>2942</v>
      </c>
      <c r="C2553" t="s">
        <v>176</v>
      </c>
      <c r="D2553">
        <v>2010</v>
      </c>
      <c r="E2553" t="s">
        <v>104</v>
      </c>
      <c r="F2553" t="s">
        <v>164</v>
      </c>
      <c r="G2553" t="s">
        <v>144</v>
      </c>
      <c r="H2553">
        <v>25921</v>
      </c>
    </row>
    <row r="2554" spans="1:8">
      <c r="A2554" t="s">
        <v>26</v>
      </c>
      <c r="B2554" t="s">
        <v>2943</v>
      </c>
      <c r="C2554" t="s">
        <v>177</v>
      </c>
      <c r="D2554">
        <v>2010</v>
      </c>
      <c r="E2554" t="s">
        <v>104</v>
      </c>
      <c r="F2554" t="s">
        <v>164</v>
      </c>
      <c r="G2554" t="s">
        <v>144</v>
      </c>
      <c r="H2554">
        <v>68998</v>
      </c>
    </row>
    <row r="2555" spans="1:8">
      <c r="A2555" s="16" t="s">
        <v>221</v>
      </c>
      <c r="B2555" t="s">
        <v>2944</v>
      </c>
      <c r="C2555" t="s">
        <v>178</v>
      </c>
      <c r="D2555">
        <v>2010</v>
      </c>
      <c r="E2555" t="s">
        <v>104</v>
      </c>
      <c r="F2555" t="s">
        <v>164</v>
      </c>
      <c r="G2555" t="s">
        <v>144</v>
      </c>
      <c r="H2555">
        <v>80874</v>
      </c>
    </row>
    <row r="2556" spans="1:8">
      <c r="A2556" t="s">
        <v>107</v>
      </c>
      <c r="B2556" t="s">
        <v>2945</v>
      </c>
      <c r="C2556" t="s">
        <v>179</v>
      </c>
      <c r="D2556">
        <v>2010</v>
      </c>
      <c r="E2556" t="s">
        <v>104</v>
      </c>
      <c r="F2556" t="s">
        <v>164</v>
      </c>
      <c r="G2556" t="s">
        <v>144</v>
      </c>
      <c r="H2556">
        <v>58220</v>
      </c>
    </row>
    <row r="2557" spans="1:8">
      <c r="A2557" t="s">
        <v>27</v>
      </c>
      <c r="B2557" t="s">
        <v>2946</v>
      </c>
      <c r="C2557" t="s">
        <v>180</v>
      </c>
      <c r="D2557">
        <v>2010</v>
      </c>
      <c r="E2557" t="s">
        <v>104</v>
      </c>
      <c r="F2557" t="s">
        <v>164</v>
      </c>
      <c r="G2557" t="s">
        <v>144</v>
      </c>
      <c r="H2557">
        <v>43270</v>
      </c>
    </row>
    <row r="2558" spans="1:8">
      <c r="A2558" t="s">
        <v>28</v>
      </c>
      <c r="B2558" t="s">
        <v>2947</v>
      </c>
      <c r="C2558" t="s">
        <v>181</v>
      </c>
      <c r="D2558">
        <v>2010</v>
      </c>
      <c r="E2558" t="s">
        <v>104</v>
      </c>
      <c r="F2558" t="s">
        <v>164</v>
      </c>
      <c r="G2558" t="s">
        <v>144</v>
      </c>
      <c r="H2558">
        <v>87557</v>
      </c>
    </row>
    <row r="2559" spans="1:8">
      <c r="A2559" t="s">
        <v>30</v>
      </c>
      <c r="B2559" t="s">
        <v>2948</v>
      </c>
      <c r="C2559" t="s">
        <v>29</v>
      </c>
      <c r="D2559">
        <v>2010</v>
      </c>
      <c r="E2559" t="s">
        <v>104</v>
      </c>
      <c r="F2559" t="s">
        <v>164</v>
      </c>
      <c r="G2559" t="s">
        <v>144</v>
      </c>
      <c r="H2559">
        <v>13417</v>
      </c>
    </row>
    <row r="2560" spans="1:8">
      <c r="A2560" t="s">
        <v>32</v>
      </c>
      <c r="B2560" t="s">
        <v>2949</v>
      </c>
      <c r="C2560" t="s">
        <v>31</v>
      </c>
      <c r="D2560">
        <v>2010</v>
      </c>
      <c r="E2560" t="s">
        <v>104</v>
      </c>
      <c r="F2560" t="s">
        <v>164</v>
      </c>
      <c r="G2560" t="s">
        <v>144</v>
      </c>
      <c r="H2560">
        <v>21464</v>
      </c>
    </row>
    <row r="2561" spans="1:8">
      <c r="A2561" t="s">
        <v>34</v>
      </c>
      <c r="B2561" t="s">
        <v>2950</v>
      </c>
      <c r="C2561" t="s">
        <v>33</v>
      </c>
      <c r="D2561">
        <v>2010</v>
      </c>
      <c r="E2561" t="s">
        <v>104</v>
      </c>
      <c r="F2561" t="s">
        <v>164</v>
      </c>
      <c r="G2561" t="s">
        <v>144</v>
      </c>
      <c r="H2561">
        <v>23712</v>
      </c>
    </row>
    <row r="2562" spans="1:8">
      <c r="A2562" t="s">
        <v>36</v>
      </c>
      <c r="B2562" t="s">
        <v>2951</v>
      </c>
      <c r="C2562" t="s">
        <v>35</v>
      </c>
      <c r="D2562">
        <v>2010</v>
      </c>
      <c r="E2562" t="s">
        <v>104</v>
      </c>
      <c r="F2562" t="s">
        <v>164</v>
      </c>
      <c r="G2562" t="s">
        <v>144</v>
      </c>
      <c r="H2562">
        <v>17035</v>
      </c>
    </row>
    <row r="2563" spans="1:8">
      <c r="A2563" t="s">
        <v>38</v>
      </c>
      <c r="B2563" t="s">
        <v>2952</v>
      </c>
      <c r="C2563" t="s">
        <v>37</v>
      </c>
      <c r="D2563">
        <v>2010</v>
      </c>
      <c r="E2563" t="s">
        <v>104</v>
      </c>
      <c r="F2563" t="s">
        <v>164</v>
      </c>
      <c r="G2563" t="s">
        <v>144</v>
      </c>
      <c r="H2563">
        <v>23336</v>
      </c>
    </row>
    <row r="2564" spans="1:8">
      <c r="A2564" t="s">
        <v>40</v>
      </c>
      <c r="B2564" t="s">
        <v>2953</v>
      </c>
      <c r="C2564" t="s">
        <v>39</v>
      </c>
      <c r="D2564">
        <v>2010</v>
      </c>
      <c r="E2564" t="s">
        <v>104</v>
      </c>
      <c r="F2564" t="s">
        <v>164</v>
      </c>
      <c r="G2564" t="s">
        <v>144</v>
      </c>
      <c r="H2564">
        <v>19717</v>
      </c>
    </row>
    <row r="2565" spans="1:8">
      <c r="A2565" t="s">
        <v>41</v>
      </c>
      <c r="B2565" t="s">
        <v>2954</v>
      </c>
      <c r="C2565" t="s">
        <v>24</v>
      </c>
      <c r="D2565">
        <v>2010</v>
      </c>
      <c r="E2565" t="s">
        <v>104</v>
      </c>
      <c r="F2565" t="s">
        <v>164</v>
      </c>
      <c r="G2565" t="s">
        <v>144</v>
      </c>
      <c r="H2565">
        <v>25921</v>
      </c>
    </row>
    <row r="2566" spans="1:8">
      <c r="A2566" t="s">
        <v>43</v>
      </c>
      <c r="B2566" t="s">
        <v>2955</v>
      </c>
      <c r="C2566" t="s">
        <v>42</v>
      </c>
      <c r="D2566">
        <v>2010</v>
      </c>
      <c r="E2566" t="s">
        <v>104</v>
      </c>
      <c r="F2566" t="s">
        <v>164</v>
      </c>
      <c r="G2566" t="s">
        <v>144</v>
      </c>
      <c r="H2566">
        <v>13496</v>
      </c>
    </row>
    <row r="2567" spans="1:8">
      <c r="A2567" t="s">
        <v>45</v>
      </c>
      <c r="B2567" t="s">
        <v>2956</v>
      </c>
      <c r="C2567" t="s">
        <v>44</v>
      </c>
      <c r="D2567">
        <v>2010</v>
      </c>
      <c r="E2567" t="s">
        <v>104</v>
      </c>
      <c r="F2567" t="s">
        <v>164</v>
      </c>
      <c r="G2567" t="s">
        <v>144</v>
      </c>
      <c r="H2567">
        <v>22859</v>
      </c>
    </row>
    <row r="2568" spans="1:8">
      <c r="A2568" t="s">
        <v>47</v>
      </c>
      <c r="B2568" t="s">
        <v>2957</v>
      </c>
      <c r="C2568" t="s">
        <v>46</v>
      </c>
      <c r="D2568">
        <v>2010</v>
      </c>
      <c r="E2568" t="s">
        <v>104</v>
      </c>
      <c r="F2568" t="s">
        <v>164</v>
      </c>
      <c r="G2568" t="s">
        <v>144</v>
      </c>
      <c r="H2568">
        <v>32643</v>
      </c>
    </row>
    <row r="2569" spans="1:8">
      <c r="A2569" t="s">
        <v>49</v>
      </c>
      <c r="B2569" t="s">
        <v>2958</v>
      </c>
      <c r="C2569" t="s">
        <v>48</v>
      </c>
      <c r="D2569">
        <v>2010</v>
      </c>
      <c r="E2569" t="s">
        <v>104</v>
      </c>
      <c r="F2569" t="s">
        <v>164</v>
      </c>
      <c r="G2569" t="s">
        <v>144</v>
      </c>
      <c r="H2569">
        <v>36858</v>
      </c>
    </row>
    <row r="2570" spans="1:8">
      <c r="A2570" t="s">
        <v>51</v>
      </c>
      <c r="B2570" t="s">
        <v>2959</v>
      </c>
      <c r="C2570" t="s">
        <v>50</v>
      </c>
      <c r="D2570">
        <v>2010</v>
      </c>
      <c r="E2570" t="s">
        <v>104</v>
      </c>
      <c r="F2570" t="s">
        <v>164</v>
      </c>
      <c r="G2570" t="s">
        <v>144</v>
      </c>
      <c r="H2570">
        <v>22453</v>
      </c>
    </row>
    <row r="2571" spans="1:8">
      <c r="A2571" t="s">
        <v>53</v>
      </c>
      <c r="B2571" t="s">
        <v>2960</v>
      </c>
      <c r="C2571" t="s">
        <v>52</v>
      </c>
      <c r="D2571">
        <v>2010</v>
      </c>
      <c r="E2571" t="s">
        <v>104</v>
      </c>
      <c r="F2571" t="s">
        <v>164</v>
      </c>
      <c r="G2571" t="s">
        <v>144</v>
      </c>
      <c r="H2571">
        <v>21563</v>
      </c>
    </row>
    <row r="2572" spans="1:8">
      <c r="A2572" t="s">
        <v>55</v>
      </c>
      <c r="B2572" t="s">
        <v>2961</v>
      </c>
      <c r="C2572" t="s">
        <v>54</v>
      </c>
      <c r="D2572">
        <v>2010</v>
      </c>
      <c r="E2572" t="s">
        <v>104</v>
      </c>
      <c r="F2572" t="s">
        <v>164</v>
      </c>
      <c r="G2572" t="s">
        <v>144</v>
      </c>
      <c r="H2572">
        <v>19733</v>
      </c>
    </row>
    <row r="2573" spans="1:8">
      <c r="A2573" t="s">
        <v>57</v>
      </c>
      <c r="B2573" t="s">
        <v>2962</v>
      </c>
      <c r="C2573" t="s">
        <v>56</v>
      </c>
      <c r="D2573">
        <v>2010</v>
      </c>
      <c r="E2573" t="s">
        <v>104</v>
      </c>
      <c r="F2573" t="s">
        <v>164</v>
      </c>
      <c r="G2573" t="s">
        <v>144</v>
      </c>
      <c r="H2573">
        <v>38487</v>
      </c>
    </row>
    <row r="2574" spans="1:8">
      <c r="A2574" t="s">
        <v>59</v>
      </c>
      <c r="B2574" t="s">
        <v>2963</v>
      </c>
      <c r="C2574" t="s">
        <v>58</v>
      </c>
      <c r="D2574">
        <v>2010</v>
      </c>
      <c r="E2574" t="s">
        <v>104</v>
      </c>
      <c r="F2574" t="s">
        <v>164</v>
      </c>
      <c r="G2574" t="s">
        <v>144</v>
      </c>
      <c r="H2574">
        <v>34735</v>
      </c>
    </row>
    <row r="2575" spans="1:8">
      <c r="A2575" t="s">
        <v>61</v>
      </c>
      <c r="B2575" t="s">
        <v>2964</v>
      </c>
      <c r="C2575" t="s">
        <v>60</v>
      </c>
      <c r="D2575">
        <v>2010</v>
      </c>
      <c r="E2575" t="s">
        <v>104</v>
      </c>
      <c r="F2575" t="s">
        <v>164</v>
      </c>
      <c r="G2575" t="s">
        <v>144</v>
      </c>
      <c r="H2575">
        <v>8535</v>
      </c>
    </row>
    <row r="2576" spans="1:8">
      <c r="A2576" t="s">
        <v>63</v>
      </c>
      <c r="B2576" t="s">
        <v>2965</v>
      </c>
      <c r="C2576" t="s">
        <v>62</v>
      </c>
      <c r="D2576">
        <v>2010</v>
      </c>
      <c r="E2576" t="s">
        <v>104</v>
      </c>
      <c r="F2576" t="s">
        <v>164</v>
      </c>
      <c r="G2576" t="s">
        <v>144</v>
      </c>
      <c r="H2576">
        <v>25880</v>
      </c>
    </row>
    <row r="2577" spans="1:8">
      <c r="A2577" t="s">
        <v>65</v>
      </c>
      <c r="B2577" t="s">
        <v>2966</v>
      </c>
      <c r="C2577" t="s">
        <v>64</v>
      </c>
      <c r="D2577">
        <v>2010</v>
      </c>
      <c r="E2577" t="s">
        <v>104</v>
      </c>
      <c r="F2577" t="s">
        <v>164</v>
      </c>
      <c r="G2577" t="s">
        <v>144</v>
      </c>
      <c r="H2577">
        <v>10891</v>
      </c>
    </row>
    <row r="2578" spans="1:8">
      <c r="A2578" t="s">
        <v>67</v>
      </c>
      <c r="B2578" t="s">
        <v>2967</v>
      </c>
      <c r="C2578" t="s">
        <v>66</v>
      </c>
      <c r="D2578">
        <v>2010</v>
      </c>
      <c r="E2578" t="s">
        <v>104</v>
      </c>
      <c r="F2578" t="s">
        <v>164</v>
      </c>
      <c r="G2578" t="s">
        <v>144</v>
      </c>
      <c r="H2578">
        <v>14135</v>
      </c>
    </row>
    <row r="2579" spans="1:8">
      <c r="A2579" t="s">
        <v>69</v>
      </c>
      <c r="B2579" t="s">
        <v>2968</v>
      </c>
      <c r="C2579" t="s">
        <v>68</v>
      </c>
      <c r="D2579">
        <v>2010</v>
      </c>
      <c r="E2579" t="s">
        <v>104</v>
      </c>
      <c r="F2579" t="s">
        <v>164</v>
      </c>
      <c r="G2579" t="s">
        <v>144</v>
      </c>
      <c r="H2579">
        <v>16187</v>
      </c>
    </row>
    <row r="2580" spans="1:8">
      <c r="A2580" t="s">
        <v>71</v>
      </c>
      <c r="B2580" t="s">
        <v>2969</v>
      </c>
      <c r="C2580" t="s">
        <v>70</v>
      </c>
      <c r="D2580">
        <v>2010</v>
      </c>
      <c r="E2580" t="s">
        <v>104</v>
      </c>
      <c r="F2580" t="s">
        <v>164</v>
      </c>
      <c r="G2580" t="s">
        <v>144</v>
      </c>
      <c r="H2580">
        <v>20464</v>
      </c>
    </row>
    <row r="2581" spans="1:8">
      <c r="A2581" t="s">
        <v>20</v>
      </c>
      <c r="B2581" t="s">
        <v>2970</v>
      </c>
      <c r="C2581" t="s">
        <v>182</v>
      </c>
      <c r="D2581">
        <v>2010</v>
      </c>
      <c r="E2581" t="s">
        <v>104</v>
      </c>
      <c r="F2581" t="s">
        <v>164</v>
      </c>
      <c r="G2581" t="s">
        <v>144</v>
      </c>
      <c r="H2581">
        <v>483521</v>
      </c>
    </row>
    <row r="2582" spans="1:8">
      <c r="A2582" t="s">
        <v>23</v>
      </c>
      <c r="B2582" t="s">
        <v>2971</v>
      </c>
      <c r="C2582" t="s">
        <v>175</v>
      </c>
      <c r="D2582">
        <v>2011</v>
      </c>
      <c r="E2582" t="s">
        <v>104</v>
      </c>
      <c r="F2582" t="s">
        <v>164</v>
      </c>
      <c r="G2582" t="s">
        <v>144</v>
      </c>
      <c r="H2582">
        <v>120854</v>
      </c>
    </row>
    <row r="2583" spans="1:8">
      <c r="A2583" t="s">
        <v>25</v>
      </c>
      <c r="B2583" t="s">
        <v>2972</v>
      </c>
      <c r="C2583" t="s">
        <v>176</v>
      </c>
      <c r="D2583">
        <v>2011</v>
      </c>
      <c r="E2583" t="s">
        <v>104</v>
      </c>
      <c r="F2583" t="s">
        <v>164</v>
      </c>
      <c r="G2583" t="s">
        <v>144</v>
      </c>
      <c r="H2583">
        <v>26362</v>
      </c>
    </row>
    <row r="2584" spans="1:8">
      <c r="A2584" t="s">
        <v>26</v>
      </c>
      <c r="B2584" t="s">
        <v>2973</v>
      </c>
      <c r="C2584" t="s">
        <v>177</v>
      </c>
      <c r="D2584">
        <v>2011</v>
      </c>
      <c r="E2584" t="s">
        <v>104</v>
      </c>
      <c r="F2584" t="s">
        <v>164</v>
      </c>
      <c r="G2584" t="s">
        <v>144</v>
      </c>
      <c r="H2584">
        <v>70257</v>
      </c>
    </row>
    <row r="2585" spans="1:8">
      <c r="A2585" s="16" t="s">
        <v>221</v>
      </c>
      <c r="B2585" t="s">
        <v>2974</v>
      </c>
      <c r="C2585" t="s">
        <v>178</v>
      </c>
      <c r="D2585">
        <v>2011</v>
      </c>
      <c r="E2585" t="s">
        <v>104</v>
      </c>
      <c r="F2585" t="s">
        <v>164</v>
      </c>
      <c r="G2585" t="s">
        <v>144</v>
      </c>
      <c r="H2585">
        <v>81917</v>
      </c>
    </row>
    <row r="2586" spans="1:8">
      <c r="A2586" t="s">
        <v>107</v>
      </c>
      <c r="B2586" t="s">
        <v>2975</v>
      </c>
      <c r="C2586" t="s">
        <v>179</v>
      </c>
      <c r="D2586">
        <v>2011</v>
      </c>
      <c r="E2586" t="s">
        <v>104</v>
      </c>
      <c r="F2586" t="s">
        <v>164</v>
      </c>
      <c r="G2586" t="s">
        <v>144</v>
      </c>
      <c r="H2586">
        <v>58848</v>
      </c>
    </row>
    <row r="2587" spans="1:8">
      <c r="A2587" t="s">
        <v>27</v>
      </c>
      <c r="B2587" t="s">
        <v>2976</v>
      </c>
      <c r="C2587" t="s">
        <v>180</v>
      </c>
      <c r="D2587">
        <v>2011</v>
      </c>
      <c r="E2587" t="s">
        <v>104</v>
      </c>
      <c r="F2587" t="s">
        <v>164</v>
      </c>
      <c r="G2587" t="s">
        <v>144</v>
      </c>
      <c r="H2587">
        <v>43895</v>
      </c>
    </row>
    <row r="2588" spans="1:8">
      <c r="A2588" t="s">
        <v>28</v>
      </c>
      <c r="B2588" t="s">
        <v>2977</v>
      </c>
      <c r="C2588" t="s">
        <v>181</v>
      </c>
      <c r="D2588">
        <v>2011</v>
      </c>
      <c r="E2588" t="s">
        <v>104</v>
      </c>
      <c r="F2588" t="s">
        <v>164</v>
      </c>
      <c r="G2588" t="s">
        <v>144</v>
      </c>
      <c r="H2588">
        <v>88929</v>
      </c>
    </row>
    <row r="2589" spans="1:8">
      <c r="A2589" t="s">
        <v>30</v>
      </c>
      <c r="B2589" t="s">
        <v>2978</v>
      </c>
      <c r="C2589" t="s">
        <v>29</v>
      </c>
      <c r="D2589">
        <v>2011</v>
      </c>
      <c r="E2589" t="s">
        <v>104</v>
      </c>
      <c r="F2589" t="s">
        <v>164</v>
      </c>
      <c r="G2589" t="s">
        <v>144</v>
      </c>
      <c r="H2589">
        <v>13697</v>
      </c>
    </row>
    <row r="2590" spans="1:8">
      <c r="A2590" t="s">
        <v>32</v>
      </c>
      <c r="B2590" t="s">
        <v>2979</v>
      </c>
      <c r="C2590" t="s">
        <v>31</v>
      </c>
      <c r="D2590">
        <v>2011</v>
      </c>
      <c r="E2590" t="s">
        <v>104</v>
      </c>
      <c r="F2590" t="s">
        <v>164</v>
      </c>
      <c r="G2590" t="s">
        <v>144</v>
      </c>
      <c r="H2590">
        <v>21815</v>
      </c>
    </row>
    <row r="2591" spans="1:8">
      <c r="A2591" t="s">
        <v>34</v>
      </c>
      <c r="B2591" t="s">
        <v>2980</v>
      </c>
      <c r="C2591" t="s">
        <v>33</v>
      </c>
      <c r="D2591">
        <v>2011</v>
      </c>
      <c r="E2591" t="s">
        <v>104</v>
      </c>
      <c r="F2591" t="s">
        <v>164</v>
      </c>
      <c r="G2591" t="s">
        <v>144</v>
      </c>
      <c r="H2591">
        <v>24045</v>
      </c>
    </row>
    <row r="2592" spans="1:8">
      <c r="A2592" t="s">
        <v>36</v>
      </c>
      <c r="B2592" t="s">
        <v>2981</v>
      </c>
      <c r="C2592" t="s">
        <v>35</v>
      </c>
      <c r="D2592">
        <v>2011</v>
      </c>
      <c r="E2592" t="s">
        <v>104</v>
      </c>
      <c r="F2592" t="s">
        <v>164</v>
      </c>
      <c r="G2592" t="s">
        <v>144</v>
      </c>
      <c r="H2592">
        <v>17252</v>
      </c>
    </row>
    <row r="2593" spans="1:8">
      <c r="A2593" t="s">
        <v>38</v>
      </c>
      <c r="B2593" t="s">
        <v>2982</v>
      </c>
      <c r="C2593" t="s">
        <v>37</v>
      </c>
      <c r="D2593">
        <v>2011</v>
      </c>
      <c r="E2593" t="s">
        <v>104</v>
      </c>
      <c r="F2593" t="s">
        <v>164</v>
      </c>
      <c r="G2593" t="s">
        <v>144</v>
      </c>
      <c r="H2593">
        <v>23923</v>
      </c>
    </row>
    <row r="2594" spans="1:8">
      <c r="A2594" t="s">
        <v>40</v>
      </c>
      <c r="B2594" t="s">
        <v>2983</v>
      </c>
      <c r="C2594" t="s">
        <v>39</v>
      </c>
      <c r="D2594">
        <v>2011</v>
      </c>
      <c r="E2594" t="s">
        <v>104</v>
      </c>
      <c r="F2594" t="s">
        <v>164</v>
      </c>
      <c r="G2594" t="s">
        <v>144</v>
      </c>
      <c r="H2594">
        <v>20122</v>
      </c>
    </row>
    <row r="2595" spans="1:8">
      <c r="A2595" t="s">
        <v>41</v>
      </c>
      <c r="B2595" t="s">
        <v>2984</v>
      </c>
      <c r="C2595" t="s">
        <v>24</v>
      </c>
      <c r="D2595">
        <v>2011</v>
      </c>
      <c r="E2595" t="s">
        <v>104</v>
      </c>
      <c r="F2595" t="s">
        <v>164</v>
      </c>
      <c r="G2595" t="s">
        <v>144</v>
      </c>
      <c r="H2595">
        <v>26362</v>
      </c>
    </row>
    <row r="2596" spans="1:8">
      <c r="A2596" t="s">
        <v>43</v>
      </c>
      <c r="B2596" t="s">
        <v>2985</v>
      </c>
      <c r="C2596" t="s">
        <v>42</v>
      </c>
      <c r="D2596">
        <v>2011</v>
      </c>
      <c r="E2596" t="s">
        <v>104</v>
      </c>
      <c r="F2596" t="s">
        <v>164</v>
      </c>
      <c r="G2596" t="s">
        <v>144</v>
      </c>
      <c r="H2596">
        <v>13621</v>
      </c>
    </row>
    <row r="2597" spans="1:8">
      <c r="A2597" t="s">
        <v>45</v>
      </c>
      <c r="B2597" t="s">
        <v>2986</v>
      </c>
      <c r="C2597" t="s">
        <v>44</v>
      </c>
      <c r="D2597">
        <v>2011</v>
      </c>
      <c r="E2597" t="s">
        <v>104</v>
      </c>
      <c r="F2597" t="s">
        <v>164</v>
      </c>
      <c r="G2597" t="s">
        <v>144</v>
      </c>
      <c r="H2597">
        <v>23396</v>
      </c>
    </row>
    <row r="2598" spans="1:8">
      <c r="A2598" t="s">
        <v>47</v>
      </c>
      <c r="B2598" t="s">
        <v>2987</v>
      </c>
      <c r="C2598" t="s">
        <v>46</v>
      </c>
      <c r="D2598">
        <v>2011</v>
      </c>
      <c r="E2598" t="s">
        <v>104</v>
      </c>
      <c r="F2598" t="s">
        <v>164</v>
      </c>
      <c r="G2598" t="s">
        <v>144</v>
      </c>
      <c r="H2598">
        <v>33240</v>
      </c>
    </row>
    <row r="2599" spans="1:8">
      <c r="A2599" t="s">
        <v>49</v>
      </c>
      <c r="B2599" t="s">
        <v>2988</v>
      </c>
      <c r="C2599" t="s">
        <v>48</v>
      </c>
      <c r="D2599">
        <v>2011</v>
      </c>
      <c r="E2599" t="s">
        <v>104</v>
      </c>
      <c r="F2599" t="s">
        <v>164</v>
      </c>
      <c r="G2599" t="s">
        <v>144</v>
      </c>
      <c r="H2599">
        <v>37254</v>
      </c>
    </row>
    <row r="2600" spans="1:8">
      <c r="A2600" t="s">
        <v>51</v>
      </c>
      <c r="B2600" t="s">
        <v>2989</v>
      </c>
      <c r="C2600" t="s">
        <v>50</v>
      </c>
      <c r="D2600">
        <v>2011</v>
      </c>
      <c r="E2600" t="s">
        <v>104</v>
      </c>
      <c r="F2600" t="s">
        <v>164</v>
      </c>
      <c r="G2600" t="s">
        <v>144</v>
      </c>
      <c r="H2600">
        <v>22710</v>
      </c>
    </row>
    <row r="2601" spans="1:8">
      <c r="A2601" t="s">
        <v>53</v>
      </c>
      <c r="B2601" t="s">
        <v>2990</v>
      </c>
      <c r="C2601" t="s">
        <v>52</v>
      </c>
      <c r="D2601">
        <v>2011</v>
      </c>
      <c r="E2601" t="s">
        <v>104</v>
      </c>
      <c r="F2601" t="s">
        <v>164</v>
      </c>
      <c r="G2601" t="s">
        <v>144</v>
      </c>
      <c r="H2601">
        <v>21953</v>
      </c>
    </row>
    <row r="2602" spans="1:8">
      <c r="A2602" t="s">
        <v>55</v>
      </c>
      <c r="B2602" t="s">
        <v>2991</v>
      </c>
      <c r="C2602" t="s">
        <v>54</v>
      </c>
      <c r="D2602">
        <v>2011</v>
      </c>
      <c r="E2602" t="s">
        <v>104</v>
      </c>
      <c r="F2602" t="s">
        <v>164</v>
      </c>
      <c r="G2602" t="s">
        <v>144</v>
      </c>
      <c r="H2602">
        <v>20033</v>
      </c>
    </row>
    <row r="2603" spans="1:8">
      <c r="A2603" t="s">
        <v>57</v>
      </c>
      <c r="B2603" t="s">
        <v>2992</v>
      </c>
      <c r="C2603" t="s">
        <v>56</v>
      </c>
      <c r="D2603">
        <v>2011</v>
      </c>
      <c r="E2603" t="s">
        <v>104</v>
      </c>
      <c r="F2603" t="s">
        <v>164</v>
      </c>
      <c r="G2603" t="s">
        <v>144</v>
      </c>
      <c r="H2603">
        <v>38815</v>
      </c>
    </row>
    <row r="2604" spans="1:8">
      <c r="A2604" t="s">
        <v>59</v>
      </c>
      <c r="B2604" t="s">
        <v>2993</v>
      </c>
      <c r="C2604" t="s">
        <v>58</v>
      </c>
      <c r="D2604">
        <v>2011</v>
      </c>
      <c r="E2604" t="s">
        <v>104</v>
      </c>
      <c r="F2604" t="s">
        <v>164</v>
      </c>
      <c r="G2604" t="s">
        <v>144</v>
      </c>
      <c r="H2604">
        <v>35223</v>
      </c>
    </row>
    <row r="2605" spans="1:8">
      <c r="A2605" t="s">
        <v>61</v>
      </c>
      <c r="B2605" t="s">
        <v>2994</v>
      </c>
      <c r="C2605" t="s">
        <v>60</v>
      </c>
      <c r="D2605">
        <v>2011</v>
      </c>
      <c r="E2605" t="s">
        <v>104</v>
      </c>
      <c r="F2605" t="s">
        <v>164</v>
      </c>
      <c r="G2605" t="s">
        <v>144</v>
      </c>
      <c r="H2605">
        <v>8672</v>
      </c>
    </row>
    <row r="2606" spans="1:8">
      <c r="A2606" t="s">
        <v>63</v>
      </c>
      <c r="B2606" t="s">
        <v>2995</v>
      </c>
      <c r="C2606" t="s">
        <v>62</v>
      </c>
      <c r="D2606">
        <v>2011</v>
      </c>
      <c r="E2606" t="s">
        <v>104</v>
      </c>
      <c r="F2606" t="s">
        <v>164</v>
      </c>
      <c r="G2606" t="s">
        <v>144</v>
      </c>
      <c r="H2606">
        <v>26385</v>
      </c>
    </row>
    <row r="2607" spans="1:8">
      <c r="A2607" t="s">
        <v>65</v>
      </c>
      <c r="B2607" t="s">
        <v>2996</v>
      </c>
      <c r="C2607" t="s">
        <v>64</v>
      </c>
      <c r="D2607">
        <v>2011</v>
      </c>
      <c r="E2607" t="s">
        <v>104</v>
      </c>
      <c r="F2607" t="s">
        <v>164</v>
      </c>
      <c r="G2607" t="s">
        <v>144</v>
      </c>
      <c r="H2607">
        <v>11003</v>
      </c>
    </row>
    <row r="2608" spans="1:8">
      <c r="A2608" t="s">
        <v>67</v>
      </c>
      <c r="B2608" t="s">
        <v>2997</v>
      </c>
      <c r="C2608" t="s">
        <v>66</v>
      </c>
      <c r="D2608">
        <v>2011</v>
      </c>
      <c r="E2608" t="s">
        <v>104</v>
      </c>
      <c r="F2608" t="s">
        <v>164</v>
      </c>
      <c r="G2608" t="s">
        <v>144</v>
      </c>
      <c r="H2608">
        <v>14276</v>
      </c>
    </row>
    <row r="2609" spans="1:8">
      <c r="A2609" t="s">
        <v>69</v>
      </c>
      <c r="B2609" t="s">
        <v>2998</v>
      </c>
      <c r="C2609" t="s">
        <v>68</v>
      </c>
      <c r="D2609">
        <v>2011</v>
      </c>
      <c r="E2609" t="s">
        <v>104</v>
      </c>
      <c r="F2609" t="s">
        <v>164</v>
      </c>
      <c r="G2609" t="s">
        <v>144</v>
      </c>
      <c r="H2609">
        <v>16602</v>
      </c>
    </row>
    <row r="2610" spans="1:8">
      <c r="A2610" t="s">
        <v>71</v>
      </c>
      <c r="B2610" t="s">
        <v>2999</v>
      </c>
      <c r="C2610" t="s">
        <v>70</v>
      </c>
      <c r="D2610">
        <v>2011</v>
      </c>
      <c r="E2610" t="s">
        <v>104</v>
      </c>
      <c r="F2610" t="s">
        <v>164</v>
      </c>
      <c r="G2610" t="s">
        <v>144</v>
      </c>
      <c r="H2610">
        <v>20663</v>
      </c>
    </row>
    <row r="2611" spans="1:8">
      <c r="A2611" t="s">
        <v>20</v>
      </c>
      <c r="B2611" t="s">
        <v>3000</v>
      </c>
      <c r="C2611" t="s">
        <v>182</v>
      </c>
      <c r="D2611">
        <v>2011</v>
      </c>
      <c r="E2611" t="s">
        <v>104</v>
      </c>
      <c r="F2611" t="s">
        <v>164</v>
      </c>
      <c r="G2611" t="s">
        <v>144</v>
      </c>
      <c r="H2611">
        <v>491062</v>
      </c>
    </row>
    <row r="2612" spans="1:8">
      <c r="A2612" t="s">
        <v>23</v>
      </c>
      <c r="B2612" t="s">
        <v>3001</v>
      </c>
      <c r="C2612" t="s">
        <v>175</v>
      </c>
      <c r="D2612">
        <v>2012</v>
      </c>
      <c r="E2612" t="s">
        <v>104</v>
      </c>
      <c r="F2612" t="s">
        <v>164</v>
      </c>
      <c r="G2612" t="s">
        <v>144</v>
      </c>
      <c r="H2612">
        <v>125547</v>
      </c>
    </row>
    <row r="2613" spans="1:8">
      <c r="A2613" t="s">
        <v>25</v>
      </c>
      <c r="B2613" t="s">
        <v>3002</v>
      </c>
      <c r="C2613" t="s">
        <v>176</v>
      </c>
      <c r="D2613">
        <v>2012</v>
      </c>
      <c r="E2613" t="s">
        <v>104</v>
      </c>
      <c r="F2613" t="s">
        <v>164</v>
      </c>
      <c r="G2613" t="s">
        <v>144</v>
      </c>
      <c r="H2613">
        <v>27489</v>
      </c>
    </row>
    <row r="2614" spans="1:8">
      <c r="A2614" t="s">
        <v>26</v>
      </c>
      <c r="B2614" t="s">
        <v>3003</v>
      </c>
      <c r="C2614" t="s">
        <v>177</v>
      </c>
      <c r="D2614">
        <v>2012</v>
      </c>
      <c r="E2614" t="s">
        <v>104</v>
      </c>
      <c r="F2614" t="s">
        <v>164</v>
      </c>
      <c r="G2614" t="s">
        <v>144</v>
      </c>
      <c r="H2614">
        <v>72701</v>
      </c>
    </row>
    <row r="2615" spans="1:8">
      <c r="A2615" s="16" t="s">
        <v>221</v>
      </c>
      <c r="B2615" t="s">
        <v>3004</v>
      </c>
      <c r="C2615" t="s">
        <v>178</v>
      </c>
      <c r="D2615">
        <v>2012</v>
      </c>
      <c r="E2615" t="s">
        <v>104</v>
      </c>
      <c r="F2615" t="s">
        <v>164</v>
      </c>
      <c r="G2615" t="s">
        <v>144</v>
      </c>
      <c r="H2615">
        <v>84678</v>
      </c>
    </row>
    <row r="2616" spans="1:8">
      <c r="A2616" t="s">
        <v>107</v>
      </c>
      <c r="B2616" t="s">
        <v>3005</v>
      </c>
      <c r="C2616" t="s">
        <v>179</v>
      </c>
      <c r="D2616">
        <v>2012</v>
      </c>
      <c r="E2616" t="s">
        <v>104</v>
      </c>
      <c r="F2616" t="s">
        <v>164</v>
      </c>
      <c r="G2616" t="s">
        <v>144</v>
      </c>
      <c r="H2616">
        <v>60903</v>
      </c>
    </row>
    <row r="2617" spans="1:8">
      <c r="A2617" t="s">
        <v>27</v>
      </c>
      <c r="B2617" t="s">
        <v>3006</v>
      </c>
      <c r="C2617" t="s">
        <v>180</v>
      </c>
      <c r="D2617">
        <v>2012</v>
      </c>
      <c r="E2617" t="s">
        <v>104</v>
      </c>
      <c r="F2617" t="s">
        <v>164</v>
      </c>
      <c r="G2617" t="s">
        <v>144</v>
      </c>
      <c r="H2617">
        <v>45512</v>
      </c>
    </row>
    <row r="2618" spans="1:8">
      <c r="A2618" t="s">
        <v>28</v>
      </c>
      <c r="B2618" t="s">
        <v>3007</v>
      </c>
      <c r="C2618" t="s">
        <v>181</v>
      </c>
      <c r="D2618">
        <v>2012</v>
      </c>
      <c r="E2618" t="s">
        <v>104</v>
      </c>
      <c r="F2618" t="s">
        <v>164</v>
      </c>
      <c r="G2618" t="s">
        <v>144</v>
      </c>
      <c r="H2618">
        <v>92116</v>
      </c>
    </row>
    <row r="2619" spans="1:8">
      <c r="A2619" t="s">
        <v>30</v>
      </c>
      <c r="B2619" t="s">
        <v>3008</v>
      </c>
      <c r="C2619" t="s">
        <v>29</v>
      </c>
      <c r="D2619">
        <v>2012</v>
      </c>
      <c r="E2619" t="s">
        <v>104</v>
      </c>
      <c r="F2619" t="s">
        <v>164</v>
      </c>
      <c r="G2619" t="s">
        <v>144</v>
      </c>
      <c r="H2619">
        <v>14133</v>
      </c>
    </row>
    <row r="2620" spans="1:8">
      <c r="A2620" t="s">
        <v>32</v>
      </c>
      <c r="B2620" t="s">
        <v>3009</v>
      </c>
      <c r="C2620" t="s">
        <v>31</v>
      </c>
      <c r="D2620">
        <v>2012</v>
      </c>
      <c r="E2620" t="s">
        <v>104</v>
      </c>
      <c r="F2620" t="s">
        <v>164</v>
      </c>
      <c r="G2620" t="s">
        <v>144</v>
      </c>
      <c r="H2620">
        <v>22511</v>
      </c>
    </row>
    <row r="2621" spans="1:8">
      <c r="A2621" t="s">
        <v>34</v>
      </c>
      <c r="B2621" t="s">
        <v>3010</v>
      </c>
      <c r="C2621" t="s">
        <v>33</v>
      </c>
      <c r="D2621">
        <v>2012</v>
      </c>
      <c r="E2621" t="s">
        <v>104</v>
      </c>
      <c r="F2621" t="s">
        <v>164</v>
      </c>
      <c r="G2621" t="s">
        <v>144</v>
      </c>
      <c r="H2621">
        <v>24745</v>
      </c>
    </row>
    <row r="2622" spans="1:8">
      <c r="A2622" t="s">
        <v>36</v>
      </c>
      <c r="B2622" t="s">
        <v>3011</v>
      </c>
      <c r="C2622" t="s">
        <v>35</v>
      </c>
      <c r="D2622">
        <v>2012</v>
      </c>
      <c r="E2622" t="s">
        <v>104</v>
      </c>
      <c r="F2622" t="s">
        <v>164</v>
      </c>
      <c r="G2622" t="s">
        <v>144</v>
      </c>
      <c r="H2622">
        <v>17966</v>
      </c>
    </row>
    <row r="2623" spans="1:8">
      <c r="A2623" t="s">
        <v>38</v>
      </c>
      <c r="B2623" t="s">
        <v>3012</v>
      </c>
      <c r="C2623" t="s">
        <v>37</v>
      </c>
      <c r="D2623">
        <v>2012</v>
      </c>
      <c r="E2623" t="s">
        <v>104</v>
      </c>
      <c r="F2623" t="s">
        <v>164</v>
      </c>
      <c r="G2623" t="s">
        <v>144</v>
      </c>
      <c r="H2623">
        <v>25185</v>
      </c>
    </row>
    <row r="2624" spans="1:8">
      <c r="A2624" t="s">
        <v>40</v>
      </c>
      <c r="B2624" t="s">
        <v>3013</v>
      </c>
      <c r="C2624" t="s">
        <v>39</v>
      </c>
      <c r="D2624">
        <v>2012</v>
      </c>
      <c r="E2624" t="s">
        <v>104</v>
      </c>
      <c r="F2624" t="s">
        <v>164</v>
      </c>
      <c r="G2624" t="s">
        <v>144</v>
      </c>
      <c r="H2624">
        <v>21007</v>
      </c>
    </row>
    <row r="2625" spans="1:8">
      <c r="A2625" t="s">
        <v>41</v>
      </c>
      <c r="B2625" t="s">
        <v>3014</v>
      </c>
      <c r="C2625" t="s">
        <v>24</v>
      </c>
      <c r="D2625">
        <v>2012</v>
      </c>
      <c r="E2625" t="s">
        <v>104</v>
      </c>
      <c r="F2625" t="s">
        <v>164</v>
      </c>
      <c r="G2625" t="s">
        <v>144</v>
      </c>
      <c r="H2625">
        <v>27489</v>
      </c>
    </row>
    <row r="2626" spans="1:8">
      <c r="A2626" t="s">
        <v>43</v>
      </c>
      <c r="B2626" t="s">
        <v>3015</v>
      </c>
      <c r="C2626" t="s">
        <v>42</v>
      </c>
      <c r="D2626">
        <v>2012</v>
      </c>
      <c r="E2626" t="s">
        <v>104</v>
      </c>
      <c r="F2626" t="s">
        <v>164</v>
      </c>
      <c r="G2626" t="s">
        <v>144</v>
      </c>
      <c r="H2626">
        <v>14129</v>
      </c>
    </row>
    <row r="2627" spans="1:8">
      <c r="A2627" t="s">
        <v>45</v>
      </c>
      <c r="B2627" t="s">
        <v>3016</v>
      </c>
      <c r="C2627" t="s">
        <v>44</v>
      </c>
      <c r="D2627">
        <v>2012</v>
      </c>
      <c r="E2627" t="s">
        <v>104</v>
      </c>
      <c r="F2627" t="s">
        <v>164</v>
      </c>
      <c r="G2627" t="s">
        <v>144</v>
      </c>
      <c r="H2627">
        <v>24302</v>
      </c>
    </row>
    <row r="2628" spans="1:8">
      <c r="A2628" t="s">
        <v>47</v>
      </c>
      <c r="B2628" t="s">
        <v>3017</v>
      </c>
      <c r="C2628" t="s">
        <v>46</v>
      </c>
      <c r="D2628">
        <v>2012</v>
      </c>
      <c r="E2628" t="s">
        <v>104</v>
      </c>
      <c r="F2628" t="s">
        <v>164</v>
      </c>
      <c r="G2628" t="s">
        <v>144</v>
      </c>
      <c r="H2628">
        <v>34270</v>
      </c>
    </row>
    <row r="2629" spans="1:8">
      <c r="A2629" t="s">
        <v>49</v>
      </c>
      <c r="B2629" t="s">
        <v>3018</v>
      </c>
      <c r="C2629" t="s">
        <v>48</v>
      </c>
      <c r="D2629">
        <v>2012</v>
      </c>
      <c r="E2629" t="s">
        <v>104</v>
      </c>
      <c r="F2629" t="s">
        <v>164</v>
      </c>
      <c r="G2629" t="s">
        <v>144</v>
      </c>
      <c r="H2629">
        <v>38420</v>
      </c>
    </row>
    <row r="2630" spans="1:8">
      <c r="A2630" t="s">
        <v>51</v>
      </c>
      <c r="B2630" t="s">
        <v>3019</v>
      </c>
      <c r="C2630" t="s">
        <v>50</v>
      </c>
      <c r="D2630">
        <v>2012</v>
      </c>
      <c r="E2630" t="s">
        <v>104</v>
      </c>
      <c r="F2630" t="s">
        <v>164</v>
      </c>
      <c r="G2630" t="s">
        <v>144</v>
      </c>
      <c r="H2630">
        <v>23447</v>
      </c>
    </row>
    <row r="2631" spans="1:8">
      <c r="A2631" t="s">
        <v>53</v>
      </c>
      <c r="B2631" t="s">
        <v>3020</v>
      </c>
      <c r="C2631" t="s">
        <v>52</v>
      </c>
      <c r="D2631">
        <v>2012</v>
      </c>
      <c r="E2631" t="s">
        <v>104</v>
      </c>
      <c r="F2631" t="s">
        <v>164</v>
      </c>
      <c r="G2631" t="s">
        <v>144</v>
      </c>
      <c r="H2631">
        <v>22811</v>
      </c>
    </row>
    <row r="2632" spans="1:8">
      <c r="A2632" t="s">
        <v>55</v>
      </c>
      <c r="B2632" t="s">
        <v>3021</v>
      </c>
      <c r="C2632" t="s">
        <v>54</v>
      </c>
      <c r="D2632">
        <v>2012</v>
      </c>
      <c r="E2632" t="s">
        <v>104</v>
      </c>
      <c r="F2632" t="s">
        <v>164</v>
      </c>
      <c r="G2632" t="s">
        <v>144</v>
      </c>
      <c r="H2632">
        <v>20937</v>
      </c>
    </row>
    <row r="2633" spans="1:8">
      <c r="A2633" t="s">
        <v>57</v>
      </c>
      <c r="B2633" t="s">
        <v>3022</v>
      </c>
      <c r="C2633" t="s">
        <v>56</v>
      </c>
      <c r="D2633">
        <v>2012</v>
      </c>
      <c r="E2633" t="s">
        <v>104</v>
      </c>
      <c r="F2633" t="s">
        <v>164</v>
      </c>
      <c r="G2633" t="s">
        <v>144</v>
      </c>
      <c r="H2633">
        <v>39966</v>
      </c>
    </row>
    <row r="2634" spans="1:8">
      <c r="A2634" t="s">
        <v>59</v>
      </c>
      <c r="B2634" t="s">
        <v>3023</v>
      </c>
      <c r="C2634" t="s">
        <v>58</v>
      </c>
      <c r="D2634">
        <v>2012</v>
      </c>
      <c r="E2634" t="s">
        <v>104</v>
      </c>
      <c r="F2634" t="s">
        <v>164</v>
      </c>
      <c r="G2634" t="s">
        <v>144</v>
      </c>
      <c r="H2634">
        <v>36581</v>
      </c>
    </row>
    <row r="2635" spans="1:8">
      <c r="A2635" t="s">
        <v>61</v>
      </c>
      <c r="B2635" t="s">
        <v>3024</v>
      </c>
      <c r="C2635" t="s">
        <v>60</v>
      </c>
      <c r="D2635">
        <v>2012</v>
      </c>
      <c r="E2635" t="s">
        <v>104</v>
      </c>
      <c r="F2635" t="s">
        <v>164</v>
      </c>
      <c r="G2635" t="s">
        <v>144</v>
      </c>
      <c r="H2635">
        <v>8931</v>
      </c>
    </row>
    <row r="2636" spans="1:8">
      <c r="A2636" t="s">
        <v>63</v>
      </c>
      <c r="B2636" t="s">
        <v>3025</v>
      </c>
      <c r="C2636" t="s">
        <v>62</v>
      </c>
      <c r="D2636">
        <v>2012</v>
      </c>
      <c r="E2636" t="s">
        <v>104</v>
      </c>
      <c r="F2636" t="s">
        <v>164</v>
      </c>
      <c r="G2636" t="s">
        <v>144</v>
      </c>
      <c r="H2636">
        <v>27400</v>
      </c>
    </row>
    <row r="2637" spans="1:8">
      <c r="A2637" t="s">
        <v>65</v>
      </c>
      <c r="B2637" t="s">
        <v>3026</v>
      </c>
      <c r="C2637" t="s">
        <v>64</v>
      </c>
      <c r="D2637">
        <v>2012</v>
      </c>
      <c r="E2637" t="s">
        <v>104</v>
      </c>
      <c r="F2637" t="s">
        <v>164</v>
      </c>
      <c r="G2637" t="s">
        <v>144</v>
      </c>
      <c r="H2637">
        <v>11404</v>
      </c>
    </row>
    <row r="2638" spans="1:8">
      <c r="A2638" t="s">
        <v>67</v>
      </c>
      <c r="B2638" t="s">
        <v>3027</v>
      </c>
      <c r="C2638" t="s">
        <v>66</v>
      </c>
      <c r="D2638">
        <v>2012</v>
      </c>
      <c r="E2638" t="s">
        <v>104</v>
      </c>
      <c r="F2638" t="s">
        <v>164</v>
      </c>
      <c r="G2638" t="s">
        <v>144</v>
      </c>
      <c r="H2638">
        <v>14715</v>
      </c>
    </row>
    <row r="2639" spans="1:8">
      <c r="A2639" t="s">
        <v>69</v>
      </c>
      <c r="B2639" t="s">
        <v>3028</v>
      </c>
      <c r="C2639" t="s">
        <v>68</v>
      </c>
      <c r="D2639">
        <v>2012</v>
      </c>
      <c r="E2639" t="s">
        <v>104</v>
      </c>
      <c r="F2639" t="s">
        <v>164</v>
      </c>
      <c r="G2639" t="s">
        <v>144</v>
      </c>
      <c r="H2639">
        <v>17291</v>
      </c>
    </row>
    <row r="2640" spans="1:8">
      <c r="A2640" t="s">
        <v>71</v>
      </c>
      <c r="B2640" t="s">
        <v>3029</v>
      </c>
      <c r="C2640" t="s">
        <v>70</v>
      </c>
      <c r="D2640">
        <v>2012</v>
      </c>
      <c r="E2640" t="s">
        <v>104</v>
      </c>
      <c r="F2640" t="s">
        <v>164</v>
      </c>
      <c r="G2640" t="s">
        <v>144</v>
      </c>
      <c r="H2640">
        <v>21306</v>
      </c>
    </row>
    <row r="2641" spans="1:8">
      <c r="A2641" t="s">
        <v>20</v>
      </c>
      <c r="B2641" t="s">
        <v>3030</v>
      </c>
      <c r="C2641" t="s">
        <v>182</v>
      </c>
      <c r="D2641">
        <v>2012</v>
      </c>
      <c r="E2641" t="s">
        <v>104</v>
      </c>
      <c r="F2641" t="s">
        <v>164</v>
      </c>
      <c r="G2641" t="s">
        <v>144</v>
      </c>
      <c r="H2641">
        <v>508946</v>
      </c>
    </row>
    <row r="2642" spans="1:8">
      <c r="A2642" t="s">
        <v>23</v>
      </c>
      <c r="B2642" t="s">
        <v>3031</v>
      </c>
      <c r="C2642" t="s">
        <v>175</v>
      </c>
      <c r="D2642">
        <v>2013</v>
      </c>
      <c r="E2642" t="s">
        <v>104</v>
      </c>
      <c r="F2642" t="s">
        <v>164</v>
      </c>
      <c r="G2642" t="s">
        <v>144</v>
      </c>
      <c r="H2642">
        <v>129129</v>
      </c>
    </row>
    <row r="2643" spans="1:8">
      <c r="A2643" t="s">
        <v>25</v>
      </c>
      <c r="B2643" t="s">
        <v>3032</v>
      </c>
      <c r="C2643" t="s">
        <v>176</v>
      </c>
      <c r="D2643">
        <v>2013</v>
      </c>
      <c r="E2643" t="s">
        <v>104</v>
      </c>
      <c r="F2643" t="s">
        <v>164</v>
      </c>
      <c r="G2643" t="s">
        <v>144</v>
      </c>
      <c r="H2643">
        <v>28398</v>
      </c>
    </row>
    <row r="2644" spans="1:8">
      <c r="A2644" t="s">
        <v>26</v>
      </c>
      <c r="B2644" t="s">
        <v>3033</v>
      </c>
      <c r="C2644" t="s">
        <v>177</v>
      </c>
      <c r="D2644">
        <v>2013</v>
      </c>
      <c r="E2644" t="s">
        <v>104</v>
      </c>
      <c r="F2644" t="s">
        <v>164</v>
      </c>
      <c r="G2644" t="s">
        <v>144</v>
      </c>
      <c r="H2644">
        <v>74775</v>
      </c>
    </row>
    <row r="2645" spans="1:8">
      <c r="A2645" s="16" t="s">
        <v>221</v>
      </c>
      <c r="B2645" t="s">
        <v>3034</v>
      </c>
      <c r="C2645" t="s">
        <v>178</v>
      </c>
      <c r="D2645">
        <v>2013</v>
      </c>
      <c r="E2645" t="s">
        <v>104</v>
      </c>
      <c r="F2645" t="s">
        <v>164</v>
      </c>
      <c r="G2645" t="s">
        <v>144</v>
      </c>
      <c r="H2645">
        <v>86838</v>
      </c>
    </row>
    <row r="2646" spans="1:8">
      <c r="A2646" t="s">
        <v>107</v>
      </c>
      <c r="B2646" t="s">
        <v>3035</v>
      </c>
      <c r="C2646" t="s">
        <v>179</v>
      </c>
      <c r="D2646">
        <v>2013</v>
      </c>
      <c r="E2646" t="s">
        <v>104</v>
      </c>
      <c r="F2646" t="s">
        <v>164</v>
      </c>
      <c r="G2646" t="s">
        <v>144</v>
      </c>
      <c r="H2646">
        <v>62521</v>
      </c>
    </row>
    <row r="2647" spans="1:8">
      <c r="A2647" t="s">
        <v>27</v>
      </c>
      <c r="B2647" t="s">
        <v>3036</v>
      </c>
      <c r="C2647" t="s">
        <v>180</v>
      </c>
      <c r="D2647">
        <v>2013</v>
      </c>
      <c r="E2647" t="s">
        <v>104</v>
      </c>
      <c r="F2647" t="s">
        <v>164</v>
      </c>
      <c r="G2647" t="s">
        <v>144</v>
      </c>
      <c r="H2647">
        <v>46846</v>
      </c>
    </row>
    <row r="2648" spans="1:8">
      <c r="A2648" t="s">
        <v>28</v>
      </c>
      <c r="B2648" t="s">
        <v>3037</v>
      </c>
      <c r="C2648" t="s">
        <v>181</v>
      </c>
      <c r="D2648">
        <v>2013</v>
      </c>
      <c r="E2648" t="s">
        <v>104</v>
      </c>
      <c r="F2648" t="s">
        <v>164</v>
      </c>
      <c r="G2648" t="s">
        <v>144</v>
      </c>
      <c r="H2648">
        <v>94825</v>
      </c>
    </row>
    <row r="2649" spans="1:8">
      <c r="A2649" t="s">
        <v>30</v>
      </c>
      <c r="B2649" t="s">
        <v>3038</v>
      </c>
      <c r="C2649" t="s">
        <v>29</v>
      </c>
      <c r="D2649">
        <v>2013</v>
      </c>
      <c r="E2649" t="s">
        <v>104</v>
      </c>
      <c r="F2649" t="s">
        <v>164</v>
      </c>
      <c r="G2649" t="s">
        <v>144</v>
      </c>
      <c r="H2649">
        <v>14456</v>
      </c>
    </row>
    <row r="2650" spans="1:8">
      <c r="A2650" t="s">
        <v>32</v>
      </c>
      <c r="B2650" t="s">
        <v>3039</v>
      </c>
      <c r="C2650" t="s">
        <v>31</v>
      </c>
      <c r="D2650">
        <v>2013</v>
      </c>
      <c r="E2650" t="s">
        <v>104</v>
      </c>
      <c r="F2650" t="s">
        <v>164</v>
      </c>
      <c r="G2650" t="s">
        <v>144</v>
      </c>
      <c r="H2650">
        <v>22965</v>
      </c>
    </row>
    <row r="2651" spans="1:8">
      <c r="A2651" t="s">
        <v>34</v>
      </c>
      <c r="B2651" t="s">
        <v>3040</v>
      </c>
      <c r="C2651" t="s">
        <v>33</v>
      </c>
      <c r="D2651">
        <v>2013</v>
      </c>
      <c r="E2651" t="s">
        <v>104</v>
      </c>
      <c r="F2651" t="s">
        <v>164</v>
      </c>
      <c r="G2651" t="s">
        <v>144</v>
      </c>
      <c r="H2651">
        <v>25282</v>
      </c>
    </row>
    <row r="2652" spans="1:8">
      <c r="A2652" t="s">
        <v>36</v>
      </c>
      <c r="B2652" t="s">
        <v>3041</v>
      </c>
      <c r="C2652" t="s">
        <v>35</v>
      </c>
      <c r="D2652">
        <v>2013</v>
      </c>
      <c r="E2652" t="s">
        <v>104</v>
      </c>
      <c r="F2652" t="s">
        <v>164</v>
      </c>
      <c r="G2652" t="s">
        <v>144</v>
      </c>
      <c r="H2652">
        <v>18526</v>
      </c>
    </row>
    <row r="2653" spans="1:8">
      <c r="A2653" t="s">
        <v>38</v>
      </c>
      <c r="B2653" t="s">
        <v>3042</v>
      </c>
      <c r="C2653" t="s">
        <v>37</v>
      </c>
      <c r="D2653">
        <v>2013</v>
      </c>
      <c r="E2653" t="s">
        <v>104</v>
      </c>
      <c r="F2653" t="s">
        <v>164</v>
      </c>
      <c r="G2653" t="s">
        <v>144</v>
      </c>
      <c r="H2653">
        <v>26154</v>
      </c>
    </row>
    <row r="2654" spans="1:8">
      <c r="A2654" t="s">
        <v>40</v>
      </c>
      <c r="B2654" t="s">
        <v>3043</v>
      </c>
      <c r="C2654" t="s">
        <v>39</v>
      </c>
      <c r="D2654">
        <v>2013</v>
      </c>
      <c r="E2654" t="s">
        <v>104</v>
      </c>
      <c r="F2654" t="s">
        <v>164</v>
      </c>
      <c r="G2654" t="s">
        <v>144</v>
      </c>
      <c r="H2654">
        <v>21746</v>
      </c>
    </row>
    <row r="2655" spans="1:8">
      <c r="A2655" t="s">
        <v>41</v>
      </c>
      <c r="B2655" t="s">
        <v>3044</v>
      </c>
      <c r="C2655" t="s">
        <v>24</v>
      </c>
      <c r="D2655">
        <v>2013</v>
      </c>
      <c r="E2655" t="s">
        <v>104</v>
      </c>
      <c r="F2655" t="s">
        <v>164</v>
      </c>
      <c r="G2655" t="s">
        <v>144</v>
      </c>
      <c r="H2655">
        <v>28398</v>
      </c>
    </row>
    <row r="2656" spans="1:8">
      <c r="A2656" t="s">
        <v>43</v>
      </c>
      <c r="B2656" t="s">
        <v>3045</v>
      </c>
      <c r="C2656" t="s">
        <v>42</v>
      </c>
      <c r="D2656">
        <v>2013</v>
      </c>
      <c r="E2656" t="s">
        <v>104</v>
      </c>
      <c r="F2656" t="s">
        <v>164</v>
      </c>
      <c r="G2656" t="s">
        <v>144</v>
      </c>
      <c r="H2656">
        <v>14455</v>
      </c>
    </row>
    <row r="2657" spans="1:8">
      <c r="A2657" t="s">
        <v>45</v>
      </c>
      <c r="B2657" t="s">
        <v>3046</v>
      </c>
      <c r="C2657" t="s">
        <v>44</v>
      </c>
      <c r="D2657">
        <v>2013</v>
      </c>
      <c r="E2657" t="s">
        <v>104</v>
      </c>
      <c r="F2657" t="s">
        <v>164</v>
      </c>
      <c r="G2657" t="s">
        <v>144</v>
      </c>
      <c r="H2657">
        <v>25081</v>
      </c>
    </row>
    <row r="2658" spans="1:8">
      <c r="A2658" t="s">
        <v>47</v>
      </c>
      <c r="B2658" t="s">
        <v>3047</v>
      </c>
      <c r="C2658" t="s">
        <v>46</v>
      </c>
      <c r="D2658">
        <v>2013</v>
      </c>
      <c r="E2658" t="s">
        <v>104</v>
      </c>
      <c r="F2658" t="s">
        <v>164</v>
      </c>
      <c r="G2658" t="s">
        <v>144</v>
      </c>
      <c r="H2658">
        <v>35239</v>
      </c>
    </row>
    <row r="2659" spans="1:8">
      <c r="A2659" t="s">
        <v>49</v>
      </c>
      <c r="B2659" t="s">
        <v>3048</v>
      </c>
      <c r="C2659" t="s">
        <v>48</v>
      </c>
      <c r="D2659">
        <v>2013</v>
      </c>
      <c r="E2659" t="s">
        <v>104</v>
      </c>
      <c r="F2659" t="s">
        <v>164</v>
      </c>
      <c r="G2659" t="s">
        <v>144</v>
      </c>
      <c r="H2659">
        <v>39302</v>
      </c>
    </row>
    <row r="2660" spans="1:8">
      <c r="A2660" t="s">
        <v>51</v>
      </c>
      <c r="B2660" t="s">
        <v>3049</v>
      </c>
      <c r="C2660" t="s">
        <v>50</v>
      </c>
      <c r="D2660">
        <v>2013</v>
      </c>
      <c r="E2660" t="s">
        <v>104</v>
      </c>
      <c r="F2660" t="s">
        <v>164</v>
      </c>
      <c r="G2660" t="s">
        <v>144</v>
      </c>
      <c r="H2660">
        <v>24017</v>
      </c>
    </row>
    <row r="2661" spans="1:8">
      <c r="A2661" t="s">
        <v>53</v>
      </c>
      <c r="B2661" t="s">
        <v>3050</v>
      </c>
      <c r="C2661" t="s">
        <v>52</v>
      </c>
      <c r="D2661">
        <v>2013</v>
      </c>
      <c r="E2661" t="s">
        <v>104</v>
      </c>
      <c r="F2661" t="s">
        <v>164</v>
      </c>
      <c r="G2661" t="s">
        <v>144</v>
      </c>
      <c r="H2661">
        <v>23519</v>
      </c>
    </row>
    <row r="2662" spans="1:8">
      <c r="A2662" t="s">
        <v>55</v>
      </c>
      <c r="B2662" t="s">
        <v>3051</v>
      </c>
      <c r="C2662" t="s">
        <v>54</v>
      </c>
      <c r="D2662">
        <v>2013</v>
      </c>
      <c r="E2662" t="s">
        <v>104</v>
      </c>
      <c r="F2662" t="s">
        <v>164</v>
      </c>
      <c r="G2662" t="s">
        <v>144</v>
      </c>
      <c r="H2662">
        <v>21688</v>
      </c>
    </row>
    <row r="2663" spans="1:8">
      <c r="A2663" t="s">
        <v>57</v>
      </c>
      <c r="B2663" t="s">
        <v>3052</v>
      </c>
      <c r="C2663" t="s">
        <v>56</v>
      </c>
      <c r="D2663">
        <v>2013</v>
      </c>
      <c r="E2663" t="s">
        <v>104</v>
      </c>
      <c r="F2663" t="s">
        <v>164</v>
      </c>
      <c r="G2663" t="s">
        <v>144</v>
      </c>
      <c r="H2663">
        <v>40833</v>
      </c>
    </row>
    <row r="2664" spans="1:8">
      <c r="A2664" t="s">
        <v>59</v>
      </c>
      <c r="B2664" t="s">
        <v>3053</v>
      </c>
      <c r="C2664" t="s">
        <v>58</v>
      </c>
      <c r="D2664">
        <v>2013</v>
      </c>
      <c r="E2664" t="s">
        <v>104</v>
      </c>
      <c r="F2664" t="s">
        <v>164</v>
      </c>
      <c r="G2664" t="s">
        <v>144</v>
      </c>
      <c r="H2664">
        <v>37725</v>
      </c>
    </row>
    <row r="2665" spans="1:8">
      <c r="A2665" t="s">
        <v>61</v>
      </c>
      <c r="B2665" t="s">
        <v>3054</v>
      </c>
      <c r="C2665" t="s">
        <v>60</v>
      </c>
      <c r="D2665">
        <v>2013</v>
      </c>
      <c r="E2665" t="s">
        <v>104</v>
      </c>
      <c r="F2665" t="s">
        <v>164</v>
      </c>
      <c r="G2665" t="s">
        <v>144</v>
      </c>
      <c r="H2665">
        <v>9121</v>
      </c>
    </row>
    <row r="2666" spans="1:8">
      <c r="A2666" t="s">
        <v>63</v>
      </c>
      <c r="B2666" t="s">
        <v>3055</v>
      </c>
      <c r="C2666" t="s">
        <v>62</v>
      </c>
      <c r="D2666">
        <v>2013</v>
      </c>
      <c r="E2666" t="s">
        <v>104</v>
      </c>
      <c r="F2666" t="s">
        <v>164</v>
      </c>
      <c r="G2666" t="s">
        <v>144</v>
      </c>
      <c r="H2666">
        <v>28383</v>
      </c>
    </row>
    <row r="2667" spans="1:8">
      <c r="A2667" t="s">
        <v>65</v>
      </c>
      <c r="B2667" t="s">
        <v>3056</v>
      </c>
      <c r="C2667" t="s">
        <v>64</v>
      </c>
      <c r="D2667">
        <v>2013</v>
      </c>
      <c r="E2667" t="s">
        <v>104</v>
      </c>
      <c r="F2667" t="s">
        <v>164</v>
      </c>
      <c r="G2667" t="s">
        <v>144</v>
      </c>
      <c r="H2667">
        <v>11600</v>
      </c>
    </row>
    <row r="2668" spans="1:8">
      <c r="A2668" t="s">
        <v>67</v>
      </c>
      <c r="B2668" t="s">
        <v>3057</v>
      </c>
      <c r="C2668" t="s">
        <v>66</v>
      </c>
      <c r="D2668">
        <v>2013</v>
      </c>
      <c r="E2668" t="s">
        <v>104</v>
      </c>
      <c r="F2668" t="s">
        <v>164</v>
      </c>
      <c r="G2668" t="s">
        <v>144</v>
      </c>
      <c r="H2668">
        <v>15095</v>
      </c>
    </row>
    <row r="2669" spans="1:8">
      <c r="A2669" t="s">
        <v>69</v>
      </c>
      <c r="B2669" t="s">
        <v>3058</v>
      </c>
      <c r="C2669" t="s">
        <v>68</v>
      </c>
      <c r="D2669">
        <v>2013</v>
      </c>
      <c r="E2669" t="s">
        <v>104</v>
      </c>
      <c r="F2669" t="s">
        <v>164</v>
      </c>
      <c r="G2669" t="s">
        <v>144</v>
      </c>
      <c r="H2669">
        <v>17889</v>
      </c>
    </row>
    <row r="2670" spans="1:8">
      <c r="A2670" t="s">
        <v>71</v>
      </c>
      <c r="B2670" t="s">
        <v>3059</v>
      </c>
      <c r="C2670" t="s">
        <v>70</v>
      </c>
      <c r="D2670">
        <v>2013</v>
      </c>
      <c r="E2670" t="s">
        <v>104</v>
      </c>
      <c r="F2670" t="s">
        <v>164</v>
      </c>
      <c r="G2670" t="s">
        <v>144</v>
      </c>
      <c r="H2670">
        <v>21858</v>
      </c>
    </row>
    <row r="2671" spans="1:8">
      <c r="A2671" t="s">
        <v>20</v>
      </c>
      <c r="B2671" t="s">
        <v>3060</v>
      </c>
      <c r="C2671" t="s">
        <v>182</v>
      </c>
      <c r="D2671">
        <v>2013</v>
      </c>
      <c r="E2671" t="s">
        <v>104</v>
      </c>
      <c r="F2671" t="s">
        <v>164</v>
      </c>
      <c r="G2671" t="s">
        <v>144</v>
      </c>
      <c r="H2671">
        <v>523332</v>
      </c>
    </row>
    <row r="2672" spans="1:8">
      <c r="A2672" t="s">
        <v>23</v>
      </c>
      <c r="B2672" t="s">
        <v>3061</v>
      </c>
      <c r="C2672" t="s">
        <v>175</v>
      </c>
      <c r="D2672">
        <v>2014</v>
      </c>
      <c r="E2672" t="s">
        <v>104</v>
      </c>
      <c r="F2672" t="s">
        <v>164</v>
      </c>
      <c r="G2672" t="s">
        <v>144</v>
      </c>
      <c r="H2672">
        <v>132324</v>
      </c>
    </row>
    <row r="2673" spans="1:8">
      <c r="A2673" t="s">
        <v>25</v>
      </c>
      <c r="B2673" t="s">
        <v>3062</v>
      </c>
      <c r="C2673" t="s">
        <v>176</v>
      </c>
      <c r="D2673">
        <v>2014</v>
      </c>
      <c r="E2673" t="s">
        <v>104</v>
      </c>
      <c r="F2673" t="s">
        <v>164</v>
      </c>
      <c r="G2673" t="s">
        <v>144</v>
      </c>
      <c r="H2673">
        <v>29141</v>
      </c>
    </row>
    <row r="2674" spans="1:8">
      <c r="A2674" t="s">
        <v>26</v>
      </c>
      <c r="B2674" t="s">
        <v>3063</v>
      </c>
      <c r="C2674" t="s">
        <v>177</v>
      </c>
      <c r="D2674">
        <v>2014</v>
      </c>
      <c r="E2674" t="s">
        <v>104</v>
      </c>
      <c r="F2674" t="s">
        <v>164</v>
      </c>
      <c r="G2674" t="s">
        <v>144</v>
      </c>
      <c r="H2674">
        <v>76622</v>
      </c>
    </row>
    <row r="2675" spans="1:8">
      <c r="A2675" s="16" t="s">
        <v>221</v>
      </c>
      <c r="B2675" t="s">
        <v>3064</v>
      </c>
      <c r="C2675" t="s">
        <v>178</v>
      </c>
      <c r="D2675">
        <v>2014</v>
      </c>
      <c r="E2675" t="s">
        <v>104</v>
      </c>
      <c r="F2675" t="s">
        <v>164</v>
      </c>
      <c r="G2675" t="s">
        <v>144</v>
      </c>
      <c r="H2675">
        <v>88804</v>
      </c>
    </row>
    <row r="2676" spans="1:8">
      <c r="A2676" t="s">
        <v>107</v>
      </c>
      <c r="B2676" t="s">
        <v>3065</v>
      </c>
      <c r="C2676" t="s">
        <v>179</v>
      </c>
      <c r="D2676">
        <v>2014</v>
      </c>
      <c r="E2676" t="s">
        <v>104</v>
      </c>
      <c r="F2676" t="s">
        <v>164</v>
      </c>
      <c r="G2676" t="s">
        <v>144</v>
      </c>
      <c r="H2676">
        <v>63857</v>
      </c>
    </row>
    <row r="2677" spans="1:8">
      <c r="A2677" t="s">
        <v>27</v>
      </c>
      <c r="B2677" t="s">
        <v>3066</v>
      </c>
      <c r="C2677" t="s">
        <v>180</v>
      </c>
      <c r="D2677">
        <v>2014</v>
      </c>
      <c r="E2677" t="s">
        <v>104</v>
      </c>
      <c r="F2677" t="s">
        <v>164</v>
      </c>
      <c r="G2677" t="s">
        <v>144</v>
      </c>
      <c r="H2677">
        <v>47869</v>
      </c>
    </row>
    <row r="2678" spans="1:8">
      <c r="A2678" t="s">
        <v>28</v>
      </c>
      <c r="B2678" t="s">
        <v>3067</v>
      </c>
      <c r="C2678" t="s">
        <v>181</v>
      </c>
      <c r="D2678">
        <v>2014</v>
      </c>
      <c r="E2678" t="s">
        <v>104</v>
      </c>
      <c r="F2678" t="s">
        <v>164</v>
      </c>
      <c r="G2678" t="s">
        <v>144</v>
      </c>
      <c r="H2678">
        <v>97264</v>
      </c>
    </row>
    <row r="2679" spans="1:8">
      <c r="A2679" t="s">
        <v>30</v>
      </c>
      <c r="B2679" t="s">
        <v>3068</v>
      </c>
      <c r="C2679" t="s">
        <v>29</v>
      </c>
      <c r="D2679">
        <v>2014</v>
      </c>
      <c r="E2679" t="s">
        <v>104</v>
      </c>
      <c r="F2679" t="s">
        <v>164</v>
      </c>
      <c r="G2679" t="s">
        <v>144</v>
      </c>
      <c r="H2679">
        <v>14783</v>
      </c>
    </row>
    <row r="2680" spans="1:8">
      <c r="A2680" t="s">
        <v>32</v>
      </c>
      <c r="B2680" t="s">
        <v>3069</v>
      </c>
      <c r="C2680" t="s">
        <v>31</v>
      </c>
      <c r="D2680">
        <v>2014</v>
      </c>
      <c r="E2680" t="s">
        <v>104</v>
      </c>
      <c r="F2680" t="s">
        <v>164</v>
      </c>
      <c r="G2680" t="s">
        <v>144</v>
      </c>
      <c r="H2680">
        <v>23444</v>
      </c>
    </row>
    <row r="2681" spans="1:8">
      <c r="A2681" t="s">
        <v>34</v>
      </c>
      <c r="B2681" t="s">
        <v>3070</v>
      </c>
      <c r="C2681" t="s">
        <v>33</v>
      </c>
      <c r="D2681">
        <v>2014</v>
      </c>
      <c r="E2681" t="s">
        <v>104</v>
      </c>
      <c r="F2681" t="s">
        <v>164</v>
      </c>
      <c r="G2681" t="s">
        <v>144</v>
      </c>
      <c r="H2681">
        <v>25848</v>
      </c>
    </row>
    <row r="2682" spans="1:8">
      <c r="A2682" t="s">
        <v>36</v>
      </c>
      <c r="B2682" t="s">
        <v>3071</v>
      </c>
      <c r="C2682" t="s">
        <v>35</v>
      </c>
      <c r="D2682">
        <v>2014</v>
      </c>
      <c r="E2682" t="s">
        <v>104</v>
      </c>
      <c r="F2682" t="s">
        <v>164</v>
      </c>
      <c r="G2682" t="s">
        <v>144</v>
      </c>
      <c r="H2682">
        <v>19056</v>
      </c>
    </row>
    <row r="2683" spans="1:8">
      <c r="A2683" t="s">
        <v>38</v>
      </c>
      <c r="B2683" t="s">
        <v>3072</v>
      </c>
      <c r="C2683" t="s">
        <v>37</v>
      </c>
      <c r="D2683">
        <v>2014</v>
      </c>
      <c r="E2683" t="s">
        <v>104</v>
      </c>
      <c r="F2683" t="s">
        <v>164</v>
      </c>
      <c r="G2683" t="s">
        <v>144</v>
      </c>
      <c r="H2683">
        <v>26934</v>
      </c>
    </row>
    <row r="2684" spans="1:8">
      <c r="A2684" t="s">
        <v>40</v>
      </c>
      <c r="B2684" t="s">
        <v>3073</v>
      </c>
      <c r="C2684" t="s">
        <v>39</v>
      </c>
      <c r="D2684">
        <v>2014</v>
      </c>
      <c r="E2684" t="s">
        <v>104</v>
      </c>
      <c r="F2684" t="s">
        <v>164</v>
      </c>
      <c r="G2684" t="s">
        <v>144</v>
      </c>
      <c r="H2684">
        <v>22259</v>
      </c>
    </row>
    <row r="2685" spans="1:8">
      <c r="A2685" t="s">
        <v>41</v>
      </c>
      <c r="B2685" t="s">
        <v>3074</v>
      </c>
      <c r="C2685" t="s">
        <v>24</v>
      </c>
      <c r="D2685">
        <v>2014</v>
      </c>
      <c r="E2685" t="s">
        <v>104</v>
      </c>
      <c r="F2685" t="s">
        <v>164</v>
      </c>
      <c r="G2685" t="s">
        <v>144</v>
      </c>
      <c r="H2685">
        <v>29141</v>
      </c>
    </row>
    <row r="2686" spans="1:8">
      <c r="A2686" t="s">
        <v>43</v>
      </c>
      <c r="B2686" t="s">
        <v>3075</v>
      </c>
      <c r="C2686" t="s">
        <v>42</v>
      </c>
      <c r="D2686">
        <v>2014</v>
      </c>
      <c r="E2686" t="s">
        <v>104</v>
      </c>
      <c r="F2686" t="s">
        <v>164</v>
      </c>
      <c r="G2686" t="s">
        <v>144</v>
      </c>
      <c r="H2686">
        <v>14799</v>
      </c>
    </row>
    <row r="2687" spans="1:8">
      <c r="A2687" t="s">
        <v>45</v>
      </c>
      <c r="B2687" t="s">
        <v>3076</v>
      </c>
      <c r="C2687" t="s">
        <v>44</v>
      </c>
      <c r="D2687">
        <v>2014</v>
      </c>
      <c r="E2687" t="s">
        <v>104</v>
      </c>
      <c r="F2687" t="s">
        <v>164</v>
      </c>
      <c r="G2687" t="s">
        <v>144</v>
      </c>
      <c r="H2687">
        <v>25722</v>
      </c>
    </row>
    <row r="2688" spans="1:8">
      <c r="A2688" t="s">
        <v>47</v>
      </c>
      <c r="B2688" t="s">
        <v>3077</v>
      </c>
      <c r="C2688" t="s">
        <v>46</v>
      </c>
      <c r="D2688">
        <v>2014</v>
      </c>
      <c r="E2688" t="s">
        <v>104</v>
      </c>
      <c r="F2688" t="s">
        <v>164</v>
      </c>
      <c r="G2688" t="s">
        <v>144</v>
      </c>
      <c r="H2688">
        <v>36101</v>
      </c>
    </row>
    <row r="2689" spans="1:8">
      <c r="A2689" t="s">
        <v>49</v>
      </c>
      <c r="B2689" t="s">
        <v>3078</v>
      </c>
      <c r="C2689" t="s">
        <v>48</v>
      </c>
      <c r="D2689">
        <v>2014</v>
      </c>
      <c r="E2689" t="s">
        <v>104</v>
      </c>
      <c r="F2689" t="s">
        <v>164</v>
      </c>
      <c r="G2689" t="s">
        <v>144</v>
      </c>
      <c r="H2689">
        <v>40056</v>
      </c>
    </row>
    <row r="2690" spans="1:8">
      <c r="A2690" t="s">
        <v>51</v>
      </c>
      <c r="B2690" t="s">
        <v>3079</v>
      </c>
      <c r="C2690" t="s">
        <v>50</v>
      </c>
      <c r="D2690">
        <v>2014</v>
      </c>
      <c r="E2690" t="s">
        <v>104</v>
      </c>
      <c r="F2690" t="s">
        <v>164</v>
      </c>
      <c r="G2690" t="s">
        <v>144</v>
      </c>
      <c r="H2690">
        <v>24504</v>
      </c>
    </row>
    <row r="2691" spans="1:8">
      <c r="A2691" t="s">
        <v>53</v>
      </c>
      <c r="B2691" t="s">
        <v>3080</v>
      </c>
      <c r="C2691" t="s">
        <v>52</v>
      </c>
      <c r="D2691">
        <v>2014</v>
      </c>
      <c r="E2691" t="s">
        <v>104</v>
      </c>
      <c r="F2691" t="s">
        <v>164</v>
      </c>
      <c r="G2691" t="s">
        <v>144</v>
      </c>
      <c r="H2691">
        <v>24244</v>
      </c>
    </row>
    <row r="2692" spans="1:8">
      <c r="A2692" t="s">
        <v>55</v>
      </c>
      <c r="B2692" t="s">
        <v>3081</v>
      </c>
      <c r="C2692" t="s">
        <v>54</v>
      </c>
      <c r="D2692">
        <v>2014</v>
      </c>
      <c r="E2692" t="s">
        <v>104</v>
      </c>
      <c r="F2692" t="s">
        <v>164</v>
      </c>
      <c r="G2692" t="s">
        <v>144</v>
      </c>
      <c r="H2692">
        <v>22203</v>
      </c>
    </row>
    <row r="2693" spans="1:8">
      <c r="A2693" t="s">
        <v>57</v>
      </c>
      <c r="B2693" t="s">
        <v>3082</v>
      </c>
      <c r="C2693" t="s">
        <v>56</v>
      </c>
      <c r="D2693">
        <v>2014</v>
      </c>
      <c r="E2693" t="s">
        <v>104</v>
      </c>
      <c r="F2693" t="s">
        <v>164</v>
      </c>
      <c r="G2693" t="s">
        <v>144</v>
      </c>
      <c r="H2693">
        <v>41654</v>
      </c>
    </row>
    <row r="2694" spans="1:8">
      <c r="A2694" t="s">
        <v>59</v>
      </c>
      <c r="B2694" t="s">
        <v>3083</v>
      </c>
      <c r="C2694" t="s">
        <v>58</v>
      </c>
      <c r="D2694">
        <v>2014</v>
      </c>
      <c r="E2694" t="s">
        <v>104</v>
      </c>
      <c r="F2694" t="s">
        <v>164</v>
      </c>
      <c r="G2694" t="s">
        <v>144</v>
      </c>
      <c r="H2694">
        <v>38529</v>
      </c>
    </row>
    <row r="2695" spans="1:8">
      <c r="A2695" t="s">
        <v>61</v>
      </c>
      <c r="B2695" t="s">
        <v>3084</v>
      </c>
      <c r="C2695" t="s">
        <v>60</v>
      </c>
      <c r="D2695">
        <v>2014</v>
      </c>
      <c r="E2695" t="s">
        <v>104</v>
      </c>
      <c r="F2695" t="s">
        <v>164</v>
      </c>
      <c r="G2695" t="s">
        <v>144</v>
      </c>
      <c r="H2695">
        <v>9340</v>
      </c>
    </row>
    <row r="2696" spans="1:8">
      <c r="A2696" t="s">
        <v>63</v>
      </c>
      <c r="B2696" t="s">
        <v>3085</v>
      </c>
      <c r="C2696" t="s">
        <v>62</v>
      </c>
      <c r="D2696">
        <v>2014</v>
      </c>
      <c r="E2696" t="s">
        <v>104</v>
      </c>
      <c r="F2696" t="s">
        <v>164</v>
      </c>
      <c r="G2696" t="s">
        <v>144</v>
      </c>
      <c r="H2696">
        <v>29197</v>
      </c>
    </row>
    <row r="2697" spans="1:8">
      <c r="A2697" t="s">
        <v>65</v>
      </c>
      <c r="B2697" t="s">
        <v>3086</v>
      </c>
      <c r="C2697" t="s">
        <v>64</v>
      </c>
      <c r="D2697">
        <v>2014</v>
      </c>
      <c r="E2697" t="s">
        <v>104</v>
      </c>
      <c r="F2697" t="s">
        <v>164</v>
      </c>
      <c r="G2697" t="s">
        <v>144</v>
      </c>
      <c r="H2697">
        <v>11892</v>
      </c>
    </row>
    <row r="2698" spans="1:8">
      <c r="A2698" t="s">
        <v>67</v>
      </c>
      <c r="B2698" t="s">
        <v>3087</v>
      </c>
      <c r="C2698" t="s">
        <v>66</v>
      </c>
      <c r="D2698">
        <v>2014</v>
      </c>
      <c r="E2698" t="s">
        <v>104</v>
      </c>
      <c r="F2698" t="s">
        <v>164</v>
      </c>
      <c r="G2698" t="s">
        <v>144</v>
      </c>
      <c r="H2698">
        <v>15507</v>
      </c>
    </row>
    <row r="2699" spans="1:8">
      <c r="A2699" t="s">
        <v>69</v>
      </c>
      <c r="B2699" t="s">
        <v>3088</v>
      </c>
      <c r="C2699" t="s">
        <v>68</v>
      </c>
      <c r="D2699">
        <v>2014</v>
      </c>
      <c r="E2699" t="s">
        <v>104</v>
      </c>
      <c r="F2699" t="s">
        <v>164</v>
      </c>
      <c r="G2699" t="s">
        <v>144</v>
      </c>
      <c r="H2699">
        <v>18462</v>
      </c>
    </row>
    <row r="2700" spans="1:8">
      <c r="A2700" t="s">
        <v>71</v>
      </c>
      <c r="B2700" t="s">
        <v>3089</v>
      </c>
      <c r="C2700" t="s">
        <v>70</v>
      </c>
      <c r="D2700">
        <v>2014</v>
      </c>
      <c r="E2700" t="s">
        <v>104</v>
      </c>
      <c r="F2700" t="s">
        <v>164</v>
      </c>
      <c r="G2700" t="s">
        <v>144</v>
      </c>
      <c r="H2700">
        <v>22206</v>
      </c>
    </row>
    <row r="2701" spans="1:8">
      <c r="A2701" t="s">
        <v>20</v>
      </c>
      <c r="B2701" t="s">
        <v>3090</v>
      </c>
      <c r="C2701" t="s">
        <v>182</v>
      </c>
      <c r="D2701">
        <v>2014</v>
      </c>
      <c r="E2701" t="s">
        <v>104</v>
      </c>
      <c r="F2701" t="s">
        <v>164</v>
      </c>
      <c r="G2701" t="s">
        <v>144</v>
      </c>
      <c r="H2701">
        <v>535881</v>
      </c>
    </row>
    <row r="2702" spans="1:8">
      <c r="A2702" t="s">
        <v>23</v>
      </c>
      <c r="B2702" t="s">
        <v>3091</v>
      </c>
      <c r="C2702" t="s">
        <v>175</v>
      </c>
      <c r="D2702">
        <v>2005</v>
      </c>
      <c r="E2702" t="s">
        <v>105</v>
      </c>
      <c r="F2702" t="s">
        <v>164</v>
      </c>
      <c r="G2702" t="s">
        <v>152</v>
      </c>
      <c r="H2702">
        <v>4701</v>
      </c>
    </row>
    <row r="2703" spans="1:8">
      <c r="A2703" t="s">
        <v>25</v>
      </c>
      <c r="B2703" t="s">
        <v>3092</v>
      </c>
      <c r="C2703" t="s">
        <v>176</v>
      </c>
      <c r="D2703">
        <v>2005</v>
      </c>
      <c r="E2703" t="s">
        <v>105</v>
      </c>
      <c r="F2703" t="s">
        <v>164</v>
      </c>
      <c r="G2703" t="s">
        <v>152</v>
      </c>
      <c r="H2703">
        <v>1095</v>
      </c>
    </row>
    <row r="2704" spans="1:8">
      <c r="A2704" t="s">
        <v>26</v>
      </c>
      <c r="B2704" t="s">
        <v>3093</v>
      </c>
      <c r="C2704" t="s">
        <v>177</v>
      </c>
      <c r="D2704">
        <v>2005</v>
      </c>
      <c r="E2704" t="s">
        <v>105</v>
      </c>
      <c r="F2704" t="s">
        <v>164</v>
      </c>
      <c r="G2704" t="s">
        <v>152</v>
      </c>
      <c r="H2704">
        <v>2560</v>
      </c>
    </row>
    <row r="2705" spans="1:8">
      <c r="A2705" s="16" t="s">
        <v>221</v>
      </c>
      <c r="B2705" t="s">
        <v>3094</v>
      </c>
      <c r="C2705" t="s">
        <v>178</v>
      </c>
      <c r="D2705">
        <v>2005</v>
      </c>
      <c r="E2705" t="s">
        <v>105</v>
      </c>
      <c r="F2705" t="s">
        <v>164</v>
      </c>
      <c r="G2705" t="s">
        <v>152</v>
      </c>
      <c r="H2705">
        <v>2968</v>
      </c>
    </row>
    <row r="2706" spans="1:8">
      <c r="A2706" t="s">
        <v>107</v>
      </c>
      <c r="B2706" t="s">
        <v>3095</v>
      </c>
      <c r="C2706" t="s">
        <v>179</v>
      </c>
      <c r="D2706">
        <v>2005</v>
      </c>
      <c r="E2706" t="s">
        <v>105</v>
      </c>
      <c r="F2706" t="s">
        <v>164</v>
      </c>
      <c r="G2706" t="s">
        <v>152</v>
      </c>
      <c r="H2706">
        <v>2420</v>
      </c>
    </row>
    <row r="2707" spans="1:8">
      <c r="A2707" t="s">
        <v>27</v>
      </c>
      <c r="B2707" t="s">
        <v>3096</v>
      </c>
      <c r="C2707" t="s">
        <v>180</v>
      </c>
      <c r="D2707">
        <v>2005</v>
      </c>
      <c r="E2707" t="s">
        <v>105</v>
      </c>
      <c r="F2707" t="s">
        <v>164</v>
      </c>
      <c r="G2707" t="s">
        <v>152</v>
      </c>
      <c r="H2707">
        <v>1401</v>
      </c>
    </row>
    <row r="2708" spans="1:8">
      <c r="A2708" t="s">
        <v>28</v>
      </c>
      <c r="B2708" t="s">
        <v>3097</v>
      </c>
      <c r="C2708" t="s">
        <v>181</v>
      </c>
      <c r="D2708">
        <v>2005</v>
      </c>
      <c r="E2708" t="s">
        <v>105</v>
      </c>
      <c r="F2708" t="s">
        <v>164</v>
      </c>
      <c r="G2708" t="s">
        <v>152</v>
      </c>
      <c r="H2708">
        <v>3020</v>
      </c>
    </row>
    <row r="2709" spans="1:8">
      <c r="A2709" t="s">
        <v>30</v>
      </c>
      <c r="B2709" t="s">
        <v>3098</v>
      </c>
      <c r="C2709" t="s">
        <v>29</v>
      </c>
      <c r="D2709">
        <v>2005</v>
      </c>
      <c r="E2709" t="s">
        <v>105</v>
      </c>
      <c r="F2709" t="s">
        <v>164</v>
      </c>
      <c r="G2709" t="s">
        <v>152</v>
      </c>
      <c r="H2709">
        <v>519</v>
      </c>
    </row>
    <row r="2710" spans="1:8">
      <c r="A2710" t="s">
        <v>32</v>
      </c>
      <c r="B2710" t="s">
        <v>3099</v>
      </c>
      <c r="C2710" t="s">
        <v>31</v>
      </c>
      <c r="D2710">
        <v>2005</v>
      </c>
      <c r="E2710" t="s">
        <v>105</v>
      </c>
      <c r="F2710" t="s">
        <v>164</v>
      </c>
      <c r="G2710" t="s">
        <v>152</v>
      </c>
      <c r="H2710">
        <v>768</v>
      </c>
    </row>
    <row r="2711" spans="1:8">
      <c r="A2711" t="s">
        <v>34</v>
      </c>
      <c r="B2711" t="s">
        <v>3100</v>
      </c>
      <c r="C2711" t="s">
        <v>33</v>
      </c>
      <c r="D2711">
        <v>2005</v>
      </c>
      <c r="E2711" t="s">
        <v>105</v>
      </c>
      <c r="F2711" t="s">
        <v>164</v>
      </c>
      <c r="G2711" t="s">
        <v>152</v>
      </c>
      <c r="H2711">
        <v>1067</v>
      </c>
    </row>
    <row r="2712" spans="1:8">
      <c r="A2712" t="s">
        <v>36</v>
      </c>
      <c r="B2712" t="s">
        <v>3101</v>
      </c>
      <c r="C2712" t="s">
        <v>35</v>
      </c>
      <c r="D2712">
        <v>2005</v>
      </c>
      <c r="E2712" t="s">
        <v>105</v>
      </c>
      <c r="F2712" t="s">
        <v>164</v>
      </c>
      <c r="G2712" t="s">
        <v>152</v>
      </c>
      <c r="H2712">
        <v>823</v>
      </c>
    </row>
    <row r="2713" spans="1:8">
      <c r="A2713" t="s">
        <v>38</v>
      </c>
      <c r="B2713" t="s">
        <v>3102</v>
      </c>
      <c r="C2713" t="s">
        <v>37</v>
      </c>
      <c r="D2713">
        <v>2005</v>
      </c>
      <c r="E2713" t="s">
        <v>105</v>
      </c>
      <c r="F2713" t="s">
        <v>164</v>
      </c>
      <c r="G2713" t="s">
        <v>152</v>
      </c>
      <c r="H2713">
        <v>770</v>
      </c>
    </row>
    <row r="2714" spans="1:8">
      <c r="A2714" t="s">
        <v>40</v>
      </c>
      <c r="B2714" t="s">
        <v>3103</v>
      </c>
      <c r="C2714" t="s">
        <v>39</v>
      </c>
      <c r="D2714">
        <v>2005</v>
      </c>
      <c r="E2714" t="s">
        <v>105</v>
      </c>
      <c r="F2714" t="s">
        <v>164</v>
      </c>
      <c r="G2714" t="s">
        <v>152</v>
      </c>
      <c r="H2714">
        <v>754</v>
      </c>
    </row>
    <row r="2715" spans="1:8">
      <c r="A2715" t="s">
        <v>41</v>
      </c>
      <c r="B2715" t="s">
        <v>3104</v>
      </c>
      <c r="C2715" t="s">
        <v>24</v>
      </c>
      <c r="D2715">
        <v>2005</v>
      </c>
      <c r="E2715" t="s">
        <v>105</v>
      </c>
      <c r="F2715" t="s">
        <v>164</v>
      </c>
      <c r="G2715" t="s">
        <v>152</v>
      </c>
      <c r="H2715">
        <v>1095</v>
      </c>
    </row>
    <row r="2716" spans="1:8">
      <c r="A2716" t="s">
        <v>43</v>
      </c>
      <c r="B2716" t="s">
        <v>3105</v>
      </c>
      <c r="C2716" t="s">
        <v>42</v>
      </c>
      <c r="D2716">
        <v>2005</v>
      </c>
      <c r="E2716" t="s">
        <v>105</v>
      </c>
      <c r="F2716" t="s">
        <v>164</v>
      </c>
      <c r="G2716" t="s">
        <v>152</v>
      </c>
      <c r="H2716">
        <v>556</v>
      </c>
    </row>
    <row r="2717" spans="1:8">
      <c r="A2717" t="s">
        <v>45</v>
      </c>
      <c r="B2717" t="s">
        <v>3106</v>
      </c>
      <c r="C2717" t="s">
        <v>44</v>
      </c>
      <c r="D2717">
        <v>2005</v>
      </c>
      <c r="E2717" t="s">
        <v>105</v>
      </c>
      <c r="F2717" t="s">
        <v>164</v>
      </c>
      <c r="G2717" t="s">
        <v>152</v>
      </c>
      <c r="H2717">
        <v>794</v>
      </c>
    </row>
    <row r="2718" spans="1:8">
      <c r="A2718" t="s">
        <v>47</v>
      </c>
      <c r="B2718" t="s">
        <v>3107</v>
      </c>
      <c r="C2718" t="s">
        <v>46</v>
      </c>
      <c r="D2718">
        <v>2005</v>
      </c>
      <c r="E2718" t="s">
        <v>105</v>
      </c>
      <c r="F2718" t="s">
        <v>164</v>
      </c>
      <c r="G2718" t="s">
        <v>152</v>
      </c>
      <c r="H2718">
        <v>1210</v>
      </c>
    </row>
    <row r="2719" spans="1:8">
      <c r="A2719" t="s">
        <v>49</v>
      </c>
      <c r="B2719" t="s">
        <v>3108</v>
      </c>
      <c r="C2719" t="s">
        <v>48</v>
      </c>
      <c r="D2719">
        <v>2005</v>
      </c>
      <c r="E2719" t="s">
        <v>105</v>
      </c>
      <c r="F2719" t="s">
        <v>164</v>
      </c>
      <c r="G2719" t="s">
        <v>152</v>
      </c>
      <c r="H2719">
        <v>1469</v>
      </c>
    </row>
    <row r="2720" spans="1:8">
      <c r="A2720" t="s">
        <v>51</v>
      </c>
      <c r="B2720" t="s">
        <v>3109</v>
      </c>
      <c r="C2720" t="s">
        <v>50</v>
      </c>
      <c r="D2720">
        <v>2005</v>
      </c>
      <c r="E2720" t="s">
        <v>105</v>
      </c>
      <c r="F2720" t="s">
        <v>164</v>
      </c>
      <c r="G2720" t="s">
        <v>152</v>
      </c>
      <c r="H2720">
        <v>813</v>
      </c>
    </row>
    <row r="2721" spans="1:8">
      <c r="A2721" t="s">
        <v>53</v>
      </c>
      <c r="B2721" t="s">
        <v>3110</v>
      </c>
      <c r="C2721" t="s">
        <v>52</v>
      </c>
      <c r="D2721">
        <v>2005</v>
      </c>
      <c r="E2721" t="s">
        <v>105</v>
      </c>
      <c r="F2721" t="s">
        <v>164</v>
      </c>
      <c r="G2721" t="s">
        <v>152</v>
      </c>
      <c r="H2721">
        <v>686</v>
      </c>
    </row>
    <row r="2722" spans="1:8">
      <c r="A2722" t="s">
        <v>55</v>
      </c>
      <c r="B2722" t="s">
        <v>3111</v>
      </c>
      <c r="C2722" t="s">
        <v>54</v>
      </c>
      <c r="D2722">
        <v>2005</v>
      </c>
      <c r="E2722" t="s">
        <v>105</v>
      </c>
      <c r="F2722" t="s">
        <v>164</v>
      </c>
      <c r="G2722" t="s">
        <v>152</v>
      </c>
      <c r="H2722">
        <v>787</v>
      </c>
    </row>
    <row r="2723" spans="1:8">
      <c r="A2723" t="s">
        <v>57</v>
      </c>
      <c r="B2723" t="s">
        <v>3112</v>
      </c>
      <c r="C2723" t="s">
        <v>56</v>
      </c>
      <c r="D2723">
        <v>2005</v>
      </c>
      <c r="E2723" t="s">
        <v>105</v>
      </c>
      <c r="F2723" t="s">
        <v>164</v>
      </c>
      <c r="G2723" t="s">
        <v>152</v>
      </c>
      <c r="H2723">
        <v>1633</v>
      </c>
    </row>
    <row r="2724" spans="1:8">
      <c r="A2724" t="s">
        <v>59</v>
      </c>
      <c r="B2724" t="s">
        <v>3113</v>
      </c>
      <c r="C2724" t="s">
        <v>58</v>
      </c>
      <c r="D2724">
        <v>2005</v>
      </c>
      <c r="E2724" t="s">
        <v>105</v>
      </c>
      <c r="F2724" t="s">
        <v>164</v>
      </c>
      <c r="G2724" t="s">
        <v>152</v>
      </c>
      <c r="H2724">
        <v>1131</v>
      </c>
    </row>
    <row r="2725" spans="1:8">
      <c r="A2725" t="s">
        <v>61</v>
      </c>
      <c r="B2725" t="s">
        <v>3114</v>
      </c>
      <c r="C2725" t="s">
        <v>60</v>
      </c>
      <c r="D2725">
        <v>2005</v>
      </c>
      <c r="E2725" t="s">
        <v>105</v>
      </c>
      <c r="F2725" t="s">
        <v>164</v>
      </c>
      <c r="G2725" t="s">
        <v>152</v>
      </c>
      <c r="H2725">
        <v>270</v>
      </c>
    </row>
    <row r="2726" spans="1:8">
      <c r="A2726" t="s">
        <v>63</v>
      </c>
      <c r="B2726" t="s">
        <v>3115</v>
      </c>
      <c r="C2726" t="s">
        <v>62</v>
      </c>
      <c r="D2726">
        <v>2005</v>
      </c>
      <c r="E2726" t="s">
        <v>105</v>
      </c>
      <c r="F2726" t="s">
        <v>164</v>
      </c>
      <c r="G2726" t="s">
        <v>152</v>
      </c>
      <c r="H2726">
        <v>786</v>
      </c>
    </row>
    <row r="2727" spans="1:8">
      <c r="A2727" t="s">
        <v>65</v>
      </c>
      <c r="B2727" t="s">
        <v>3116</v>
      </c>
      <c r="C2727" t="s">
        <v>64</v>
      </c>
      <c r="D2727">
        <v>2005</v>
      </c>
      <c r="E2727" t="s">
        <v>105</v>
      </c>
      <c r="F2727" t="s">
        <v>164</v>
      </c>
      <c r="G2727" t="s">
        <v>152</v>
      </c>
      <c r="H2727">
        <v>329</v>
      </c>
    </row>
    <row r="2728" spans="1:8">
      <c r="A2728" t="s">
        <v>67</v>
      </c>
      <c r="B2728" t="s">
        <v>3117</v>
      </c>
      <c r="C2728" t="s">
        <v>66</v>
      </c>
      <c r="D2728">
        <v>2005</v>
      </c>
      <c r="E2728" t="s">
        <v>105</v>
      </c>
      <c r="F2728" t="s">
        <v>164</v>
      </c>
      <c r="G2728" t="s">
        <v>152</v>
      </c>
      <c r="H2728">
        <v>502</v>
      </c>
    </row>
    <row r="2729" spans="1:8">
      <c r="A2729" t="s">
        <v>69</v>
      </c>
      <c r="B2729" t="s">
        <v>3118</v>
      </c>
      <c r="C2729" t="s">
        <v>68</v>
      </c>
      <c r="D2729">
        <v>2005</v>
      </c>
      <c r="E2729" t="s">
        <v>105</v>
      </c>
      <c r="F2729" t="s">
        <v>164</v>
      </c>
      <c r="G2729" t="s">
        <v>152</v>
      </c>
      <c r="H2729">
        <v>625</v>
      </c>
    </row>
    <row r="2730" spans="1:8">
      <c r="A2730" t="s">
        <v>71</v>
      </c>
      <c r="B2730" t="s">
        <v>3119</v>
      </c>
      <c r="C2730" t="s">
        <v>70</v>
      </c>
      <c r="D2730">
        <v>2005</v>
      </c>
      <c r="E2730" t="s">
        <v>105</v>
      </c>
      <c r="F2730" t="s">
        <v>164</v>
      </c>
      <c r="G2730" t="s">
        <v>152</v>
      </c>
      <c r="H2730">
        <v>778</v>
      </c>
    </row>
    <row r="2731" spans="1:8">
      <c r="A2731" t="s">
        <v>20</v>
      </c>
      <c r="B2731" t="s">
        <v>3120</v>
      </c>
      <c r="C2731" t="s">
        <v>182</v>
      </c>
      <c r="D2731">
        <v>2005</v>
      </c>
      <c r="E2731" t="s">
        <v>105</v>
      </c>
      <c r="F2731" t="s">
        <v>164</v>
      </c>
      <c r="G2731" t="s">
        <v>152</v>
      </c>
      <c r="H2731">
        <v>18165</v>
      </c>
    </row>
    <row r="2732" spans="1:8">
      <c r="A2732" t="s">
        <v>23</v>
      </c>
      <c r="B2732" t="s">
        <v>3121</v>
      </c>
      <c r="C2732" t="s">
        <v>175</v>
      </c>
      <c r="D2732">
        <v>2006</v>
      </c>
      <c r="E2732" t="s">
        <v>105</v>
      </c>
      <c r="F2732" t="s">
        <v>164</v>
      </c>
      <c r="G2732" t="s">
        <v>152</v>
      </c>
      <c r="H2732">
        <v>4992</v>
      </c>
    </row>
    <row r="2733" spans="1:8">
      <c r="A2733" t="s">
        <v>25</v>
      </c>
      <c r="B2733" t="s">
        <v>3122</v>
      </c>
      <c r="C2733" t="s">
        <v>176</v>
      </c>
      <c r="D2733">
        <v>2006</v>
      </c>
      <c r="E2733" t="s">
        <v>105</v>
      </c>
      <c r="F2733" t="s">
        <v>164</v>
      </c>
      <c r="G2733" t="s">
        <v>152</v>
      </c>
      <c r="H2733">
        <v>1142</v>
      </c>
    </row>
    <row r="2734" spans="1:8">
      <c r="A2734" t="s">
        <v>26</v>
      </c>
      <c r="B2734" t="s">
        <v>3123</v>
      </c>
      <c r="C2734" t="s">
        <v>177</v>
      </c>
      <c r="D2734">
        <v>2006</v>
      </c>
      <c r="E2734" t="s">
        <v>105</v>
      </c>
      <c r="F2734" t="s">
        <v>164</v>
      </c>
      <c r="G2734" t="s">
        <v>152</v>
      </c>
      <c r="H2734">
        <v>2735</v>
      </c>
    </row>
    <row r="2735" spans="1:8">
      <c r="A2735" s="16" t="s">
        <v>221</v>
      </c>
      <c r="B2735" t="s">
        <v>3124</v>
      </c>
      <c r="C2735" t="s">
        <v>178</v>
      </c>
      <c r="D2735">
        <v>2006</v>
      </c>
      <c r="E2735" t="s">
        <v>105</v>
      </c>
      <c r="F2735" t="s">
        <v>164</v>
      </c>
      <c r="G2735" t="s">
        <v>152</v>
      </c>
      <c r="H2735">
        <v>3229</v>
      </c>
    </row>
    <row r="2736" spans="1:8">
      <c r="A2736" t="s">
        <v>107</v>
      </c>
      <c r="B2736" t="s">
        <v>3125</v>
      </c>
      <c r="C2736" t="s">
        <v>179</v>
      </c>
      <c r="D2736">
        <v>2006</v>
      </c>
      <c r="E2736" t="s">
        <v>105</v>
      </c>
      <c r="F2736" t="s">
        <v>164</v>
      </c>
      <c r="G2736" t="s">
        <v>152</v>
      </c>
      <c r="H2736">
        <v>2616</v>
      </c>
    </row>
    <row r="2737" spans="1:8">
      <c r="A2737" t="s">
        <v>27</v>
      </c>
      <c r="B2737" t="s">
        <v>3126</v>
      </c>
      <c r="C2737" t="s">
        <v>180</v>
      </c>
      <c r="D2737">
        <v>2006</v>
      </c>
      <c r="E2737" t="s">
        <v>105</v>
      </c>
      <c r="F2737" t="s">
        <v>164</v>
      </c>
      <c r="G2737" t="s">
        <v>152</v>
      </c>
      <c r="H2737">
        <v>1521</v>
      </c>
    </row>
    <row r="2738" spans="1:8">
      <c r="A2738" t="s">
        <v>28</v>
      </c>
      <c r="B2738" t="s">
        <v>3127</v>
      </c>
      <c r="C2738" t="s">
        <v>181</v>
      </c>
      <c r="D2738">
        <v>2006</v>
      </c>
      <c r="E2738" t="s">
        <v>105</v>
      </c>
      <c r="F2738" t="s">
        <v>164</v>
      </c>
      <c r="G2738" t="s">
        <v>152</v>
      </c>
      <c r="H2738">
        <v>3284</v>
      </c>
    </row>
    <row r="2739" spans="1:8">
      <c r="A2739" t="s">
        <v>30</v>
      </c>
      <c r="B2739" t="s">
        <v>3128</v>
      </c>
      <c r="C2739" t="s">
        <v>29</v>
      </c>
      <c r="D2739">
        <v>2006</v>
      </c>
      <c r="E2739" t="s">
        <v>105</v>
      </c>
      <c r="F2739" t="s">
        <v>164</v>
      </c>
      <c r="G2739" t="s">
        <v>152</v>
      </c>
      <c r="H2739">
        <v>551</v>
      </c>
    </row>
    <row r="2740" spans="1:8">
      <c r="A2740" t="s">
        <v>32</v>
      </c>
      <c r="B2740" t="s">
        <v>3129</v>
      </c>
      <c r="C2740" t="s">
        <v>31</v>
      </c>
      <c r="D2740">
        <v>2006</v>
      </c>
      <c r="E2740" t="s">
        <v>105</v>
      </c>
      <c r="F2740" t="s">
        <v>164</v>
      </c>
      <c r="G2740" t="s">
        <v>152</v>
      </c>
      <c r="H2740">
        <v>831</v>
      </c>
    </row>
    <row r="2741" spans="1:8">
      <c r="A2741" t="s">
        <v>34</v>
      </c>
      <c r="B2741" t="s">
        <v>3130</v>
      </c>
      <c r="C2741" t="s">
        <v>33</v>
      </c>
      <c r="D2741">
        <v>2006</v>
      </c>
      <c r="E2741" t="s">
        <v>105</v>
      </c>
      <c r="F2741" t="s">
        <v>164</v>
      </c>
      <c r="G2741" t="s">
        <v>152</v>
      </c>
      <c r="H2741">
        <v>1142</v>
      </c>
    </row>
    <row r="2742" spans="1:8">
      <c r="A2742" t="s">
        <v>36</v>
      </c>
      <c r="B2742" t="s">
        <v>3131</v>
      </c>
      <c r="C2742" t="s">
        <v>35</v>
      </c>
      <c r="D2742">
        <v>2006</v>
      </c>
      <c r="E2742" t="s">
        <v>105</v>
      </c>
      <c r="F2742" t="s">
        <v>164</v>
      </c>
      <c r="G2742" t="s">
        <v>152</v>
      </c>
      <c r="H2742">
        <v>849</v>
      </c>
    </row>
    <row r="2743" spans="1:8">
      <c r="A2743" t="s">
        <v>38</v>
      </c>
      <c r="B2743" t="s">
        <v>3132</v>
      </c>
      <c r="C2743" t="s">
        <v>37</v>
      </c>
      <c r="D2743">
        <v>2006</v>
      </c>
      <c r="E2743" t="s">
        <v>105</v>
      </c>
      <c r="F2743" t="s">
        <v>164</v>
      </c>
      <c r="G2743" t="s">
        <v>152</v>
      </c>
      <c r="H2743">
        <v>817</v>
      </c>
    </row>
    <row r="2744" spans="1:8">
      <c r="A2744" t="s">
        <v>40</v>
      </c>
      <c r="B2744" t="s">
        <v>3133</v>
      </c>
      <c r="C2744" t="s">
        <v>39</v>
      </c>
      <c r="D2744">
        <v>2006</v>
      </c>
      <c r="E2744" t="s">
        <v>105</v>
      </c>
      <c r="F2744" t="s">
        <v>164</v>
      </c>
      <c r="G2744" t="s">
        <v>152</v>
      </c>
      <c r="H2744">
        <v>802</v>
      </c>
    </row>
    <row r="2745" spans="1:8">
      <c r="A2745" t="s">
        <v>41</v>
      </c>
      <c r="B2745" t="s">
        <v>3134</v>
      </c>
      <c r="C2745" t="s">
        <v>24</v>
      </c>
      <c r="D2745">
        <v>2006</v>
      </c>
      <c r="E2745" t="s">
        <v>105</v>
      </c>
      <c r="F2745" t="s">
        <v>164</v>
      </c>
      <c r="G2745" t="s">
        <v>152</v>
      </c>
      <c r="H2745">
        <v>1142</v>
      </c>
    </row>
    <row r="2746" spans="1:8">
      <c r="A2746" t="s">
        <v>43</v>
      </c>
      <c r="B2746" t="s">
        <v>3135</v>
      </c>
      <c r="C2746" t="s">
        <v>42</v>
      </c>
      <c r="D2746">
        <v>2006</v>
      </c>
      <c r="E2746" t="s">
        <v>105</v>
      </c>
      <c r="F2746" t="s">
        <v>164</v>
      </c>
      <c r="G2746" t="s">
        <v>152</v>
      </c>
      <c r="H2746">
        <v>587</v>
      </c>
    </row>
    <row r="2747" spans="1:8">
      <c r="A2747" t="s">
        <v>45</v>
      </c>
      <c r="B2747" t="s">
        <v>3136</v>
      </c>
      <c r="C2747" t="s">
        <v>44</v>
      </c>
      <c r="D2747">
        <v>2006</v>
      </c>
      <c r="E2747" t="s">
        <v>105</v>
      </c>
      <c r="F2747" t="s">
        <v>164</v>
      </c>
      <c r="G2747" t="s">
        <v>152</v>
      </c>
      <c r="H2747">
        <v>861</v>
      </c>
    </row>
    <row r="2748" spans="1:8">
      <c r="A2748" t="s">
        <v>47</v>
      </c>
      <c r="B2748" t="s">
        <v>3137</v>
      </c>
      <c r="C2748" t="s">
        <v>46</v>
      </c>
      <c r="D2748">
        <v>2006</v>
      </c>
      <c r="E2748" t="s">
        <v>105</v>
      </c>
      <c r="F2748" t="s">
        <v>164</v>
      </c>
      <c r="G2748" t="s">
        <v>152</v>
      </c>
      <c r="H2748">
        <v>1287</v>
      </c>
    </row>
    <row r="2749" spans="1:8">
      <c r="A2749" t="s">
        <v>49</v>
      </c>
      <c r="B2749" t="s">
        <v>3138</v>
      </c>
      <c r="C2749" t="s">
        <v>48</v>
      </c>
      <c r="D2749">
        <v>2006</v>
      </c>
      <c r="E2749" t="s">
        <v>105</v>
      </c>
      <c r="F2749" t="s">
        <v>164</v>
      </c>
      <c r="G2749" t="s">
        <v>152</v>
      </c>
      <c r="H2749">
        <v>1586</v>
      </c>
    </row>
    <row r="2750" spans="1:8">
      <c r="A2750" t="s">
        <v>51</v>
      </c>
      <c r="B2750" t="s">
        <v>3139</v>
      </c>
      <c r="C2750" t="s">
        <v>50</v>
      </c>
      <c r="D2750">
        <v>2006</v>
      </c>
      <c r="E2750" t="s">
        <v>105</v>
      </c>
      <c r="F2750" t="s">
        <v>164</v>
      </c>
      <c r="G2750" t="s">
        <v>152</v>
      </c>
      <c r="H2750">
        <v>906</v>
      </c>
    </row>
    <row r="2751" spans="1:8">
      <c r="A2751" t="s">
        <v>53</v>
      </c>
      <c r="B2751" t="s">
        <v>3140</v>
      </c>
      <c r="C2751" t="s">
        <v>52</v>
      </c>
      <c r="D2751">
        <v>2006</v>
      </c>
      <c r="E2751" t="s">
        <v>105</v>
      </c>
      <c r="F2751" t="s">
        <v>164</v>
      </c>
      <c r="G2751" t="s">
        <v>152</v>
      </c>
      <c r="H2751">
        <v>737</v>
      </c>
    </row>
    <row r="2752" spans="1:8">
      <c r="A2752" t="s">
        <v>55</v>
      </c>
      <c r="B2752" t="s">
        <v>3141</v>
      </c>
      <c r="C2752" t="s">
        <v>54</v>
      </c>
      <c r="D2752">
        <v>2006</v>
      </c>
      <c r="E2752" t="s">
        <v>105</v>
      </c>
      <c r="F2752" t="s">
        <v>164</v>
      </c>
      <c r="G2752" t="s">
        <v>152</v>
      </c>
      <c r="H2752">
        <v>847</v>
      </c>
    </row>
    <row r="2753" spans="1:8">
      <c r="A2753" t="s">
        <v>57</v>
      </c>
      <c r="B2753" t="s">
        <v>3142</v>
      </c>
      <c r="C2753" t="s">
        <v>56</v>
      </c>
      <c r="D2753">
        <v>2006</v>
      </c>
      <c r="E2753" t="s">
        <v>105</v>
      </c>
      <c r="F2753" t="s">
        <v>164</v>
      </c>
      <c r="G2753" t="s">
        <v>152</v>
      </c>
      <c r="H2753">
        <v>1769</v>
      </c>
    </row>
    <row r="2754" spans="1:8">
      <c r="A2754" t="s">
        <v>59</v>
      </c>
      <c r="B2754" t="s">
        <v>3143</v>
      </c>
      <c r="C2754" t="s">
        <v>58</v>
      </c>
      <c r="D2754">
        <v>2006</v>
      </c>
      <c r="E2754" t="s">
        <v>105</v>
      </c>
      <c r="F2754" t="s">
        <v>164</v>
      </c>
      <c r="G2754" t="s">
        <v>152</v>
      </c>
      <c r="H2754">
        <v>1231</v>
      </c>
    </row>
    <row r="2755" spans="1:8">
      <c r="A2755" t="s">
        <v>61</v>
      </c>
      <c r="B2755" t="s">
        <v>3144</v>
      </c>
      <c r="C2755" t="s">
        <v>60</v>
      </c>
      <c r="D2755">
        <v>2006</v>
      </c>
      <c r="E2755" t="s">
        <v>105</v>
      </c>
      <c r="F2755" t="s">
        <v>164</v>
      </c>
      <c r="G2755" t="s">
        <v>152</v>
      </c>
      <c r="H2755">
        <v>290</v>
      </c>
    </row>
    <row r="2756" spans="1:8">
      <c r="A2756" t="s">
        <v>63</v>
      </c>
      <c r="B2756" t="s">
        <v>3145</v>
      </c>
      <c r="C2756" t="s">
        <v>62</v>
      </c>
      <c r="D2756">
        <v>2006</v>
      </c>
      <c r="E2756" t="s">
        <v>105</v>
      </c>
      <c r="F2756" t="s">
        <v>164</v>
      </c>
      <c r="G2756" t="s">
        <v>152</v>
      </c>
      <c r="H2756">
        <v>839</v>
      </c>
    </row>
    <row r="2757" spans="1:8">
      <c r="A2757" t="s">
        <v>65</v>
      </c>
      <c r="B2757" t="s">
        <v>3146</v>
      </c>
      <c r="C2757" t="s">
        <v>64</v>
      </c>
      <c r="D2757">
        <v>2006</v>
      </c>
      <c r="E2757" t="s">
        <v>105</v>
      </c>
      <c r="F2757" t="s">
        <v>164</v>
      </c>
      <c r="G2757" t="s">
        <v>152</v>
      </c>
      <c r="H2757">
        <v>367</v>
      </c>
    </row>
    <row r="2758" spans="1:8">
      <c r="A2758" t="s">
        <v>67</v>
      </c>
      <c r="B2758" t="s">
        <v>3147</v>
      </c>
      <c r="C2758" t="s">
        <v>66</v>
      </c>
      <c r="D2758">
        <v>2006</v>
      </c>
      <c r="E2758" t="s">
        <v>105</v>
      </c>
      <c r="F2758" t="s">
        <v>164</v>
      </c>
      <c r="G2758" t="s">
        <v>152</v>
      </c>
      <c r="H2758">
        <v>559</v>
      </c>
    </row>
    <row r="2759" spans="1:8">
      <c r="A2759" t="s">
        <v>69</v>
      </c>
      <c r="B2759" t="s">
        <v>3148</v>
      </c>
      <c r="C2759" t="s">
        <v>68</v>
      </c>
      <c r="D2759">
        <v>2006</v>
      </c>
      <c r="E2759" t="s">
        <v>105</v>
      </c>
      <c r="F2759" t="s">
        <v>164</v>
      </c>
      <c r="G2759" t="s">
        <v>152</v>
      </c>
      <c r="H2759">
        <v>656</v>
      </c>
    </row>
    <row r="2760" spans="1:8">
      <c r="A2760" t="s">
        <v>71</v>
      </c>
      <c r="B2760" t="s">
        <v>3149</v>
      </c>
      <c r="C2760" t="s">
        <v>70</v>
      </c>
      <c r="D2760">
        <v>2006</v>
      </c>
      <c r="E2760" t="s">
        <v>105</v>
      </c>
      <c r="F2760" t="s">
        <v>164</v>
      </c>
      <c r="G2760" t="s">
        <v>152</v>
      </c>
      <c r="H2760">
        <v>863</v>
      </c>
    </row>
    <row r="2761" spans="1:8">
      <c r="A2761" t="s">
        <v>20</v>
      </c>
      <c r="B2761" t="s">
        <v>3150</v>
      </c>
      <c r="C2761" t="s">
        <v>182</v>
      </c>
      <c r="D2761">
        <v>2006</v>
      </c>
      <c r="E2761" t="s">
        <v>105</v>
      </c>
      <c r="F2761" t="s">
        <v>164</v>
      </c>
      <c r="G2761" t="s">
        <v>152</v>
      </c>
      <c r="H2761">
        <v>19519</v>
      </c>
    </row>
    <row r="2762" spans="1:8">
      <c r="A2762" t="s">
        <v>23</v>
      </c>
      <c r="B2762" t="s">
        <v>3151</v>
      </c>
      <c r="C2762" t="s">
        <v>175</v>
      </c>
      <c r="D2762">
        <v>2007</v>
      </c>
      <c r="E2762" t="s">
        <v>105</v>
      </c>
      <c r="F2762" t="s">
        <v>164</v>
      </c>
      <c r="G2762" t="s">
        <v>152</v>
      </c>
      <c r="H2762">
        <v>5262</v>
      </c>
    </row>
    <row r="2763" spans="1:8">
      <c r="A2763" t="s">
        <v>25</v>
      </c>
      <c r="B2763" t="s">
        <v>3152</v>
      </c>
      <c r="C2763" t="s">
        <v>176</v>
      </c>
      <c r="D2763">
        <v>2007</v>
      </c>
      <c r="E2763" t="s">
        <v>105</v>
      </c>
      <c r="F2763" t="s">
        <v>164</v>
      </c>
      <c r="G2763" t="s">
        <v>152</v>
      </c>
      <c r="H2763">
        <v>1203</v>
      </c>
    </row>
    <row r="2764" spans="1:8">
      <c r="A2764" t="s">
        <v>26</v>
      </c>
      <c r="B2764" t="s">
        <v>3153</v>
      </c>
      <c r="C2764" t="s">
        <v>177</v>
      </c>
      <c r="D2764">
        <v>2007</v>
      </c>
      <c r="E2764" t="s">
        <v>105</v>
      </c>
      <c r="F2764" t="s">
        <v>164</v>
      </c>
      <c r="G2764" t="s">
        <v>152</v>
      </c>
      <c r="H2764">
        <v>2928</v>
      </c>
    </row>
    <row r="2765" spans="1:8">
      <c r="A2765" s="16" t="s">
        <v>221</v>
      </c>
      <c r="B2765" t="s">
        <v>3154</v>
      </c>
      <c r="C2765" t="s">
        <v>178</v>
      </c>
      <c r="D2765">
        <v>2007</v>
      </c>
      <c r="E2765" t="s">
        <v>105</v>
      </c>
      <c r="F2765" t="s">
        <v>164</v>
      </c>
      <c r="G2765" t="s">
        <v>152</v>
      </c>
      <c r="H2765">
        <v>3479</v>
      </c>
    </row>
    <row r="2766" spans="1:8">
      <c r="A2766" t="s">
        <v>107</v>
      </c>
      <c r="B2766" t="s">
        <v>3155</v>
      </c>
      <c r="C2766" t="s">
        <v>179</v>
      </c>
      <c r="D2766">
        <v>2007</v>
      </c>
      <c r="E2766" t="s">
        <v>105</v>
      </c>
      <c r="F2766" t="s">
        <v>164</v>
      </c>
      <c r="G2766" t="s">
        <v>152</v>
      </c>
      <c r="H2766">
        <v>2787</v>
      </c>
    </row>
    <row r="2767" spans="1:8">
      <c r="A2767" t="s">
        <v>27</v>
      </c>
      <c r="B2767" t="s">
        <v>3156</v>
      </c>
      <c r="C2767" t="s">
        <v>180</v>
      </c>
      <c r="D2767">
        <v>2007</v>
      </c>
      <c r="E2767" t="s">
        <v>105</v>
      </c>
      <c r="F2767" t="s">
        <v>164</v>
      </c>
      <c r="G2767" t="s">
        <v>152</v>
      </c>
      <c r="H2767">
        <v>1599</v>
      </c>
    </row>
    <row r="2768" spans="1:8">
      <c r="A2768" t="s">
        <v>28</v>
      </c>
      <c r="B2768" t="s">
        <v>3157</v>
      </c>
      <c r="C2768" t="s">
        <v>181</v>
      </c>
      <c r="D2768">
        <v>2007</v>
      </c>
      <c r="E2768" t="s">
        <v>105</v>
      </c>
      <c r="F2768" t="s">
        <v>164</v>
      </c>
      <c r="G2768" t="s">
        <v>152</v>
      </c>
      <c r="H2768">
        <v>3511</v>
      </c>
    </row>
    <row r="2769" spans="1:8">
      <c r="A2769" t="s">
        <v>30</v>
      </c>
      <c r="B2769" t="s">
        <v>3158</v>
      </c>
      <c r="C2769" t="s">
        <v>29</v>
      </c>
      <c r="D2769">
        <v>2007</v>
      </c>
      <c r="E2769" t="s">
        <v>105</v>
      </c>
      <c r="F2769" t="s">
        <v>164</v>
      </c>
      <c r="G2769" t="s">
        <v>152</v>
      </c>
      <c r="H2769">
        <v>576</v>
      </c>
    </row>
    <row r="2770" spans="1:8">
      <c r="A2770" t="s">
        <v>32</v>
      </c>
      <c r="B2770" t="s">
        <v>3159</v>
      </c>
      <c r="C2770" t="s">
        <v>31</v>
      </c>
      <c r="D2770">
        <v>2007</v>
      </c>
      <c r="E2770" t="s">
        <v>105</v>
      </c>
      <c r="F2770" t="s">
        <v>164</v>
      </c>
      <c r="G2770" t="s">
        <v>152</v>
      </c>
      <c r="H2770">
        <v>903</v>
      </c>
    </row>
    <row r="2771" spans="1:8">
      <c r="A2771" t="s">
        <v>34</v>
      </c>
      <c r="B2771" t="s">
        <v>3160</v>
      </c>
      <c r="C2771" t="s">
        <v>33</v>
      </c>
      <c r="D2771">
        <v>2007</v>
      </c>
      <c r="E2771" t="s">
        <v>105</v>
      </c>
      <c r="F2771" t="s">
        <v>164</v>
      </c>
      <c r="G2771" t="s">
        <v>152</v>
      </c>
      <c r="H2771">
        <v>1195</v>
      </c>
    </row>
    <row r="2772" spans="1:8">
      <c r="A2772" t="s">
        <v>36</v>
      </c>
      <c r="B2772" t="s">
        <v>3161</v>
      </c>
      <c r="C2772" t="s">
        <v>35</v>
      </c>
      <c r="D2772">
        <v>2007</v>
      </c>
      <c r="E2772" t="s">
        <v>105</v>
      </c>
      <c r="F2772" t="s">
        <v>164</v>
      </c>
      <c r="G2772" t="s">
        <v>152</v>
      </c>
      <c r="H2772">
        <v>868</v>
      </c>
    </row>
    <row r="2773" spans="1:8">
      <c r="A2773" t="s">
        <v>38</v>
      </c>
      <c r="B2773" t="s">
        <v>3162</v>
      </c>
      <c r="C2773" t="s">
        <v>37</v>
      </c>
      <c r="D2773">
        <v>2007</v>
      </c>
      <c r="E2773" t="s">
        <v>105</v>
      </c>
      <c r="F2773" t="s">
        <v>164</v>
      </c>
      <c r="G2773" t="s">
        <v>152</v>
      </c>
      <c r="H2773">
        <v>899</v>
      </c>
    </row>
    <row r="2774" spans="1:8">
      <c r="A2774" t="s">
        <v>40</v>
      </c>
      <c r="B2774" t="s">
        <v>3163</v>
      </c>
      <c r="C2774" t="s">
        <v>39</v>
      </c>
      <c r="D2774">
        <v>2007</v>
      </c>
      <c r="E2774" t="s">
        <v>105</v>
      </c>
      <c r="F2774" t="s">
        <v>164</v>
      </c>
      <c r="G2774" t="s">
        <v>152</v>
      </c>
      <c r="H2774">
        <v>821</v>
      </c>
    </row>
    <row r="2775" spans="1:8">
      <c r="A2775" t="s">
        <v>41</v>
      </c>
      <c r="B2775" t="s">
        <v>3164</v>
      </c>
      <c r="C2775" t="s">
        <v>24</v>
      </c>
      <c r="D2775">
        <v>2007</v>
      </c>
      <c r="E2775" t="s">
        <v>105</v>
      </c>
      <c r="F2775" t="s">
        <v>164</v>
      </c>
      <c r="G2775" t="s">
        <v>152</v>
      </c>
      <c r="H2775">
        <v>1203</v>
      </c>
    </row>
    <row r="2776" spans="1:8">
      <c r="A2776" t="s">
        <v>43</v>
      </c>
      <c r="B2776" t="s">
        <v>3165</v>
      </c>
      <c r="C2776" t="s">
        <v>42</v>
      </c>
      <c r="D2776">
        <v>2007</v>
      </c>
      <c r="E2776" t="s">
        <v>105</v>
      </c>
      <c r="F2776" t="s">
        <v>164</v>
      </c>
      <c r="G2776" t="s">
        <v>152</v>
      </c>
      <c r="H2776">
        <v>648</v>
      </c>
    </row>
    <row r="2777" spans="1:8">
      <c r="A2777" t="s">
        <v>45</v>
      </c>
      <c r="B2777" t="s">
        <v>3166</v>
      </c>
      <c r="C2777" t="s">
        <v>44</v>
      </c>
      <c r="D2777">
        <v>2007</v>
      </c>
      <c r="E2777" t="s">
        <v>105</v>
      </c>
      <c r="F2777" t="s">
        <v>164</v>
      </c>
      <c r="G2777" t="s">
        <v>152</v>
      </c>
      <c r="H2777">
        <v>931</v>
      </c>
    </row>
    <row r="2778" spans="1:8">
      <c r="A2778" t="s">
        <v>47</v>
      </c>
      <c r="B2778" t="s">
        <v>3167</v>
      </c>
      <c r="C2778" t="s">
        <v>46</v>
      </c>
      <c r="D2778">
        <v>2007</v>
      </c>
      <c r="E2778" t="s">
        <v>105</v>
      </c>
      <c r="F2778" t="s">
        <v>164</v>
      </c>
      <c r="G2778" t="s">
        <v>152</v>
      </c>
      <c r="H2778">
        <v>1349</v>
      </c>
    </row>
    <row r="2779" spans="1:8">
      <c r="A2779" t="s">
        <v>49</v>
      </c>
      <c r="B2779" t="s">
        <v>3168</v>
      </c>
      <c r="C2779" t="s">
        <v>48</v>
      </c>
      <c r="D2779">
        <v>2007</v>
      </c>
      <c r="E2779" t="s">
        <v>105</v>
      </c>
      <c r="F2779" t="s">
        <v>164</v>
      </c>
      <c r="G2779" t="s">
        <v>152</v>
      </c>
      <c r="H2779">
        <v>1699</v>
      </c>
    </row>
    <row r="2780" spans="1:8">
      <c r="A2780" t="s">
        <v>51</v>
      </c>
      <c r="B2780" t="s">
        <v>3169</v>
      </c>
      <c r="C2780" t="s">
        <v>50</v>
      </c>
      <c r="D2780">
        <v>2007</v>
      </c>
      <c r="E2780" t="s">
        <v>105</v>
      </c>
      <c r="F2780" t="s">
        <v>164</v>
      </c>
      <c r="G2780" t="s">
        <v>152</v>
      </c>
      <c r="H2780">
        <v>953</v>
      </c>
    </row>
    <row r="2781" spans="1:8">
      <c r="A2781" t="s">
        <v>53</v>
      </c>
      <c r="B2781" t="s">
        <v>3170</v>
      </c>
      <c r="C2781" t="s">
        <v>52</v>
      </c>
      <c r="D2781">
        <v>2007</v>
      </c>
      <c r="E2781" t="s">
        <v>105</v>
      </c>
      <c r="F2781" t="s">
        <v>164</v>
      </c>
      <c r="G2781" t="s">
        <v>152</v>
      </c>
      <c r="H2781">
        <v>827</v>
      </c>
    </row>
    <row r="2782" spans="1:8">
      <c r="A2782" t="s">
        <v>55</v>
      </c>
      <c r="B2782" t="s">
        <v>3171</v>
      </c>
      <c r="C2782" t="s">
        <v>54</v>
      </c>
      <c r="D2782">
        <v>2007</v>
      </c>
      <c r="E2782" t="s">
        <v>105</v>
      </c>
      <c r="F2782" t="s">
        <v>164</v>
      </c>
      <c r="G2782" t="s">
        <v>152</v>
      </c>
      <c r="H2782">
        <v>891</v>
      </c>
    </row>
    <row r="2783" spans="1:8">
      <c r="A2783" t="s">
        <v>57</v>
      </c>
      <c r="B2783" t="s">
        <v>3172</v>
      </c>
      <c r="C2783" t="s">
        <v>56</v>
      </c>
      <c r="D2783">
        <v>2007</v>
      </c>
      <c r="E2783" t="s">
        <v>105</v>
      </c>
      <c r="F2783" t="s">
        <v>164</v>
      </c>
      <c r="G2783" t="s">
        <v>152</v>
      </c>
      <c r="H2783">
        <v>1896</v>
      </c>
    </row>
    <row r="2784" spans="1:8">
      <c r="A2784" t="s">
        <v>59</v>
      </c>
      <c r="B2784" t="s">
        <v>3173</v>
      </c>
      <c r="C2784" t="s">
        <v>58</v>
      </c>
      <c r="D2784">
        <v>2007</v>
      </c>
      <c r="E2784" t="s">
        <v>105</v>
      </c>
      <c r="F2784" t="s">
        <v>164</v>
      </c>
      <c r="G2784" t="s">
        <v>152</v>
      </c>
      <c r="H2784">
        <v>1294</v>
      </c>
    </row>
    <row r="2785" spans="1:8">
      <c r="A2785" t="s">
        <v>61</v>
      </c>
      <c r="B2785" t="s">
        <v>3174</v>
      </c>
      <c r="C2785" t="s">
        <v>60</v>
      </c>
      <c r="D2785">
        <v>2007</v>
      </c>
      <c r="E2785" t="s">
        <v>105</v>
      </c>
      <c r="F2785" t="s">
        <v>164</v>
      </c>
      <c r="G2785" t="s">
        <v>152</v>
      </c>
      <c r="H2785">
        <v>305</v>
      </c>
    </row>
    <row r="2786" spans="1:8">
      <c r="A2786" t="s">
        <v>63</v>
      </c>
      <c r="B2786" t="s">
        <v>3175</v>
      </c>
      <c r="C2786" t="s">
        <v>62</v>
      </c>
      <c r="D2786">
        <v>2007</v>
      </c>
      <c r="E2786" t="s">
        <v>105</v>
      </c>
      <c r="F2786" t="s">
        <v>164</v>
      </c>
      <c r="G2786" t="s">
        <v>152</v>
      </c>
      <c r="H2786">
        <v>941</v>
      </c>
    </row>
    <row r="2787" spans="1:8">
      <c r="A2787" t="s">
        <v>65</v>
      </c>
      <c r="B2787" t="s">
        <v>3176</v>
      </c>
      <c r="C2787" t="s">
        <v>64</v>
      </c>
      <c r="D2787">
        <v>2007</v>
      </c>
      <c r="E2787" t="s">
        <v>105</v>
      </c>
      <c r="F2787" t="s">
        <v>164</v>
      </c>
      <c r="G2787" t="s">
        <v>152</v>
      </c>
      <c r="H2787">
        <v>393</v>
      </c>
    </row>
    <row r="2788" spans="1:8">
      <c r="A2788" t="s">
        <v>67</v>
      </c>
      <c r="B2788" t="s">
        <v>3177</v>
      </c>
      <c r="C2788" t="s">
        <v>66</v>
      </c>
      <c r="D2788">
        <v>2007</v>
      </c>
      <c r="E2788" t="s">
        <v>105</v>
      </c>
      <c r="F2788" t="s">
        <v>164</v>
      </c>
      <c r="G2788" t="s">
        <v>152</v>
      </c>
      <c r="H2788">
        <v>596</v>
      </c>
    </row>
    <row r="2789" spans="1:8">
      <c r="A2789" t="s">
        <v>69</v>
      </c>
      <c r="B2789" t="s">
        <v>3178</v>
      </c>
      <c r="C2789" t="s">
        <v>68</v>
      </c>
      <c r="D2789">
        <v>2007</v>
      </c>
      <c r="E2789" t="s">
        <v>105</v>
      </c>
      <c r="F2789" t="s">
        <v>164</v>
      </c>
      <c r="G2789" t="s">
        <v>152</v>
      </c>
      <c r="H2789">
        <v>685</v>
      </c>
    </row>
    <row r="2790" spans="1:8">
      <c r="A2790" t="s">
        <v>71</v>
      </c>
      <c r="B2790" t="s">
        <v>3179</v>
      </c>
      <c r="C2790" t="s">
        <v>70</v>
      </c>
      <c r="D2790">
        <v>2007</v>
      </c>
      <c r="E2790" t="s">
        <v>105</v>
      </c>
      <c r="F2790" t="s">
        <v>164</v>
      </c>
      <c r="G2790" t="s">
        <v>152</v>
      </c>
      <c r="H2790">
        <v>896</v>
      </c>
    </row>
    <row r="2791" spans="1:8">
      <c r="A2791" t="s">
        <v>20</v>
      </c>
      <c r="B2791" t="s">
        <v>3180</v>
      </c>
      <c r="C2791" t="s">
        <v>182</v>
      </c>
      <c r="D2791">
        <v>2007</v>
      </c>
      <c r="E2791" t="s">
        <v>105</v>
      </c>
      <c r="F2791" t="s">
        <v>164</v>
      </c>
      <c r="G2791" t="s">
        <v>152</v>
      </c>
      <c r="H2791">
        <v>20769</v>
      </c>
    </row>
    <row r="2792" spans="1:8">
      <c r="A2792" t="s">
        <v>23</v>
      </c>
      <c r="B2792" t="s">
        <v>3181</v>
      </c>
      <c r="C2792" t="s">
        <v>175</v>
      </c>
      <c r="D2792">
        <v>2008</v>
      </c>
      <c r="E2792" t="s">
        <v>105</v>
      </c>
      <c r="F2792" t="s">
        <v>164</v>
      </c>
      <c r="G2792" t="s">
        <v>152</v>
      </c>
      <c r="H2792">
        <v>5431</v>
      </c>
    </row>
    <row r="2793" spans="1:8">
      <c r="A2793" t="s">
        <v>25</v>
      </c>
      <c r="B2793" t="s">
        <v>3182</v>
      </c>
      <c r="C2793" t="s">
        <v>176</v>
      </c>
      <c r="D2793">
        <v>2008</v>
      </c>
      <c r="E2793" t="s">
        <v>105</v>
      </c>
      <c r="F2793" t="s">
        <v>164</v>
      </c>
      <c r="G2793" t="s">
        <v>152</v>
      </c>
      <c r="H2793">
        <v>1260</v>
      </c>
    </row>
    <row r="2794" spans="1:8">
      <c r="A2794" t="s">
        <v>26</v>
      </c>
      <c r="B2794" t="s">
        <v>3183</v>
      </c>
      <c r="C2794" t="s">
        <v>177</v>
      </c>
      <c r="D2794">
        <v>2008</v>
      </c>
      <c r="E2794" t="s">
        <v>105</v>
      </c>
      <c r="F2794" t="s">
        <v>164</v>
      </c>
      <c r="G2794" t="s">
        <v>152</v>
      </c>
      <c r="H2794">
        <v>3082</v>
      </c>
    </row>
    <row r="2795" spans="1:8">
      <c r="A2795" s="16" t="s">
        <v>221</v>
      </c>
      <c r="B2795" t="s">
        <v>3184</v>
      </c>
      <c r="C2795" t="s">
        <v>178</v>
      </c>
      <c r="D2795">
        <v>2008</v>
      </c>
      <c r="E2795" t="s">
        <v>105</v>
      </c>
      <c r="F2795" t="s">
        <v>164</v>
      </c>
      <c r="G2795" t="s">
        <v>152</v>
      </c>
      <c r="H2795">
        <v>3653</v>
      </c>
    </row>
    <row r="2796" spans="1:8">
      <c r="A2796" t="s">
        <v>107</v>
      </c>
      <c r="B2796" t="s">
        <v>3185</v>
      </c>
      <c r="C2796" t="s">
        <v>179</v>
      </c>
      <c r="D2796">
        <v>2008</v>
      </c>
      <c r="E2796" t="s">
        <v>105</v>
      </c>
      <c r="F2796" t="s">
        <v>164</v>
      </c>
      <c r="G2796" t="s">
        <v>152</v>
      </c>
      <c r="H2796">
        <v>2901</v>
      </c>
    </row>
    <row r="2797" spans="1:8">
      <c r="A2797" t="s">
        <v>27</v>
      </c>
      <c r="B2797" t="s">
        <v>3186</v>
      </c>
      <c r="C2797" t="s">
        <v>180</v>
      </c>
      <c r="D2797">
        <v>2008</v>
      </c>
      <c r="E2797" t="s">
        <v>105</v>
      </c>
      <c r="F2797" t="s">
        <v>164</v>
      </c>
      <c r="G2797" t="s">
        <v>152</v>
      </c>
      <c r="H2797">
        <v>1678</v>
      </c>
    </row>
    <row r="2798" spans="1:8">
      <c r="A2798" t="s">
        <v>28</v>
      </c>
      <c r="B2798" t="s">
        <v>3187</v>
      </c>
      <c r="C2798" t="s">
        <v>181</v>
      </c>
      <c r="D2798">
        <v>2008</v>
      </c>
      <c r="E2798" t="s">
        <v>105</v>
      </c>
      <c r="F2798" t="s">
        <v>164</v>
      </c>
      <c r="G2798" t="s">
        <v>152</v>
      </c>
      <c r="H2798">
        <v>3635</v>
      </c>
    </row>
    <row r="2799" spans="1:8">
      <c r="A2799" t="s">
        <v>30</v>
      </c>
      <c r="B2799" t="s">
        <v>3188</v>
      </c>
      <c r="C2799" t="s">
        <v>29</v>
      </c>
      <c r="D2799">
        <v>2008</v>
      </c>
      <c r="E2799" t="s">
        <v>105</v>
      </c>
      <c r="F2799" t="s">
        <v>164</v>
      </c>
      <c r="G2799" t="s">
        <v>152</v>
      </c>
      <c r="H2799">
        <v>588</v>
      </c>
    </row>
    <row r="2800" spans="1:8">
      <c r="A2800" t="s">
        <v>32</v>
      </c>
      <c r="B2800" t="s">
        <v>3189</v>
      </c>
      <c r="C2800" t="s">
        <v>31</v>
      </c>
      <c r="D2800">
        <v>2008</v>
      </c>
      <c r="E2800" t="s">
        <v>105</v>
      </c>
      <c r="F2800" t="s">
        <v>164</v>
      </c>
      <c r="G2800" t="s">
        <v>152</v>
      </c>
      <c r="H2800">
        <v>938</v>
      </c>
    </row>
    <row r="2801" spans="1:8">
      <c r="A2801" t="s">
        <v>34</v>
      </c>
      <c r="B2801" t="s">
        <v>3190</v>
      </c>
      <c r="C2801" t="s">
        <v>33</v>
      </c>
      <c r="D2801">
        <v>2008</v>
      </c>
      <c r="E2801" t="s">
        <v>105</v>
      </c>
      <c r="F2801" t="s">
        <v>164</v>
      </c>
      <c r="G2801" t="s">
        <v>152</v>
      </c>
      <c r="H2801">
        <v>1270</v>
      </c>
    </row>
    <row r="2802" spans="1:8">
      <c r="A2802" t="s">
        <v>36</v>
      </c>
      <c r="B2802" t="s">
        <v>3191</v>
      </c>
      <c r="C2802" t="s">
        <v>35</v>
      </c>
      <c r="D2802">
        <v>2008</v>
      </c>
      <c r="E2802" t="s">
        <v>105</v>
      </c>
      <c r="F2802" t="s">
        <v>164</v>
      </c>
      <c r="G2802" t="s">
        <v>152</v>
      </c>
      <c r="H2802">
        <v>861</v>
      </c>
    </row>
    <row r="2803" spans="1:8">
      <c r="A2803" t="s">
        <v>38</v>
      </c>
      <c r="B2803" t="s">
        <v>3192</v>
      </c>
      <c r="C2803" t="s">
        <v>37</v>
      </c>
      <c r="D2803">
        <v>2008</v>
      </c>
      <c r="E2803" t="s">
        <v>105</v>
      </c>
      <c r="F2803" t="s">
        <v>164</v>
      </c>
      <c r="G2803" t="s">
        <v>152</v>
      </c>
      <c r="H2803">
        <v>941</v>
      </c>
    </row>
    <row r="2804" spans="1:8">
      <c r="A2804" t="s">
        <v>40</v>
      </c>
      <c r="B2804" t="s">
        <v>3193</v>
      </c>
      <c r="C2804" t="s">
        <v>39</v>
      </c>
      <c r="D2804">
        <v>2008</v>
      </c>
      <c r="E2804" t="s">
        <v>105</v>
      </c>
      <c r="F2804" t="s">
        <v>164</v>
      </c>
      <c r="G2804" t="s">
        <v>152</v>
      </c>
      <c r="H2804">
        <v>833</v>
      </c>
    </row>
    <row r="2805" spans="1:8">
      <c r="A2805" t="s">
        <v>41</v>
      </c>
      <c r="B2805" t="s">
        <v>3194</v>
      </c>
      <c r="C2805" t="s">
        <v>24</v>
      </c>
      <c r="D2805">
        <v>2008</v>
      </c>
      <c r="E2805" t="s">
        <v>105</v>
      </c>
      <c r="F2805" t="s">
        <v>164</v>
      </c>
      <c r="G2805" t="s">
        <v>152</v>
      </c>
      <c r="H2805">
        <v>1260</v>
      </c>
    </row>
    <row r="2806" spans="1:8">
      <c r="A2806" t="s">
        <v>43</v>
      </c>
      <c r="B2806" t="s">
        <v>3195</v>
      </c>
      <c r="C2806" t="s">
        <v>42</v>
      </c>
      <c r="D2806">
        <v>2008</v>
      </c>
      <c r="E2806" t="s">
        <v>105</v>
      </c>
      <c r="F2806" t="s">
        <v>164</v>
      </c>
      <c r="G2806" t="s">
        <v>152</v>
      </c>
      <c r="H2806">
        <v>682</v>
      </c>
    </row>
    <row r="2807" spans="1:8">
      <c r="A2807" t="s">
        <v>45</v>
      </c>
      <c r="B2807" t="s">
        <v>3196</v>
      </c>
      <c r="C2807" t="s">
        <v>44</v>
      </c>
      <c r="D2807">
        <v>2008</v>
      </c>
      <c r="E2807" t="s">
        <v>105</v>
      </c>
      <c r="F2807" t="s">
        <v>164</v>
      </c>
      <c r="G2807" t="s">
        <v>152</v>
      </c>
      <c r="H2807">
        <v>994</v>
      </c>
    </row>
    <row r="2808" spans="1:8">
      <c r="A2808" t="s">
        <v>47</v>
      </c>
      <c r="B2808" t="s">
        <v>3197</v>
      </c>
      <c r="C2808" t="s">
        <v>46</v>
      </c>
      <c r="D2808">
        <v>2008</v>
      </c>
      <c r="E2808" t="s">
        <v>105</v>
      </c>
      <c r="F2808" t="s">
        <v>164</v>
      </c>
      <c r="G2808" t="s">
        <v>152</v>
      </c>
      <c r="H2808">
        <v>1406</v>
      </c>
    </row>
    <row r="2809" spans="1:8">
      <c r="A2809" t="s">
        <v>49</v>
      </c>
      <c r="B2809" t="s">
        <v>3198</v>
      </c>
      <c r="C2809" t="s">
        <v>48</v>
      </c>
      <c r="D2809">
        <v>2008</v>
      </c>
      <c r="E2809" t="s">
        <v>105</v>
      </c>
      <c r="F2809" t="s">
        <v>164</v>
      </c>
      <c r="G2809" t="s">
        <v>152</v>
      </c>
      <c r="H2809">
        <v>1769</v>
      </c>
    </row>
    <row r="2810" spans="1:8">
      <c r="A2810" t="s">
        <v>51</v>
      </c>
      <c r="B2810" t="s">
        <v>3199</v>
      </c>
      <c r="C2810" t="s">
        <v>50</v>
      </c>
      <c r="D2810">
        <v>2008</v>
      </c>
      <c r="E2810" t="s">
        <v>105</v>
      </c>
      <c r="F2810" t="s">
        <v>164</v>
      </c>
      <c r="G2810" t="s">
        <v>152</v>
      </c>
      <c r="H2810">
        <v>990</v>
      </c>
    </row>
    <row r="2811" spans="1:8">
      <c r="A2811" t="s">
        <v>53</v>
      </c>
      <c r="B2811" t="s">
        <v>3200</v>
      </c>
      <c r="C2811" t="s">
        <v>52</v>
      </c>
      <c r="D2811">
        <v>2008</v>
      </c>
      <c r="E2811" t="s">
        <v>105</v>
      </c>
      <c r="F2811" t="s">
        <v>164</v>
      </c>
      <c r="G2811" t="s">
        <v>152</v>
      </c>
      <c r="H2811">
        <v>894</v>
      </c>
    </row>
    <row r="2812" spans="1:8">
      <c r="A2812" t="s">
        <v>55</v>
      </c>
      <c r="B2812" t="s">
        <v>3201</v>
      </c>
      <c r="C2812" t="s">
        <v>54</v>
      </c>
      <c r="D2812">
        <v>2008</v>
      </c>
      <c r="E2812" t="s">
        <v>105</v>
      </c>
      <c r="F2812" t="s">
        <v>164</v>
      </c>
      <c r="G2812" t="s">
        <v>152</v>
      </c>
      <c r="H2812">
        <v>930</v>
      </c>
    </row>
    <row r="2813" spans="1:8">
      <c r="A2813" t="s">
        <v>57</v>
      </c>
      <c r="B2813" t="s">
        <v>3202</v>
      </c>
      <c r="C2813" t="s">
        <v>56</v>
      </c>
      <c r="D2813">
        <v>2008</v>
      </c>
      <c r="E2813" t="s">
        <v>105</v>
      </c>
      <c r="F2813" t="s">
        <v>164</v>
      </c>
      <c r="G2813" t="s">
        <v>152</v>
      </c>
      <c r="H2813">
        <v>1971</v>
      </c>
    </row>
    <row r="2814" spans="1:8">
      <c r="A2814" t="s">
        <v>59</v>
      </c>
      <c r="B2814" t="s">
        <v>3203</v>
      </c>
      <c r="C2814" t="s">
        <v>58</v>
      </c>
      <c r="D2814">
        <v>2008</v>
      </c>
      <c r="E2814" t="s">
        <v>105</v>
      </c>
      <c r="F2814" t="s">
        <v>164</v>
      </c>
      <c r="G2814" t="s">
        <v>152</v>
      </c>
      <c r="H2814">
        <v>1362</v>
      </c>
    </row>
    <row r="2815" spans="1:8">
      <c r="A2815" t="s">
        <v>61</v>
      </c>
      <c r="B2815" t="s">
        <v>3204</v>
      </c>
      <c r="C2815" t="s">
        <v>60</v>
      </c>
      <c r="D2815">
        <v>2008</v>
      </c>
      <c r="E2815" t="s">
        <v>105</v>
      </c>
      <c r="F2815" t="s">
        <v>164</v>
      </c>
      <c r="G2815" t="s">
        <v>152</v>
      </c>
      <c r="H2815">
        <v>316</v>
      </c>
    </row>
    <row r="2816" spans="1:8">
      <c r="A2816" t="s">
        <v>63</v>
      </c>
      <c r="B2816" t="s">
        <v>3205</v>
      </c>
      <c r="C2816" t="s">
        <v>62</v>
      </c>
      <c r="D2816">
        <v>2008</v>
      </c>
      <c r="E2816" t="s">
        <v>105</v>
      </c>
      <c r="F2816" t="s">
        <v>164</v>
      </c>
      <c r="G2816" t="s">
        <v>152</v>
      </c>
      <c r="H2816">
        <v>945</v>
      </c>
    </row>
    <row r="2817" spans="1:8">
      <c r="A2817" t="s">
        <v>65</v>
      </c>
      <c r="B2817" t="s">
        <v>3206</v>
      </c>
      <c r="C2817" t="s">
        <v>64</v>
      </c>
      <c r="D2817">
        <v>2008</v>
      </c>
      <c r="E2817" t="s">
        <v>105</v>
      </c>
      <c r="F2817" t="s">
        <v>164</v>
      </c>
      <c r="G2817" t="s">
        <v>152</v>
      </c>
      <c r="H2817">
        <v>417</v>
      </c>
    </row>
    <row r="2818" spans="1:8">
      <c r="A2818" t="s">
        <v>67</v>
      </c>
      <c r="B2818" t="s">
        <v>3207</v>
      </c>
      <c r="C2818" t="s">
        <v>66</v>
      </c>
      <c r="D2818">
        <v>2008</v>
      </c>
      <c r="E2818" t="s">
        <v>105</v>
      </c>
      <c r="F2818" t="s">
        <v>164</v>
      </c>
      <c r="G2818" t="s">
        <v>152</v>
      </c>
      <c r="H2818">
        <v>651</v>
      </c>
    </row>
    <row r="2819" spans="1:8">
      <c r="A2819" t="s">
        <v>69</v>
      </c>
      <c r="B2819" t="s">
        <v>3208</v>
      </c>
      <c r="C2819" t="s">
        <v>68</v>
      </c>
      <c r="D2819">
        <v>2008</v>
      </c>
      <c r="E2819" t="s">
        <v>105</v>
      </c>
      <c r="F2819" t="s">
        <v>164</v>
      </c>
      <c r="G2819" t="s">
        <v>152</v>
      </c>
      <c r="H2819">
        <v>701</v>
      </c>
    </row>
    <row r="2820" spans="1:8">
      <c r="A2820" t="s">
        <v>71</v>
      </c>
      <c r="B2820" t="s">
        <v>3209</v>
      </c>
      <c r="C2820" t="s">
        <v>70</v>
      </c>
      <c r="D2820">
        <v>2008</v>
      </c>
      <c r="E2820" t="s">
        <v>105</v>
      </c>
      <c r="F2820" t="s">
        <v>164</v>
      </c>
      <c r="G2820" t="s">
        <v>152</v>
      </c>
      <c r="H2820">
        <v>921</v>
      </c>
    </row>
    <row r="2821" spans="1:8">
      <c r="A2821" t="s">
        <v>20</v>
      </c>
      <c r="B2821" t="s">
        <v>3210</v>
      </c>
      <c r="C2821" t="s">
        <v>182</v>
      </c>
      <c r="D2821">
        <v>2008</v>
      </c>
      <c r="E2821" t="s">
        <v>105</v>
      </c>
      <c r="F2821" t="s">
        <v>164</v>
      </c>
      <c r="G2821" t="s">
        <v>152</v>
      </c>
      <c r="H2821">
        <v>21640</v>
      </c>
    </row>
    <row r="2822" spans="1:8">
      <c r="A2822" t="s">
        <v>23</v>
      </c>
      <c r="B2822" t="s">
        <v>3211</v>
      </c>
      <c r="C2822" t="s">
        <v>175</v>
      </c>
      <c r="D2822">
        <v>2009</v>
      </c>
      <c r="E2822" t="s">
        <v>105</v>
      </c>
      <c r="F2822" t="s">
        <v>164</v>
      </c>
      <c r="G2822" t="s">
        <v>152</v>
      </c>
      <c r="H2822">
        <v>5633</v>
      </c>
    </row>
    <row r="2823" spans="1:8">
      <c r="A2823" t="s">
        <v>25</v>
      </c>
      <c r="B2823" t="s">
        <v>3212</v>
      </c>
      <c r="C2823" t="s">
        <v>176</v>
      </c>
      <c r="D2823">
        <v>2009</v>
      </c>
      <c r="E2823" t="s">
        <v>105</v>
      </c>
      <c r="F2823" t="s">
        <v>164</v>
      </c>
      <c r="G2823" t="s">
        <v>152</v>
      </c>
      <c r="H2823">
        <v>1337</v>
      </c>
    </row>
    <row r="2824" spans="1:8">
      <c r="A2824" t="s">
        <v>26</v>
      </c>
      <c r="B2824" t="s">
        <v>3213</v>
      </c>
      <c r="C2824" t="s">
        <v>177</v>
      </c>
      <c r="D2824">
        <v>2009</v>
      </c>
      <c r="E2824" t="s">
        <v>105</v>
      </c>
      <c r="F2824" t="s">
        <v>164</v>
      </c>
      <c r="G2824" t="s">
        <v>152</v>
      </c>
      <c r="H2824">
        <v>3240</v>
      </c>
    </row>
    <row r="2825" spans="1:8">
      <c r="A2825" s="16" t="s">
        <v>221</v>
      </c>
      <c r="B2825" t="s">
        <v>3214</v>
      </c>
      <c r="C2825" t="s">
        <v>178</v>
      </c>
      <c r="D2825">
        <v>2009</v>
      </c>
      <c r="E2825" t="s">
        <v>105</v>
      </c>
      <c r="F2825" t="s">
        <v>164</v>
      </c>
      <c r="G2825" t="s">
        <v>152</v>
      </c>
      <c r="H2825">
        <v>3789</v>
      </c>
    </row>
    <row r="2826" spans="1:8">
      <c r="A2826" t="s">
        <v>107</v>
      </c>
      <c r="B2826" t="s">
        <v>3215</v>
      </c>
      <c r="C2826" t="s">
        <v>179</v>
      </c>
      <c r="D2826">
        <v>2009</v>
      </c>
      <c r="E2826" t="s">
        <v>105</v>
      </c>
      <c r="F2826" t="s">
        <v>164</v>
      </c>
      <c r="G2826" t="s">
        <v>152</v>
      </c>
      <c r="H2826">
        <v>3005</v>
      </c>
    </row>
    <row r="2827" spans="1:8">
      <c r="A2827" t="s">
        <v>27</v>
      </c>
      <c r="B2827" t="s">
        <v>3216</v>
      </c>
      <c r="C2827" t="s">
        <v>180</v>
      </c>
      <c r="D2827">
        <v>2009</v>
      </c>
      <c r="E2827" t="s">
        <v>105</v>
      </c>
      <c r="F2827" t="s">
        <v>164</v>
      </c>
      <c r="G2827" t="s">
        <v>152</v>
      </c>
      <c r="H2827">
        <v>1741</v>
      </c>
    </row>
    <row r="2828" spans="1:8">
      <c r="A2828" t="s">
        <v>28</v>
      </c>
      <c r="B2828" t="s">
        <v>3217</v>
      </c>
      <c r="C2828" t="s">
        <v>181</v>
      </c>
      <c r="D2828">
        <v>2009</v>
      </c>
      <c r="E2828" t="s">
        <v>105</v>
      </c>
      <c r="F2828" t="s">
        <v>164</v>
      </c>
      <c r="G2828" t="s">
        <v>152</v>
      </c>
      <c r="H2828">
        <v>3758</v>
      </c>
    </row>
    <row r="2829" spans="1:8">
      <c r="A2829" t="s">
        <v>30</v>
      </c>
      <c r="B2829" t="s">
        <v>3218</v>
      </c>
      <c r="C2829" t="s">
        <v>29</v>
      </c>
      <c r="D2829">
        <v>2009</v>
      </c>
      <c r="E2829" t="s">
        <v>105</v>
      </c>
      <c r="F2829" t="s">
        <v>164</v>
      </c>
      <c r="G2829" t="s">
        <v>152</v>
      </c>
      <c r="H2829">
        <v>601</v>
      </c>
    </row>
    <row r="2830" spans="1:8">
      <c r="A2830" t="s">
        <v>32</v>
      </c>
      <c r="B2830" t="s">
        <v>3219</v>
      </c>
      <c r="C2830" t="s">
        <v>31</v>
      </c>
      <c r="D2830">
        <v>2009</v>
      </c>
      <c r="E2830" t="s">
        <v>105</v>
      </c>
      <c r="F2830" t="s">
        <v>164</v>
      </c>
      <c r="G2830" t="s">
        <v>152</v>
      </c>
      <c r="H2830">
        <v>968</v>
      </c>
    </row>
    <row r="2831" spans="1:8">
      <c r="A2831" t="s">
        <v>34</v>
      </c>
      <c r="B2831" t="s">
        <v>3220</v>
      </c>
      <c r="C2831" t="s">
        <v>33</v>
      </c>
      <c r="D2831">
        <v>2009</v>
      </c>
      <c r="E2831" t="s">
        <v>105</v>
      </c>
      <c r="F2831" t="s">
        <v>164</v>
      </c>
      <c r="G2831" t="s">
        <v>152</v>
      </c>
      <c r="H2831">
        <v>1337</v>
      </c>
    </row>
    <row r="2832" spans="1:8">
      <c r="A2832" t="s">
        <v>36</v>
      </c>
      <c r="B2832" t="s">
        <v>3221</v>
      </c>
      <c r="C2832" t="s">
        <v>35</v>
      </c>
      <c r="D2832">
        <v>2009</v>
      </c>
      <c r="E2832" t="s">
        <v>105</v>
      </c>
      <c r="F2832" t="s">
        <v>164</v>
      </c>
      <c r="G2832" t="s">
        <v>152</v>
      </c>
      <c r="H2832">
        <v>896</v>
      </c>
    </row>
    <row r="2833" spans="1:8">
      <c r="A2833" t="s">
        <v>38</v>
      </c>
      <c r="B2833" t="s">
        <v>3222</v>
      </c>
      <c r="C2833" t="s">
        <v>37</v>
      </c>
      <c r="D2833">
        <v>2009</v>
      </c>
      <c r="E2833" t="s">
        <v>105</v>
      </c>
      <c r="F2833" t="s">
        <v>164</v>
      </c>
      <c r="G2833" t="s">
        <v>152</v>
      </c>
      <c r="H2833">
        <v>986</v>
      </c>
    </row>
    <row r="2834" spans="1:8">
      <c r="A2834" t="s">
        <v>40</v>
      </c>
      <c r="B2834" t="s">
        <v>3223</v>
      </c>
      <c r="C2834" t="s">
        <v>39</v>
      </c>
      <c r="D2834">
        <v>2009</v>
      </c>
      <c r="E2834" t="s">
        <v>105</v>
      </c>
      <c r="F2834" t="s">
        <v>164</v>
      </c>
      <c r="G2834" t="s">
        <v>152</v>
      </c>
      <c r="H2834">
        <v>845</v>
      </c>
    </row>
    <row r="2835" spans="1:8">
      <c r="A2835" t="s">
        <v>41</v>
      </c>
      <c r="B2835" t="s">
        <v>3224</v>
      </c>
      <c r="C2835" t="s">
        <v>24</v>
      </c>
      <c r="D2835">
        <v>2009</v>
      </c>
      <c r="E2835" t="s">
        <v>105</v>
      </c>
      <c r="F2835" t="s">
        <v>164</v>
      </c>
      <c r="G2835" t="s">
        <v>152</v>
      </c>
      <c r="H2835">
        <v>1337</v>
      </c>
    </row>
    <row r="2836" spans="1:8">
      <c r="A2836" t="s">
        <v>43</v>
      </c>
      <c r="B2836" t="s">
        <v>3225</v>
      </c>
      <c r="C2836" t="s">
        <v>42</v>
      </c>
      <c r="D2836">
        <v>2009</v>
      </c>
      <c r="E2836" t="s">
        <v>105</v>
      </c>
      <c r="F2836" t="s">
        <v>164</v>
      </c>
      <c r="G2836" t="s">
        <v>152</v>
      </c>
      <c r="H2836">
        <v>705</v>
      </c>
    </row>
    <row r="2837" spans="1:8">
      <c r="A2837" t="s">
        <v>45</v>
      </c>
      <c r="B2837" t="s">
        <v>3226</v>
      </c>
      <c r="C2837" t="s">
        <v>44</v>
      </c>
      <c r="D2837">
        <v>2009</v>
      </c>
      <c r="E2837" t="s">
        <v>105</v>
      </c>
      <c r="F2837" t="s">
        <v>164</v>
      </c>
      <c r="G2837" t="s">
        <v>152</v>
      </c>
      <c r="H2837">
        <v>1053</v>
      </c>
    </row>
    <row r="2838" spans="1:8">
      <c r="A2838" t="s">
        <v>47</v>
      </c>
      <c r="B2838" t="s">
        <v>3227</v>
      </c>
      <c r="C2838" t="s">
        <v>46</v>
      </c>
      <c r="D2838">
        <v>2009</v>
      </c>
      <c r="E2838" t="s">
        <v>105</v>
      </c>
      <c r="F2838" t="s">
        <v>164</v>
      </c>
      <c r="G2838" t="s">
        <v>152</v>
      </c>
      <c r="H2838">
        <v>1482</v>
      </c>
    </row>
    <row r="2839" spans="1:8">
      <c r="A2839" t="s">
        <v>49</v>
      </c>
      <c r="B2839" t="s">
        <v>3228</v>
      </c>
      <c r="C2839" t="s">
        <v>48</v>
      </c>
      <c r="D2839">
        <v>2009</v>
      </c>
      <c r="E2839" t="s">
        <v>105</v>
      </c>
      <c r="F2839" t="s">
        <v>164</v>
      </c>
      <c r="G2839" t="s">
        <v>152</v>
      </c>
      <c r="H2839">
        <v>1833</v>
      </c>
    </row>
    <row r="2840" spans="1:8">
      <c r="A2840" t="s">
        <v>51</v>
      </c>
      <c r="B2840" t="s">
        <v>3229</v>
      </c>
      <c r="C2840" t="s">
        <v>50</v>
      </c>
      <c r="D2840">
        <v>2009</v>
      </c>
      <c r="E2840" t="s">
        <v>105</v>
      </c>
      <c r="F2840" t="s">
        <v>164</v>
      </c>
      <c r="G2840" t="s">
        <v>152</v>
      </c>
      <c r="H2840">
        <v>1015</v>
      </c>
    </row>
    <row r="2841" spans="1:8">
      <c r="A2841" t="s">
        <v>53</v>
      </c>
      <c r="B2841" t="s">
        <v>3230</v>
      </c>
      <c r="C2841" t="s">
        <v>52</v>
      </c>
      <c r="D2841">
        <v>2009</v>
      </c>
      <c r="E2841" t="s">
        <v>105</v>
      </c>
      <c r="F2841" t="s">
        <v>164</v>
      </c>
      <c r="G2841" t="s">
        <v>152</v>
      </c>
      <c r="H2841">
        <v>941</v>
      </c>
    </row>
    <row r="2842" spans="1:8">
      <c r="A2842" t="s">
        <v>55</v>
      </c>
      <c r="B2842" t="s">
        <v>3231</v>
      </c>
      <c r="C2842" t="s">
        <v>54</v>
      </c>
      <c r="D2842">
        <v>2009</v>
      </c>
      <c r="E2842" t="s">
        <v>105</v>
      </c>
      <c r="F2842" t="s">
        <v>164</v>
      </c>
      <c r="G2842" t="s">
        <v>152</v>
      </c>
      <c r="H2842">
        <v>941</v>
      </c>
    </row>
    <row r="2843" spans="1:8">
      <c r="A2843" t="s">
        <v>57</v>
      </c>
      <c r="B2843" t="s">
        <v>3232</v>
      </c>
      <c r="C2843" t="s">
        <v>56</v>
      </c>
      <c r="D2843">
        <v>2009</v>
      </c>
      <c r="E2843" t="s">
        <v>105</v>
      </c>
      <c r="F2843" t="s">
        <v>164</v>
      </c>
      <c r="G2843" t="s">
        <v>152</v>
      </c>
      <c r="H2843">
        <v>2064</v>
      </c>
    </row>
    <row r="2844" spans="1:8">
      <c r="A2844" t="s">
        <v>59</v>
      </c>
      <c r="B2844" t="s">
        <v>3233</v>
      </c>
      <c r="C2844" t="s">
        <v>58</v>
      </c>
      <c r="D2844">
        <v>2009</v>
      </c>
      <c r="E2844" t="s">
        <v>105</v>
      </c>
      <c r="F2844" t="s">
        <v>164</v>
      </c>
      <c r="G2844" t="s">
        <v>152</v>
      </c>
      <c r="H2844">
        <v>1400</v>
      </c>
    </row>
    <row r="2845" spans="1:8">
      <c r="A2845" t="s">
        <v>61</v>
      </c>
      <c r="B2845" t="s">
        <v>3234</v>
      </c>
      <c r="C2845" t="s">
        <v>60</v>
      </c>
      <c r="D2845">
        <v>2009</v>
      </c>
      <c r="E2845" t="s">
        <v>105</v>
      </c>
      <c r="F2845" t="s">
        <v>164</v>
      </c>
      <c r="G2845" t="s">
        <v>152</v>
      </c>
      <c r="H2845">
        <v>341</v>
      </c>
    </row>
    <row r="2846" spans="1:8">
      <c r="A2846" t="s">
        <v>63</v>
      </c>
      <c r="B2846" t="s">
        <v>3235</v>
      </c>
      <c r="C2846" t="s">
        <v>62</v>
      </c>
      <c r="D2846">
        <v>2009</v>
      </c>
      <c r="E2846" t="s">
        <v>105</v>
      </c>
      <c r="F2846" t="s">
        <v>164</v>
      </c>
      <c r="G2846" t="s">
        <v>152</v>
      </c>
      <c r="H2846">
        <v>961</v>
      </c>
    </row>
    <row r="2847" spans="1:8">
      <c r="A2847" t="s">
        <v>65</v>
      </c>
      <c r="B2847" t="s">
        <v>3236</v>
      </c>
      <c r="C2847" t="s">
        <v>64</v>
      </c>
      <c r="D2847">
        <v>2009</v>
      </c>
      <c r="E2847" t="s">
        <v>105</v>
      </c>
      <c r="F2847" t="s">
        <v>164</v>
      </c>
      <c r="G2847" t="s">
        <v>152</v>
      </c>
      <c r="H2847">
        <v>423</v>
      </c>
    </row>
    <row r="2848" spans="1:8">
      <c r="A2848" t="s">
        <v>67</v>
      </c>
      <c r="B2848" t="s">
        <v>3237</v>
      </c>
      <c r="C2848" t="s">
        <v>66</v>
      </c>
      <c r="D2848">
        <v>2009</v>
      </c>
      <c r="E2848" t="s">
        <v>105</v>
      </c>
      <c r="F2848" t="s">
        <v>164</v>
      </c>
      <c r="G2848" t="s">
        <v>152</v>
      </c>
      <c r="H2848">
        <v>674</v>
      </c>
    </row>
    <row r="2849" spans="1:8">
      <c r="A2849" t="s">
        <v>69</v>
      </c>
      <c r="B2849" t="s">
        <v>3238</v>
      </c>
      <c r="C2849" t="s">
        <v>68</v>
      </c>
      <c r="D2849">
        <v>2009</v>
      </c>
      <c r="E2849" t="s">
        <v>105</v>
      </c>
      <c r="F2849" t="s">
        <v>164</v>
      </c>
      <c r="G2849" t="s">
        <v>152</v>
      </c>
      <c r="H2849">
        <v>753</v>
      </c>
    </row>
    <row r="2850" spans="1:8">
      <c r="A2850" t="s">
        <v>71</v>
      </c>
      <c r="B2850" t="s">
        <v>3239</v>
      </c>
      <c r="C2850" t="s">
        <v>70</v>
      </c>
      <c r="D2850">
        <v>2009</v>
      </c>
      <c r="E2850" t="s">
        <v>105</v>
      </c>
      <c r="F2850" t="s">
        <v>164</v>
      </c>
      <c r="G2850" t="s">
        <v>152</v>
      </c>
      <c r="H2850">
        <v>947</v>
      </c>
    </row>
    <row r="2851" spans="1:8">
      <c r="A2851" t="s">
        <v>20</v>
      </c>
      <c r="B2851" t="s">
        <v>3240</v>
      </c>
      <c r="C2851" t="s">
        <v>182</v>
      </c>
      <c r="D2851">
        <v>2009</v>
      </c>
      <c r="E2851" t="s">
        <v>105</v>
      </c>
      <c r="F2851" t="s">
        <v>164</v>
      </c>
      <c r="G2851" t="s">
        <v>152</v>
      </c>
      <c r="H2851">
        <v>22503</v>
      </c>
    </row>
    <row r="2852" spans="1:8">
      <c r="A2852" t="s">
        <v>23</v>
      </c>
      <c r="B2852" t="s">
        <v>3241</v>
      </c>
      <c r="C2852" t="s">
        <v>175</v>
      </c>
      <c r="D2852">
        <v>2010</v>
      </c>
      <c r="E2852" t="s">
        <v>105</v>
      </c>
      <c r="F2852" t="s">
        <v>164</v>
      </c>
      <c r="G2852" t="s">
        <v>152</v>
      </c>
      <c r="H2852">
        <v>5770</v>
      </c>
    </row>
    <row r="2853" spans="1:8">
      <c r="A2853" t="s">
        <v>25</v>
      </c>
      <c r="B2853" t="s">
        <v>3242</v>
      </c>
      <c r="C2853" t="s">
        <v>176</v>
      </c>
      <c r="D2853">
        <v>2010</v>
      </c>
      <c r="E2853" t="s">
        <v>105</v>
      </c>
      <c r="F2853" t="s">
        <v>164</v>
      </c>
      <c r="G2853" t="s">
        <v>152</v>
      </c>
      <c r="H2853">
        <v>1360</v>
      </c>
    </row>
    <row r="2854" spans="1:8">
      <c r="A2854" t="s">
        <v>26</v>
      </c>
      <c r="B2854" t="s">
        <v>3243</v>
      </c>
      <c r="C2854" t="s">
        <v>177</v>
      </c>
      <c r="D2854">
        <v>2010</v>
      </c>
      <c r="E2854" t="s">
        <v>105</v>
      </c>
      <c r="F2854" t="s">
        <v>164</v>
      </c>
      <c r="G2854" t="s">
        <v>152</v>
      </c>
      <c r="H2854">
        <v>3364</v>
      </c>
    </row>
    <row r="2855" spans="1:8">
      <c r="A2855" s="16" t="s">
        <v>221</v>
      </c>
      <c r="B2855" t="s">
        <v>3244</v>
      </c>
      <c r="C2855" t="s">
        <v>178</v>
      </c>
      <c r="D2855">
        <v>2010</v>
      </c>
      <c r="E2855" t="s">
        <v>105</v>
      </c>
      <c r="F2855" t="s">
        <v>164</v>
      </c>
      <c r="G2855" t="s">
        <v>152</v>
      </c>
      <c r="H2855">
        <v>3860</v>
      </c>
    </row>
    <row r="2856" spans="1:8">
      <c r="A2856" t="s">
        <v>107</v>
      </c>
      <c r="B2856" t="s">
        <v>3245</v>
      </c>
      <c r="C2856" t="s">
        <v>179</v>
      </c>
      <c r="D2856">
        <v>2010</v>
      </c>
      <c r="E2856" t="s">
        <v>105</v>
      </c>
      <c r="F2856" t="s">
        <v>164</v>
      </c>
      <c r="G2856" t="s">
        <v>152</v>
      </c>
      <c r="H2856">
        <v>3185</v>
      </c>
    </row>
    <row r="2857" spans="1:8">
      <c r="A2857" t="s">
        <v>27</v>
      </c>
      <c r="B2857" t="s">
        <v>3246</v>
      </c>
      <c r="C2857" t="s">
        <v>180</v>
      </c>
      <c r="D2857">
        <v>2010</v>
      </c>
      <c r="E2857" t="s">
        <v>105</v>
      </c>
      <c r="F2857" t="s">
        <v>164</v>
      </c>
      <c r="G2857" t="s">
        <v>152</v>
      </c>
      <c r="H2857">
        <v>1808</v>
      </c>
    </row>
    <row r="2858" spans="1:8">
      <c r="A2858" t="s">
        <v>28</v>
      </c>
      <c r="B2858" t="s">
        <v>3247</v>
      </c>
      <c r="C2858" t="s">
        <v>181</v>
      </c>
      <c r="D2858">
        <v>2010</v>
      </c>
      <c r="E2858" t="s">
        <v>105</v>
      </c>
      <c r="F2858" t="s">
        <v>164</v>
      </c>
      <c r="G2858" t="s">
        <v>152</v>
      </c>
      <c r="H2858">
        <v>3905</v>
      </c>
    </row>
    <row r="2859" spans="1:8">
      <c r="A2859" t="s">
        <v>30</v>
      </c>
      <c r="B2859" t="s">
        <v>3248</v>
      </c>
      <c r="C2859" t="s">
        <v>29</v>
      </c>
      <c r="D2859">
        <v>2010</v>
      </c>
      <c r="E2859" t="s">
        <v>105</v>
      </c>
      <c r="F2859" t="s">
        <v>164</v>
      </c>
      <c r="G2859" t="s">
        <v>152</v>
      </c>
      <c r="H2859">
        <v>598</v>
      </c>
    </row>
    <row r="2860" spans="1:8">
      <c r="A2860" t="s">
        <v>32</v>
      </c>
      <c r="B2860" t="s">
        <v>3249</v>
      </c>
      <c r="C2860" t="s">
        <v>31</v>
      </c>
      <c r="D2860">
        <v>2010</v>
      </c>
      <c r="E2860" t="s">
        <v>105</v>
      </c>
      <c r="F2860" t="s">
        <v>164</v>
      </c>
      <c r="G2860" t="s">
        <v>152</v>
      </c>
      <c r="H2860">
        <v>1024</v>
      </c>
    </row>
    <row r="2861" spans="1:8">
      <c r="A2861" t="s">
        <v>34</v>
      </c>
      <c r="B2861" t="s">
        <v>3250</v>
      </c>
      <c r="C2861" t="s">
        <v>33</v>
      </c>
      <c r="D2861">
        <v>2010</v>
      </c>
      <c r="E2861" t="s">
        <v>105</v>
      </c>
      <c r="F2861" t="s">
        <v>164</v>
      </c>
      <c r="G2861" t="s">
        <v>152</v>
      </c>
      <c r="H2861">
        <v>1348</v>
      </c>
    </row>
    <row r="2862" spans="1:8">
      <c r="A2862" t="s">
        <v>36</v>
      </c>
      <c r="B2862" t="s">
        <v>3251</v>
      </c>
      <c r="C2862" t="s">
        <v>35</v>
      </c>
      <c r="D2862">
        <v>2010</v>
      </c>
      <c r="E2862" t="s">
        <v>105</v>
      </c>
      <c r="F2862" t="s">
        <v>164</v>
      </c>
      <c r="G2862" t="s">
        <v>152</v>
      </c>
      <c r="H2862">
        <v>891</v>
      </c>
    </row>
    <row r="2863" spans="1:8">
      <c r="A2863" t="s">
        <v>38</v>
      </c>
      <c r="B2863" t="s">
        <v>3252</v>
      </c>
      <c r="C2863" t="s">
        <v>37</v>
      </c>
      <c r="D2863">
        <v>2010</v>
      </c>
      <c r="E2863" t="s">
        <v>105</v>
      </c>
      <c r="F2863" t="s">
        <v>164</v>
      </c>
      <c r="G2863" t="s">
        <v>152</v>
      </c>
      <c r="H2863">
        <v>1047</v>
      </c>
    </row>
    <row r="2864" spans="1:8">
      <c r="A2864" t="s">
        <v>40</v>
      </c>
      <c r="B2864" t="s">
        <v>3253</v>
      </c>
      <c r="C2864" t="s">
        <v>39</v>
      </c>
      <c r="D2864">
        <v>2010</v>
      </c>
      <c r="E2864" t="s">
        <v>105</v>
      </c>
      <c r="F2864" t="s">
        <v>164</v>
      </c>
      <c r="G2864" t="s">
        <v>152</v>
      </c>
      <c r="H2864">
        <v>862</v>
      </c>
    </row>
    <row r="2865" spans="1:8">
      <c r="A2865" t="s">
        <v>41</v>
      </c>
      <c r="B2865" t="s">
        <v>3254</v>
      </c>
      <c r="C2865" t="s">
        <v>24</v>
      </c>
      <c r="D2865">
        <v>2010</v>
      </c>
      <c r="E2865" t="s">
        <v>105</v>
      </c>
      <c r="F2865" t="s">
        <v>164</v>
      </c>
      <c r="G2865" t="s">
        <v>152</v>
      </c>
      <c r="H2865">
        <v>1360</v>
      </c>
    </row>
    <row r="2866" spans="1:8">
      <c r="A2866" t="s">
        <v>43</v>
      </c>
      <c r="B2866" t="s">
        <v>3255</v>
      </c>
      <c r="C2866" t="s">
        <v>42</v>
      </c>
      <c r="D2866">
        <v>2010</v>
      </c>
      <c r="E2866" t="s">
        <v>105</v>
      </c>
      <c r="F2866" t="s">
        <v>164</v>
      </c>
      <c r="G2866" t="s">
        <v>152</v>
      </c>
      <c r="H2866">
        <v>708</v>
      </c>
    </row>
    <row r="2867" spans="1:8">
      <c r="A2867" t="s">
        <v>45</v>
      </c>
      <c r="B2867" t="s">
        <v>3256</v>
      </c>
      <c r="C2867" t="s">
        <v>44</v>
      </c>
      <c r="D2867">
        <v>2010</v>
      </c>
      <c r="E2867" t="s">
        <v>105</v>
      </c>
      <c r="F2867" t="s">
        <v>164</v>
      </c>
      <c r="G2867" t="s">
        <v>152</v>
      </c>
      <c r="H2867">
        <v>1091</v>
      </c>
    </row>
    <row r="2868" spans="1:8">
      <c r="A2868" t="s">
        <v>47</v>
      </c>
      <c r="B2868" t="s">
        <v>3257</v>
      </c>
      <c r="C2868" t="s">
        <v>46</v>
      </c>
      <c r="D2868">
        <v>2010</v>
      </c>
      <c r="E2868" t="s">
        <v>105</v>
      </c>
      <c r="F2868" t="s">
        <v>164</v>
      </c>
      <c r="G2868" t="s">
        <v>152</v>
      </c>
      <c r="H2868">
        <v>1565</v>
      </c>
    </row>
    <row r="2869" spans="1:8">
      <c r="A2869" t="s">
        <v>49</v>
      </c>
      <c r="B2869" t="s">
        <v>3258</v>
      </c>
      <c r="C2869" t="s">
        <v>48</v>
      </c>
      <c r="D2869">
        <v>2010</v>
      </c>
      <c r="E2869" t="s">
        <v>105</v>
      </c>
      <c r="F2869" t="s">
        <v>164</v>
      </c>
      <c r="G2869" t="s">
        <v>152</v>
      </c>
      <c r="H2869">
        <v>1855</v>
      </c>
    </row>
    <row r="2870" spans="1:8">
      <c r="A2870" t="s">
        <v>51</v>
      </c>
      <c r="B2870" t="s">
        <v>3259</v>
      </c>
      <c r="C2870" t="s">
        <v>50</v>
      </c>
      <c r="D2870">
        <v>2010</v>
      </c>
      <c r="E2870" t="s">
        <v>105</v>
      </c>
      <c r="F2870" t="s">
        <v>164</v>
      </c>
      <c r="G2870" t="s">
        <v>152</v>
      </c>
      <c r="H2870">
        <v>1056</v>
      </c>
    </row>
    <row r="2871" spans="1:8">
      <c r="A2871" t="s">
        <v>53</v>
      </c>
      <c r="B2871" t="s">
        <v>3260</v>
      </c>
      <c r="C2871" t="s">
        <v>52</v>
      </c>
      <c r="D2871">
        <v>2010</v>
      </c>
      <c r="E2871" t="s">
        <v>105</v>
      </c>
      <c r="F2871" t="s">
        <v>164</v>
      </c>
      <c r="G2871" t="s">
        <v>152</v>
      </c>
      <c r="H2871">
        <v>949</v>
      </c>
    </row>
    <row r="2872" spans="1:8">
      <c r="A2872" t="s">
        <v>55</v>
      </c>
      <c r="B2872" t="s">
        <v>3261</v>
      </c>
      <c r="C2872" t="s">
        <v>54</v>
      </c>
      <c r="D2872">
        <v>2010</v>
      </c>
      <c r="E2872" t="s">
        <v>105</v>
      </c>
      <c r="F2872" t="s">
        <v>164</v>
      </c>
      <c r="G2872" t="s">
        <v>152</v>
      </c>
      <c r="H2872">
        <v>988</v>
      </c>
    </row>
    <row r="2873" spans="1:8">
      <c r="A2873" t="s">
        <v>57</v>
      </c>
      <c r="B2873" t="s">
        <v>3262</v>
      </c>
      <c r="C2873" t="s">
        <v>56</v>
      </c>
      <c r="D2873">
        <v>2010</v>
      </c>
      <c r="E2873" t="s">
        <v>105</v>
      </c>
      <c r="F2873" t="s">
        <v>164</v>
      </c>
      <c r="G2873" t="s">
        <v>152</v>
      </c>
      <c r="H2873">
        <v>2197</v>
      </c>
    </row>
    <row r="2874" spans="1:8">
      <c r="A2874" t="s">
        <v>59</v>
      </c>
      <c r="B2874" t="s">
        <v>3263</v>
      </c>
      <c r="C2874" t="s">
        <v>58</v>
      </c>
      <c r="D2874">
        <v>2010</v>
      </c>
      <c r="E2874" t="s">
        <v>105</v>
      </c>
      <c r="F2874" t="s">
        <v>164</v>
      </c>
      <c r="G2874" t="s">
        <v>152</v>
      </c>
      <c r="H2874">
        <v>1460</v>
      </c>
    </row>
    <row r="2875" spans="1:8">
      <c r="A2875" t="s">
        <v>61</v>
      </c>
      <c r="B2875" t="s">
        <v>3264</v>
      </c>
      <c r="C2875" t="s">
        <v>60</v>
      </c>
      <c r="D2875">
        <v>2010</v>
      </c>
      <c r="E2875" t="s">
        <v>105</v>
      </c>
      <c r="F2875" t="s">
        <v>164</v>
      </c>
      <c r="G2875" t="s">
        <v>152</v>
      </c>
      <c r="H2875">
        <v>348</v>
      </c>
    </row>
    <row r="2876" spans="1:8">
      <c r="A2876" t="s">
        <v>63</v>
      </c>
      <c r="B2876" t="s">
        <v>3265</v>
      </c>
      <c r="C2876" t="s">
        <v>62</v>
      </c>
      <c r="D2876">
        <v>2010</v>
      </c>
      <c r="E2876" t="s">
        <v>105</v>
      </c>
      <c r="F2876" t="s">
        <v>164</v>
      </c>
      <c r="G2876" t="s">
        <v>152</v>
      </c>
      <c r="H2876">
        <v>1015</v>
      </c>
    </row>
    <row r="2877" spans="1:8">
      <c r="A2877" t="s">
        <v>65</v>
      </c>
      <c r="B2877" t="s">
        <v>3266</v>
      </c>
      <c r="C2877" t="s">
        <v>64</v>
      </c>
      <c r="D2877">
        <v>2010</v>
      </c>
      <c r="E2877" t="s">
        <v>105</v>
      </c>
      <c r="F2877" t="s">
        <v>164</v>
      </c>
      <c r="G2877" t="s">
        <v>152</v>
      </c>
      <c r="H2877">
        <v>424</v>
      </c>
    </row>
    <row r="2878" spans="1:8">
      <c r="A2878" t="s">
        <v>67</v>
      </c>
      <c r="B2878" t="s">
        <v>3267</v>
      </c>
      <c r="C2878" t="s">
        <v>66</v>
      </c>
      <c r="D2878">
        <v>2010</v>
      </c>
      <c r="E2878" t="s">
        <v>105</v>
      </c>
      <c r="F2878" t="s">
        <v>164</v>
      </c>
      <c r="G2878" t="s">
        <v>152</v>
      </c>
      <c r="H2878">
        <v>688</v>
      </c>
    </row>
    <row r="2879" spans="1:8">
      <c r="A2879" t="s">
        <v>69</v>
      </c>
      <c r="B2879" t="s">
        <v>3268</v>
      </c>
      <c r="C2879" t="s">
        <v>68</v>
      </c>
      <c r="D2879">
        <v>2010</v>
      </c>
      <c r="E2879" t="s">
        <v>105</v>
      </c>
      <c r="F2879" t="s">
        <v>164</v>
      </c>
      <c r="G2879" t="s">
        <v>152</v>
      </c>
      <c r="H2879">
        <v>798</v>
      </c>
    </row>
    <row r="2880" spans="1:8">
      <c r="A2880" t="s">
        <v>71</v>
      </c>
      <c r="B2880" t="s">
        <v>3269</v>
      </c>
      <c r="C2880" t="s">
        <v>70</v>
      </c>
      <c r="D2880">
        <v>2010</v>
      </c>
      <c r="E2880" t="s">
        <v>105</v>
      </c>
      <c r="F2880" t="s">
        <v>164</v>
      </c>
      <c r="G2880" t="s">
        <v>152</v>
      </c>
      <c r="H2880">
        <v>980</v>
      </c>
    </row>
    <row r="2881" spans="1:8">
      <c r="A2881" t="s">
        <v>20</v>
      </c>
      <c r="B2881" t="s">
        <v>3270</v>
      </c>
      <c r="C2881" t="s">
        <v>182</v>
      </c>
      <c r="D2881">
        <v>2010</v>
      </c>
      <c r="E2881" t="s">
        <v>105</v>
      </c>
      <c r="F2881" t="s">
        <v>164</v>
      </c>
      <c r="G2881" t="s">
        <v>152</v>
      </c>
      <c r="H2881">
        <v>23252</v>
      </c>
    </row>
    <row r="2882" spans="1:8">
      <c r="A2882" t="s">
        <v>23</v>
      </c>
      <c r="B2882" t="s">
        <v>3271</v>
      </c>
      <c r="C2882" t="s">
        <v>175</v>
      </c>
      <c r="D2882">
        <v>2011</v>
      </c>
      <c r="E2882" t="s">
        <v>105</v>
      </c>
      <c r="F2882" t="s">
        <v>164</v>
      </c>
      <c r="G2882" t="s">
        <v>152</v>
      </c>
      <c r="H2882">
        <v>6018</v>
      </c>
    </row>
    <row r="2883" spans="1:8">
      <c r="A2883" t="s">
        <v>25</v>
      </c>
      <c r="B2883" t="s">
        <v>3272</v>
      </c>
      <c r="C2883" t="s">
        <v>176</v>
      </c>
      <c r="D2883">
        <v>2011</v>
      </c>
      <c r="E2883" t="s">
        <v>105</v>
      </c>
      <c r="F2883" t="s">
        <v>164</v>
      </c>
      <c r="G2883" t="s">
        <v>152</v>
      </c>
      <c r="H2883">
        <v>1428</v>
      </c>
    </row>
    <row r="2884" spans="1:8">
      <c r="A2884" t="s">
        <v>26</v>
      </c>
      <c r="B2884" t="s">
        <v>3273</v>
      </c>
      <c r="C2884" t="s">
        <v>177</v>
      </c>
      <c r="D2884">
        <v>2011</v>
      </c>
      <c r="E2884" t="s">
        <v>105</v>
      </c>
      <c r="F2884" t="s">
        <v>164</v>
      </c>
      <c r="G2884" t="s">
        <v>152</v>
      </c>
      <c r="H2884">
        <v>3505</v>
      </c>
    </row>
    <row r="2885" spans="1:8">
      <c r="A2885" s="16" t="s">
        <v>221</v>
      </c>
      <c r="B2885" t="s">
        <v>3274</v>
      </c>
      <c r="C2885" t="s">
        <v>178</v>
      </c>
      <c r="D2885">
        <v>2011</v>
      </c>
      <c r="E2885" t="s">
        <v>105</v>
      </c>
      <c r="F2885" t="s">
        <v>164</v>
      </c>
      <c r="G2885" t="s">
        <v>152</v>
      </c>
      <c r="H2885">
        <v>4005</v>
      </c>
    </row>
    <row r="2886" spans="1:8">
      <c r="A2886" t="s">
        <v>107</v>
      </c>
      <c r="B2886" t="s">
        <v>3275</v>
      </c>
      <c r="C2886" t="s">
        <v>179</v>
      </c>
      <c r="D2886">
        <v>2011</v>
      </c>
      <c r="E2886" t="s">
        <v>105</v>
      </c>
      <c r="F2886" t="s">
        <v>164</v>
      </c>
      <c r="G2886" t="s">
        <v>152</v>
      </c>
      <c r="H2886">
        <v>3270</v>
      </c>
    </row>
    <row r="2887" spans="1:8">
      <c r="A2887" t="s">
        <v>27</v>
      </c>
      <c r="B2887" t="s">
        <v>3276</v>
      </c>
      <c r="C2887" t="s">
        <v>180</v>
      </c>
      <c r="D2887">
        <v>2011</v>
      </c>
      <c r="E2887" t="s">
        <v>105</v>
      </c>
      <c r="F2887" t="s">
        <v>164</v>
      </c>
      <c r="G2887" t="s">
        <v>152</v>
      </c>
      <c r="H2887">
        <v>1874</v>
      </c>
    </row>
    <row r="2888" spans="1:8">
      <c r="A2888" t="s">
        <v>28</v>
      </c>
      <c r="B2888" t="s">
        <v>3277</v>
      </c>
      <c r="C2888" t="s">
        <v>181</v>
      </c>
      <c r="D2888">
        <v>2011</v>
      </c>
      <c r="E2888" t="s">
        <v>105</v>
      </c>
      <c r="F2888" t="s">
        <v>164</v>
      </c>
      <c r="G2888" t="s">
        <v>152</v>
      </c>
      <c r="H2888">
        <v>4070</v>
      </c>
    </row>
    <row r="2889" spans="1:8">
      <c r="A2889" t="s">
        <v>30</v>
      </c>
      <c r="B2889" t="s">
        <v>3278</v>
      </c>
      <c r="C2889" t="s">
        <v>29</v>
      </c>
      <c r="D2889">
        <v>2011</v>
      </c>
      <c r="E2889" t="s">
        <v>105</v>
      </c>
      <c r="F2889" t="s">
        <v>164</v>
      </c>
      <c r="G2889" t="s">
        <v>152</v>
      </c>
      <c r="H2889">
        <v>628</v>
      </c>
    </row>
    <row r="2890" spans="1:8">
      <c r="A2890" t="s">
        <v>32</v>
      </c>
      <c r="B2890" t="s">
        <v>3279</v>
      </c>
      <c r="C2890" t="s">
        <v>31</v>
      </c>
      <c r="D2890">
        <v>2011</v>
      </c>
      <c r="E2890" t="s">
        <v>105</v>
      </c>
      <c r="F2890" t="s">
        <v>164</v>
      </c>
      <c r="G2890" t="s">
        <v>152</v>
      </c>
      <c r="H2890">
        <v>1089</v>
      </c>
    </row>
    <row r="2891" spans="1:8">
      <c r="A2891" t="s">
        <v>34</v>
      </c>
      <c r="B2891" t="s">
        <v>3280</v>
      </c>
      <c r="C2891" t="s">
        <v>33</v>
      </c>
      <c r="D2891">
        <v>2011</v>
      </c>
      <c r="E2891" t="s">
        <v>105</v>
      </c>
      <c r="F2891" t="s">
        <v>164</v>
      </c>
      <c r="G2891" t="s">
        <v>152</v>
      </c>
      <c r="H2891">
        <v>1406</v>
      </c>
    </row>
    <row r="2892" spans="1:8">
      <c r="A2892" t="s">
        <v>36</v>
      </c>
      <c r="B2892" t="s">
        <v>3281</v>
      </c>
      <c r="C2892" t="s">
        <v>35</v>
      </c>
      <c r="D2892">
        <v>2011</v>
      </c>
      <c r="E2892" t="s">
        <v>105</v>
      </c>
      <c r="F2892" t="s">
        <v>164</v>
      </c>
      <c r="G2892" t="s">
        <v>152</v>
      </c>
      <c r="H2892">
        <v>890</v>
      </c>
    </row>
    <row r="2893" spans="1:8">
      <c r="A2893" t="s">
        <v>38</v>
      </c>
      <c r="B2893" t="s">
        <v>3282</v>
      </c>
      <c r="C2893" t="s">
        <v>37</v>
      </c>
      <c r="D2893">
        <v>2011</v>
      </c>
      <c r="E2893" t="s">
        <v>105</v>
      </c>
      <c r="F2893" t="s">
        <v>164</v>
      </c>
      <c r="G2893" t="s">
        <v>152</v>
      </c>
      <c r="H2893">
        <v>1087</v>
      </c>
    </row>
    <row r="2894" spans="1:8">
      <c r="A2894" t="s">
        <v>40</v>
      </c>
      <c r="B2894" t="s">
        <v>3283</v>
      </c>
      <c r="C2894" t="s">
        <v>39</v>
      </c>
      <c r="D2894">
        <v>2011</v>
      </c>
      <c r="E2894" t="s">
        <v>105</v>
      </c>
      <c r="F2894" t="s">
        <v>164</v>
      </c>
      <c r="G2894" t="s">
        <v>152</v>
      </c>
      <c r="H2894">
        <v>918</v>
      </c>
    </row>
    <row r="2895" spans="1:8">
      <c r="A2895" t="s">
        <v>41</v>
      </c>
      <c r="B2895" t="s">
        <v>3284</v>
      </c>
      <c r="C2895" t="s">
        <v>24</v>
      </c>
      <c r="D2895">
        <v>2011</v>
      </c>
      <c r="E2895" t="s">
        <v>105</v>
      </c>
      <c r="F2895" t="s">
        <v>164</v>
      </c>
      <c r="G2895" t="s">
        <v>152</v>
      </c>
      <c r="H2895">
        <v>1428</v>
      </c>
    </row>
    <row r="2896" spans="1:8">
      <c r="A2896" t="s">
        <v>43</v>
      </c>
      <c r="B2896" t="s">
        <v>3285</v>
      </c>
      <c r="C2896" t="s">
        <v>42</v>
      </c>
      <c r="D2896">
        <v>2011</v>
      </c>
      <c r="E2896" t="s">
        <v>105</v>
      </c>
      <c r="F2896" t="s">
        <v>164</v>
      </c>
      <c r="G2896" t="s">
        <v>152</v>
      </c>
      <c r="H2896">
        <v>710</v>
      </c>
    </row>
    <row r="2897" spans="1:8">
      <c r="A2897" t="s">
        <v>45</v>
      </c>
      <c r="B2897" t="s">
        <v>3286</v>
      </c>
      <c r="C2897" t="s">
        <v>44</v>
      </c>
      <c r="D2897">
        <v>2011</v>
      </c>
      <c r="E2897" t="s">
        <v>105</v>
      </c>
      <c r="F2897" t="s">
        <v>164</v>
      </c>
      <c r="G2897" t="s">
        <v>152</v>
      </c>
      <c r="H2897">
        <v>1147</v>
      </c>
    </row>
    <row r="2898" spans="1:8">
      <c r="A2898" t="s">
        <v>47</v>
      </c>
      <c r="B2898" t="s">
        <v>3287</v>
      </c>
      <c r="C2898" t="s">
        <v>46</v>
      </c>
      <c r="D2898">
        <v>2011</v>
      </c>
      <c r="E2898" t="s">
        <v>105</v>
      </c>
      <c r="F2898" t="s">
        <v>164</v>
      </c>
      <c r="G2898" t="s">
        <v>152</v>
      </c>
      <c r="H2898">
        <v>1648</v>
      </c>
    </row>
    <row r="2899" spans="1:8">
      <c r="A2899" t="s">
        <v>49</v>
      </c>
      <c r="B2899" t="s">
        <v>3288</v>
      </c>
      <c r="C2899" t="s">
        <v>48</v>
      </c>
      <c r="D2899">
        <v>2011</v>
      </c>
      <c r="E2899" t="s">
        <v>105</v>
      </c>
      <c r="F2899" t="s">
        <v>164</v>
      </c>
      <c r="G2899" t="s">
        <v>152</v>
      </c>
      <c r="H2899">
        <v>1926</v>
      </c>
    </row>
    <row r="2900" spans="1:8">
      <c r="A2900" t="s">
        <v>51</v>
      </c>
      <c r="B2900" t="s">
        <v>3289</v>
      </c>
      <c r="C2900" t="s">
        <v>50</v>
      </c>
      <c r="D2900">
        <v>2011</v>
      </c>
      <c r="E2900" t="s">
        <v>105</v>
      </c>
      <c r="F2900" t="s">
        <v>164</v>
      </c>
      <c r="G2900" t="s">
        <v>152</v>
      </c>
      <c r="H2900">
        <v>1063</v>
      </c>
    </row>
    <row r="2901" spans="1:8">
      <c r="A2901" t="s">
        <v>53</v>
      </c>
      <c r="B2901" t="s">
        <v>3290</v>
      </c>
      <c r="C2901" t="s">
        <v>52</v>
      </c>
      <c r="D2901">
        <v>2011</v>
      </c>
      <c r="E2901" t="s">
        <v>105</v>
      </c>
      <c r="F2901" t="s">
        <v>164</v>
      </c>
      <c r="G2901" t="s">
        <v>152</v>
      </c>
      <c r="H2901">
        <v>1016</v>
      </c>
    </row>
    <row r="2902" spans="1:8">
      <c r="A2902" t="s">
        <v>55</v>
      </c>
      <c r="B2902" t="s">
        <v>3291</v>
      </c>
      <c r="C2902" t="s">
        <v>54</v>
      </c>
      <c r="D2902">
        <v>2011</v>
      </c>
      <c r="E2902" t="s">
        <v>105</v>
      </c>
      <c r="F2902" t="s">
        <v>164</v>
      </c>
      <c r="G2902" t="s">
        <v>152</v>
      </c>
      <c r="H2902">
        <v>1010</v>
      </c>
    </row>
    <row r="2903" spans="1:8">
      <c r="A2903" t="s">
        <v>57</v>
      </c>
      <c r="B2903" t="s">
        <v>3292</v>
      </c>
      <c r="C2903" t="s">
        <v>56</v>
      </c>
      <c r="D2903">
        <v>2011</v>
      </c>
      <c r="E2903" t="s">
        <v>105</v>
      </c>
      <c r="F2903" t="s">
        <v>164</v>
      </c>
      <c r="G2903" t="s">
        <v>152</v>
      </c>
      <c r="H2903">
        <v>2260</v>
      </c>
    </row>
    <row r="2904" spans="1:8">
      <c r="A2904" t="s">
        <v>59</v>
      </c>
      <c r="B2904" t="s">
        <v>3293</v>
      </c>
      <c r="C2904" t="s">
        <v>58</v>
      </c>
      <c r="D2904">
        <v>2011</v>
      </c>
      <c r="E2904" t="s">
        <v>105</v>
      </c>
      <c r="F2904" t="s">
        <v>164</v>
      </c>
      <c r="G2904" t="s">
        <v>152</v>
      </c>
      <c r="H2904">
        <v>1522</v>
      </c>
    </row>
    <row r="2905" spans="1:8">
      <c r="A2905" t="s">
        <v>61</v>
      </c>
      <c r="B2905" t="s">
        <v>3294</v>
      </c>
      <c r="C2905" t="s">
        <v>60</v>
      </c>
      <c r="D2905">
        <v>2011</v>
      </c>
      <c r="E2905" t="s">
        <v>105</v>
      </c>
      <c r="F2905" t="s">
        <v>164</v>
      </c>
      <c r="G2905" t="s">
        <v>152</v>
      </c>
      <c r="H2905">
        <v>352</v>
      </c>
    </row>
    <row r="2906" spans="1:8">
      <c r="A2906" t="s">
        <v>63</v>
      </c>
      <c r="B2906" t="s">
        <v>3295</v>
      </c>
      <c r="C2906" t="s">
        <v>62</v>
      </c>
      <c r="D2906">
        <v>2011</v>
      </c>
      <c r="E2906" t="s">
        <v>105</v>
      </c>
      <c r="F2906" t="s">
        <v>164</v>
      </c>
      <c r="G2906" t="s">
        <v>152</v>
      </c>
      <c r="H2906">
        <v>1040</v>
      </c>
    </row>
    <row r="2907" spans="1:8">
      <c r="A2907" t="s">
        <v>65</v>
      </c>
      <c r="B2907" t="s">
        <v>3296</v>
      </c>
      <c r="C2907" t="s">
        <v>64</v>
      </c>
      <c r="D2907">
        <v>2011</v>
      </c>
      <c r="E2907" t="s">
        <v>105</v>
      </c>
      <c r="F2907" t="s">
        <v>164</v>
      </c>
      <c r="G2907" t="s">
        <v>152</v>
      </c>
      <c r="H2907">
        <v>439</v>
      </c>
    </row>
    <row r="2908" spans="1:8">
      <c r="A2908" t="s">
        <v>67</v>
      </c>
      <c r="B2908" t="s">
        <v>3297</v>
      </c>
      <c r="C2908" t="s">
        <v>66</v>
      </c>
      <c r="D2908">
        <v>2011</v>
      </c>
      <c r="E2908" t="s">
        <v>105</v>
      </c>
      <c r="F2908" t="s">
        <v>164</v>
      </c>
      <c r="G2908" t="s">
        <v>152</v>
      </c>
      <c r="H2908">
        <v>703</v>
      </c>
    </row>
    <row r="2909" spans="1:8">
      <c r="A2909" t="s">
        <v>69</v>
      </c>
      <c r="B2909" t="s">
        <v>3298</v>
      </c>
      <c r="C2909" t="s">
        <v>68</v>
      </c>
      <c r="D2909">
        <v>2011</v>
      </c>
      <c r="E2909" t="s">
        <v>105</v>
      </c>
      <c r="F2909" t="s">
        <v>164</v>
      </c>
      <c r="G2909" t="s">
        <v>152</v>
      </c>
      <c r="H2909">
        <v>855</v>
      </c>
    </row>
    <row r="2910" spans="1:8">
      <c r="A2910" t="s">
        <v>71</v>
      </c>
      <c r="B2910" t="s">
        <v>3299</v>
      </c>
      <c r="C2910" t="s">
        <v>70</v>
      </c>
      <c r="D2910">
        <v>2011</v>
      </c>
      <c r="E2910" t="s">
        <v>105</v>
      </c>
      <c r="F2910" t="s">
        <v>164</v>
      </c>
      <c r="G2910" t="s">
        <v>152</v>
      </c>
      <c r="H2910">
        <v>1033</v>
      </c>
    </row>
    <row r="2911" spans="1:8">
      <c r="A2911" t="s">
        <v>20</v>
      </c>
      <c r="B2911" t="s">
        <v>3300</v>
      </c>
      <c r="C2911" t="s">
        <v>182</v>
      </c>
      <c r="D2911">
        <v>2011</v>
      </c>
      <c r="E2911" t="s">
        <v>105</v>
      </c>
      <c r="F2911" t="s">
        <v>164</v>
      </c>
      <c r="G2911" t="s">
        <v>152</v>
      </c>
      <c r="H2911">
        <v>24170</v>
      </c>
    </row>
    <row r="2912" spans="1:8">
      <c r="A2912" t="s">
        <v>23</v>
      </c>
      <c r="B2912" t="s">
        <v>3301</v>
      </c>
      <c r="C2912" t="s">
        <v>175</v>
      </c>
      <c r="D2912">
        <v>2012</v>
      </c>
      <c r="E2912" t="s">
        <v>105</v>
      </c>
      <c r="F2912" t="s">
        <v>164</v>
      </c>
      <c r="G2912" t="s">
        <v>152</v>
      </c>
      <c r="H2912">
        <v>6261</v>
      </c>
    </row>
    <row r="2913" spans="1:8">
      <c r="A2913" t="s">
        <v>25</v>
      </c>
      <c r="B2913" t="s">
        <v>3302</v>
      </c>
      <c r="C2913" t="s">
        <v>176</v>
      </c>
      <c r="D2913">
        <v>2012</v>
      </c>
      <c r="E2913" t="s">
        <v>105</v>
      </c>
      <c r="F2913" t="s">
        <v>164</v>
      </c>
      <c r="G2913" t="s">
        <v>152</v>
      </c>
      <c r="H2913">
        <v>1441</v>
      </c>
    </row>
    <row r="2914" spans="1:8">
      <c r="A2914" t="s">
        <v>26</v>
      </c>
      <c r="B2914" t="s">
        <v>3303</v>
      </c>
      <c r="C2914" t="s">
        <v>177</v>
      </c>
      <c r="D2914">
        <v>2012</v>
      </c>
      <c r="E2914" t="s">
        <v>105</v>
      </c>
      <c r="F2914" t="s">
        <v>164</v>
      </c>
      <c r="G2914" t="s">
        <v>152</v>
      </c>
      <c r="H2914">
        <v>3695</v>
      </c>
    </row>
    <row r="2915" spans="1:8">
      <c r="A2915" s="16" t="s">
        <v>221</v>
      </c>
      <c r="B2915" t="s">
        <v>3304</v>
      </c>
      <c r="C2915" t="s">
        <v>178</v>
      </c>
      <c r="D2915">
        <v>2012</v>
      </c>
      <c r="E2915" t="s">
        <v>105</v>
      </c>
      <c r="F2915" t="s">
        <v>164</v>
      </c>
      <c r="G2915" t="s">
        <v>152</v>
      </c>
      <c r="H2915">
        <v>4113</v>
      </c>
    </row>
    <row r="2916" spans="1:8">
      <c r="A2916" t="s">
        <v>107</v>
      </c>
      <c r="B2916" t="s">
        <v>3305</v>
      </c>
      <c r="C2916" t="s">
        <v>179</v>
      </c>
      <c r="D2916">
        <v>2012</v>
      </c>
      <c r="E2916" t="s">
        <v>105</v>
      </c>
      <c r="F2916" t="s">
        <v>164</v>
      </c>
      <c r="G2916" t="s">
        <v>152</v>
      </c>
      <c r="H2916">
        <v>3325</v>
      </c>
    </row>
    <row r="2917" spans="1:8">
      <c r="A2917" t="s">
        <v>27</v>
      </c>
      <c r="B2917" t="s">
        <v>3306</v>
      </c>
      <c r="C2917" t="s">
        <v>180</v>
      </c>
      <c r="D2917">
        <v>2012</v>
      </c>
      <c r="E2917" t="s">
        <v>105</v>
      </c>
      <c r="F2917" t="s">
        <v>164</v>
      </c>
      <c r="G2917" t="s">
        <v>152</v>
      </c>
      <c r="H2917">
        <v>1975</v>
      </c>
    </row>
    <row r="2918" spans="1:8">
      <c r="A2918" t="s">
        <v>28</v>
      </c>
      <c r="B2918" t="s">
        <v>3307</v>
      </c>
      <c r="C2918" t="s">
        <v>181</v>
      </c>
      <c r="D2918">
        <v>2012</v>
      </c>
      <c r="E2918" t="s">
        <v>105</v>
      </c>
      <c r="F2918" t="s">
        <v>164</v>
      </c>
      <c r="G2918" t="s">
        <v>152</v>
      </c>
      <c r="H2918">
        <v>4277</v>
      </c>
    </row>
    <row r="2919" spans="1:8">
      <c r="A2919" t="s">
        <v>30</v>
      </c>
      <c r="B2919" t="s">
        <v>3308</v>
      </c>
      <c r="C2919" t="s">
        <v>29</v>
      </c>
      <c r="D2919">
        <v>2012</v>
      </c>
      <c r="E2919" t="s">
        <v>105</v>
      </c>
      <c r="F2919" t="s">
        <v>164</v>
      </c>
      <c r="G2919" t="s">
        <v>152</v>
      </c>
      <c r="H2919">
        <v>667</v>
      </c>
    </row>
    <row r="2920" spans="1:8">
      <c r="A2920" t="s">
        <v>32</v>
      </c>
      <c r="B2920" t="s">
        <v>3309</v>
      </c>
      <c r="C2920" t="s">
        <v>31</v>
      </c>
      <c r="D2920">
        <v>2012</v>
      </c>
      <c r="E2920" t="s">
        <v>105</v>
      </c>
      <c r="F2920" t="s">
        <v>164</v>
      </c>
      <c r="G2920" t="s">
        <v>152</v>
      </c>
      <c r="H2920">
        <v>1150</v>
      </c>
    </row>
    <row r="2921" spans="1:8">
      <c r="A2921" t="s">
        <v>34</v>
      </c>
      <c r="B2921" t="s">
        <v>3310</v>
      </c>
      <c r="C2921" t="s">
        <v>33</v>
      </c>
      <c r="D2921">
        <v>2012</v>
      </c>
      <c r="E2921" t="s">
        <v>105</v>
      </c>
      <c r="F2921" t="s">
        <v>164</v>
      </c>
      <c r="G2921" t="s">
        <v>152</v>
      </c>
      <c r="H2921">
        <v>1460</v>
      </c>
    </row>
    <row r="2922" spans="1:8">
      <c r="A2922" t="s">
        <v>36</v>
      </c>
      <c r="B2922" t="s">
        <v>3311</v>
      </c>
      <c r="C2922" t="s">
        <v>35</v>
      </c>
      <c r="D2922">
        <v>2012</v>
      </c>
      <c r="E2922" t="s">
        <v>105</v>
      </c>
      <c r="F2922" t="s">
        <v>164</v>
      </c>
      <c r="G2922" t="s">
        <v>152</v>
      </c>
      <c r="H2922">
        <v>908</v>
      </c>
    </row>
    <row r="2923" spans="1:8">
      <c r="A2923" t="s">
        <v>38</v>
      </c>
      <c r="B2923" t="s">
        <v>3312</v>
      </c>
      <c r="C2923" t="s">
        <v>37</v>
      </c>
      <c r="D2923">
        <v>2012</v>
      </c>
      <c r="E2923" t="s">
        <v>105</v>
      </c>
      <c r="F2923" t="s">
        <v>164</v>
      </c>
      <c r="G2923" t="s">
        <v>152</v>
      </c>
      <c r="H2923">
        <v>1088</v>
      </c>
    </row>
    <row r="2924" spans="1:8">
      <c r="A2924" t="s">
        <v>40</v>
      </c>
      <c r="B2924" t="s">
        <v>3313</v>
      </c>
      <c r="C2924" t="s">
        <v>39</v>
      </c>
      <c r="D2924">
        <v>2012</v>
      </c>
      <c r="E2924" t="s">
        <v>105</v>
      </c>
      <c r="F2924" t="s">
        <v>164</v>
      </c>
      <c r="G2924" t="s">
        <v>152</v>
      </c>
      <c r="H2924">
        <v>988</v>
      </c>
    </row>
    <row r="2925" spans="1:8">
      <c r="A2925" t="s">
        <v>41</v>
      </c>
      <c r="B2925" t="s">
        <v>3314</v>
      </c>
      <c r="C2925" t="s">
        <v>24</v>
      </c>
      <c r="D2925">
        <v>2012</v>
      </c>
      <c r="E2925" t="s">
        <v>105</v>
      </c>
      <c r="F2925" t="s">
        <v>164</v>
      </c>
      <c r="G2925" t="s">
        <v>152</v>
      </c>
      <c r="H2925">
        <v>1441</v>
      </c>
    </row>
    <row r="2926" spans="1:8">
      <c r="A2926" t="s">
        <v>43</v>
      </c>
      <c r="B2926" t="s">
        <v>3315</v>
      </c>
      <c r="C2926" t="s">
        <v>42</v>
      </c>
      <c r="D2926">
        <v>2012</v>
      </c>
      <c r="E2926" t="s">
        <v>105</v>
      </c>
      <c r="F2926" t="s">
        <v>164</v>
      </c>
      <c r="G2926" t="s">
        <v>152</v>
      </c>
      <c r="H2926">
        <v>754</v>
      </c>
    </row>
    <row r="2927" spans="1:8">
      <c r="A2927" t="s">
        <v>45</v>
      </c>
      <c r="B2927" t="s">
        <v>3316</v>
      </c>
      <c r="C2927" t="s">
        <v>44</v>
      </c>
      <c r="D2927">
        <v>2012</v>
      </c>
      <c r="E2927" t="s">
        <v>105</v>
      </c>
      <c r="F2927" t="s">
        <v>164</v>
      </c>
      <c r="G2927" t="s">
        <v>152</v>
      </c>
      <c r="H2927">
        <v>1207</v>
      </c>
    </row>
    <row r="2928" spans="1:8">
      <c r="A2928" t="s">
        <v>47</v>
      </c>
      <c r="B2928" t="s">
        <v>3317</v>
      </c>
      <c r="C2928" t="s">
        <v>46</v>
      </c>
      <c r="D2928">
        <v>2012</v>
      </c>
      <c r="E2928" t="s">
        <v>105</v>
      </c>
      <c r="F2928" t="s">
        <v>164</v>
      </c>
      <c r="G2928" t="s">
        <v>152</v>
      </c>
      <c r="H2928">
        <v>1734</v>
      </c>
    </row>
    <row r="2929" spans="1:8">
      <c r="A2929" t="s">
        <v>49</v>
      </c>
      <c r="B2929" t="s">
        <v>3318</v>
      </c>
      <c r="C2929" t="s">
        <v>48</v>
      </c>
      <c r="D2929">
        <v>2012</v>
      </c>
      <c r="E2929" t="s">
        <v>105</v>
      </c>
      <c r="F2929" t="s">
        <v>164</v>
      </c>
      <c r="G2929" t="s">
        <v>152</v>
      </c>
      <c r="H2929">
        <v>2001</v>
      </c>
    </row>
    <row r="2930" spans="1:8">
      <c r="A2930" t="s">
        <v>51</v>
      </c>
      <c r="B2930" t="s">
        <v>3319</v>
      </c>
      <c r="C2930" t="s">
        <v>50</v>
      </c>
      <c r="D2930">
        <v>2012</v>
      </c>
      <c r="E2930" t="s">
        <v>105</v>
      </c>
      <c r="F2930" t="s">
        <v>164</v>
      </c>
      <c r="G2930" t="s">
        <v>152</v>
      </c>
      <c r="H2930">
        <v>1088</v>
      </c>
    </row>
    <row r="2931" spans="1:8">
      <c r="A2931" t="s">
        <v>53</v>
      </c>
      <c r="B2931" t="s">
        <v>3320</v>
      </c>
      <c r="C2931" t="s">
        <v>52</v>
      </c>
      <c r="D2931">
        <v>2012</v>
      </c>
      <c r="E2931" t="s">
        <v>105</v>
      </c>
      <c r="F2931" t="s">
        <v>164</v>
      </c>
      <c r="G2931" t="s">
        <v>152</v>
      </c>
      <c r="H2931">
        <v>1024</v>
      </c>
    </row>
    <row r="2932" spans="1:8">
      <c r="A2932" t="s">
        <v>55</v>
      </c>
      <c r="B2932" t="s">
        <v>3321</v>
      </c>
      <c r="C2932" t="s">
        <v>54</v>
      </c>
      <c r="D2932">
        <v>2012</v>
      </c>
      <c r="E2932" t="s">
        <v>105</v>
      </c>
      <c r="F2932" t="s">
        <v>164</v>
      </c>
      <c r="G2932" t="s">
        <v>152</v>
      </c>
      <c r="H2932">
        <v>1033</v>
      </c>
    </row>
    <row r="2933" spans="1:8">
      <c r="A2933" t="s">
        <v>57</v>
      </c>
      <c r="B2933" t="s">
        <v>3322</v>
      </c>
      <c r="C2933" t="s">
        <v>56</v>
      </c>
      <c r="D2933">
        <v>2012</v>
      </c>
      <c r="E2933" t="s">
        <v>105</v>
      </c>
      <c r="F2933" t="s">
        <v>164</v>
      </c>
      <c r="G2933" t="s">
        <v>152</v>
      </c>
      <c r="H2933">
        <v>2292</v>
      </c>
    </row>
    <row r="2934" spans="1:8">
      <c r="A2934" t="s">
        <v>59</v>
      </c>
      <c r="B2934" t="s">
        <v>3323</v>
      </c>
      <c r="C2934" t="s">
        <v>58</v>
      </c>
      <c r="D2934">
        <v>2012</v>
      </c>
      <c r="E2934" t="s">
        <v>105</v>
      </c>
      <c r="F2934" t="s">
        <v>164</v>
      </c>
      <c r="G2934" t="s">
        <v>152</v>
      </c>
      <c r="H2934">
        <v>1602</v>
      </c>
    </row>
    <row r="2935" spans="1:8">
      <c r="A2935" t="s">
        <v>61</v>
      </c>
      <c r="B2935" t="s">
        <v>3324</v>
      </c>
      <c r="C2935" t="s">
        <v>60</v>
      </c>
      <c r="D2935">
        <v>2012</v>
      </c>
      <c r="E2935" t="s">
        <v>105</v>
      </c>
      <c r="F2935" t="s">
        <v>164</v>
      </c>
      <c r="G2935" t="s">
        <v>152</v>
      </c>
      <c r="H2935">
        <v>373</v>
      </c>
    </row>
    <row r="2936" spans="1:8">
      <c r="A2936" t="s">
        <v>63</v>
      </c>
      <c r="B2936" t="s">
        <v>3325</v>
      </c>
      <c r="C2936" t="s">
        <v>62</v>
      </c>
      <c r="D2936">
        <v>2012</v>
      </c>
      <c r="E2936" t="s">
        <v>105</v>
      </c>
      <c r="F2936" t="s">
        <v>164</v>
      </c>
      <c r="G2936" t="s">
        <v>152</v>
      </c>
      <c r="H2936">
        <v>1093</v>
      </c>
    </row>
    <row r="2937" spans="1:8">
      <c r="A2937" t="s">
        <v>65</v>
      </c>
      <c r="B2937" t="s">
        <v>3326</v>
      </c>
      <c r="C2937" t="s">
        <v>64</v>
      </c>
      <c r="D2937">
        <v>2012</v>
      </c>
      <c r="E2937" t="s">
        <v>105</v>
      </c>
      <c r="F2937" t="s">
        <v>164</v>
      </c>
      <c r="G2937" t="s">
        <v>152</v>
      </c>
      <c r="H2937">
        <v>457</v>
      </c>
    </row>
    <row r="2938" spans="1:8">
      <c r="A2938" t="s">
        <v>67</v>
      </c>
      <c r="B2938" t="s">
        <v>3327</v>
      </c>
      <c r="C2938" t="s">
        <v>66</v>
      </c>
      <c r="D2938">
        <v>2012</v>
      </c>
      <c r="E2938" t="s">
        <v>105</v>
      </c>
      <c r="F2938" t="s">
        <v>164</v>
      </c>
      <c r="G2938" t="s">
        <v>152</v>
      </c>
      <c r="H2938">
        <v>727</v>
      </c>
    </row>
    <row r="2939" spans="1:8">
      <c r="A2939" t="s">
        <v>69</v>
      </c>
      <c r="B2939" t="s">
        <v>3328</v>
      </c>
      <c r="C2939" t="s">
        <v>68</v>
      </c>
      <c r="D2939">
        <v>2012</v>
      </c>
      <c r="E2939" t="s">
        <v>105</v>
      </c>
      <c r="F2939" t="s">
        <v>164</v>
      </c>
      <c r="G2939" t="s">
        <v>152</v>
      </c>
      <c r="H2939">
        <v>901</v>
      </c>
    </row>
    <row r="2940" spans="1:8">
      <c r="A2940" t="s">
        <v>71</v>
      </c>
      <c r="B2940" t="s">
        <v>3329</v>
      </c>
      <c r="C2940" t="s">
        <v>70</v>
      </c>
      <c r="D2940">
        <v>2012</v>
      </c>
      <c r="E2940" t="s">
        <v>105</v>
      </c>
      <c r="F2940" t="s">
        <v>164</v>
      </c>
      <c r="G2940" t="s">
        <v>152</v>
      </c>
      <c r="H2940">
        <v>1099</v>
      </c>
    </row>
    <row r="2941" spans="1:8">
      <c r="A2941" t="s">
        <v>20</v>
      </c>
      <c r="B2941" t="s">
        <v>3330</v>
      </c>
      <c r="C2941" t="s">
        <v>182</v>
      </c>
      <c r="D2941">
        <v>2012</v>
      </c>
      <c r="E2941" t="s">
        <v>105</v>
      </c>
      <c r="F2941" t="s">
        <v>164</v>
      </c>
      <c r="G2941" t="s">
        <v>152</v>
      </c>
      <c r="H2941">
        <v>25087</v>
      </c>
    </row>
    <row r="2942" spans="1:8">
      <c r="A2942" t="s">
        <v>23</v>
      </c>
      <c r="B2942" t="s">
        <v>3331</v>
      </c>
      <c r="C2942" t="s">
        <v>175</v>
      </c>
      <c r="D2942">
        <v>2013</v>
      </c>
      <c r="E2942" t="s">
        <v>105</v>
      </c>
      <c r="F2942" t="s">
        <v>164</v>
      </c>
      <c r="G2942" t="s">
        <v>152</v>
      </c>
      <c r="H2942">
        <v>6465</v>
      </c>
    </row>
    <row r="2943" spans="1:8">
      <c r="A2943" t="s">
        <v>25</v>
      </c>
      <c r="B2943" t="s">
        <v>3332</v>
      </c>
      <c r="C2943" t="s">
        <v>176</v>
      </c>
      <c r="D2943">
        <v>2013</v>
      </c>
      <c r="E2943" t="s">
        <v>105</v>
      </c>
      <c r="F2943" t="s">
        <v>164</v>
      </c>
      <c r="G2943" t="s">
        <v>152</v>
      </c>
      <c r="H2943">
        <v>1490</v>
      </c>
    </row>
    <row r="2944" spans="1:8">
      <c r="A2944" t="s">
        <v>26</v>
      </c>
      <c r="B2944" t="s">
        <v>3333</v>
      </c>
      <c r="C2944" t="s">
        <v>177</v>
      </c>
      <c r="D2944">
        <v>2013</v>
      </c>
      <c r="E2944" t="s">
        <v>105</v>
      </c>
      <c r="F2944" t="s">
        <v>164</v>
      </c>
      <c r="G2944" t="s">
        <v>152</v>
      </c>
      <c r="H2944">
        <v>3836</v>
      </c>
    </row>
    <row r="2945" spans="1:8">
      <c r="A2945" s="16" t="s">
        <v>221</v>
      </c>
      <c r="B2945" t="s">
        <v>3334</v>
      </c>
      <c r="C2945" t="s">
        <v>178</v>
      </c>
      <c r="D2945">
        <v>2013</v>
      </c>
      <c r="E2945" t="s">
        <v>105</v>
      </c>
      <c r="F2945" t="s">
        <v>164</v>
      </c>
      <c r="G2945" t="s">
        <v>152</v>
      </c>
      <c r="H2945">
        <v>4215</v>
      </c>
    </row>
    <row r="2946" spans="1:8">
      <c r="A2946" t="s">
        <v>107</v>
      </c>
      <c r="B2946" t="s">
        <v>3335</v>
      </c>
      <c r="C2946" t="s">
        <v>179</v>
      </c>
      <c r="D2946">
        <v>2013</v>
      </c>
      <c r="E2946" t="s">
        <v>105</v>
      </c>
      <c r="F2946" t="s">
        <v>164</v>
      </c>
      <c r="G2946" t="s">
        <v>152</v>
      </c>
      <c r="H2946">
        <v>3346</v>
      </c>
    </row>
    <row r="2947" spans="1:8">
      <c r="A2947" t="s">
        <v>27</v>
      </c>
      <c r="B2947" t="s">
        <v>3336</v>
      </c>
      <c r="C2947" t="s">
        <v>180</v>
      </c>
      <c r="D2947">
        <v>2013</v>
      </c>
      <c r="E2947" t="s">
        <v>105</v>
      </c>
      <c r="F2947" t="s">
        <v>164</v>
      </c>
      <c r="G2947" t="s">
        <v>152</v>
      </c>
      <c r="H2947">
        <v>2019</v>
      </c>
    </row>
    <row r="2948" spans="1:8">
      <c r="A2948" t="s">
        <v>28</v>
      </c>
      <c r="B2948" t="s">
        <v>3337</v>
      </c>
      <c r="C2948" t="s">
        <v>181</v>
      </c>
      <c r="D2948">
        <v>2013</v>
      </c>
      <c r="E2948" t="s">
        <v>105</v>
      </c>
      <c r="F2948" t="s">
        <v>164</v>
      </c>
      <c r="G2948" t="s">
        <v>152</v>
      </c>
      <c r="H2948">
        <v>4337</v>
      </c>
    </row>
    <row r="2949" spans="1:8">
      <c r="A2949" t="s">
        <v>30</v>
      </c>
      <c r="B2949" t="s">
        <v>3338</v>
      </c>
      <c r="C2949" t="s">
        <v>29</v>
      </c>
      <c r="D2949">
        <v>2013</v>
      </c>
      <c r="E2949" t="s">
        <v>105</v>
      </c>
      <c r="F2949" t="s">
        <v>164</v>
      </c>
      <c r="G2949" t="s">
        <v>152</v>
      </c>
      <c r="H2949">
        <v>655</v>
      </c>
    </row>
    <row r="2950" spans="1:8">
      <c r="A2950" t="s">
        <v>32</v>
      </c>
      <c r="B2950" t="s">
        <v>3339</v>
      </c>
      <c r="C2950" t="s">
        <v>31</v>
      </c>
      <c r="D2950">
        <v>2013</v>
      </c>
      <c r="E2950" t="s">
        <v>105</v>
      </c>
      <c r="F2950" t="s">
        <v>164</v>
      </c>
      <c r="G2950" t="s">
        <v>152</v>
      </c>
      <c r="H2950">
        <v>1212</v>
      </c>
    </row>
    <row r="2951" spans="1:8">
      <c r="A2951" t="s">
        <v>34</v>
      </c>
      <c r="B2951" t="s">
        <v>3340</v>
      </c>
      <c r="C2951" t="s">
        <v>33</v>
      </c>
      <c r="D2951">
        <v>2013</v>
      </c>
      <c r="E2951" t="s">
        <v>105</v>
      </c>
      <c r="F2951" t="s">
        <v>164</v>
      </c>
      <c r="G2951" t="s">
        <v>152</v>
      </c>
      <c r="H2951">
        <v>1508</v>
      </c>
    </row>
    <row r="2952" spans="1:8">
      <c r="A2952" t="s">
        <v>36</v>
      </c>
      <c r="B2952" t="s">
        <v>3341</v>
      </c>
      <c r="C2952" t="s">
        <v>35</v>
      </c>
      <c r="D2952">
        <v>2013</v>
      </c>
      <c r="E2952" t="s">
        <v>105</v>
      </c>
      <c r="F2952" t="s">
        <v>164</v>
      </c>
      <c r="G2952" t="s">
        <v>152</v>
      </c>
      <c r="H2952">
        <v>944</v>
      </c>
    </row>
    <row r="2953" spans="1:8">
      <c r="A2953" t="s">
        <v>38</v>
      </c>
      <c r="B2953" t="s">
        <v>3342</v>
      </c>
      <c r="C2953" t="s">
        <v>37</v>
      </c>
      <c r="D2953">
        <v>2013</v>
      </c>
      <c r="E2953" t="s">
        <v>105</v>
      </c>
      <c r="F2953" t="s">
        <v>164</v>
      </c>
      <c r="G2953" t="s">
        <v>152</v>
      </c>
      <c r="H2953">
        <v>1105</v>
      </c>
    </row>
    <row r="2954" spans="1:8">
      <c r="A2954" t="s">
        <v>40</v>
      </c>
      <c r="B2954" t="s">
        <v>3343</v>
      </c>
      <c r="C2954" t="s">
        <v>39</v>
      </c>
      <c r="D2954">
        <v>2013</v>
      </c>
      <c r="E2954" t="s">
        <v>105</v>
      </c>
      <c r="F2954" t="s">
        <v>164</v>
      </c>
      <c r="G2954" t="s">
        <v>152</v>
      </c>
      <c r="H2954">
        <v>1041</v>
      </c>
    </row>
    <row r="2955" spans="1:8">
      <c r="A2955" t="s">
        <v>41</v>
      </c>
      <c r="B2955" t="s">
        <v>3344</v>
      </c>
      <c r="C2955" t="s">
        <v>24</v>
      </c>
      <c r="D2955">
        <v>2013</v>
      </c>
      <c r="E2955" t="s">
        <v>105</v>
      </c>
      <c r="F2955" t="s">
        <v>164</v>
      </c>
      <c r="G2955" t="s">
        <v>152</v>
      </c>
      <c r="H2955">
        <v>1490</v>
      </c>
    </row>
    <row r="2956" spans="1:8">
      <c r="A2956" t="s">
        <v>43</v>
      </c>
      <c r="B2956" t="s">
        <v>3345</v>
      </c>
      <c r="C2956" t="s">
        <v>42</v>
      </c>
      <c r="D2956">
        <v>2013</v>
      </c>
      <c r="E2956" t="s">
        <v>105</v>
      </c>
      <c r="F2956" t="s">
        <v>164</v>
      </c>
      <c r="G2956" t="s">
        <v>152</v>
      </c>
      <c r="H2956">
        <v>786</v>
      </c>
    </row>
    <row r="2957" spans="1:8">
      <c r="A2957" t="s">
        <v>45</v>
      </c>
      <c r="B2957" t="s">
        <v>3346</v>
      </c>
      <c r="C2957" t="s">
        <v>44</v>
      </c>
      <c r="D2957">
        <v>2013</v>
      </c>
      <c r="E2957" t="s">
        <v>105</v>
      </c>
      <c r="F2957" t="s">
        <v>164</v>
      </c>
      <c r="G2957" t="s">
        <v>152</v>
      </c>
      <c r="H2957">
        <v>1276</v>
      </c>
    </row>
    <row r="2958" spans="1:8">
      <c r="A2958" t="s">
        <v>47</v>
      </c>
      <c r="B2958" t="s">
        <v>3347</v>
      </c>
      <c r="C2958" t="s">
        <v>46</v>
      </c>
      <c r="D2958">
        <v>2013</v>
      </c>
      <c r="E2958" t="s">
        <v>105</v>
      </c>
      <c r="F2958" t="s">
        <v>164</v>
      </c>
      <c r="G2958" t="s">
        <v>152</v>
      </c>
      <c r="H2958">
        <v>1774</v>
      </c>
    </row>
    <row r="2959" spans="1:8">
      <c r="A2959" t="s">
        <v>49</v>
      </c>
      <c r="B2959" t="s">
        <v>3348</v>
      </c>
      <c r="C2959" t="s">
        <v>48</v>
      </c>
      <c r="D2959">
        <v>2013</v>
      </c>
      <c r="E2959" t="s">
        <v>105</v>
      </c>
      <c r="F2959" t="s">
        <v>164</v>
      </c>
      <c r="G2959" t="s">
        <v>152</v>
      </c>
      <c r="H2959">
        <v>2054</v>
      </c>
    </row>
    <row r="2960" spans="1:8">
      <c r="A2960" t="s">
        <v>51</v>
      </c>
      <c r="B2960" t="s">
        <v>3349</v>
      </c>
      <c r="C2960" t="s">
        <v>50</v>
      </c>
      <c r="D2960">
        <v>2013</v>
      </c>
      <c r="E2960" t="s">
        <v>105</v>
      </c>
      <c r="F2960" t="s">
        <v>164</v>
      </c>
      <c r="G2960" t="s">
        <v>152</v>
      </c>
      <c r="H2960">
        <v>1111</v>
      </c>
    </row>
    <row r="2961" spans="1:8">
      <c r="A2961" t="s">
        <v>53</v>
      </c>
      <c r="B2961" t="s">
        <v>3350</v>
      </c>
      <c r="C2961" t="s">
        <v>52</v>
      </c>
      <c r="D2961">
        <v>2013</v>
      </c>
      <c r="E2961" t="s">
        <v>105</v>
      </c>
      <c r="F2961" t="s">
        <v>164</v>
      </c>
      <c r="G2961" t="s">
        <v>152</v>
      </c>
      <c r="H2961">
        <v>1050</v>
      </c>
    </row>
    <row r="2962" spans="1:8">
      <c r="A2962" t="s">
        <v>55</v>
      </c>
      <c r="B2962" t="s">
        <v>3351</v>
      </c>
      <c r="C2962" t="s">
        <v>54</v>
      </c>
      <c r="D2962">
        <v>2013</v>
      </c>
      <c r="E2962" t="s">
        <v>105</v>
      </c>
      <c r="F2962" t="s">
        <v>164</v>
      </c>
      <c r="G2962" t="s">
        <v>152</v>
      </c>
      <c r="H2962">
        <v>1048</v>
      </c>
    </row>
    <row r="2963" spans="1:8">
      <c r="A2963" t="s">
        <v>57</v>
      </c>
      <c r="B2963" t="s">
        <v>3352</v>
      </c>
      <c r="C2963" t="s">
        <v>56</v>
      </c>
      <c r="D2963">
        <v>2013</v>
      </c>
      <c r="E2963" t="s">
        <v>105</v>
      </c>
      <c r="F2963" t="s">
        <v>164</v>
      </c>
      <c r="G2963" t="s">
        <v>152</v>
      </c>
      <c r="H2963">
        <v>2298</v>
      </c>
    </row>
    <row r="2964" spans="1:8">
      <c r="A2964" t="s">
        <v>59</v>
      </c>
      <c r="B2964" t="s">
        <v>3353</v>
      </c>
      <c r="C2964" t="s">
        <v>58</v>
      </c>
      <c r="D2964">
        <v>2013</v>
      </c>
      <c r="E2964" t="s">
        <v>105</v>
      </c>
      <c r="F2964" t="s">
        <v>164</v>
      </c>
      <c r="G2964" t="s">
        <v>152</v>
      </c>
      <c r="H2964">
        <v>1634</v>
      </c>
    </row>
    <row r="2965" spans="1:8">
      <c r="A2965" t="s">
        <v>61</v>
      </c>
      <c r="B2965" t="s">
        <v>3354</v>
      </c>
      <c r="C2965" t="s">
        <v>60</v>
      </c>
      <c r="D2965">
        <v>2013</v>
      </c>
      <c r="E2965" t="s">
        <v>105</v>
      </c>
      <c r="F2965" t="s">
        <v>164</v>
      </c>
      <c r="G2965" t="s">
        <v>152</v>
      </c>
      <c r="H2965">
        <v>385</v>
      </c>
    </row>
    <row r="2966" spans="1:8">
      <c r="A2966" t="s">
        <v>63</v>
      </c>
      <c r="B2966" t="s">
        <v>3355</v>
      </c>
      <c r="C2966" t="s">
        <v>62</v>
      </c>
      <c r="D2966">
        <v>2013</v>
      </c>
      <c r="E2966" t="s">
        <v>105</v>
      </c>
      <c r="F2966" t="s">
        <v>164</v>
      </c>
      <c r="G2966" t="s">
        <v>152</v>
      </c>
      <c r="H2966">
        <v>1099</v>
      </c>
    </row>
    <row r="2967" spans="1:8">
      <c r="A2967" t="s">
        <v>65</v>
      </c>
      <c r="B2967" t="s">
        <v>3356</v>
      </c>
      <c r="C2967" t="s">
        <v>64</v>
      </c>
      <c r="D2967">
        <v>2013</v>
      </c>
      <c r="E2967" t="s">
        <v>105</v>
      </c>
      <c r="F2967" t="s">
        <v>164</v>
      </c>
      <c r="G2967" t="s">
        <v>152</v>
      </c>
      <c r="H2967">
        <v>458</v>
      </c>
    </row>
    <row r="2968" spans="1:8">
      <c r="A2968" t="s">
        <v>67</v>
      </c>
      <c r="B2968" t="s">
        <v>3357</v>
      </c>
      <c r="C2968" t="s">
        <v>66</v>
      </c>
      <c r="D2968">
        <v>2013</v>
      </c>
      <c r="E2968" t="s">
        <v>105</v>
      </c>
      <c r="F2968" t="s">
        <v>164</v>
      </c>
      <c r="G2968" t="s">
        <v>152</v>
      </c>
      <c r="H2968">
        <v>741</v>
      </c>
    </row>
    <row r="2969" spans="1:8">
      <c r="A2969" t="s">
        <v>69</v>
      </c>
      <c r="B2969" t="s">
        <v>3358</v>
      </c>
      <c r="C2969" t="s">
        <v>68</v>
      </c>
      <c r="D2969">
        <v>2013</v>
      </c>
      <c r="E2969" t="s">
        <v>105</v>
      </c>
      <c r="F2969" t="s">
        <v>164</v>
      </c>
      <c r="G2969" t="s">
        <v>152</v>
      </c>
      <c r="H2969">
        <v>920</v>
      </c>
    </row>
    <row r="2970" spans="1:8">
      <c r="A2970" t="s">
        <v>71</v>
      </c>
      <c r="B2970" t="s">
        <v>3359</v>
      </c>
      <c r="C2970" t="s">
        <v>70</v>
      </c>
      <c r="D2970">
        <v>2013</v>
      </c>
      <c r="E2970" t="s">
        <v>105</v>
      </c>
      <c r="F2970" t="s">
        <v>164</v>
      </c>
      <c r="G2970" t="s">
        <v>152</v>
      </c>
      <c r="H2970">
        <v>1119</v>
      </c>
    </row>
    <row r="2971" spans="1:8">
      <c r="A2971" t="s">
        <v>20</v>
      </c>
      <c r="B2971" t="s">
        <v>3360</v>
      </c>
      <c r="C2971" t="s">
        <v>182</v>
      </c>
      <c r="D2971">
        <v>2013</v>
      </c>
      <c r="E2971" t="s">
        <v>105</v>
      </c>
      <c r="F2971" t="s">
        <v>164</v>
      </c>
      <c r="G2971" t="s">
        <v>152</v>
      </c>
      <c r="H2971">
        <v>25708</v>
      </c>
    </row>
    <row r="2972" spans="1:8">
      <c r="A2972" t="s">
        <v>23</v>
      </c>
      <c r="B2972" t="s">
        <v>3361</v>
      </c>
      <c r="C2972" t="s">
        <v>175</v>
      </c>
      <c r="D2972">
        <v>2014</v>
      </c>
      <c r="E2972" t="s">
        <v>105</v>
      </c>
      <c r="F2972" t="s">
        <v>164</v>
      </c>
      <c r="G2972" t="s">
        <v>152</v>
      </c>
      <c r="H2972">
        <v>6752</v>
      </c>
    </row>
    <row r="2973" spans="1:8">
      <c r="A2973" t="s">
        <v>25</v>
      </c>
      <c r="B2973" t="s">
        <v>3362</v>
      </c>
      <c r="C2973" t="s">
        <v>176</v>
      </c>
      <c r="D2973">
        <v>2014</v>
      </c>
      <c r="E2973" t="s">
        <v>105</v>
      </c>
      <c r="F2973" t="s">
        <v>164</v>
      </c>
      <c r="G2973" t="s">
        <v>152</v>
      </c>
      <c r="H2973">
        <v>1583</v>
      </c>
    </row>
    <row r="2974" spans="1:8">
      <c r="A2974" t="s">
        <v>26</v>
      </c>
      <c r="B2974" t="s">
        <v>3363</v>
      </c>
      <c r="C2974" t="s">
        <v>177</v>
      </c>
      <c r="D2974">
        <v>2014</v>
      </c>
      <c r="E2974" t="s">
        <v>105</v>
      </c>
      <c r="F2974" t="s">
        <v>164</v>
      </c>
      <c r="G2974" t="s">
        <v>152</v>
      </c>
      <c r="H2974">
        <v>4016</v>
      </c>
    </row>
    <row r="2975" spans="1:8">
      <c r="A2975" s="16" t="s">
        <v>221</v>
      </c>
      <c r="B2975" t="s">
        <v>3364</v>
      </c>
      <c r="C2975" t="s">
        <v>178</v>
      </c>
      <c r="D2975">
        <v>2014</v>
      </c>
      <c r="E2975" t="s">
        <v>105</v>
      </c>
      <c r="F2975" t="s">
        <v>164</v>
      </c>
      <c r="G2975" t="s">
        <v>152</v>
      </c>
      <c r="H2975">
        <v>4371</v>
      </c>
    </row>
    <row r="2976" spans="1:8">
      <c r="A2976" t="s">
        <v>107</v>
      </c>
      <c r="B2976" t="s">
        <v>3365</v>
      </c>
      <c r="C2976" t="s">
        <v>179</v>
      </c>
      <c r="D2976">
        <v>2014</v>
      </c>
      <c r="E2976" t="s">
        <v>105</v>
      </c>
      <c r="F2976" t="s">
        <v>164</v>
      </c>
      <c r="G2976" t="s">
        <v>152</v>
      </c>
      <c r="H2976">
        <v>3415</v>
      </c>
    </row>
    <row r="2977" spans="1:8">
      <c r="A2977" t="s">
        <v>27</v>
      </c>
      <c r="B2977" t="s">
        <v>3366</v>
      </c>
      <c r="C2977" t="s">
        <v>180</v>
      </c>
      <c r="D2977">
        <v>2014</v>
      </c>
      <c r="E2977" t="s">
        <v>105</v>
      </c>
      <c r="F2977" t="s">
        <v>164</v>
      </c>
      <c r="G2977" t="s">
        <v>152</v>
      </c>
      <c r="H2977">
        <v>2077</v>
      </c>
    </row>
    <row r="2978" spans="1:8">
      <c r="A2978" t="s">
        <v>28</v>
      </c>
      <c r="B2978" t="s">
        <v>3367</v>
      </c>
      <c r="C2978" t="s">
        <v>181</v>
      </c>
      <c r="D2978">
        <v>2014</v>
      </c>
      <c r="E2978" t="s">
        <v>105</v>
      </c>
      <c r="F2978" t="s">
        <v>164</v>
      </c>
      <c r="G2978" t="s">
        <v>152</v>
      </c>
      <c r="H2978">
        <v>4464</v>
      </c>
    </row>
    <row r="2979" spans="1:8">
      <c r="A2979" t="s">
        <v>30</v>
      </c>
      <c r="B2979" t="s">
        <v>3368</v>
      </c>
      <c r="C2979" t="s">
        <v>29</v>
      </c>
      <c r="D2979">
        <v>2014</v>
      </c>
      <c r="E2979" t="s">
        <v>105</v>
      </c>
      <c r="F2979" t="s">
        <v>164</v>
      </c>
      <c r="G2979" t="s">
        <v>152</v>
      </c>
      <c r="H2979">
        <v>682</v>
      </c>
    </row>
    <row r="2980" spans="1:8">
      <c r="A2980" t="s">
        <v>32</v>
      </c>
      <c r="B2980" t="s">
        <v>3369</v>
      </c>
      <c r="C2980" t="s">
        <v>31</v>
      </c>
      <c r="D2980">
        <v>2014</v>
      </c>
      <c r="E2980" t="s">
        <v>105</v>
      </c>
      <c r="F2980" t="s">
        <v>164</v>
      </c>
      <c r="G2980" t="s">
        <v>152</v>
      </c>
      <c r="H2980">
        <v>1262</v>
      </c>
    </row>
    <row r="2981" spans="1:8">
      <c r="A2981" t="s">
        <v>34</v>
      </c>
      <c r="B2981" t="s">
        <v>3370</v>
      </c>
      <c r="C2981" t="s">
        <v>33</v>
      </c>
      <c r="D2981">
        <v>2014</v>
      </c>
      <c r="E2981" t="s">
        <v>105</v>
      </c>
      <c r="F2981" t="s">
        <v>164</v>
      </c>
      <c r="G2981" t="s">
        <v>152</v>
      </c>
      <c r="H2981">
        <v>1540</v>
      </c>
    </row>
    <row r="2982" spans="1:8">
      <c r="A2982" t="s">
        <v>36</v>
      </c>
      <c r="B2982" t="s">
        <v>3371</v>
      </c>
      <c r="C2982" t="s">
        <v>35</v>
      </c>
      <c r="D2982">
        <v>2014</v>
      </c>
      <c r="E2982" t="s">
        <v>105</v>
      </c>
      <c r="F2982" t="s">
        <v>164</v>
      </c>
      <c r="G2982" t="s">
        <v>152</v>
      </c>
      <c r="H2982">
        <v>957</v>
      </c>
    </row>
    <row r="2983" spans="1:8">
      <c r="A2983" t="s">
        <v>38</v>
      </c>
      <c r="B2983" t="s">
        <v>3372</v>
      </c>
      <c r="C2983" t="s">
        <v>37</v>
      </c>
      <c r="D2983">
        <v>2014</v>
      </c>
      <c r="E2983" t="s">
        <v>105</v>
      </c>
      <c r="F2983" t="s">
        <v>164</v>
      </c>
      <c r="G2983" t="s">
        <v>152</v>
      </c>
      <c r="H2983">
        <v>1197</v>
      </c>
    </row>
    <row r="2984" spans="1:8">
      <c r="A2984" t="s">
        <v>40</v>
      </c>
      <c r="B2984" t="s">
        <v>3373</v>
      </c>
      <c r="C2984" t="s">
        <v>39</v>
      </c>
      <c r="D2984">
        <v>2014</v>
      </c>
      <c r="E2984" t="s">
        <v>105</v>
      </c>
      <c r="F2984" t="s">
        <v>164</v>
      </c>
      <c r="G2984" t="s">
        <v>152</v>
      </c>
      <c r="H2984">
        <v>1114</v>
      </c>
    </row>
    <row r="2985" spans="1:8">
      <c r="A2985" t="s">
        <v>41</v>
      </c>
      <c r="B2985" t="s">
        <v>3374</v>
      </c>
      <c r="C2985" t="s">
        <v>24</v>
      </c>
      <c r="D2985">
        <v>2014</v>
      </c>
      <c r="E2985" t="s">
        <v>105</v>
      </c>
      <c r="F2985" t="s">
        <v>164</v>
      </c>
      <c r="G2985" t="s">
        <v>152</v>
      </c>
      <c r="H2985">
        <v>1583</v>
      </c>
    </row>
    <row r="2986" spans="1:8">
      <c r="A2986" t="s">
        <v>43</v>
      </c>
      <c r="B2986" t="s">
        <v>3375</v>
      </c>
      <c r="C2986" t="s">
        <v>42</v>
      </c>
      <c r="D2986">
        <v>2014</v>
      </c>
      <c r="E2986" t="s">
        <v>105</v>
      </c>
      <c r="F2986" t="s">
        <v>164</v>
      </c>
      <c r="G2986" t="s">
        <v>152</v>
      </c>
      <c r="H2986">
        <v>831</v>
      </c>
    </row>
    <row r="2987" spans="1:8">
      <c r="A2987" t="s">
        <v>45</v>
      </c>
      <c r="B2987" t="s">
        <v>3376</v>
      </c>
      <c r="C2987" t="s">
        <v>44</v>
      </c>
      <c r="D2987">
        <v>2014</v>
      </c>
      <c r="E2987" t="s">
        <v>105</v>
      </c>
      <c r="F2987" t="s">
        <v>164</v>
      </c>
      <c r="G2987" t="s">
        <v>152</v>
      </c>
      <c r="H2987">
        <v>1324</v>
      </c>
    </row>
    <row r="2988" spans="1:8">
      <c r="A2988" t="s">
        <v>47</v>
      </c>
      <c r="B2988" t="s">
        <v>3377</v>
      </c>
      <c r="C2988" t="s">
        <v>46</v>
      </c>
      <c r="D2988">
        <v>2014</v>
      </c>
      <c r="E2988" t="s">
        <v>105</v>
      </c>
      <c r="F2988" t="s">
        <v>164</v>
      </c>
      <c r="G2988" t="s">
        <v>152</v>
      </c>
      <c r="H2988">
        <v>1861</v>
      </c>
    </row>
    <row r="2989" spans="1:8">
      <c r="A2989" t="s">
        <v>49</v>
      </c>
      <c r="B2989" t="s">
        <v>3378</v>
      </c>
      <c r="C2989" t="s">
        <v>48</v>
      </c>
      <c r="D2989">
        <v>2014</v>
      </c>
      <c r="E2989" t="s">
        <v>105</v>
      </c>
      <c r="F2989" t="s">
        <v>164</v>
      </c>
      <c r="G2989" t="s">
        <v>152</v>
      </c>
      <c r="H2989">
        <v>2106</v>
      </c>
    </row>
    <row r="2990" spans="1:8">
      <c r="A2990" t="s">
        <v>51</v>
      </c>
      <c r="B2990" t="s">
        <v>3379</v>
      </c>
      <c r="C2990" t="s">
        <v>50</v>
      </c>
      <c r="D2990">
        <v>2014</v>
      </c>
      <c r="E2990" t="s">
        <v>105</v>
      </c>
      <c r="F2990" t="s">
        <v>164</v>
      </c>
      <c r="G2990" t="s">
        <v>152</v>
      </c>
      <c r="H2990">
        <v>1179</v>
      </c>
    </row>
    <row r="2991" spans="1:8">
      <c r="A2991" t="s">
        <v>53</v>
      </c>
      <c r="B2991" t="s">
        <v>3380</v>
      </c>
      <c r="C2991" t="s">
        <v>52</v>
      </c>
      <c r="D2991">
        <v>2014</v>
      </c>
      <c r="E2991" t="s">
        <v>105</v>
      </c>
      <c r="F2991" t="s">
        <v>164</v>
      </c>
      <c r="G2991" t="s">
        <v>152</v>
      </c>
      <c r="H2991">
        <v>1086</v>
      </c>
    </row>
    <row r="2992" spans="1:8">
      <c r="A2992" t="s">
        <v>55</v>
      </c>
      <c r="B2992" t="s">
        <v>3381</v>
      </c>
      <c r="C2992" t="s">
        <v>54</v>
      </c>
      <c r="D2992">
        <v>2014</v>
      </c>
      <c r="E2992" t="s">
        <v>105</v>
      </c>
      <c r="F2992" t="s">
        <v>164</v>
      </c>
      <c r="G2992" t="s">
        <v>152</v>
      </c>
      <c r="H2992">
        <v>1063</v>
      </c>
    </row>
    <row r="2993" spans="1:8">
      <c r="A2993" t="s">
        <v>57</v>
      </c>
      <c r="B2993" t="s">
        <v>3382</v>
      </c>
      <c r="C2993" t="s">
        <v>56</v>
      </c>
      <c r="D2993">
        <v>2014</v>
      </c>
      <c r="E2993" t="s">
        <v>105</v>
      </c>
      <c r="F2993" t="s">
        <v>164</v>
      </c>
      <c r="G2993" t="s">
        <v>152</v>
      </c>
      <c r="H2993">
        <v>2352</v>
      </c>
    </row>
    <row r="2994" spans="1:8">
      <c r="A2994" t="s">
        <v>59</v>
      </c>
      <c r="B2994" t="s">
        <v>3383</v>
      </c>
      <c r="C2994" t="s">
        <v>58</v>
      </c>
      <c r="D2994">
        <v>2014</v>
      </c>
      <c r="E2994" t="s">
        <v>105</v>
      </c>
      <c r="F2994" t="s">
        <v>164</v>
      </c>
      <c r="G2994" t="s">
        <v>152</v>
      </c>
      <c r="H2994">
        <v>1652</v>
      </c>
    </row>
    <row r="2995" spans="1:8">
      <c r="A2995" t="s">
        <v>61</v>
      </c>
      <c r="B2995" t="s">
        <v>3384</v>
      </c>
      <c r="C2995" t="s">
        <v>60</v>
      </c>
      <c r="D2995">
        <v>2014</v>
      </c>
      <c r="E2995" t="s">
        <v>105</v>
      </c>
      <c r="F2995" t="s">
        <v>164</v>
      </c>
      <c r="G2995" t="s">
        <v>152</v>
      </c>
      <c r="H2995">
        <v>425</v>
      </c>
    </row>
    <row r="2996" spans="1:8">
      <c r="A2996" t="s">
        <v>63</v>
      </c>
      <c r="B2996" t="s">
        <v>3385</v>
      </c>
      <c r="C2996" t="s">
        <v>62</v>
      </c>
      <c r="D2996">
        <v>2014</v>
      </c>
      <c r="E2996" t="s">
        <v>105</v>
      </c>
      <c r="F2996" t="s">
        <v>164</v>
      </c>
      <c r="G2996" t="s">
        <v>152</v>
      </c>
      <c r="H2996">
        <v>1143</v>
      </c>
    </row>
    <row r="2997" spans="1:8">
      <c r="A2997" t="s">
        <v>65</v>
      </c>
      <c r="B2997" t="s">
        <v>3386</v>
      </c>
      <c r="C2997" t="s">
        <v>64</v>
      </c>
      <c r="D2997">
        <v>2014</v>
      </c>
      <c r="E2997" t="s">
        <v>105</v>
      </c>
      <c r="F2997" t="s">
        <v>164</v>
      </c>
      <c r="G2997" t="s">
        <v>152</v>
      </c>
      <c r="H2997">
        <v>475</v>
      </c>
    </row>
    <row r="2998" spans="1:8">
      <c r="A2998" t="s">
        <v>67</v>
      </c>
      <c r="B2998" t="s">
        <v>3387</v>
      </c>
      <c r="C2998" t="s">
        <v>66</v>
      </c>
      <c r="D2998">
        <v>2014</v>
      </c>
      <c r="E2998" t="s">
        <v>105</v>
      </c>
      <c r="F2998" t="s">
        <v>164</v>
      </c>
      <c r="G2998" t="s">
        <v>152</v>
      </c>
      <c r="H2998">
        <v>753</v>
      </c>
    </row>
    <row r="2999" spans="1:8">
      <c r="A2999" t="s">
        <v>69</v>
      </c>
      <c r="B2999" t="s">
        <v>3388</v>
      </c>
      <c r="C2999" t="s">
        <v>68</v>
      </c>
      <c r="D2999">
        <v>2014</v>
      </c>
      <c r="E2999" t="s">
        <v>105</v>
      </c>
      <c r="F2999" t="s">
        <v>164</v>
      </c>
      <c r="G2999" t="s">
        <v>152</v>
      </c>
      <c r="H2999">
        <v>961</v>
      </c>
    </row>
    <row r="3000" spans="1:8">
      <c r="A3000" t="s">
        <v>71</v>
      </c>
      <c r="B3000" t="s">
        <v>3389</v>
      </c>
      <c r="C3000" t="s">
        <v>70</v>
      </c>
      <c r="D3000">
        <v>2014</v>
      </c>
      <c r="E3000" t="s">
        <v>105</v>
      </c>
      <c r="F3000" t="s">
        <v>164</v>
      </c>
      <c r="G3000" t="s">
        <v>152</v>
      </c>
      <c r="H3000">
        <v>1132</v>
      </c>
    </row>
    <row r="3001" spans="1:8">
      <c r="A3001" t="s">
        <v>20</v>
      </c>
      <c r="B3001" t="s">
        <v>3390</v>
      </c>
      <c r="C3001" t="s">
        <v>182</v>
      </c>
      <c r="D3001">
        <v>2014</v>
      </c>
      <c r="E3001" t="s">
        <v>105</v>
      </c>
      <c r="F3001" t="s">
        <v>164</v>
      </c>
      <c r="G3001" t="s">
        <v>152</v>
      </c>
      <c r="H3001">
        <v>26678</v>
      </c>
    </row>
    <row r="3002" spans="1:8">
      <c r="A3002" t="s">
        <v>23</v>
      </c>
      <c r="B3002" t="s">
        <v>3391</v>
      </c>
      <c r="C3002" t="s">
        <v>175</v>
      </c>
      <c r="D3002">
        <v>2005</v>
      </c>
      <c r="E3002" t="s">
        <v>106</v>
      </c>
      <c r="F3002" t="s">
        <v>164</v>
      </c>
      <c r="G3002" t="s">
        <v>152</v>
      </c>
      <c r="H3002">
        <v>11260</v>
      </c>
    </row>
    <row r="3003" spans="1:8">
      <c r="A3003" t="s">
        <v>25</v>
      </c>
      <c r="B3003" t="s">
        <v>3392</v>
      </c>
      <c r="C3003" t="s">
        <v>176</v>
      </c>
      <c r="D3003">
        <v>2005</v>
      </c>
      <c r="E3003" t="s">
        <v>106</v>
      </c>
      <c r="F3003" t="s">
        <v>164</v>
      </c>
      <c r="G3003" t="s">
        <v>152</v>
      </c>
      <c r="H3003">
        <v>2283</v>
      </c>
    </row>
    <row r="3004" spans="1:8">
      <c r="A3004" t="s">
        <v>26</v>
      </c>
      <c r="B3004" t="s">
        <v>3393</v>
      </c>
      <c r="C3004" t="s">
        <v>177</v>
      </c>
      <c r="D3004">
        <v>2005</v>
      </c>
      <c r="E3004" t="s">
        <v>106</v>
      </c>
      <c r="F3004" t="s">
        <v>164</v>
      </c>
      <c r="G3004" t="s">
        <v>152</v>
      </c>
      <c r="H3004">
        <v>6079</v>
      </c>
    </row>
    <row r="3005" spans="1:8">
      <c r="A3005" s="16" t="s">
        <v>221</v>
      </c>
      <c r="B3005" t="s">
        <v>3394</v>
      </c>
      <c r="C3005" t="s">
        <v>178</v>
      </c>
      <c r="D3005">
        <v>2005</v>
      </c>
      <c r="E3005" t="s">
        <v>106</v>
      </c>
      <c r="F3005" t="s">
        <v>164</v>
      </c>
      <c r="G3005" t="s">
        <v>152</v>
      </c>
      <c r="H3005">
        <v>7438</v>
      </c>
    </row>
    <row r="3006" spans="1:8">
      <c r="A3006" t="s">
        <v>107</v>
      </c>
      <c r="B3006" t="s">
        <v>3395</v>
      </c>
      <c r="C3006" t="s">
        <v>179</v>
      </c>
      <c r="D3006">
        <v>2005</v>
      </c>
      <c r="E3006" t="s">
        <v>106</v>
      </c>
      <c r="F3006" t="s">
        <v>164</v>
      </c>
      <c r="G3006" t="s">
        <v>152</v>
      </c>
      <c r="H3006">
        <v>5409</v>
      </c>
    </row>
    <row r="3007" spans="1:8">
      <c r="A3007" t="s">
        <v>27</v>
      </c>
      <c r="B3007" t="s">
        <v>3396</v>
      </c>
      <c r="C3007" t="s">
        <v>180</v>
      </c>
      <c r="D3007">
        <v>2005</v>
      </c>
      <c r="E3007" t="s">
        <v>106</v>
      </c>
      <c r="F3007" t="s">
        <v>164</v>
      </c>
      <c r="G3007" t="s">
        <v>152</v>
      </c>
      <c r="H3007">
        <v>3838</v>
      </c>
    </row>
    <row r="3008" spans="1:8">
      <c r="A3008" t="s">
        <v>28</v>
      </c>
      <c r="B3008" t="s">
        <v>3397</v>
      </c>
      <c r="C3008" t="s">
        <v>181</v>
      </c>
      <c r="D3008">
        <v>2005</v>
      </c>
      <c r="E3008" t="s">
        <v>106</v>
      </c>
      <c r="F3008" t="s">
        <v>164</v>
      </c>
      <c r="G3008" t="s">
        <v>152</v>
      </c>
      <c r="H3008">
        <v>7852</v>
      </c>
    </row>
    <row r="3009" spans="1:8">
      <c r="A3009" t="s">
        <v>30</v>
      </c>
      <c r="B3009" t="s">
        <v>3398</v>
      </c>
      <c r="C3009" t="s">
        <v>29</v>
      </c>
      <c r="D3009">
        <v>2005</v>
      </c>
      <c r="E3009" t="s">
        <v>106</v>
      </c>
      <c r="F3009" t="s">
        <v>164</v>
      </c>
      <c r="G3009" t="s">
        <v>152</v>
      </c>
      <c r="H3009">
        <v>1172</v>
      </c>
    </row>
    <row r="3010" spans="1:8">
      <c r="A3010" t="s">
        <v>32</v>
      </c>
      <c r="B3010" t="s">
        <v>3399</v>
      </c>
      <c r="C3010" t="s">
        <v>31</v>
      </c>
      <c r="D3010">
        <v>2005</v>
      </c>
      <c r="E3010" t="s">
        <v>106</v>
      </c>
      <c r="F3010" t="s">
        <v>164</v>
      </c>
      <c r="G3010" t="s">
        <v>152</v>
      </c>
      <c r="H3010">
        <v>2036</v>
      </c>
    </row>
    <row r="3011" spans="1:8">
      <c r="A3011" t="s">
        <v>34</v>
      </c>
      <c r="B3011" t="s">
        <v>3400</v>
      </c>
      <c r="C3011" t="s">
        <v>33</v>
      </c>
      <c r="D3011">
        <v>2005</v>
      </c>
      <c r="E3011" t="s">
        <v>106</v>
      </c>
      <c r="F3011" t="s">
        <v>164</v>
      </c>
      <c r="G3011" t="s">
        <v>152</v>
      </c>
      <c r="H3011">
        <v>2467</v>
      </c>
    </row>
    <row r="3012" spans="1:8">
      <c r="A3012" t="s">
        <v>36</v>
      </c>
      <c r="B3012" t="s">
        <v>3401</v>
      </c>
      <c r="C3012" t="s">
        <v>35</v>
      </c>
      <c r="D3012">
        <v>2005</v>
      </c>
      <c r="E3012" t="s">
        <v>106</v>
      </c>
      <c r="F3012" t="s">
        <v>164</v>
      </c>
      <c r="G3012" t="s">
        <v>152</v>
      </c>
      <c r="H3012">
        <v>1833</v>
      </c>
    </row>
    <row r="3013" spans="1:8">
      <c r="A3013" t="s">
        <v>38</v>
      </c>
      <c r="B3013" t="s">
        <v>3402</v>
      </c>
      <c r="C3013" t="s">
        <v>37</v>
      </c>
      <c r="D3013">
        <v>2005</v>
      </c>
      <c r="E3013" t="s">
        <v>106</v>
      </c>
      <c r="F3013" t="s">
        <v>164</v>
      </c>
      <c r="G3013" t="s">
        <v>152</v>
      </c>
      <c r="H3013">
        <v>1879</v>
      </c>
    </row>
    <row r="3014" spans="1:8">
      <c r="A3014" t="s">
        <v>40</v>
      </c>
      <c r="B3014" t="s">
        <v>3403</v>
      </c>
      <c r="C3014" t="s">
        <v>39</v>
      </c>
      <c r="D3014">
        <v>2005</v>
      </c>
      <c r="E3014" t="s">
        <v>106</v>
      </c>
      <c r="F3014" t="s">
        <v>164</v>
      </c>
      <c r="G3014" t="s">
        <v>152</v>
      </c>
      <c r="H3014">
        <v>1873</v>
      </c>
    </row>
    <row r="3015" spans="1:8">
      <c r="A3015" t="s">
        <v>41</v>
      </c>
      <c r="B3015" t="s">
        <v>3404</v>
      </c>
      <c r="C3015" t="s">
        <v>24</v>
      </c>
      <c r="D3015">
        <v>2005</v>
      </c>
      <c r="E3015" t="s">
        <v>106</v>
      </c>
      <c r="F3015" t="s">
        <v>164</v>
      </c>
      <c r="G3015" t="s">
        <v>152</v>
      </c>
      <c r="H3015">
        <v>2283</v>
      </c>
    </row>
    <row r="3016" spans="1:8">
      <c r="A3016" t="s">
        <v>43</v>
      </c>
      <c r="B3016" t="s">
        <v>3405</v>
      </c>
      <c r="C3016" t="s">
        <v>42</v>
      </c>
      <c r="D3016">
        <v>2005</v>
      </c>
      <c r="E3016" t="s">
        <v>106</v>
      </c>
      <c r="F3016" t="s">
        <v>164</v>
      </c>
      <c r="G3016" t="s">
        <v>152</v>
      </c>
      <c r="H3016">
        <v>1295</v>
      </c>
    </row>
    <row r="3017" spans="1:8">
      <c r="A3017" t="s">
        <v>45</v>
      </c>
      <c r="B3017" t="s">
        <v>3406</v>
      </c>
      <c r="C3017" t="s">
        <v>44</v>
      </c>
      <c r="D3017">
        <v>2005</v>
      </c>
      <c r="E3017" t="s">
        <v>106</v>
      </c>
      <c r="F3017" t="s">
        <v>164</v>
      </c>
      <c r="G3017" t="s">
        <v>152</v>
      </c>
      <c r="H3017">
        <v>1872</v>
      </c>
    </row>
    <row r="3018" spans="1:8">
      <c r="A3018" t="s">
        <v>47</v>
      </c>
      <c r="B3018" t="s">
        <v>3407</v>
      </c>
      <c r="C3018" t="s">
        <v>46</v>
      </c>
      <c r="D3018">
        <v>2005</v>
      </c>
      <c r="E3018" t="s">
        <v>106</v>
      </c>
      <c r="F3018" t="s">
        <v>164</v>
      </c>
      <c r="G3018" t="s">
        <v>152</v>
      </c>
      <c r="H3018">
        <v>2912</v>
      </c>
    </row>
    <row r="3019" spans="1:8">
      <c r="A3019" t="s">
        <v>49</v>
      </c>
      <c r="B3019" t="s">
        <v>3408</v>
      </c>
      <c r="C3019" t="s">
        <v>48</v>
      </c>
      <c r="D3019">
        <v>2005</v>
      </c>
      <c r="E3019" t="s">
        <v>106</v>
      </c>
      <c r="F3019" t="s">
        <v>164</v>
      </c>
      <c r="G3019" t="s">
        <v>152</v>
      </c>
      <c r="H3019">
        <v>3601</v>
      </c>
    </row>
    <row r="3020" spans="1:8">
      <c r="A3020" t="s">
        <v>51</v>
      </c>
      <c r="B3020" t="s">
        <v>3409</v>
      </c>
      <c r="C3020" t="s">
        <v>50</v>
      </c>
      <c r="D3020">
        <v>2005</v>
      </c>
      <c r="E3020" t="s">
        <v>106</v>
      </c>
      <c r="F3020" t="s">
        <v>164</v>
      </c>
      <c r="G3020" t="s">
        <v>152</v>
      </c>
      <c r="H3020">
        <v>2138</v>
      </c>
    </row>
    <row r="3021" spans="1:8">
      <c r="A3021" t="s">
        <v>53</v>
      </c>
      <c r="B3021" t="s">
        <v>3410</v>
      </c>
      <c r="C3021" t="s">
        <v>52</v>
      </c>
      <c r="D3021">
        <v>2005</v>
      </c>
      <c r="E3021" t="s">
        <v>106</v>
      </c>
      <c r="F3021" t="s">
        <v>164</v>
      </c>
      <c r="G3021" t="s">
        <v>152</v>
      </c>
      <c r="H3021">
        <v>1699</v>
      </c>
    </row>
    <row r="3022" spans="1:8">
      <c r="A3022" t="s">
        <v>55</v>
      </c>
      <c r="B3022" t="s">
        <v>3411</v>
      </c>
      <c r="C3022" t="s">
        <v>54</v>
      </c>
      <c r="D3022">
        <v>2005</v>
      </c>
      <c r="E3022" t="s">
        <v>106</v>
      </c>
      <c r="F3022" t="s">
        <v>164</v>
      </c>
      <c r="G3022" t="s">
        <v>152</v>
      </c>
      <c r="H3022">
        <v>1721</v>
      </c>
    </row>
    <row r="3023" spans="1:8">
      <c r="A3023" t="s">
        <v>57</v>
      </c>
      <c r="B3023" t="s">
        <v>3412</v>
      </c>
      <c r="C3023" t="s">
        <v>56</v>
      </c>
      <c r="D3023">
        <v>2005</v>
      </c>
      <c r="E3023" t="s">
        <v>106</v>
      </c>
      <c r="F3023" t="s">
        <v>164</v>
      </c>
      <c r="G3023" t="s">
        <v>152</v>
      </c>
      <c r="H3023">
        <v>3688</v>
      </c>
    </row>
    <row r="3024" spans="1:8">
      <c r="A3024" t="s">
        <v>59</v>
      </c>
      <c r="B3024" t="s">
        <v>3413</v>
      </c>
      <c r="C3024" t="s">
        <v>58</v>
      </c>
      <c r="D3024">
        <v>2005</v>
      </c>
      <c r="E3024" t="s">
        <v>106</v>
      </c>
      <c r="F3024" t="s">
        <v>164</v>
      </c>
      <c r="G3024" t="s">
        <v>152</v>
      </c>
      <c r="H3024">
        <v>3141</v>
      </c>
    </row>
    <row r="3025" spans="1:8">
      <c r="A3025" t="s">
        <v>61</v>
      </c>
      <c r="B3025" t="s">
        <v>3414</v>
      </c>
      <c r="C3025" t="s">
        <v>60</v>
      </c>
      <c r="D3025">
        <v>2005</v>
      </c>
      <c r="E3025" t="s">
        <v>106</v>
      </c>
      <c r="F3025" t="s">
        <v>164</v>
      </c>
      <c r="G3025" t="s">
        <v>152</v>
      </c>
      <c r="H3025">
        <v>697</v>
      </c>
    </row>
    <row r="3026" spans="1:8">
      <c r="A3026" t="s">
        <v>63</v>
      </c>
      <c r="B3026" t="s">
        <v>3415</v>
      </c>
      <c r="C3026" t="s">
        <v>62</v>
      </c>
      <c r="D3026">
        <v>2005</v>
      </c>
      <c r="E3026" t="s">
        <v>106</v>
      </c>
      <c r="F3026" t="s">
        <v>164</v>
      </c>
      <c r="G3026" t="s">
        <v>152</v>
      </c>
      <c r="H3026">
        <v>2085</v>
      </c>
    </row>
    <row r="3027" spans="1:8">
      <c r="A3027" t="s">
        <v>65</v>
      </c>
      <c r="B3027" t="s">
        <v>3416</v>
      </c>
      <c r="C3027" t="s">
        <v>64</v>
      </c>
      <c r="D3027">
        <v>2005</v>
      </c>
      <c r="E3027" t="s">
        <v>106</v>
      </c>
      <c r="F3027" t="s">
        <v>164</v>
      </c>
      <c r="G3027" t="s">
        <v>152</v>
      </c>
      <c r="H3027">
        <v>1059</v>
      </c>
    </row>
    <row r="3028" spans="1:8">
      <c r="A3028" t="s">
        <v>67</v>
      </c>
      <c r="B3028" t="s">
        <v>3417</v>
      </c>
      <c r="C3028" t="s">
        <v>66</v>
      </c>
      <c r="D3028">
        <v>2005</v>
      </c>
      <c r="E3028" t="s">
        <v>106</v>
      </c>
      <c r="F3028" t="s">
        <v>164</v>
      </c>
      <c r="G3028" t="s">
        <v>152</v>
      </c>
      <c r="H3028">
        <v>1293</v>
      </c>
    </row>
    <row r="3029" spans="1:8">
      <c r="A3029" t="s">
        <v>69</v>
      </c>
      <c r="B3029" t="s">
        <v>3418</v>
      </c>
      <c r="C3029" t="s">
        <v>68</v>
      </c>
      <c r="D3029">
        <v>2005</v>
      </c>
      <c r="E3029" t="s">
        <v>106</v>
      </c>
      <c r="F3029" t="s">
        <v>164</v>
      </c>
      <c r="G3029" t="s">
        <v>152</v>
      </c>
      <c r="H3029">
        <v>1427</v>
      </c>
    </row>
    <row r="3030" spans="1:8">
      <c r="A3030" t="s">
        <v>71</v>
      </c>
      <c r="B3030" t="s">
        <v>3419</v>
      </c>
      <c r="C3030" t="s">
        <v>70</v>
      </c>
      <c r="D3030">
        <v>2005</v>
      </c>
      <c r="E3030" t="s">
        <v>106</v>
      </c>
      <c r="F3030" t="s">
        <v>164</v>
      </c>
      <c r="G3030" t="s">
        <v>152</v>
      </c>
      <c r="H3030">
        <v>1988</v>
      </c>
    </row>
    <row r="3031" spans="1:8">
      <c r="A3031" t="s">
        <v>20</v>
      </c>
      <c r="B3031" t="s">
        <v>3420</v>
      </c>
      <c r="C3031" t="s">
        <v>182</v>
      </c>
      <c r="D3031">
        <v>2005</v>
      </c>
      <c r="E3031" t="s">
        <v>106</v>
      </c>
      <c r="F3031" t="s">
        <v>164</v>
      </c>
      <c r="G3031" t="s">
        <v>152</v>
      </c>
      <c r="H3031">
        <v>44159</v>
      </c>
    </row>
    <row r="3032" spans="1:8">
      <c r="A3032" t="s">
        <v>23</v>
      </c>
      <c r="B3032" t="s">
        <v>3421</v>
      </c>
      <c r="C3032" t="s">
        <v>175</v>
      </c>
      <c r="D3032">
        <v>2006</v>
      </c>
      <c r="E3032" t="s">
        <v>106</v>
      </c>
      <c r="F3032" t="s">
        <v>164</v>
      </c>
      <c r="G3032" t="s">
        <v>152</v>
      </c>
      <c r="H3032">
        <v>11739</v>
      </c>
    </row>
    <row r="3033" spans="1:8">
      <c r="A3033" t="s">
        <v>25</v>
      </c>
      <c r="B3033" t="s">
        <v>3422</v>
      </c>
      <c r="C3033" t="s">
        <v>176</v>
      </c>
      <c r="D3033">
        <v>2006</v>
      </c>
      <c r="E3033" t="s">
        <v>106</v>
      </c>
      <c r="F3033" t="s">
        <v>164</v>
      </c>
      <c r="G3033" t="s">
        <v>152</v>
      </c>
      <c r="H3033">
        <v>2379</v>
      </c>
    </row>
    <row r="3034" spans="1:8">
      <c r="A3034" t="s">
        <v>26</v>
      </c>
      <c r="B3034" t="s">
        <v>3423</v>
      </c>
      <c r="C3034" t="s">
        <v>177</v>
      </c>
      <c r="D3034">
        <v>2006</v>
      </c>
      <c r="E3034" t="s">
        <v>106</v>
      </c>
      <c r="F3034" t="s">
        <v>164</v>
      </c>
      <c r="G3034" t="s">
        <v>152</v>
      </c>
      <c r="H3034">
        <v>6420</v>
      </c>
    </row>
    <row r="3035" spans="1:8">
      <c r="A3035" s="16" t="s">
        <v>221</v>
      </c>
      <c r="B3035" t="s">
        <v>3424</v>
      </c>
      <c r="C3035" t="s">
        <v>178</v>
      </c>
      <c r="D3035">
        <v>2006</v>
      </c>
      <c r="E3035" t="s">
        <v>106</v>
      </c>
      <c r="F3035" t="s">
        <v>164</v>
      </c>
      <c r="G3035" t="s">
        <v>152</v>
      </c>
      <c r="H3035">
        <v>7771</v>
      </c>
    </row>
    <row r="3036" spans="1:8">
      <c r="A3036" t="s">
        <v>107</v>
      </c>
      <c r="B3036" t="s">
        <v>3425</v>
      </c>
      <c r="C3036" t="s">
        <v>179</v>
      </c>
      <c r="D3036">
        <v>2006</v>
      </c>
      <c r="E3036" t="s">
        <v>106</v>
      </c>
      <c r="F3036" t="s">
        <v>164</v>
      </c>
      <c r="G3036" t="s">
        <v>152</v>
      </c>
      <c r="H3036">
        <v>5796</v>
      </c>
    </row>
    <row r="3037" spans="1:8">
      <c r="A3037" t="s">
        <v>27</v>
      </c>
      <c r="B3037" t="s">
        <v>3426</v>
      </c>
      <c r="C3037" t="s">
        <v>180</v>
      </c>
      <c r="D3037">
        <v>2006</v>
      </c>
      <c r="E3037" t="s">
        <v>106</v>
      </c>
      <c r="F3037" t="s">
        <v>164</v>
      </c>
      <c r="G3037" t="s">
        <v>152</v>
      </c>
      <c r="H3037">
        <v>4092</v>
      </c>
    </row>
    <row r="3038" spans="1:8">
      <c r="A3038" t="s">
        <v>28</v>
      </c>
      <c r="B3038" t="s">
        <v>3427</v>
      </c>
      <c r="C3038" t="s">
        <v>181</v>
      </c>
      <c r="D3038">
        <v>2006</v>
      </c>
      <c r="E3038" t="s">
        <v>106</v>
      </c>
      <c r="F3038" t="s">
        <v>164</v>
      </c>
      <c r="G3038" t="s">
        <v>152</v>
      </c>
      <c r="H3038">
        <v>8159</v>
      </c>
    </row>
    <row r="3039" spans="1:8">
      <c r="A3039" t="s">
        <v>30</v>
      </c>
      <c r="B3039" t="s">
        <v>3428</v>
      </c>
      <c r="C3039" t="s">
        <v>29</v>
      </c>
      <c r="D3039">
        <v>2006</v>
      </c>
      <c r="E3039" t="s">
        <v>106</v>
      </c>
      <c r="F3039" t="s">
        <v>164</v>
      </c>
      <c r="G3039" t="s">
        <v>152</v>
      </c>
      <c r="H3039">
        <v>1256</v>
      </c>
    </row>
    <row r="3040" spans="1:8">
      <c r="A3040" t="s">
        <v>32</v>
      </c>
      <c r="B3040" t="s">
        <v>3429</v>
      </c>
      <c r="C3040" t="s">
        <v>31</v>
      </c>
      <c r="D3040">
        <v>2006</v>
      </c>
      <c r="E3040" t="s">
        <v>106</v>
      </c>
      <c r="F3040" t="s">
        <v>164</v>
      </c>
      <c r="G3040" t="s">
        <v>152</v>
      </c>
      <c r="H3040">
        <v>2169</v>
      </c>
    </row>
    <row r="3041" spans="1:8">
      <c r="A3041" t="s">
        <v>34</v>
      </c>
      <c r="B3041" t="s">
        <v>3430</v>
      </c>
      <c r="C3041" t="s">
        <v>33</v>
      </c>
      <c r="D3041">
        <v>2006</v>
      </c>
      <c r="E3041" t="s">
        <v>106</v>
      </c>
      <c r="F3041" t="s">
        <v>164</v>
      </c>
      <c r="G3041" t="s">
        <v>152</v>
      </c>
      <c r="H3041">
        <v>2590</v>
      </c>
    </row>
    <row r="3042" spans="1:8">
      <c r="A3042" t="s">
        <v>36</v>
      </c>
      <c r="B3042" t="s">
        <v>3431</v>
      </c>
      <c r="C3042" t="s">
        <v>35</v>
      </c>
      <c r="D3042">
        <v>2006</v>
      </c>
      <c r="E3042" t="s">
        <v>106</v>
      </c>
      <c r="F3042" t="s">
        <v>164</v>
      </c>
      <c r="G3042" t="s">
        <v>152</v>
      </c>
      <c r="H3042">
        <v>1874</v>
      </c>
    </row>
    <row r="3043" spans="1:8">
      <c r="A3043" t="s">
        <v>38</v>
      </c>
      <c r="B3043" t="s">
        <v>3432</v>
      </c>
      <c r="C3043" t="s">
        <v>37</v>
      </c>
      <c r="D3043">
        <v>2006</v>
      </c>
      <c r="E3043" t="s">
        <v>106</v>
      </c>
      <c r="F3043" t="s">
        <v>164</v>
      </c>
      <c r="G3043" t="s">
        <v>152</v>
      </c>
      <c r="H3043">
        <v>1934</v>
      </c>
    </row>
    <row r="3044" spans="1:8">
      <c r="A3044" t="s">
        <v>40</v>
      </c>
      <c r="B3044" t="s">
        <v>3433</v>
      </c>
      <c r="C3044" t="s">
        <v>39</v>
      </c>
      <c r="D3044">
        <v>2006</v>
      </c>
      <c r="E3044" t="s">
        <v>106</v>
      </c>
      <c r="F3044" t="s">
        <v>164</v>
      </c>
      <c r="G3044" t="s">
        <v>152</v>
      </c>
      <c r="H3044">
        <v>1916</v>
      </c>
    </row>
    <row r="3045" spans="1:8">
      <c r="A3045" t="s">
        <v>41</v>
      </c>
      <c r="B3045" t="s">
        <v>3434</v>
      </c>
      <c r="C3045" t="s">
        <v>24</v>
      </c>
      <c r="D3045">
        <v>2006</v>
      </c>
      <c r="E3045" t="s">
        <v>106</v>
      </c>
      <c r="F3045" t="s">
        <v>164</v>
      </c>
      <c r="G3045" t="s">
        <v>152</v>
      </c>
      <c r="H3045">
        <v>2379</v>
      </c>
    </row>
    <row r="3046" spans="1:8">
      <c r="A3046" t="s">
        <v>43</v>
      </c>
      <c r="B3046" t="s">
        <v>3435</v>
      </c>
      <c r="C3046" t="s">
        <v>42</v>
      </c>
      <c r="D3046">
        <v>2006</v>
      </c>
      <c r="E3046" t="s">
        <v>106</v>
      </c>
      <c r="F3046" t="s">
        <v>164</v>
      </c>
      <c r="G3046" t="s">
        <v>152</v>
      </c>
      <c r="H3046">
        <v>1331</v>
      </c>
    </row>
    <row r="3047" spans="1:8">
      <c r="A3047" t="s">
        <v>45</v>
      </c>
      <c r="B3047" t="s">
        <v>3436</v>
      </c>
      <c r="C3047" t="s">
        <v>44</v>
      </c>
      <c r="D3047">
        <v>2006</v>
      </c>
      <c r="E3047" t="s">
        <v>106</v>
      </c>
      <c r="F3047" t="s">
        <v>164</v>
      </c>
      <c r="G3047" t="s">
        <v>152</v>
      </c>
      <c r="H3047">
        <v>1979</v>
      </c>
    </row>
    <row r="3048" spans="1:8">
      <c r="A3048" t="s">
        <v>47</v>
      </c>
      <c r="B3048" t="s">
        <v>3437</v>
      </c>
      <c r="C3048" t="s">
        <v>46</v>
      </c>
      <c r="D3048">
        <v>2006</v>
      </c>
      <c r="E3048" t="s">
        <v>106</v>
      </c>
      <c r="F3048" t="s">
        <v>164</v>
      </c>
      <c r="G3048" t="s">
        <v>152</v>
      </c>
      <c r="H3048">
        <v>3110</v>
      </c>
    </row>
    <row r="3049" spans="1:8">
      <c r="A3049" t="s">
        <v>49</v>
      </c>
      <c r="B3049" t="s">
        <v>3438</v>
      </c>
      <c r="C3049" t="s">
        <v>48</v>
      </c>
      <c r="D3049">
        <v>2006</v>
      </c>
      <c r="E3049" t="s">
        <v>106</v>
      </c>
      <c r="F3049" t="s">
        <v>164</v>
      </c>
      <c r="G3049" t="s">
        <v>152</v>
      </c>
      <c r="H3049">
        <v>3738</v>
      </c>
    </row>
    <row r="3050" spans="1:8">
      <c r="A3050" t="s">
        <v>51</v>
      </c>
      <c r="B3050" t="s">
        <v>3439</v>
      </c>
      <c r="C3050" t="s">
        <v>50</v>
      </c>
      <c r="D3050">
        <v>2006</v>
      </c>
      <c r="E3050" t="s">
        <v>106</v>
      </c>
      <c r="F3050" t="s">
        <v>164</v>
      </c>
      <c r="G3050" t="s">
        <v>152</v>
      </c>
      <c r="H3050">
        <v>2225</v>
      </c>
    </row>
    <row r="3051" spans="1:8">
      <c r="A3051" t="s">
        <v>53</v>
      </c>
      <c r="B3051" t="s">
        <v>3440</v>
      </c>
      <c r="C3051" t="s">
        <v>52</v>
      </c>
      <c r="D3051">
        <v>2006</v>
      </c>
      <c r="E3051" t="s">
        <v>106</v>
      </c>
      <c r="F3051" t="s">
        <v>164</v>
      </c>
      <c r="G3051" t="s">
        <v>152</v>
      </c>
      <c r="H3051">
        <v>1808</v>
      </c>
    </row>
    <row r="3052" spans="1:8">
      <c r="A3052" t="s">
        <v>55</v>
      </c>
      <c r="B3052" t="s">
        <v>3441</v>
      </c>
      <c r="C3052" t="s">
        <v>54</v>
      </c>
      <c r="D3052">
        <v>2006</v>
      </c>
      <c r="E3052" t="s">
        <v>106</v>
      </c>
      <c r="F3052" t="s">
        <v>164</v>
      </c>
      <c r="G3052" t="s">
        <v>152</v>
      </c>
      <c r="H3052">
        <v>1808</v>
      </c>
    </row>
    <row r="3053" spans="1:8">
      <c r="A3053" t="s">
        <v>57</v>
      </c>
      <c r="B3053" t="s">
        <v>3442</v>
      </c>
      <c r="C3053" t="s">
        <v>56</v>
      </c>
      <c r="D3053">
        <v>2006</v>
      </c>
      <c r="E3053" t="s">
        <v>106</v>
      </c>
      <c r="F3053" t="s">
        <v>164</v>
      </c>
      <c r="G3053" t="s">
        <v>152</v>
      </c>
      <c r="H3053">
        <v>3988</v>
      </c>
    </row>
    <row r="3054" spans="1:8">
      <c r="A3054" t="s">
        <v>59</v>
      </c>
      <c r="B3054" t="s">
        <v>3443</v>
      </c>
      <c r="C3054" t="s">
        <v>58</v>
      </c>
      <c r="D3054">
        <v>2006</v>
      </c>
      <c r="E3054" t="s">
        <v>106</v>
      </c>
      <c r="F3054" t="s">
        <v>164</v>
      </c>
      <c r="G3054" t="s">
        <v>152</v>
      </c>
      <c r="H3054">
        <v>3332</v>
      </c>
    </row>
    <row r="3055" spans="1:8">
      <c r="A3055" t="s">
        <v>61</v>
      </c>
      <c r="B3055" t="s">
        <v>3444</v>
      </c>
      <c r="C3055" t="s">
        <v>60</v>
      </c>
      <c r="D3055">
        <v>2006</v>
      </c>
      <c r="E3055" t="s">
        <v>106</v>
      </c>
      <c r="F3055" t="s">
        <v>164</v>
      </c>
      <c r="G3055" t="s">
        <v>152</v>
      </c>
      <c r="H3055">
        <v>760</v>
      </c>
    </row>
    <row r="3056" spans="1:8">
      <c r="A3056" t="s">
        <v>63</v>
      </c>
      <c r="B3056" t="s">
        <v>3445</v>
      </c>
      <c r="C3056" t="s">
        <v>62</v>
      </c>
      <c r="D3056">
        <v>2006</v>
      </c>
      <c r="E3056" t="s">
        <v>106</v>
      </c>
      <c r="F3056" t="s">
        <v>164</v>
      </c>
      <c r="G3056" t="s">
        <v>152</v>
      </c>
      <c r="H3056">
        <v>2161</v>
      </c>
    </row>
    <row r="3057" spans="1:8">
      <c r="A3057" t="s">
        <v>65</v>
      </c>
      <c r="B3057" t="s">
        <v>3446</v>
      </c>
      <c r="C3057" t="s">
        <v>64</v>
      </c>
      <c r="D3057">
        <v>2006</v>
      </c>
      <c r="E3057" t="s">
        <v>106</v>
      </c>
      <c r="F3057" t="s">
        <v>164</v>
      </c>
      <c r="G3057" t="s">
        <v>152</v>
      </c>
      <c r="H3057">
        <v>1114</v>
      </c>
    </row>
    <row r="3058" spans="1:8">
      <c r="A3058" t="s">
        <v>67</v>
      </c>
      <c r="B3058" t="s">
        <v>3447</v>
      </c>
      <c r="C3058" t="s">
        <v>66</v>
      </c>
      <c r="D3058">
        <v>2006</v>
      </c>
      <c r="E3058" t="s">
        <v>106</v>
      </c>
      <c r="F3058" t="s">
        <v>164</v>
      </c>
      <c r="G3058" t="s">
        <v>152</v>
      </c>
      <c r="H3058">
        <v>1348</v>
      </c>
    </row>
    <row r="3059" spans="1:8">
      <c r="A3059" t="s">
        <v>69</v>
      </c>
      <c r="B3059" t="s">
        <v>3448</v>
      </c>
      <c r="C3059" t="s">
        <v>68</v>
      </c>
      <c r="D3059">
        <v>2006</v>
      </c>
      <c r="E3059" t="s">
        <v>106</v>
      </c>
      <c r="F3059" t="s">
        <v>164</v>
      </c>
      <c r="G3059" t="s">
        <v>152</v>
      </c>
      <c r="H3059">
        <v>1506</v>
      </c>
    </row>
    <row r="3060" spans="1:8">
      <c r="A3060" t="s">
        <v>71</v>
      </c>
      <c r="B3060" t="s">
        <v>3449</v>
      </c>
      <c r="C3060" t="s">
        <v>70</v>
      </c>
      <c r="D3060">
        <v>2006</v>
      </c>
      <c r="E3060" t="s">
        <v>106</v>
      </c>
      <c r="F3060" t="s">
        <v>164</v>
      </c>
      <c r="G3060" t="s">
        <v>152</v>
      </c>
      <c r="H3060">
        <v>2030</v>
      </c>
    </row>
    <row r="3061" spans="1:8">
      <c r="A3061" t="s">
        <v>20</v>
      </c>
      <c r="B3061" t="s">
        <v>3450</v>
      </c>
      <c r="C3061" t="s">
        <v>182</v>
      </c>
      <c r="D3061">
        <v>2006</v>
      </c>
      <c r="E3061" t="s">
        <v>106</v>
      </c>
      <c r="F3061" t="s">
        <v>164</v>
      </c>
      <c r="G3061" t="s">
        <v>152</v>
      </c>
      <c r="H3061">
        <v>46356</v>
      </c>
    </row>
    <row r="3062" spans="1:8">
      <c r="A3062" t="s">
        <v>23</v>
      </c>
      <c r="B3062" t="s">
        <v>3451</v>
      </c>
      <c r="C3062" t="s">
        <v>175</v>
      </c>
      <c r="D3062">
        <v>2007</v>
      </c>
      <c r="E3062" t="s">
        <v>106</v>
      </c>
      <c r="F3062" t="s">
        <v>164</v>
      </c>
      <c r="G3062" t="s">
        <v>152</v>
      </c>
      <c r="H3062">
        <v>12105</v>
      </c>
    </row>
    <row r="3063" spans="1:8">
      <c r="A3063" t="s">
        <v>25</v>
      </c>
      <c r="B3063" t="s">
        <v>3452</v>
      </c>
      <c r="C3063" t="s">
        <v>176</v>
      </c>
      <c r="D3063">
        <v>2007</v>
      </c>
      <c r="E3063" t="s">
        <v>106</v>
      </c>
      <c r="F3063" t="s">
        <v>164</v>
      </c>
      <c r="G3063" t="s">
        <v>152</v>
      </c>
      <c r="H3063">
        <v>2467</v>
      </c>
    </row>
    <row r="3064" spans="1:8">
      <c r="A3064" t="s">
        <v>26</v>
      </c>
      <c r="B3064" t="s">
        <v>3453</v>
      </c>
      <c r="C3064" t="s">
        <v>177</v>
      </c>
      <c r="D3064">
        <v>2007</v>
      </c>
      <c r="E3064" t="s">
        <v>106</v>
      </c>
      <c r="F3064" t="s">
        <v>164</v>
      </c>
      <c r="G3064" t="s">
        <v>152</v>
      </c>
      <c r="H3064">
        <v>6682</v>
      </c>
    </row>
    <row r="3065" spans="1:8">
      <c r="A3065" s="16" t="s">
        <v>221</v>
      </c>
      <c r="B3065" t="s">
        <v>3454</v>
      </c>
      <c r="C3065" t="s">
        <v>178</v>
      </c>
      <c r="D3065">
        <v>2007</v>
      </c>
      <c r="E3065" t="s">
        <v>106</v>
      </c>
      <c r="F3065" t="s">
        <v>164</v>
      </c>
      <c r="G3065" t="s">
        <v>152</v>
      </c>
      <c r="H3065">
        <v>8049</v>
      </c>
    </row>
    <row r="3066" spans="1:8">
      <c r="A3066" t="s">
        <v>107</v>
      </c>
      <c r="B3066" t="s">
        <v>3455</v>
      </c>
      <c r="C3066" t="s">
        <v>179</v>
      </c>
      <c r="D3066">
        <v>2007</v>
      </c>
      <c r="E3066" t="s">
        <v>106</v>
      </c>
      <c r="F3066" t="s">
        <v>164</v>
      </c>
      <c r="G3066" t="s">
        <v>152</v>
      </c>
      <c r="H3066">
        <v>6118</v>
      </c>
    </row>
    <row r="3067" spans="1:8">
      <c r="A3067" t="s">
        <v>27</v>
      </c>
      <c r="B3067" t="s">
        <v>3456</v>
      </c>
      <c r="C3067" t="s">
        <v>180</v>
      </c>
      <c r="D3067">
        <v>2007</v>
      </c>
      <c r="E3067" t="s">
        <v>106</v>
      </c>
      <c r="F3067" t="s">
        <v>164</v>
      </c>
      <c r="G3067" t="s">
        <v>152</v>
      </c>
      <c r="H3067">
        <v>4212</v>
      </c>
    </row>
    <row r="3068" spans="1:8">
      <c r="A3068" t="s">
        <v>28</v>
      </c>
      <c r="B3068" t="s">
        <v>3457</v>
      </c>
      <c r="C3068" t="s">
        <v>181</v>
      </c>
      <c r="D3068">
        <v>2007</v>
      </c>
      <c r="E3068" t="s">
        <v>106</v>
      </c>
      <c r="F3068" t="s">
        <v>164</v>
      </c>
      <c r="G3068" t="s">
        <v>152</v>
      </c>
      <c r="H3068">
        <v>8458</v>
      </c>
    </row>
    <row r="3069" spans="1:8">
      <c r="A3069" t="s">
        <v>30</v>
      </c>
      <c r="B3069" t="s">
        <v>3458</v>
      </c>
      <c r="C3069" t="s">
        <v>29</v>
      </c>
      <c r="D3069">
        <v>2007</v>
      </c>
      <c r="E3069" t="s">
        <v>106</v>
      </c>
      <c r="F3069" t="s">
        <v>164</v>
      </c>
      <c r="G3069" t="s">
        <v>152</v>
      </c>
      <c r="H3069">
        <v>1300</v>
      </c>
    </row>
    <row r="3070" spans="1:8">
      <c r="A3070" t="s">
        <v>32</v>
      </c>
      <c r="B3070" t="s">
        <v>3459</v>
      </c>
      <c r="C3070" t="s">
        <v>31</v>
      </c>
      <c r="D3070">
        <v>2007</v>
      </c>
      <c r="E3070" t="s">
        <v>106</v>
      </c>
      <c r="F3070" t="s">
        <v>164</v>
      </c>
      <c r="G3070" t="s">
        <v>152</v>
      </c>
      <c r="H3070">
        <v>2221</v>
      </c>
    </row>
    <row r="3071" spans="1:8">
      <c r="A3071" t="s">
        <v>34</v>
      </c>
      <c r="B3071" t="s">
        <v>3460</v>
      </c>
      <c r="C3071" t="s">
        <v>33</v>
      </c>
      <c r="D3071">
        <v>2007</v>
      </c>
      <c r="E3071" t="s">
        <v>106</v>
      </c>
      <c r="F3071" t="s">
        <v>164</v>
      </c>
      <c r="G3071" t="s">
        <v>152</v>
      </c>
      <c r="H3071">
        <v>2708</v>
      </c>
    </row>
    <row r="3072" spans="1:8">
      <c r="A3072" t="s">
        <v>36</v>
      </c>
      <c r="B3072" t="s">
        <v>3461</v>
      </c>
      <c r="C3072" t="s">
        <v>35</v>
      </c>
      <c r="D3072">
        <v>2007</v>
      </c>
      <c r="E3072" t="s">
        <v>106</v>
      </c>
      <c r="F3072" t="s">
        <v>164</v>
      </c>
      <c r="G3072" t="s">
        <v>152</v>
      </c>
      <c r="H3072">
        <v>1916</v>
      </c>
    </row>
    <row r="3073" spans="1:8">
      <c r="A3073" t="s">
        <v>38</v>
      </c>
      <c r="B3073" t="s">
        <v>3462</v>
      </c>
      <c r="C3073" t="s">
        <v>37</v>
      </c>
      <c r="D3073">
        <v>2007</v>
      </c>
      <c r="E3073" t="s">
        <v>106</v>
      </c>
      <c r="F3073" t="s">
        <v>164</v>
      </c>
      <c r="G3073" t="s">
        <v>152</v>
      </c>
      <c r="H3073">
        <v>1998</v>
      </c>
    </row>
    <row r="3074" spans="1:8">
      <c r="A3074" t="s">
        <v>40</v>
      </c>
      <c r="B3074" t="s">
        <v>3463</v>
      </c>
      <c r="C3074" t="s">
        <v>39</v>
      </c>
      <c r="D3074">
        <v>2007</v>
      </c>
      <c r="E3074" t="s">
        <v>106</v>
      </c>
      <c r="F3074" t="s">
        <v>164</v>
      </c>
      <c r="G3074" t="s">
        <v>152</v>
      </c>
      <c r="H3074">
        <v>1962</v>
      </c>
    </row>
    <row r="3075" spans="1:8">
      <c r="A3075" t="s">
        <v>41</v>
      </c>
      <c r="B3075" t="s">
        <v>3464</v>
      </c>
      <c r="C3075" t="s">
        <v>24</v>
      </c>
      <c r="D3075">
        <v>2007</v>
      </c>
      <c r="E3075" t="s">
        <v>106</v>
      </c>
      <c r="F3075" t="s">
        <v>164</v>
      </c>
      <c r="G3075" t="s">
        <v>152</v>
      </c>
      <c r="H3075">
        <v>2467</v>
      </c>
    </row>
    <row r="3076" spans="1:8">
      <c r="A3076" t="s">
        <v>43</v>
      </c>
      <c r="B3076" t="s">
        <v>3465</v>
      </c>
      <c r="C3076" t="s">
        <v>42</v>
      </c>
      <c r="D3076">
        <v>2007</v>
      </c>
      <c r="E3076" t="s">
        <v>106</v>
      </c>
      <c r="F3076" t="s">
        <v>164</v>
      </c>
      <c r="G3076" t="s">
        <v>152</v>
      </c>
      <c r="H3076">
        <v>1364</v>
      </c>
    </row>
    <row r="3077" spans="1:8">
      <c r="A3077" t="s">
        <v>45</v>
      </c>
      <c r="B3077" t="s">
        <v>3466</v>
      </c>
      <c r="C3077" t="s">
        <v>44</v>
      </c>
      <c r="D3077">
        <v>2007</v>
      </c>
      <c r="E3077" t="s">
        <v>106</v>
      </c>
      <c r="F3077" t="s">
        <v>164</v>
      </c>
      <c r="G3077" t="s">
        <v>152</v>
      </c>
      <c r="H3077">
        <v>2064</v>
      </c>
    </row>
    <row r="3078" spans="1:8">
      <c r="A3078" t="s">
        <v>47</v>
      </c>
      <c r="B3078" t="s">
        <v>3467</v>
      </c>
      <c r="C3078" t="s">
        <v>46</v>
      </c>
      <c r="D3078">
        <v>2007</v>
      </c>
      <c r="E3078" t="s">
        <v>106</v>
      </c>
      <c r="F3078" t="s">
        <v>164</v>
      </c>
      <c r="G3078" t="s">
        <v>152</v>
      </c>
      <c r="H3078">
        <v>3254</v>
      </c>
    </row>
    <row r="3079" spans="1:8">
      <c r="A3079" t="s">
        <v>49</v>
      </c>
      <c r="B3079" t="s">
        <v>3468</v>
      </c>
      <c r="C3079" t="s">
        <v>48</v>
      </c>
      <c r="D3079">
        <v>2007</v>
      </c>
      <c r="E3079" t="s">
        <v>106</v>
      </c>
      <c r="F3079" t="s">
        <v>164</v>
      </c>
      <c r="G3079" t="s">
        <v>152</v>
      </c>
      <c r="H3079">
        <v>3812</v>
      </c>
    </row>
    <row r="3080" spans="1:8">
      <c r="A3080" t="s">
        <v>51</v>
      </c>
      <c r="B3080" t="s">
        <v>3469</v>
      </c>
      <c r="C3080" t="s">
        <v>50</v>
      </c>
      <c r="D3080">
        <v>2007</v>
      </c>
      <c r="E3080" t="s">
        <v>106</v>
      </c>
      <c r="F3080" t="s">
        <v>164</v>
      </c>
      <c r="G3080" t="s">
        <v>152</v>
      </c>
      <c r="H3080">
        <v>2330</v>
      </c>
    </row>
    <row r="3081" spans="1:8">
      <c r="A3081" t="s">
        <v>53</v>
      </c>
      <c r="B3081" t="s">
        <v>3470</v>
      </c>
      <c r="C3081" t="s">
        <v>52</v>
      </c>
      <c r="D3081">
        <v>2007</v>
      </c>
      <c r="E3081" t="s">
        <v>106</v>
      </c>
      <c r="F3081" t="s">
        <v>164</v>
      </c>
      <c r="G3081" t="s">
        <v>152</v>
      </c>
      <c r="H3081">
        <v>1907</v>
      </c>
    </row>
    <row r="3082" spans="1:8">
      <c r="A3082" t="s">
        <v>55</v>
      </c>
      <c r="B3082" t="s">
        <v>3471</v>
      </c>
      <c r="C3082" t="s">
        <v>54</v>
      </c>
      <c r="D3082">
        <v>2007</v>
      </c>
      <c r="E3082" t="s">
        <v>106</v>
      </c>
      <c r="F3082" t="s">
        <v>164</v>
      </c>
      <c r="G3082" t="s">
        <v>152</v>
      </c>
      <c r="H3082">
        <v>1910</v>
      </c>
    </row>
    <row r="3083" spans="1:8">
      <c r="A3083" t="s">
        <v>57</v>
      </c>
      <c r="B3083" t="s">
        <v>3472</v>
      </c>
      <c r="C3083" t="s">
        <v>56</v>
      </c>
      <c r="D3083">
        <v>2007</v>
      </c>
      <c r="E3083" t="s">
        <v>106</v>
      </c>
      <c r="F3083" t="s">
        <v>164</v>
      </c>
      <c r="G3083" t="s">
        <v>152</v>
      </c>
      <c r="H3083">
        <v>4208</v>
      </c>
    </row>
    <row r="3084" spans="1:8">
      <c r="A3084" t="s">
        <v>59</v>
      </c>
      <c r="B3084" t="s">
        <v>3473</v>
      </c>
      <c r="C3084" t="s">
        <v>58</v>
      </c>
      <c r="D3084">
        <v>2007</v>
      </c>
      <c r="E3084" t="s">
        <v>106</v>
      </c>
      <c r="F3084" t="s">
        <v>164</v>
      </c>
      <c r="G3084" t="s">
        <v>152</v>
      </c>
      <c r="H3084">
        <v>3419</v>
      </c>
    </row>
    <row r="3085" spans="1:8">
      <c r="A3085" t="s">
        <v>61</v>
      </c>
      <c r="B3085" t="s">
        <v>3474</v>
      </c>
      <c r="C3085" t="s">
        <v>60</v>
      </c>
      <c r="D3085">
        <v>2007</v>
      </c>
      <c r="E3085" t="s">
        <v>106</v>
      </c>
      <c r="F3085" t="s">
        <v>164</v>
      </c>
      <c r="G3085" t="s">
        <v>152</v>
      </c>
      <c r="H3085">
        <v>793</v>
      </c>
    </row>
    <row r="3086" spans="1:8">
      <c r="A3086" t="s">
        <v>63</v>
      </c>
      <c r="B3086" t="s">
        <v>3475</v>
      </c>
      <c r="C3086" t="s">
        <v>62</v>
      </c>
      <c r="D3086">
        <v>2007</v>
      </c>
      <c r="E3086" t="s">
        <v>106</v>
      </c>
      <c r="F3086" t="s">
        <v>164</v>
      </c>
      <c r="G3086" t="s">
        <v>152</v>
      </c>
      <c r="H3086">
        <v>2281</v>
      </c>
    </row>
    <row r="3087" spans="1:8">
      <c r="A3087" t="s">
        <v>65</v>
      </c>
      <c r="B3087" t="s">
        <v>3476</v>
      </c>
      <c r="C3087" t="s">
        <v>64</v>
      </c>
      <c r="D3087">
        <v>2007</v>
      </c>
      <c r="E3087" t="s">
        <v>106</v>
      </c>
      <c r="F3087" t="s">
        <v>164</v>
      </c>
      <c r="G3087" t="s">
        <v>152</v>
      </c>
      <c r="H3087">
        <v>1130</v>
      </c>
    </row>
    <row r="3088" spans="1:8">
      <c r="A3088" t="s">
        <v>67</v>
      </c>
      <c r="B3088" t="s">
        <v>3477</v>
      </c>
      <c r="C3088" t="s">
        <v>66</v>
      </c>
      <c r="D3088">
        <v>2007</v>
      </c>
      <c r="E3088" t="s">
        <v>106</v>
      </c>
      <c r="F3088" t="s">
        <v>164</v>
      </c>
      <c r="G3088" t="s">
        <v>152</v>
      </c>
      <c r="H3088">
        <v>1409</v>
      </c>
    </row>
    <row r="3089" spans="1:8">
      <c r="A3089" t="s">
        <v>69</v>
      </c>
      <c r="B3089" t="s">
        <v>3478</v>
      </c>
      <c r="C3089" t="s">
        <v>68</v>
      </c>
      <c r="D3089">
        <v>2007</v>
      </c>
      <c r="E3089" t="s">
        <v>106</v>
      </c>
      <c r="F3089" t="s">
        <v>164</v>
      </c>
      <c r="G3089" t="s">
        <v>152</v>
      </c>
      <c r="H3089">
        <v>1564</v>
      </c>
    </row>
    <row r="3090" spans="1:8">
      <c r="A3090" t="s">
        <v>71</v>
      </c>
      <c r="B3090" t="s">
        <v>3479</v>
      </c>
      <c r="C3090" t="s">
        <v>70</v>
      </c>
      <c r="D3090">
        <v>2007</v>
      </c>
      <c r="E3090" t="s">
        <v>106</v>
      </c>
      <c r="F3090" t="s">
        <v>164</v>
      </c>
      <c r="G3090" t="s">
        <v>152</v>
      </c>
      <c r="H3090">
        <v>2074</v>
      </c>
    </row>
    <row r="3091" spans="1:8">
      <c r="A3091" t="s">
        <v>20</v>
      </c>
      <c r="B3091" t="s">
        <v>3480</v>
      </c>
      <c r="C3091" t="s">
        <v>182</v>
      </c>
      <c r="D3091">
        <v>2007</v>
      </c>
      <c r="E3091" t="s">
        <v>106</v>
      </c>
      <c r="F3091" t="s">
        <v>164</v>
      </c>
      <c r="G3091" t="s">
        <v>152</v>
      </c>
      <c r="H3091">
        <v>48091</v>
      </c>
    </row>
    <row r="3092" spans="1:8">
      <c r="A3092" t="s">
        <v>23</v>
      </c>
      <c r="B3092" t="s">
        <v>3481</v>
      </c>
      <c r="C3092" t="s">
        <v>175</v>
      </c>
      <c r="D3092">
        <v>2008</v>
      </c>
      <c r="E3092" t="s">
        <v>106</v>
      </c>
      <c r="F3092" t="s">
        <v>164</v>
      </c>
      <c r="G3092" t="s">
        <v>152</v>
      </c>
      <c r="H3092">
        <v>12244</v>
      </c>
    </row>
    <row r="3093" spans="1:8">
      <c r="A3093" t="s">
        <v>25</v>
      </c>
      <c r="B3093" t="s">
        <v>3482</v>
      </c>
      <c r="C3093" t="s">
        <v>176</v>
      </c>
      <c r="D3093">
        <v>2008</v>
      </c>
      <c r="E3093" t="s">
        <v>106</v>
      </c>
      <c r="F3093" t="s">
        <v>164</v>
      </c>
      <c r="G3093" t="s">
        <v>152</v>
      </c>
      <c r="H3093">
        <v>2551</v>
      </c>
    </row>
    <row r="3094" spans="1:8">
      <c r="A3094" t="s">
        <v>26</v>
      </c>
      <c r="B3094" t="s">
        <v>3483</v>
      </c>
      <c r="C3094" t="s">
        <v>177</v>
      </c>
      <c r="D3094">
        <v>2008</v>
      </c>
      <c r="E3094" t="s">
        <v>106</v>
      </c>
      <c r="F3094" t="s">
        <v>164</v>
      </c>
      <c r="G3094" t="s">
        <v>152</v>
      </c>
      <c r="H3094">
        <v>6910</v>
      </c>
    </row>
    <row r="3095" spans="1:8">
      <c r="A3095" s="16" t="s">
        <v>221</v>
      </c>
      <c r="B3095" t="s">
        <v>3484</v>
      </c>
      <c r="C3095" t="s">
        <v>178</v>
      </c>
      <c r="D3095">
        <v>2008</v>
      </c>
      <c r="E3095" t="s">
        <v>106</v>
      </c>
      <c r="F3095" t="s">
        <v>164</v>
      </c>
      <c r="G3095" t="s">
        <v>152</v>
      </c>
      <c r="H3095">
        <v>8194</v>
      </c>
    </row>
    <row r="3096" spans="1:8">
      <c r="A3096" t="s">
        <v>107</v>
      </c>
      <c r="B3096" t="s">
        <v>3485</v>
      </c>
      <c r="C3096" t="s">
        <v>179</v>
      </c>
      <c r="D3096">
        <v>2008</v>
      </c>
      <c r="E3096" t="s">
        <v>106</v>
      </c>
      <c r="F3096" t="s">
        <v>164</v>
      </c>
      <c r="G3096" t="s">
        <v>152</v>
      </c>
      <c r="H3096">
        <v>6339</v>
      </c>
    </row>
    <row r="3097" spans="1:8">
      <c r="A3097" t="s">
        <v>27</v>
      </c>
      <c r="B3097" t="s">
        <v>3486</v>
      </c>
      <c r="C3097" t="s">
        <v>180</v>
      </c>
      <c r="D3097">
        <v>2008</v>
      </c>
      <c r="E3097" t="s">
        <v>106</v>
      </c>
      <c r="F3097" t="s">
        <v>164</v>
      </c>
      <c r="G3097" t="s">
        <v>152</v>
      </c>
      <c r="H3097">
        <v>4222</v>
      </c>
    </row>
    <row r="3098" spans="1:8">
      <c r="A3098" t="s">
        <v>28</v>
      </c>
      <c r="B3098" t="s">
        <v>3487</v>
      </c>
      <c r="C3098" t="s">
        <v>181</v>
      </c>
      <c r="D3098">
        <v>2008</v>
      </c>
      <c r="E3098" t="s">
        <v>106</v>
      </c>
      <c r="F3098" t="s">
        <v>164</v>
      </c>
      <c r="G3098" t="s">
        <v>152</v>
      </c>
      <c r="H3098">
        <v>8501</v>
      </c>
    </row>
    <row r="3099" spans="1:8">
      <c r="A3099" t="s">
        <v>30</v>
      </c>
      <c r="B3099" t="s">
        <v>3488</v>
      </c>
      <c r="C3099" t="s">
        <v>29</v>
      </c>
      <c r="D3099">
        <v>2008</v>
      </c>
      <c r="E3099" t="s">
        <v>106</v>
      </c>
      <c r="F3099" t="s">
        <v>164</v>
      </c>
      <c r="G3099" t="s">
        <v>152</v>
      </c>
      <c r="H3099">
        <v>1363</v>
      </c>
    </row>
    <row r="3100" spans="1:8">
      <c r="A3100" t="s">
        <v>32</v>
      </c>
      <c r="B3100" t="s">
        <v>3489</v>
      </c>
      <c r="C3100" t="s">
        <v>31</v>
      </c>
      <c r="D3100">
        <v>2008</v>
      </c>
      <c r="E3100" t="s">
        <v>106</v>
      </c>
      <c r="F3100" t="s">
        <v>164</v>
      </c>
      <c r="G3100" t="s">
        <v>152</v>
      </c>
      <c r="H3100">
        <v>2219</v>
      </c>
    </row>
    <row r="3101" spans="1:8">
      <c r="A3101" t="s">
        <v>34</v>
      </c>
      <c r="B3101" t="s">
        <v>3490</v>
      </c>
      <c r="C3101" t="s">
        <v>33</v>
      </c>
      <c r="D3101">
        <v>2008</v>
      </c>
      <c r="E3101" t="s">
        <v>106</v>
      </c>
      <c r="F3101" t="s">
        <v>164</v>
      </c>
      <c r="G3101" t="s">
        <v>152</v>
      </c>
      <c r="H3101">
        <v>2737</v>
      </c>
    </row>
    <row r="3102" spans="1:8">
      <c r="A3102" t="s">
        <v>36</v>
      </c>
      <c r="B3102" t="s">
        <v>3491</v>
      </c>
      <c r="C3102" t="s">
        <v>35</v>
      </c>
      <c r="D3102">
        <v>2008</v>
      </c>
      <c r="E3102" t="s">
        <v>106</v>
      </c>
      <c r="F3102" t="s">
        <v>164</v>
      </c>
      <c r="G3102" t="s">
        <v>152</v>
      </c>
      <c r="H3102">
        <v>1911</v>
      </c>
    </row>
    <row r="3103" spans="1:8">
      <c r="A3103" t="s">
        <v>38</v>
      </c>
      <c r="B3103" t="s">
        <v>3492</v>
      </c>
      <c r="C3103" t="s">
        <v>37</v>
      </c>
      <c r="D3103">
        <v>2008</v>
      </c>
      <c r="E3103" t="s">
        <v>106</v>
      </c>
      <c r="F3103" t="s">
        <v>164</v>
      </c>
      <c r="G3103" t="s">
        <v>152</v>
      </c>
      <c r="H3103">
        <v>2020</v>
      </c>
    </row>
    <row r="3104" spans="1:8">
      <c r="A3104" t="s">
        <v>40</v>
      </c>
      <c r="B3104" t="s">
        <v>3493</v>
      </c>
      <c r="C3104" t="s">
        <v>39</v>
      </c>
      <c r="D3104">
        <v>2008</v>
      </c>
      <c r="E3104" t="s">
        <v>106</v>
      </c>
      <c r="F3104" t="s">
        <v>164</v>
      </c>
      <c r="G3104" t="s">
        <v>152</v>
      </c>
      <c r="H3104">
        <v>1994</v>
      </c>
    </row>
    <row r="3105" spans="1:8">
      <c r="A3105" t="s">
        <v>41</v>
      </c>
      <c r="B3105" t="s">
        <v>3494</v>
      </c>
      <c r="C3105" t="s">
        <v>24</v>
      </c>
      <c r="D3105">
        <v>2008</v>
      </c>
      <c r="E3105" t="s">
        <v>106</v>
      </c>
      <c r="F3105" t="s">
        <v>164</v>
      </c>
      <c r="G3105" t="s">
        <v>152</v>
      </c>
      <c r="H3105">
        <v>2551</v>
      </c>
    </row>
    <row r="3106" spans="1:8">
      <c r="A3106" t="s">
        <v>43</v>
      </c>
      <c r="B3106" t="s">
        <v>3495</v>
      </c>
      <c r="C3106" t="s">
        <v>42</v>
      </c>
      <c r="D3106">
        <v>2008</v>
      </c>
      <c r="E3106" t="s">
        <v>106</v>
      </c>
      <c r="F3106" t="s">
        <v>164</v>
      </c>
      <c r="G3106" t="s">
        <v>152</v>
      </c>
      <c r="H3106">
        <v>1408</v>
      </c>
    </row>
    <row r="3107" spans="1:8">
      <c r="A3107" t="s">
        <v>45</v>
      </c>
      <c r="B3107" t="s">
        <v>3496</v>
      </c>
      <c r="C3107" t="s">
        <v>44</v>
      </c>
      <c r="D3107">
        <v>2008</v>
      </c>
      <c r="E3107" t="s">
        <v>106</v>
      </c>
      <c r="F3107" t="s">
        <v>164</v>
      </c>
      <c r="G3107" t="s">
        <v>152</v>
      </c>
      <c r="H3107">
        <v>2126</v>
      </c>
    </row>
    <row r="3108" spans="1:8">
      <c r="A3108" t="s">
        <v>47</v>
      </c>
      <c r="B3108" t="s">
        <v>3497</v>
      </c>
      <c r="C3108" t="s">
        <v>46</v>
      </c>
      <c r="D3108">
        <v>2008</v>
      </c>
      <c r="E3108" t="s">
        <v>106</v>
      </c>
      <c r="F3108" t="s">
        <v>164</v>
      </c>
      <c r="G3108" t="s">
        <v>152</v>
      </c>
      <c r="H3108">
        <v>3376</v>
      </c>
    </row>
    <row r="3109" spans="1:8">
      <c r="A3109" t="s">
        <v>49</v>
      </c>
      <c r="B3109" t="s">
        <v>3498</v>
      </c>
      <c r="C3109" t="s">
        <v>48</v>
      </c>
      <c r="D3109">
        <v>2008</v>
      </c>
      <c r="E3109" t="s">
        <v>106</v>
      </c>
      <c r="F3109" t="s">
        <v>164</v>
      </c>
      <c r="G3109" t="s">
        <v>152</v>
      </c>
      <c r="H3109">
        <v>3830</v>
      </c>
    </row>
    <row r="3110" spans="1:8">
      <c r="A3110" t="s">
        <v>51</v>
      </c>
      <c r="B3110" t="s">
        <v>3499</v>
      </c>
      <c r="C3110" t="s">
        <v>50</v>
      </c>
      <c r="D3110">
        <v>2008</v>
      </c>
      <c r="E3110" t="s">
        <v>106</v>
      </c>
      <c r="F3110" t="s">
        <v>164</v>
      </c>
      <c r="G3110" t="s">
        <v>152</v>
      </c>
      <c r="H3110">
        <v>2392</v>
      </c>
    </row>
    <row r="3111" spans="1:8">
      <c r="A3111" t="s">
        <v>53</v>
      </c>
      <c r="B3111" t="s">
        <v>3500</v>
      </c>
      <c r="C3111" t="s">
        <v>52</v>
      </c>
      <c r="D3111">
        <v>2008</v>
      </c>
      <c r="E3111" t="s">
        <v>106</v>
      </c>
      <c r="F3111" t="s">
        <v>164</v>
      </c>
      <c r="G3111" t="s">
        <v>152</v>
      </c>
      <c r="H3111">
        <v>1972</v>
      </c>
    </row>
    <row r="3112" spans="1:8">
      <c r="A3112" t="s">
        <v>55</v>
      </c>
      <c r="B3112" t="s">
        <v>3501</v>
      </c>
      <c r="C3112" t="s">
        <v>54</v>
      </c>
      <c r="D3112">
        <v>2008</v>
      </c>
      <c r="E3112" t="s">
        <v>106</v>
      </c>
      <c r="F3112" t="s">
        <v>164</v>
      </c>
      <c r="G3112" t="s">
        <v>152</v>
      </c>
      <c r="H3112">
        <v>2002</v>
      </c>
    </row>
    <row r="3113" spans="1:8">
      <c r="A3113" t="s">
        <v>57</v>
      </c>
      <c r="B3113" t="s">
        <v>3502</v>
      </c>
      <c r="C3113" t="s">
        <v>56</v>
      </c>
      <c r="D3113">
        <v>2008</v>
      </c>
      <c r="E3113" t="s">
        <v>106</v>
      </c>
      <c r="F3113" t="s">
        <v>164</v>
      </c>
      <c r="G3113" t="s">
        <v>152</v>
      </c>
      <c r="H3113">
        <v>4337</v>
      </c>
    </row>
    <row r="3114" spans="1:8">
      <c r="A3114" t="s">
        <v>59</v>
      </c>
      <c r="B3114" t="s">
        <v>3503</v>
      </c>
      <c r="C3114" t="s">
        <v>58</v>
      </c>
      <c r="D3114">
        <v>2008</v>
      </c>
      <c r="E3114" t="s">
        <v>106</v>
      </c>
      <c r="F3114" t="s">
        <v>164</v>
      </c>
      <c r="G3114" t="s">
        <v>152</v>
      </c>
      <c r="H3114">
        <v>3426</v>
      </c>
    </row>
    <row r="3115" spans="1:8">
      <c r="A3115" t="s">
        <v>61</v>
      </c>
      <c r="B3115" t="s">
        <v>3504</v>
      </c>
      <c r="C3115" t="s">
        <v>60</v>
      </c>
      <c r="D3115">
        <v>2008</v>
      </c>
      <c r="E3115" t="s">
        <v>106</v>
      </c>
      <c r="F3115" t="s">
        <v>164</v>
      </c>
      <c r="G3115" t="s">
        <v>152</v>
      </c>
      <c r="H3115">
        <v>796</v>
      </c>
    </row>
    <row r="3116" spans="1:8">
      <c r="A3116" t="s">
        <v>63</v>
      </c>
      <c r="B3116" t="s">
        <v>3505</v>
      </c>
      <c r="C3116" t="s">
        <v>62</v>
      </c>
      <c r="D3116">
        <v>2008</v>
      </c>
      <c r="E3116" t="s">
        <v>106</v>
      </c>
      <c r="F3116" t="s">
        <v>164</v>
      </c>
      <c r="G3116" t="s">
        <v>152</v>
      </c>
      <c r="H3116">
        <v>2272</v>
      </c>
    </row>
    <row r="3117" spans="1:8">
      <c r="A3117" t="s">
        <v>65</v>
      </c>
      <c r="B3117" t="s">
        <v>3506</v>
      </c>
      <c r="C3117" t="s">
        <v>64</v>
      </c>
      <c r="D3117">
        <v>2008</v>
      </c>
      <c r="E3117" t="s">
        <v>106</v>
      </c>
      <c r="F3117" t="s">
        <v>164</v>
      </c>
      <c r="G3117" t="s">
        <v>152</v>
      </c>
      <c r="H3117">
        <v>1124</v>
      </c>
    </row>
    <row r="3118" spans="1:8">
      <c r="A3118" t="s">
        <v>67</v>
      </c>
      <c r="B3118" t="s">
        <v>3507</v>
      </c>
      <c r="C3118" t="s">
        <v>66</v>
      </c>
      <c r="D3118">
        <v>2008</v>
      </c>
      <c r="E3118" t="s">
        <v>106</v>
      </c>
      <c r="F3118" t="s">
        <v>164</v>
      </c>
      <c r="G3118" t="s">
        <v>152</v>
      </c>
      <c r="H3118">
        <v>1395</v>
      </c>
    </row>
    <row r="3119" spans="1:8">
      <c r="A3119" t="s">
        <v>69</v>
      </c>
      <c r="B3119" t="s">
        <v>3508</v>
      </c>
      <c r="C3119" t="s">
        <v>68</v>
      </c>
      <c r="D3119">
        <v>2008</v>
      </c>
      <c r="E3119" t="s">
        <v>106</v>
      </c>
      <c r="F3119" t="s">
        <v>164</v>
      </c>
      <c r="G3119" t="s">
        <v>152</v>
      </c>
      <c r="H3119">
        <v>1634</v>
      </c>
    </row>
    <row r="3120" spans="1:8">
      <c r="A3120" t="s">
        <v>71</v>
      </c>
      <c r="B3120" t="s">
        <v>3509</v>
      </c>
      <c r="C3120" t="s">
        <v>70</v>
      </c>
      <c r="D3120">
        <v>2008</v>
      </c>
      <c r="E3120" t="s">
        <v>106</v>
      </c>
      <c r="F3120" t="s">
        <v>164</v>
      </c>
      <c r="G3120" t="s">
        <v>152</v>
      </c>
      <c r="H3120">
        <v>2076</v>
      </c>
    </row>
    <row r="3121" spans="1:8">
      <c r="A3121" t="s">
        <v>20</v>
      </c>
      <c r="B3121" t="s">
        <v>3510</v>
      </c>
      <c r="C3121" t="s">
        <v>182</v>
      </c>
      <c r="D3121">
        <v>2008</v>
      </c>
      <c r="E3121" t="s">
        <v>106</v>
      </c>
      <c r="F3121" t="s">
        <v>164</v>
      </c>
      <c r="G3121" t="s">
        <v>152</v>
      </c>
      <c r="H3121">
        <v>48961</v>
      </c>
    </row>
    <row r="3122" spans="1:8">
      <c r="A3122" t="s">
        <v>23</v>
      </c>
      <c r="B3122" t="s">
        <v>3511</v>
      </c>
      <c r="C3122" t="s">
        <v>175</v>
      </c>
      <c r="D3122">
        <v>2009</v>
      </c>
      <c r="E3122" t="s">
        <v>106</v>
      </c>
      <c r="F3122" t="s">
        <v>164</v>
      </c>
      <c r="G3122" t="s">
        <v>152</v>
      </c>
      <c r="H3122">
        <v>12350</v>
      </c>
    </row>
    <row r="3123" spans="1:8">
      <c r="A3123" t="s">
        <v>25</v>
      </c>
      <c r="B3123" t="s">
        <v>3512</v>
      </c>
      <c r="C3123" t="s">
        <v>176</v>
      </c>
      <c r="D3123">
        <v>2009</v>
      </c>
      <c r="E3123" t="s">
        <v>106</v>
      </c>
      <c r="F3123" t="s">
        <v>164</v>
      </c>
      <c r="G3123" t="s">
        <v>152</v>
      </c>
      <c r="H3123">
        <v>2571</v>
      </c>
    </row>
    <row r="3124" spans="1:8">
      <c r="A3124" t="s">
        <v>26</v>
      </c>
      <c r="B3124" t="s">
        <v>3513</v>
      </c>
      <c r="C3124" t="s">
        <v>177</v>
      </c>
      <c r="D3124">
        <v>2009</v>
      </c>
      <c r="E3124" t="s">
        <v>106</v>
      </c>
      <c r="F3124" t="s">
        <v>164</v>
      </c>
      <c r="G3124" t="s">
        <v>152</v>
      </c>
      <c r="H3124">
        <v>7032</v>
      </c>
    </row>
    <row r="3125" spans="1:8">
      <c r="A3125" s="16" t="s">
        <v>221</v>
      </c>
      <c r="B3125" t="s">
        <v>3514</v>
      </c>
      <c r="C3125" t="s">
        <v>178</v>
      </c>
      <c r="D3125">
        <v>2009</v>
      </c>
      <c r="E3125" t="s">
        <v>106</v>
      </c>
      <c r="F3125" t="s">
        <v>164</v>
      </c>
      <c r="G3125" t="s">
        <v>152</v>
      </c>
      <c r="H3125">
        <v>8222</v>
      </c>
    </row>
    <row r="3126" spans="1:8">
      <c r="A3126" t="s">
        <v>107</v>
      </c>
      <c r="B3126" t="s">
        <v>3515</v>
      </c>
      <c r="C3126" t="s">
        <v>179</v>
      </c>
      <c r="D3126">
        <v>2009</v>
      </c>
      <c r="E3126" t="s">
        <v>106</v>
      </c>
      <c r="F3126" t="s">
        <v>164</v>
      </c>
      <c r="G3126" t="s">
        <v>152</v>
      </c>
      <c r="H3126">
        <v>6503</v>
      </c>
    </row>
    <row r="3127" spans="1:8">
      <c r="A3127" t="s">
        <v>27</v>
      </c>
      <c r="B3127" t="s">
        <v>3516</v>
      </c>
      <c r="C3127" t="s">
        <v>180</v>
      </c>
      <c r="D3127">
        <v>2009</v>
      </c>
      <c r="E3127" t="s">
        <v>106</v>
      </c>
      <c r="F3127" t="s">
        <v>164</v>
      </c>
      <c r="G3127" t="s">
        <v>152</v>
      </c>
      <c r="H3127">
        <v>4293</v>
      </c>
    </row>
    <row r="3128" spans="1:8">
      <c r="A3128" t="s">
        <v>28</v>
      </c>
      <c r="B3128" t="s">
        <v>3517</v>
      </c>
      <c r="C3128" t="s">
        <v>181</v>
      </c>
      <c r="D3128">
        <v>2009</v>
      </c>
      <c r="E3128" t="s">
        <v>106</v>
      </c>
      <c r="F3128" t="s">
        <v>164</v>
      </c>
      <c r="G3128" t="s">
        <v>152</v>
      </c>
      <c r="H3128">
        <v>8661</v>
      </c>
    </row>
    <row r="3129" spans="1:8">
      <c r="A3129" t="s">
        <v>30</v>
      </c>
      <c r="B3129" t="s">
        <v>3518</v>
      </c>
      <c r="C3129" t="s">
        <v>29</v>
      </c>
      <c r="D3129">
        <v>2009</v>
      </c>
      <c r="E3129" t="s">
        <v>106</v>
      </c>
      <c r="F3129" t="s">
        <v>164</v>
      </c>
      <c r="G3129" t="s">
        <v>152</v>
      </c>
      <c r="H3129">
        <v>1381</v>
      </c>
    </row>
    <row r="3130" spans="1:8">
      <c r="A3130" t="s">
        <v>32</v>
      </c>
      <c r="B3130" t="s">
        <v>3519</v>
      </c>
      <c r="C3130" t="s">
        <v>31</v>
      </c>
      <c r="D3130">
        <v>2009</v>
      </c>
      <c r="E3130" t="s">
        <v>106</v>
      </c>
      <c r="F3130" t="s">
        <v>164</v>
      </c>
      <c r="G3130" t="s">
        <v>152</v>
      </c>
      <c r="H3130">
        <v>2266</v>
      </c>
    </row>
    <row r="3131" spans="1:8">
      <c r="A3131" t="s">
        <v>34</v>
      </c>
      <c r="B3131" t="s">
        <v>3520</v>
      </c>
      <c r="C3131" t="s">
        <v>33</v>
      </c>
      <c r="D3131">
        <v>2009</v>
      </c>
      <c r="E3131" t="s">
        <v>106</v>
      </c>
      <c r="F3131" t="s">
        <v>164</v>
      </c>
      <c r="G3131" t="s">
        <v>152</v>
      </c>
      <c r="H3131">
        <v>2792</v>
      </c>
    </row>
    <row r="3132" spans="1:8">
      <c r="A3132" t="s">
        <v>36</v>
      </c>
      <c r="B3132" t="s">
        <v>3521</v>
      </c>
      <c r="C3132" t="s">
        <v>35</v>
      </c>
      <c r="D3132">
        <v>2009</v>
      </c>
      <c r="E3132" t="s">
        <v>106</v>
      </c>
      <c r="F3132" t="s">
        <v>164</v>
      </c>
      <c r="G3132" t="s">
        <v>152</v>
      </c>
      <c r="H3132">
        <v>1846</v>
      </c>
    </row>
    <row r="3133" spans="1:8">
      <c r="A3133" t="s">
        <v>38</v>
      </c>
      <c r="B3133" t="s">
        <v>3522</v>
      </c>
      <c r="C3133" t="s">
        <v>37</v>
      </c>
      <c r="D3133">
        <v>2009</v>
      </c>
      <c r="E3133" t="s">
        <v>106</v>
      </c>
      <c r="F3133" t="s">
        <v>164</v>
      </c>
      <c r="G3133" t="s">
        <v>152</v>
      </c>
      <c r="H3133">
        <v>2079</v>
      </c>
    </row>
    <row r="3134" spans="1:8">
      <c r="A3134" t="s">
        <v>40</v>
      </c>
      <c r="B3134" t="s">
        <v>3523</v>
      </c>
      <c r="C3134" t="s">
        <v>39</v>
      </c>
      <c r="D3134">
        <v>2009</v>
      </c>
      <c r="E3134" t="s">
        <v>106</v>
      </c>
      <c r="F3134" t="s">
        <v>164</v>
      </c>
      <c r="G3134" t="s">
        <v>152</v>
      </c>
      <c r="H3134">
        <v>1986</v>
      </c>
    </row>
    <row r="3135" spans="1:8">
      <c r="A3135" t="s">
        <v>41</v>
      </c>
      <c r="B3135" t="s">
        <v>3524</v>
      </c>
      <c r="C3135" t="s">
        <v>24</v>
      </c>
      <c r="D3135">
        <v>2009</v>
      </c>
      <c r="E3135" t="s">
        <v>106</v>
      </c>
      <c r="F3135" t="s">
        <v>164</v>
      </c>
      <c r="G3135" t="s">
        <v>152</v>
      </c>
      <c r="H3135">
        <v>2571</v>
      </c>
    </row>
    <row r="3136" spans="1:8">
      <c r="A3136" t="s">
        <v>43</v>
      </c>
      <c r="B3136" t="s">
        <v>3525</v>
      </c>
      <c r="C3136" t="s">
        <v>42</v>
      </c>
      <c r="D3136">
        <v>2009</v>
      </c>
      <c r="E3136" t="s">
        <v>106</v>
      </c>
      <c r="F3136" t="s">
        <v>164</v>
      </c>
      <c r="G3136" t="s">
        <v>152</v>
      </c>
      <c r="H3136">
        <v>1438</v>
      </c>
    </row>
    <row r="3137" spans="1:8">
      <c r="A3137" t="s">
        <v>45</v>
      </c>
      <c r="B3137" t="s">
        <v>3526</v>
      </c>
      <c r="C3137" t="s">
        <v>44</v>
      </c>
      <c r="D3137">
        <v>2009</v>
      </c>
      <c r="E3137" t="s">
        <v>106</v>
      </c>
      <c r="F3137" t="s">
        <v>164</v>
      </c>
      <c r="G3137" t="s">
        <v>152</v>
      </c>
      <c r="H3137">
        <v>2202</v>
      </c>
    </row>
    <row r="3138" spans="1:8">
      <c r="A3138" t="s">
        <v>47</v>
      </c>
      <c r="B3138" t="s">
        <v>3527</v>
      </c>
      <c r="C3138" t="s">
        <v>46</v>
      </c>
      <c r="D3138">
        <v>2009</v>
      </c>
      <c r="E3138" t="s">
        <v>106</v>
      </c>
      <c r="F3138" t="s">
        <v>164</v>
      </c>
      <c r="G3138" t="s">
        <v>152</v>
      </c>
      <c r="H3138">
        <v>3392</v>
      </c>
    </row>
    <row r="3139" spans="1:8">
      <c r="A3139" t="s">
        <v>49</v>
      </c>
      <c r="B3139" t="s">
        <v>3528</v>
      </c>
      <c r="C3139" t="s">
        <v>48</v>
      </c>
      <c r="D3139">
        <v>2009</v>
      </c>
      <c r="E3139" t="s">
        <v>106</v>
      </c>
      <c r="F3139" t="s">
        <v>164</v>
      </c>
      <c r="G3139" t="s">
        <v>152</v>
      </c>
      <c r="H3139">
        <v>3810</v>
      </c>
    </row>
    <row r="3140" spans="1:8">
      <c r="A3140" t="s">
        <v>51</v>
      </c>
      <c r="B3140" t="s">
        <v>3529</v>
      </c>
      <c r="C3140" t="s">
        <v>50</v>
      </c>
      <c r="D3140">
        <v>2009</v>
      </c>
      <c r="E3140" t="s">
        <v>106</v>
      </c>
      <c r="F3140" t="s">
        <v>164</v>
      </c>
      <c r="G3140" t="s">
        <v>152</v>
      </c>
      <c r="H3140">
        <v>2412</v>
      </c>
    </row>
    <row r="3141" spans="1:8">
      <c r="A3141" t="s">
        <v>53</v>
      </c>
      <c r="B3141" t="s">
        <v>3530</v>
      </c>
      <c r="C3141" t="s">
        <v>52</v>
      </c>
      <c r="D3141">
        <v>2009</v>
      </c>
      <c r="E3141" t="s">
        <v>106</v>
      </c>
      <c r="F3141" t="s">
        <v>164</v>
      </c>
      <c r="G3141" t="s">
        <v>152</v>
      </c>
      <c r="H3141">
        <v>2000</v>
      </c>
    </row>
    <row r="3142" spans="1:8">
      <c r="A3142" t="s">
        <v>55</v>
      </c>
      <c r="B3142" t="s">
        <v>3531</v>
      </c>
      <c r="C3142" t="s">
        <v>54</v>
      </c>
      <c r="D3142">
        <v>2009</v>
      </c>
      <c r="E3142" t="s">
        <v>106</v>
      </c>
      <c r="F3142" t="s">
        <v>164</v>
      </c>
      <c r="G3142" t="s">
        <v>152</v>
      </c>
      <c r="H3142">
        <v>2033</v>
      </c>
    </row>
    <row r="3143" spans="1:8">
      <c r="A3143" t="s">
        <v>57</v>
      </c>
      <c r="B3143" t="s">
        <v>3532</v>
      </c>
      <c r="C3143" t="s">
        <v>56</v>
      </c>
      <c r="D3143">
        <v>2009</v>
      </c>
      <c r="E3143" t="s">
        <v>106</v>
      </c>
      <c r="F3143" t="s">
        <v>164</v>
      </c>
      <c r="G3143" t="s">
        <v>152</v>
      </c>
      <c r="H3143">
        <v>4470</v>
      </c>
    </row>
    <row r="3144" spans="1:8">
      <c r="A3144" t="s">
        <v>59</v>
      </c>
      <c r="B3144" t="s">
        <v>3533</v>
      </c>
      <c r="C3144" t="s">
        <v>58</v>
      </c>
      <c r="D3144">
        <v>2009</v>
      </c>
      <c r="E3144" t="s">
        <v>106</v>
      </c>
      <c r="F3144" t="s">
        <v>164</v>
      </c>
      <c r="G3144" t="s">
        <v>152</v>
      </c>
      <c r="H3144">
        <v>3475</v>
      </c>
    </row>
    <row r="3145" spans="1:8">
      <c r="A3145" t="s">
        <v>61</v>
      </c>
      <c r="B3145" t="s">
        <v>3534</v>
      </c>
      <c r="C3145" t="s">
        <v>60</v>
      </c>
      <c r="D3145">
        <v>2009</v>
      </c>
      <c r="E3145" t="s">
        <v>106</v>
      </c>
      <c r="F3145" t="s">
        <v>164</v>
      </c>
      <c r="G3145" t="s">
        <v>152</v>
      </c>
      <c r="H3145">
        <v>818</v>
      </c>
    </row>
    <row r="3146" spans="1:8">
      <c r="A3146" t="s">
        <v>63</v>
      </c>
      <c r="B3146" t="s">
        <v>3535</v>
      </c>
      <c r="C3146" t="s">
        <v>62</v>
      </c>
      <c r="D3146">
        <v>2009</v>
      </c>
      <c r="E3146" t="s">
        <v>106</v>
      </c>
      <c r="F3146" t="s">
        <v>164</v>
      </c>
      <c r="G3146" t="s">
        <v>152</v>
      </c>
      <c r="H3146">
        <v>2327</v>
      </c>
    </row>
    <row r="3147" spans="1:8">
      <c r="A3147" t="s">
        <v>65</v>
      </c>
      <c r="B3147" t="s">
        <v>3536</v>
      </c>
      <c r="C3147" t="s">
        <v>64</v>
      </c>
      <c r="D3147">
        <v>2009</v>
      </c>
      <c r="E3147" t="s">
        <v>106</v>
      </c>
      <c r="F3147" t="s">
        <v>164</v>
      </c>
      <c r="G3147" t="s">
        <v>152</v>
      </c>
      <c r="H3147">
        <v>1117</v>
      </c>
    </row>
    <row r="3148" spans="1:8">
      <c r="A3148" t="s">
        <v>67</v>
      </c>
      <c r="B3148" t="s">
        <v>3537</v>
      </c>
      <c r="C3148" t="s">
        <v>66</v>
      </c>
      <c r="D3148">
        <v>2009</v>
      </c>
      <c r="E3148" t="s">
        <v>106</v>
      </c>
      <c r="F3148" t="s">
        <v>164</v>
      </c>
      <c r="G3148" t="s">
        <v>152</v>
      </c>
      <c r="H3148">
        <v>1447</v>
      </c>
    </row>
    <row r="3149" spans="1:8">
      <c r="A3149" t="s">
        <v>69</v>
      </c>
      <c r="B3149" t="s">
        <v>3538</v>
      </c>
      <c r="C3149" t="s">
        <v>68</v>
      </c>
      <c r="D3149">
        <v>2009</v>
      </c>
      <c r="E3149" t="s">
        <v>106</v>
      </c>
      <c r="F3149" t="s">
        <v>164</v>
      </c>
      <c r="G3149" t="s">
        <v>152</v>
      </c>
      <c r="H3149">
        <v>1667</v>
      </c>
    </row>
    <row r="3150" spans="1:8">
      <c r="A3150" t="s">
        <v>71</v>
      </c>
      <c r="B3150" t="s">
        <v>3539</v>
      </c>
      <c r="C3150" t="s">
        <v>70</v>
      </c>
      <c r="D3150">
        <v>2009</v>
      </c>
      <c r="E3150" t="s">
        <v>106</v>
      </c>
      <c r="F3150" t="s">
        <v>164</v>
      </c>
      <c r="G3150" t="s">
        <v>152</v>
      </c>
      <c r="H3150">
        <v>2103</v>
      </c>
    </row>
    <row r="3151" spans="1:8">
      <c r="A3151" t="s">
        <v>20</v>
      </c>
      <c r="B3151" t="s">
        <v>3540</v>
      </c>
      <c r="C3151" t="s">
        <v>182</v>
      </c>
      <c r="D3151">
        <v>2009</v>
      </c>
      <c r="E3151" t="s">
        <v>106</v>
      </c>
      <c r="F3151" t="s">
        <v>164</v>
      </c>
      <c r="G3151" t="s">
        <v>152</v>
      </c>
      <c r="H3151">
        <v>49632</v>
      </c>
    </row>
    <row r="3152" spans="1:8">
      <c r="A3152" t="s">
        <v>23</v>
      </c>
      <c r="B3152" t="s">
        <v>3541</v>
      </c>
      <c r="C3152" t="s">
        <v>175</v>
      </c>
      <c r="D3152">
        <v>2010</v>
      </c>
      <c r="E3152" t="s">
        <v>106</v>
      </c>
      <c r="F3152" t="s">
        <v>164</v>
      </c>
      <c r="G3152" t="s">
        <v>152</v>
      </c>
      <c r="H3152">
        <v>12437</v>
      </c>
    </row>
    <row r="3153" spans="1:8">
      <c r="A3153" t="s">
        <v>25</v>
      </c>
      <c r="B3153" t="s">
        <v>3542</v>
      </c>
      <c r="C3153" t="s">
        <v>176</v>
      </c>
      <c r="D3153">
        <v>2010</v>
      </c>
      <c r="E3153" t="s">
        <v>106</v>
      </c>
      <c r="F3153" t="s">
        <v>164</v>
      </c>
      <c r="G3153" t="s">
        <v>152</v>
      </c>
      <c r="H3153">
        <v>2662</v>
      </c>
    </row>
    <row r="3154" spans="1:8">
      <c r="A3154" t="s">
        <v>26</v>
      </c>
      <c r="B3154" t="s">
        <v>3543</v>
      </c>
      <c r="C3154" t="s">
        <v>177</v>
      </c>
      <c r="D3154">
        <v>2010</v>
      </c>
      <c r="E3154" t="s">
        <v>106</v>
      </c>
      <c r="F3154" t="s">
        <v>164</v>
      </c>
      <c r="G3154" t="s">
        <v>152</v>
      </c>
      <c r="H3154">
        <v>7206</v>
      </c>
    </row>
    <row r="3155" spans="1:8">
      <c r="A3155" s="16" t="s">
        <v>221</v>
      </c>
      <c r="B3155" t="s">
        <v>3544</v>
      </c>
      <c r="C3155" t="s">
        <v>178</v>
      </c>
      <c r="D3155">
        <v>2010</v>
      </c>
      <c r="E3155" t="s">
        <v>106</v>
      </c>
      <c r="F3155" t="s">
        <v>164</v>
      </c>
      <c r="G3155" t="s">
        <v>152</v>
      </c>
      <c r="H3155">
        <v>8292</v>
      </c>
    </row>
    <row r="3156" spans="1:8">
      <c r="A3156" t="s">
        <v>107</v>
      </c>
      <c r="B3156" t="s">
        <v>3545</v>
      </c>
      <c r="C3156" t="s">
        <v>179</v>
      </c>
      <c r="D3156">
        <v>2010</v>
      </c>
      <c r="E3156" t="s">
        <v>106</v>
      </c>
      <c r="F3156" t="s">
        <v>164</v>
      </c>
      <c r="G3156" t="s">
        <v>152</v>
      </c>
      <c r="H3156">
        <v>6712</v>
      </c>
    </row>
    <row r="3157" spans="1:8">
      <c r="A3157" t="s">
        <v>27</v>
      </c>
      <c r="B3157" t="s">
        <v>3546</v>
      </c>
      <c r="C3157" t="s">
        <v>180</v>
      </c>
      <c r="D3157">
        <v>2010</v>
      </c>
      <c r="E3157" t="s">
        <v>106</v>
      </c>
      <c r="F3157" t="s">
        <v>164</v>
      </c>
      <c r="G3157" t="s">
        <v>152</v>
      </c>
      <c r="H3157">
        <v>4376</v>
      </c>
    </row>
    <row r="3158" spans="1:8">
      <c r="A3158" t="s">
        <v>28</v>
      </c>
      <c r="B3158" t="s">
        <v>3547</v>
      </c>
      <c r="C3158" t="s">
        <v>181</v>
      </c>
      <c r="D3158">
        <v>2010</v>
      </c>
      <c r="E3158" t="s">
        <v>106</v>
      </c>
      <c r="F3158" t="s">
        <v>164</v>
      </c>
      <c r="G3158" t="s">
        <v>152</v>
      </c>
      <c r="H3158">
        <v>8797</v>
      </c>
    </row>
    <row r="3159" spans="1:8">
      <c r="A3159" t="s">
        <v>30</v>
      </c>
      <c r="B3159" t="s">
        <v>3548</v>
      </c>
      <c r="C3159" t="s">
        <v>29</v>
      </c>
      <c r="D3159">
        <v>2010</v>
      </c>
      <c r="E3159" t="s">
        <v>106</v>
      </c>
      <c r="F3159" t="s">
        <v>164</v>
      </c>
      <c r="G3159" t="s">
        <v>152</v>
      </c>
      <c r="H3159">
        <v>1412</v>
      </c>
    </row>
    <row r="3160" spans="1:8">
      <c r="A3160" t="s">
        <v>32</v>
      </c>
      <c r="B3160" t="s">
        <v>3549</v>
      </c>
      <c r="C3160" t="s">
        <v>31</v>
      </c>
      <c r="D3160">
        <v>2010</v>
      </c>
      <c r="E3160" t="s">
        <v>106</v>
      </c>
      <c r="F3160" t="s">
        <v>164</v>
      </c>
      <c r="G3160" t="s">
        <v>152</v>
      </c>
      <c r="H3160">
        <v>2319</v>
      </c>
    </row>
    <row r="3161" spans="1:8">
      <c r="A3161" t="s">
        <v>34</v>
      </c>
      <c r="B3161" t="s">
        <v>3550</v>
      </c>
      <c r="C3161" t="s">
        <v>33</v>
      </c>
      <c r="D3161">
        <v>2010</v>
      </c>
      <c r="E3161" t="s">
        <v>106</v>
      </c>
      <c r="F3161" t="s">
        <v>164</v>
      </c>
      <c r="G3161" t="s">
        <v>152</v>
      </c>
      <c r="H3161">
        <v>2852</v>
      </c>
    </row>
    <row r="3162" spans="1:8">
      <c r="A3162" t="s">
        <v>36</v>
      </c>
      <c r="B3162" t="s">
        <v>3551</v>
      </c>
      <c r="C3162" t="s">
        <v>35</v>
      </c>
      <c r="D3162">
        <v>2010</v>
      </c>
      <c r="E3162" t="s">
        <v>106</v>
      </c>
      <c r="F3162" t="s">
        <v>164</v>
      </c>
      <c r="G3162" t="s">
        <v>152</v>
      </c>
      <c r="H3162">
        <v>1782</v>
      </c>
    </row>
    <row r="3163" spans="1:8">
      <c r="A3163" t="s">
        <v>38</v>
      </c>
      <c r="B3163" t="s">
        <v>3552</v>
      </c>
      <c r="C3163" t="s">
        <v>37</v>
      </c>
      <c r="D3163">
        <v>2010</v>
      </c>
      <c r="E3163" t="s">
        <v>106</v>
      </c>
      <c r="F3163" t="s">
        <v>164</v>
      </c>
      <c r="G3163" t="s">
        <v>152</v>
      </c>
      <c r="H3163">
        <v>2083</v>
      </c>
    </row>
    <row r="3164" spans="1:8">
      <c r="A3164" t="s">
        <v>40</v>
      </c>
      <c r="B3164" t="s">
        <v>3553</v>
      </c>
      <c r="C3164" t="s">
        <v>39</v>
      </c>
      <c r="D3164">
        <v>2010</v>
      </c>
      <c r="E3164" t="s">
        <v>106</v>
      </c>
      <c r="F3164" t="s">
        <v>164</v>
      </c>
      <c r="G3164" t="s">
        <v>152</v>
      </c>
      <c r="H3164">
        <v>1989</v>
      </c>
    </row>
    <row r="3165" spans="1:8">
      <c r="A3165" t="s">
        <v>41</v>
      </c>
      <c r="B3165" t="s">
        <v>3554</v>
      </c>
      <c r="C3165" t="s">
        <v>24</v>
      </c>
      <c r="D3165">
        <v>2010</v>
      </c>
      <c r="E3165" t="s">
        <v>106</v>
      </c>
      <c r="F3165" t="s">
        <v>164</v>
      </c>
      <c r="G3165" t="s">
        <v>152</v>
      </c>
      <c r="H3165">
        <v>2662</v>
      </c>
    </row>
    <row r="3166" spans="1:8">
      <c r="A3166" t="s">
        <v>43</v>
      </c>
      <c r="B3166" t="s">
        <v>3555</v>
      </c>
      <c r="C3166" t="s">
        <v>42</v>
      </c>
      <c r="D3166">
        <v>2010</v>
      </c>
      <c r="E3166" t="s">
        <v>106</v>
      </c>
      <c r="F3166" t="s">
        <v>164</v>
      </c>
      <c r="G3166" t="s">
        <v>152</v>
      </c>
      <c r="H3166">
        <v>1438</v>
      </c>
    </row>
    <row r="3167" spans="1:8">
      <c r="A3167" t="s">
        <v>45</v>
      </c>
      <c r="B3167" t="s">
        <v>3556</v>
      </c>
      <c r="C3167" t="s">
        <v>44</v>
      </c>
      <c r="D3167">
        <v>2010</v>
      </c>
      <c r="E3167" t="s">
        <v>106</v>
      </c>
      <c r="F3167" t="s">
        <v>164</v>
      </c>
      <c r="G3167" t="s">
        <v>152</v>
      </c>
      <c r="H3167">
        <v>2273</v>
      </c>
    </row>
    <row r="3168" spans="1:8">
      <c r="A3168" t="s">
        <v>47</v>
      </c>
      <c r="B3168" t="s">
        <v>3557</v>
      </c>
      <c r="C3168" t="s">
        <v>46</v>
      </c>
      <c r="D3168">
        <v>2010</v>
      </c>
      <c r="E3168" t="s">
        <v>106</v>
      </c>
      <c r="F3168" t="s">
        <v>164</v>
      </c>
      <c r="G3168" t="s">
        <v>152</v>
      </c>
      <c r="H3168">
        <v>3495</v>
      </c>
    </row>
    <row r="3169" spans="1:8">
      <c r="A3169" t="s">
        <v>49</v>
      </c>
      <c r="B3169" t="s">
        <v>3558</v>
      </c>
      <c r="C3169" t="s">
        <v>48</v>
      </c>
      <c r="D3169">
        <v>2010</v>
      </c>
      <c r="E3169" t="s">
        <v>106</v>
      </c>
      <c r="F3169" t="s">
        <v>164</v>
      </c>
      <c r="G3169" t="s">
        <v>152</v>
      </c>
      <c r="H3169">
        <v>3827</v>
      </c>
    </row>
    <row r="3170" spans="1:8">
      <c r="A3170" t="s">
        <v>51</v>
      </c>
      <c r="B3170" t="s">
        <v>3559</v>
      </c>
      <c r="C3170" t="s">
        <v>50</v>
      </c>
      <c r="D3170">
        <v>2010</v>
      </c>
      <c r="E3170" t="s">
        <v>106</v>
      </c>
      <c r="F3170" t="s">
        <v>164</v>
      </c>
      <c r="G3170" t="s">
        <v>152</v>
      </c>
      <c r="H3170">
        <v>2431</v>
      </c>
    </row>
    <row r="3171" spans="1:8">
      <c r="A3171" t="s">
        <v>53</v>
      </c>
      <c r="B3171" t="s">
        <v>3560</v>
      </c>
      <c r="C3171" t="s">
        <v>52</v>
      </c>
      <c r="D3171">
        <v>2010</v>
      </c>
      <c r="E3171" t="s">
        <v>106</v>
      </c>
      <c r="F3171" t="s">
        <v>164</v>
      </c>
      <c r="G3171" t="s">
        <v>152</v>
      </c>
      <c r="H3171">
        <v>2034</v>
      </c>
    </row>
    <row r="3172" spans="1:8">
      <c r="A3172" t="s">
        <v>55</v>
      </c>
      <c r="B3172" t="s">
        <v>3561</v>
      </c>
      <c r="C3172" t="s">
        <v>54</v>
      </c>
      <c r="D3172">
        <v>2010</v>
      </c>
      <c r="E3172" t="s">
        <v>106</v>
      </c>
      <c r="F3172" t="s">
        <v>164</v>
      </c>
      <c r="G3172" t="s">
        <v>152</v>
      </c>
      <c r="H3172">
        <v>2085</v>
      </c>
    </row>
    <row r="3173" spans="1:8">
      <c r="A3173" t="s">
        <v>57</v>
      </c>
      <c r="B3173" t="s">
        <v>3562</v>
      </c>
      <c r="C3173" t="s">
        <v>56</v>
      </c>
      <c r="D3173">
        <v>2010</v>
      </c>
      <c r="E3173" t="s">
        <v>106</v>
      </c>
      <c r="F3173" t="s">
        <v>164</v>
      </c>
      <c r="G3173" t="s">
        <v>152</v>
      </c>
      <c r="H3173">
        <v>4627</v>
      </c>
    </row>
    <row r="3174" spans="1:8">
      <c r="A3174" t="s">
        <v>59</v>
      </c>
      <c r="B3174" t="s">
        <v>3563</v>
      </c>
      <c r="C3174" t="s">
        <v>58</v>
      </c>
      <c r="D3174">
        <v>2010</v>
      </c>
      <c r="E3174" t="s">
        <v>106</v>
      </c>
      <c r="F3174" t="s">
        <v>164</v>
      </c>
      <c r="G3174" t="s">
        <v>152</v>
      </c>
      <c r="H3174">
        <v>3516</v>
      </c>
    </row>
    <row r="3175" spans="1:8">
      <c r="A3175" t="s">
        <v>61</v>
      </c>
      <c r="B3175" t="s">
        <v>3564</v>
      </c>
      <c r="C3175" t="s">
        <v>60</v>
      </c>
      <c r="D3175">
        <v>2010</v>
      </c>
      <c r="E3175" t="s">
        <v>106</v>
      </c>
      <c r="F3175" t="s">
        <v>164</v>
      </c>
      <c r="G3175" t="s">
        <v>152</v>
      </c>
      <c r="H3175">
        <v>860</v>
      </c>
    </row>
    <row r="3176" spans="1:8">
      <c r="A3176" t="s">
        <v>63</v>
      </c>
      <c r="B3176" t="s">
        <v>3565</v>
      </c>
      <c r="C3176" t="s">
        <v>62</v>
      </c>
      <c r="D3176">
        <v>2010</v>
      </c>
      <c r="E3176" t="s">
        <v>106</v>
      </c>
      <c r="F3176" t="s">
        <v>164</v>
      </c>
      <c r="G3176" t="s">
        <v>152</v>
      </c>
      <c r="H3176">
        <v>2354</v>
      </c>
    </row>
    <row r="3177" spans="1:8">
      <c r="A3177" t="s">
        <v>65</v>
      </c>
      <c r="B3177" t="s">
        <v>3566</v>
      </c>
      <c r="C3177" t="s">
        <v>64</v>
      </c>
      <c r="D3177">
        <v>2010</v>
      </c>
      <c r="E3177" t="s">
        <v>106</v>
      </c>
      <c r="F3177" t="s">
        <v>164</v>
      </c>
      <c r="G3177" t="s">
        <v>152</v>
      </c>
      <c r="H3177">
        <v>1131</v>
      </c>
    </row>
    <row r="3178" spans="1:8">
      <c r="A3178" t="s">
        <v>67</v>
      </c>
      <c r="B3178" t="s">
        <v>3567</v>
      </c>
      <c r="C3178" t="s">
        <v>66</v>
      </c>
      <c r="D3178">
        <v>2010</v>
      </c>
      <c r="E3178" t="s">
        <v>106</v>
      </c>
      <c r="F3178" t="s">
        <v>164</v>
      </c>
      <c r="G3178" t="s">
        <v>152</v>
      </c>
      <c r="H3178">
        <v>1468</v>
      </c>
    </row>
    <row r="3179" spans="1:8">
      <c r="A3179" t="s">
        <v>69</v>
      </c>
      <c r="B3179" t="s">
        <v>3568</v>
      </c>
      <c r="C3179" t="s">
        <v>68</v>
      </c>
      <c r="D3179">
        <v>2010</v>
      </c>
      <c r="E3179" t="s">
        <v>106</v>
      </c>
      <c r="F3179" t="s">
        <v>164</v>
      </c>
      <c r="G3179" t="s">
        <v>152</v>
      </c>
      <c r="H3179">
        <v>1697</v>
      </c>
    </row>
    <row r="3180" spans="1:8">
      <c r="A3180" t="s">
        <v>71</v>
      </c>
      <c r="B3180" t="s">
        <v>3569</v>
      </c>
      <c r="C3180" t="s">
        <v>70</v>
      </c>
      <c r="D3180">
        <v>2010</v>
      </c>
      <c r="E3180" t="s">
        <v>106</v>
      </c>
      <c r="F3180" t="s">
        <v>164</v>
      </c>
      <c r="G3180" t="s">
        <v>152</v>
      </c>
      <c r="H3180">
        <v>2147</v>
      </c>
    </row>
    <row r="3181" spans="1:8">
      <c r="A3181" t="s">
        <v>20</v>
      </c>
      <c r="B3181" t="s">
        <v>3570</v>
      </c>
      <c r="C3181" t="s">
        <v>182</v>
      </c>
      <c r="D3181">
        <v>2010</v>
      </c>
      <c r="E3181" t="s">
        <v>106</v>
      </c>
      <c r="F3181" t="s">
        <v>164</v>
      </c>
      <c r="G3181" t="s">
        <v>152</v>
      </c>
      <c r="H3181">
        <v>50482</v>
      </c>
    </row>
    <row r="3182" spans="1:8">
      <c r="A3182" t="s">
        <v>23</v>
      </c>
      <c r="B3182" t="s">
        <v>3571</v>
      </c>
      <c r="C3182" t="s">
        <v>175</v>
      </c>
      <c r="D3182">
        <v>2011</v>
      </c>
      <c r="E3182" t="s">
        <v>106</v>
      </c>
      <c r="F3182" t="s">
        <v>164</v>
      </c>
      <c r="G3182" t="s">
        <v>152</v>
      </c>
      <c r="H3182">
        <v>12568</v>
      </c>
    </row>
    <row r="3183" spans="1:8">
      <c r="A3183" t="s">
        <v>25</v>
      </c>
      <c r="B3183" t="s">
        <v>3572</v>
      </c>
      <c r="C3183" t="s">
        <v>176</v>
      </c>
      <c r="D3183">
        <v>2011</v>
      </c>
      <c r="E3183" t="s">
        <v>106</v>
      </c>
      <c r="F3183" t="s">
        <v>164</v>
      </c>
      <c r="G3183" t="s">
        <v>152</v>
      </c>
      <c r="H3183">
        <v>2737</v>
      </c>
    </row>
    <row r="3184" spans="1:8">
      <c r="A3184" t="s">
        <v>26</v>
      </c>
      <c r="B3184" t="s">
        <v>3573</v>
      </c>
      <c r="C3184" t="s">
        <v>177</v>
      </c>
      <c r="D3184">
        <v>2011</v>
      </c>
      <c r="E3184" t="s">
        <v>106</v>
      </c>
      <c r="F3184" t="s">
        <v>164</v>
      </c>
      <c r="G3184" t="s">
        <v>152</v>
      </c>
      <c r="H3184">
        <v>7374</v>
      </c>
    </row>
    <row r="3185" spans="1:8">
      <c r="A3185" s="16" t="s">
        <v>221</v>
      </c>
      <c r="B3185" t="s">
        <v>3574</v>
      </c>
      <c r="C3185" t="s">
        <v>178</v>
      </c>
      <c r="D3185">
        <v>2011</v>
      </c>
      <c r="E3185" t="s">
        <v>106</v>
      </c>
      <c r="F3185" t="s">
        <v>164</v>
      </c>
      <c r="G3185" t="s">
        <v>152</v>
      </c>
      <c r="H3185">
        <v>8343</v>
      </c>
    </row>
    <row r="3186" spans="1:8">
      <c r="A3186" t="s">
        <v>107</v>
      </c>
      <c r="B3186" t="s">
        <v>3575</v>
      </c>
      <c r="C3186" t="s">
        <v>179</v>
      </c>
      <c r="D3186">
        <v>2011</v>
      </c>
      <c r="E3186" t="s">
        <v>106</v>
      </c>
      <c r="F3186" t="s">
        <v>164</v>
      </c>
      <c r="G3186" t="s">
        <v>152</v>
      </c>
      <c r="H3186">
        <v>6849</v>
      </c>
    </row>
    <row r="3187" spans="1:8">
      <c r="A3187" t="s">
        <v>27</v>
      </c>
      <c r="B3187" t="s">
        <v>3576</v>
      </c>
      <c r="C3187" t="s">
        <v>180</v>
      </c>
      <c r="D3187">
        <v>2011</v>
      </c>
      <c r="E3187" t="s">
        <v>106</v>
      </c>
      <c r="F3187" t="s">
        <v>164</v>
      </c>
      <c r="G3187" t="s">
        <v>152</v>
      </c>
      <c r="H3187">
        <v>4401</v>
      </c>
    </row>
    <row r="3188" spans="1:8">
      <c r="A3188" t="s">
        <v>28</v>
      </c>
      <c r="B3188" t="s">
        <v>3577</v>
      </c>
      <c r="C3188" t="s">
        <v>181</v>
      </c>
      <c r="D3188">
        <v>2011</v>
      </c>
      <c r="E3188" t="s">
        <v>106</v>
      </c>
      <c r="F3188" t="s">
        <v>164</v>
      </c>
      <c r="G3188" t="s">
        <v>152</v>
      </c>
      <c r="H3188">
        <v>8889</v>
      </c>
    </row>
    <row r="3189" spans="1:8">
      <c r="A3189" t="s">
        <v>30</v>
      </c>
      <c r="B3189" t="s">
        <v>3578</v>
      </c>
      <c r="C3189" t="s">
        <v>29</v>
      </c>
      <c r="D3189">
        <v>2011</v>
      </c>
      <c r="E3189" t="s">
        <v>106</v>
      </c>
      <c r="F3189" t="s">
        <v>164</v>
      </c>
      <c r="G3189" t="s">
        <v>152</v>
      </c>
      <c r="H3189">
        <v>1404</v>
      </c>
    </row>
    <row r="3190" spans="1:8">
      <c r="A3190" t="s">
        <v>32</v>
      </c>
      <c r="B3190" t="s">
        <v>3579</v>
      </c>
      <c r="C3190" t="s">
        <v>31</v>
      </c>
      <c r="D3190">
        <v>2011</v>
      </c>
      <c r="E3190" t="s">
        <v>106</v>
      </c>
      <c r="F3190" t="s">
        <v>164</v>
      </c>
      <c r="G3190" t="s">
        <v>152</v>
      </c>
      <c r="H3190">
        <v>2415</v>
      </c>
    </row>
    <row r="3191" spans="1:8">
      <c r="A3191" t="s">
        <v>34</v>
      </c>
      <c r="B3191" t="s">
        <v>3580</v>
      </c>
      <c r="C3191" t="s">
        <v>33</v>
      </c>
      <c r="D3191">
        <v>2011</v>
      </c>
      <c r="E3191" t="s">
        <v>106</v>
      </c>
      <c r="F3191" t="s">
        <v>164</v>
      </c>
      <c r="G3191" t="s">
        <v>152</v>
      </c>
      <c r="H3191">
        <v>2931</v>
      </c>
    </row>
    <row r="3192" spans="1:8">
      <c r="A3192" t="s">
        <v>36</v>
      </c>
      <c r="B3192" t="s">
        <v>3581</v>
      </c>
      <c r="C3192" t="s">
        <v>35</v>
      </c>
      <c r="D3192">
        <v>2011</v>
      </c>
      <c r="E3192" t="s">
        <v>106</v>
      </c>
      <c r="F3192" t="s">
        <v>164</v>
      </c>
      <c r="G3192" t="s">
        <v>152</v>
      </c>
      <c r="H3192">
        <v>1713</v>
      </c>
    </row>
    <row r="3193" spans="1:8">
      <c r="A3193" t="s">
        <v>38</v>
      </c>
      <c r="B3193" t="s">
        <v>3582</v>
      </c>
      <c r="C3193" t="s">
        <v>37</v>
      </c>
      <c r="D3193">
        <v>2011</v>
      </c>
      <c r="E3193" t="s">
        <v>106</v>
      </c>
      <c r="F3193" t="s">
        <v>164</v>
      </c>
      <c r="G3193" t="s">
        <v>152</v>
      </c>
      <c r="H3193">
        <v>2099</v>
      </c>
    </row>
    <row r="3194" spans="1:8">
      <c r="A3194" t="s">
        <v>40</v>
      </c>
      <c r="B3194" t="s">
        <v>3583</v>
      </c>
      <c r="C3194" t="s">
        <v>39</v>
      </c>
      <c r="D3194">
        <v>2011</v>
      </c>
      <c r="E3194" t="s">
        <v>106</v>
      </c>
      <c r="F3194" t="s">
        <v>164</v>
      </c>
      <c r="G3194" t="s">
        <v>152</v>
      </c>
      <c r="H3194">
        <v>2006</v>
      </c>
    </row>
    <row r="3195" spans="1:8">
      <c r="A3195" t="s">
        <v>41</v>
      </c>
      <c r="B3195" t="s">
        <v>3584</v>
      </c>
      <c r="C3195" t="s">
        <v>24</v>
      </c>
      <c r="D3195">
        <v>2011</v>
      </c>
      <c r="E3195" t="s">
        <v>106</v>
      </c>
      <c r="F3195" t="s">
        <v>164</v>
      </c>
      <c r="G3195" t="s">
        <v>152</v>
      </c>
      <c r="H3195">
        <v>2737</v>
      </c>
    </row>
    <row r="3196" spans="1:8">
      <c r="A3196" t="s">
        <v>43</v>
      </c>
      <c r="B3196" t="s">
        <v>3585</v>
      </c>
      <c r="C3196" t="s">
        <v>42</v>
      </c>
      <c r="D3196">
        <v>2011</v>
      </c>
      <c r="E3196" t="s">
        <v>106</v>
      </c>
      <c r="F3196" t="s">
        <v>164</v>
      </c>
      <c r="G3196" t="s">
        <v>152</v>
      </c>
      <c r="H3196">
        <v>1444</v>
      </c>
    </row>
    <row r="3197" spans="1:8">
      <c r="A3197" t="s">
        <v>45</v>
      </c>
      <c r="B3197" t="s">
        <v>3586</v>
      </c>
      <c r="C3197" t="s">
        <v>44</v>
      </c>
      <c r="D3197">
        <v>2011</v>
      </c>
      <c r="E3197" t="s">
        <v>106</v>
      </c>
      <c r="F3197" t="s">
        <v>164</v>
      </c>
      <c r="G3197" t="s">
        <v>152</v>
      </c>
      <c r="H3197">
        <v>2371</v>
      </c>
    </row>
    <row r="3198" spans="1:8">
      <c r="A3198" t="s">
        <v>47</v>
      </c>
      <c r="B3198" t="s">
        <v>3587</v>
      </c>
      <c r="C3198" t="s">
        <v>46</v>
      </c>
      <c r="D3198">
        <v>2011</v>
      </c>
      <c r="E3198" t="s">
        <v>106</v>
      </c>
      <c r="F3198" t="s">
        <v>164</v>
      </c>
      <c r="G3198" t="s">
        <v>152</v>
      </c>
      <c r="H3198">
        <v>3559</v>
      </c>
    </row>
    <row r="3199" spans="1:8">
      <c r="A3199" t="s">
        <v>49</v>
      </c>
      <c r="B3199" t="s">
        <v>3588</v>
      </c>
      <c r="C3199" t="s">
        <v>48</v>
      </c>
      <c r="D3199">
        <v>2011</v>
      </c>
      <c r="E3199" t="s">
        <v>106</v>
      </c>
      <c r="F3199" t="s">
        <v>164</v>
      </c>
      <c r="G3199" t="s">
        <v>152</v>
      </c>
      <c r="H3199">
        <v>3853</v>
      </c>
    </row>
    <row r="3200" spans="1:8">
      <c r="A3200" t="s">
        <v>51</v>
      </c>
      <c r="B3200" t="s">
        <v>3589</v>
      </c>
      <c r="C3200" t="s">
        <v>50</v>
      </c>
      <c r="D3200">
        <v>2011</v>
      </c>
      <c r="E3200" t="s">
        <v>106</v>
      </c>
      <c r="F3200" t="s">
        <v>164</v>
      </c>
      <c r="G3200" t="s">
        <v>152</v>
      </c>
      <c r="H3200">
        <v>2431</v>
      </c>
    </row>
    <row r="3201" spans="1:8">
      <c r="A3201" t="s">
        <v>53</v>
      </c>
      <c r="B3201" t="s">
        <v>3590</v>
      </c>
      <c r="C3201" t="s">
        <v>52</v>
      </c>
      <c r="D3201">
        <v>2011</v>
      </c>
      <c r="E3201" t="s">
        <v>106</v>
      </c>
      <c r="F3201" t="s">
        <v>164</v>
      </c>
      <c r="G3201" t="s">
        <v>152</v>
      </c>
      <c r="H3201">
        <v>2059</v>
      </c>
    </row>
    <row r="3202" spans="1:8">
      <c r="A3202" t="s">
        <v>55</v>
      </c>
      <c r="B3202" t="s">
        <v>3591</v>
      </c>
      <c r="C3202" t="s">
        <v>54</v>
      </c>
      <c r="D3202">
        <v>2011</v>
      </c>
      <c r="E3202" t="s">
        <v>106</v>
      </c>
      <c r="F3202" t="s">
        <v>164</v>
      </c>
      <c r="G3202" t="s">
        <v>152</v>
      </c>
      <c r="H3202">
        <v>2183</v>
      </c>
    </row>
    <row r="3203" spans="1:8">
      <c r="A3203" t="s">
        <v>57</v>
      </c>
      <c r="B3203" t="s">
        <v>3592</v>
      </c>
      <c r="C3203" t="s">
        <v>56</v>
      </c>
      <c r="D3203">
        <v>2011</v>
      </c>
      <c r="E3203" t="s">
        <v>106</v>
      </c>
      <c r="F3203" t="s">
        <v>164</v>
      </c>
      <c r="G3203" t="s">
        <v>152</v>
      </c>
      <c r="H3203">
        <v>4666</v>
      </c>
    </row>
    <row r="3204" spans="1:8">
      <c r="A3204" t="s">
        <v>59</v>
      </c>
      <c r="B3204" t="s">
        <v>3593</v>
      </c>
      <c r="C3204" t="s">
        <v>58</v>
      </c>
      <c r="D3204">
        <v>2011</v>
      </c>
      <c r="E3204" t="s">
        <v>106</v>
      </c>
      <c r="F3204" t="s">
        <v>164</v>
      </c>
      <c r="G3204" t="s">
        <v>152</v>
      </c>
      <c r="H3204">
        <v>3569</v>
      </c>
    </row>
    <row r="3205" spans="1:8">
      <c r="A3205" t="s">
        <v>61</v>
      </c>
      <c r="B3205" t="s">
        <v>3594</v>
      </c>
      <c r="C3205" t="s">
        <v>60</v>
      </c>
      <c r="D3205">
        <v>2011</v>
      </c>
      <c r="E3205" t="s">
        <v>106</v>
      </c>
      <c r="F3205" t="s">
        <v>164</v>
      </c>
      <c r="G3205" t="s">
        <v>152</v>
      </c>
      <c r="H3205">
        <v>832</v>
      </c>
    </row>
    <row r="3206" spans="1:8">
      <c r="A3206" t="s">
        <v>63</v>
      </c>
      <c r="B3206" t="s">
        <v>3595</v>
      </c>
      <c r="C3206" t="s">
        <v>62</v>
      </c>
      <c r="D3206">
        <v>2011</v>
      </c>
      <c r="E3206" t="s">
        <v>106</v>
      </c>
      <c r="F3206" t="s">
        <v>164</v>
      </c>
      <c r="G3206" t="s">
        <v>152</v>
      </c>
      <c r="H3206">
        <v>2402</v>
      </c>
    </row>
    <row r="3207" spans="1:8">
      <c r="A3207" t="s">
        <v>65</v>
      </c>
      <c r="B3207" t="s">
        <v>3596</v>
      </c>
      <c r="C3207" t="s">
        <v>64</v>
      </c>
      <c r="D3207">
        <v>2011</v>
      </c>
      <c r="E3207" t="s">
        <v>106</v>
      </c>
      <c r="F3207" t="s">
        <v>164</v>
      </c>
      <c r="G3207" t="s">
        <v>152</v>
      </c>
      <c r="H3207">
        <v>1075</v>
      </c>
    </row>
    <row r="3208" spans="1:8">
      <c r="A3208" t="s">
        <v>67</v>
      </c>
      <c r="B3208" t="s">
        <v>3597</v>
      </c>
      <c r="C3208" t="s">
        <v>66</v>
      </c>
      <c r="D3208">
        <v>2011</v>
      </c>
      <c r="E3208" t="s">
        <v>106</v>
      </c>
      <c r="F3208" t="s">
        <v>164</v>
      </c>
      <c r="G3208" t="s">
        <v>152</v>
      </c>
      <c r="H3208">
        <v>1498</v>
      </c>
    </row>
    <row r="3209" spans="1:8">
      <c r="A3209" t="s">
        <v>69</v>
      </c>
      <c r="B3209" t="s">
        <v>3598</v>
      </c>
      <c r="C3209" t="s">
        <v>68</v>
      </c>
      <c r="D3209">
        <v>2011</v>
      </c>
      <c r="E3209" t="s">
        <v>106</v>
      </c>
      <c r="F3209" t="s">
        <v>164</v>
      </c>
      <c r="G3209" t="s">
        <v>152</v>
      </c>
      <c r="H3209">
        <v>1771</v>
      </c>
    </row>
    <row r="3210" spans="1:8">
      <c r="A3210" t="s">
        <v>71</v>
      </c>
      <c r="B3210" t="s">
        <v>3599</v>
      </c>
      <c r="C3210" t="s">
        <v>70</v>
      </c>
      <c r="D3210">
        <v>2011</v>
      </c>
      <c r="E3210" t="s">
        <v>106</v>
      </c>
      <c r="F3210" t="s">
        <v>164</v>
      </c>
      <c r="G3210" t="s">
        <v>152</v>
      </c>
      <c r="H3210">
        <v>2143</v>
      </c>
    </row>
    <row r="3211" spans="1:8">
      <c r="A3211" t="s">
        <v>20</v>
      </c>
      <c r="B3211" t="s">
        <v>3600</v>
      </c>
      <c r="C3211" t="s">
        <v>182</v>
      </c>
      <c r="D3211">
        <v>2011</v>
      </c>
      <c r="E3211" t="s">
        <v>106</v>
      </c>
      <c r="F3211" t="s">
        <v>164</v>
      </c>
      <c r="G3211" t="s">
        <v>152</v>
      </c>
      <c r="H3211">
        <v>51161</v>
      </c>
    </row>
    <row r="3212" spans="1:8">
      <c r="A3212" t="s">
        <v>23</v>
      </c>
      <c r="B3212" t="s">
        <v>3601</v>
      </c>
      <c r="C3212" t="s">
        <v>175</v>
      </c>
      <c r="D3212">
        <v>2012</v>
      </c>
      <c r="E3212" t="s">
        <v>106</v>
      </c>
      <c r="F3212" t="s">
        <v>164</v>
      </c>
      <c r="G3212" t="s">
        <v>152</v>
      </c>
      <c r="H3212">
        <v>12765</v>
      </c>
    </row>
    <row r="3213" spans="1:8">
      <c r="A3213" t="s">
        <v>25</v>
      </c>
      <c r="B3213" t="s">
        <v>3602</v>
      </c>
      <c r="C3213" t="s">
        <v>176</v>
      </c>
      <c r="D3213">
        <v>2012</v>
      </c>
      <c r="E3213" t="s">
        <v>106</v>
      </c>
      <c r="F3213" t="s">
        <v>164</v>
      </c>
      <c r="G3213" t="s">
        <v>152</v>
      </c>
      <c r="H3213">
        <v>2816</v>
      </c>
    </row>
    <row r="3214" spans="1:8">
      <c r="A3214" t="s">
        <v>26</v>
      </c>
      <c r="B3214" t="s">
        <v>3603</v>
      </c>
      <c r="C3214" t="s">
        <v>177</v>
      </c>
      <c r="D3214">
        <v>2012</v>
      </c>
      <c r="E3214" t="s">
        <v>106</v>
      </c>
      <c r="F3214" t="s">
        <v>164</v>
      </c>
      <c r="G3214" t="s">
        <v>152</v>
      </c>
      <c r="H3214">
        <v>7444</v>
      </c>
    </row>
    <row r="3215" spans="1:8">
      <c r="A3215" s="16" t="s">
        <v>221</v>
      </c>
      <c r="B3215" t="s">
        <v>3604</v>
      </c>
      <c r="C3215" t="s">
        <v>178</v>
      </c>
      <c r="D3215">
        <v>2012</v>
      </c>
      <c r="E3215" t="s">
        <v>106</v>
      </c>
      <c r="F3215" t="s">
        <v>164</v>
      </c>
      <c r="G3215" t="s">
        <v>152</v>
      </c>
      <c r="H3215">
        <v>8445</v>
      </c>
    </row>
    <row r="3216" spans="1:8">
      <c r="A3216" t="s">
        <v>107</v>
      </c>
      <c r="B3216" t="s">
        <v>3605</v>
      </c>
      <c r="C3216" t="s">
        <v>179</v>
      </c>
      <c r="D3216">
        <v>2012</v>
      </c>
      <c r="E3216" t="s">
        <v>106</v>
      </c>
      <c r="F3216" t="s">
        <v>164</v>
      </c>
      <c r="G3216" t="s">
        <v>152</v>
      </c>
      <c r="H3216">
        <v>6990</v>
      </c>
    </row>
    <row r="3217" spans="1:8">
      <c r="A3217" t="s">
        <v>27</v>
      </c>
      <c r="B3217" t="s">
        <v>3606</v>
      </c>
      <c r="C3217" t="s">
        <v>180</v>
      </c>
      <c r="D3217">
        <v>2012</v>
      </c>
      <c r="E3217" t="s">
        <v>106</v>
      </c>
      <c r="F3217" t="s">
        <v>164</v>
      </c>
      <c r="G3217" t="s">
        <v>152</v>
      </c>
      <c r="H3217">
        <v>4359</v>
      </c>
    </row>
    <row r="3218" spans="1:8">
      <c r="A3218" t="s">
        <v>28</v>
      </c>
      <c r="B3218" t="s">
        <v>3607</v>
      </c>
      <c r="C3218" t="s">
        <v>181</v>
      </c>
      <c r="D3218">
        <v>2012</v>
      </c>
      <c r="E3218" t="s">
        <v>106</v>
      </c>
      <c r="F3218" t="s">
        <v>164</v>
      </c>
      <c r="G3218" t="s">
        <v>152</v>
      </c>
      <c r="H3218">
        <v>9026</v>
      </c>
    </row>
    <row r="3219" spans="1:8">
      <c r="A3219" t="s">
        <v>30</v>
      </c>
      <c r="B3219" t="s">
        <v>3608</v>
      </c>
      <c r="C3219" t="s">
        <v>29</v>
      </c>
      <c r="D3219">
        <v>2012</v>
      </c>
      <c r="E3219" t="s">
        <v>106</v>
      </c>
      <c r="F3219" t="s">
        <v>164</v>
      </c>
      <c r="G3219" t="s">
        <v>152</v>
      </c>
      <c r="H3219">
        <v>1447</v>
      </c>
    </row>
    <row r="3220" spans="1:8">
      <c r="A3220" t="s">
        <v>32</v>
      </c>
      <c r="B3220" t="s">
        <v>3609</v>
      </c>
      <c r="C3220" t="s">
        <v>31</v>
      </c>
      <c r="D3220">
        <v>2012</v>
      </c>
      <c r="E3220" t="s">
        <v>106</v>
      </c>
      <c r="F3220" t="s">
        <v>164</v>
      </c>
      <c r="G3220" t="s">
        <v>152</v>
      </c>
      <c r="H3220">
        <v>2482</v>
      </c>
    </row>
    <row r="3221" spans="1:8">
      <c r="A3221" t="s">
        <v>34</v>
      </c>
      <c r="B3221" t="s">
        <v>3610</v>
      </c>
      <c r="C3221" t="s">
        <v>33</v>
      </c>
      <c r="D3221">
        <v>2012</v>
      </c>
      <c r="E3221" t="s">
        <v>106</v>
      </c>
      <c r="F3221" t="s">
        <v>164</v>
      </c>
      <c r="G3221" t="s">
        <v>152</v>
      </c>
      <c r="H3221">
        <v>2956</v>
      </c>
    </row>
    <row r="3222" spans="1:8">
      <c r="A3222" t="s">
        <v>36</v>
      </c>
      <c r="B3222" t="s">
        <v>3611</v>
      </c>
      <c r="C3222" t="s">
        <v>35</v>
      </c>
      <c r="D3222">
        <v>2012</v>
      </c>
      <c r="E3222" t="s">
        <v>106</v>
      </c>
      <c r="F3222" t="s">
        <v>164</v>
      </c>
      <c r="G3222" t="s">
        <v>152</v>
      </c>
      <c r="H3222">
        <v>1705</v>
      </c>
    </row>
    <row r="3223" spans="1:8">
      <c r="A3223" t="s">
        <v>38</v>
      </c>
      <c r="B3223" t="s">
        <v>3612</v>
      </c>
      <c r="C3223" t="s">
        <v>37</v>
      </c>
      <c r="D3223">
        <v>2012</v>
      </c>
      <c r="E3223" t="s">
        <v>106</v>
      </c>
      <c r="F3223" t="s">
        <v>164</v>
      </c>
      <c r="G3223" t="s">
        <v>152</v>
      </c>
      <c r="H3223">
        <v>2125</v>
      </c>
    </row>
    <row r="3224" spans="1:8">
      <c r="A3224" t="s">
        <v>40</v>
      </c>
      <c r="B3224" t="s">
        <v>3613</v>
      </c>
      <c r="C3224" t="s">
        <v>39</v>
      </c>
      <c r="D3224">
        <v>2012</v>
      </c>
      <c r="E3224" t="s">
        <v>106</v>
      </c>
      <c r="F3224" t="s">
        <v>164</v>
      </c>
      <c r="G3224" t="s">
        <v>152</v>
      </c>
      <c r="H3224">
        <v>2050</v>
      </c>
    </row>
    <row r="3225" spans="1:8">
      <c r="A3225" t="s">
        <v>41</v>
      </c>
      <c r="B3225" t="s">
        <v>3614</v>
      </c>
      <c r="C3225" t="s">
        <v>24</v>
      </c>
      <c r="D3225">
        <v>2012</v>
      </c>
      <c r="E3225" t="s">
        <v>106</v>
      </c>
      <c r="F3225" t="s">
        <v>164</v>
      </c>
      <c r="G3225" t="s">
        <v>152</v>
      </c>
      <c r="H3225">
        <v>2816</v>
      </c>
    </row>
    <row r="3226" spans="1:8">
      <c r="A3226" t="s">
        <v>43</v>
      </c>
      <c r="B3226" t="s">
        <v>3615</v>
      </c>
      <c r="C3226" t="s">
        <v>42</v>
      </c>
      <c r="D3226">
        <v>2012</v>
      </c>
      <c r="E3226" t="s">
        <v>106</v>
      </c>
      <c r="F3226" t="s">
        <v>164</v>
      </c>
      <c r="G3226" t="s">
        <v>152</v>
      </c>
      <c r="H3226">
        <v>1487</v>
      </c>
    </row>
    <row r="3227" spans="1:8">
      <c r="A3227" t="s">
        <v>45</v>
      </c>
      <c r="B3227" t="s">
        <v>3616</v>
      </c>
      <c r="C3227" t="s">
        <v>44</v>
      </c>
      <c r="D3227">
        <v>2012</v>
      </c>
      <c r="E3227" t="s">
        <v>106</v>
      </c>
      <c r="F3227" t="s">
        <v>164</v>
      </c>
      <c r="G3227" t="s">
        <v>152</v>
      </c>
      <c r="H3227">
        <v>2389</v>
      </c>
    </row>
    <row r="3228" spans="1:8">
      <c r="A3228" t="s">
        <v>47</v>
      </c>
      <c r="B3228" t="s">
        <v>3617</v>
      </c>
      <c r="C3228" t="s">
        <v>46</v>
      </c>
      <c r="D3228">
        <v>2012</v>
      </c>
      <c r="E3228" t="s">
        <v>106</v>
      </c>
      <c r="F3228" t="s">
        <v>164</v>
      </c>
      <c r="G3228" t="s">
        <v>152</v>
      </c>
      <c r="H3228">
        <v>3568</v>
      </c>
    </row>
    <row r="3229" spans="1:8">
      <c r="A3229" t="s">
        <v>49</v>
      </c>
      <c r="B3229" t="s">
        <v>3618</v>
      </c>
      <c r="C3229" t="s">
        <v>48</v>
      </c>
      <c r="D3229">
        <v>2012</v>
      </c>
      <c r="E3229" t="s">
        <v>106</v>
      </c>
      <c r="F3229" t="s">
        <v>164</v>
      </c>
      <c r="G3229" t="s">
        <v>152</v>
      </c>
      <c r="H3229">
        <v>3956</v>
      </c>
    </row>
    <row r="3230" spans="1:8">
      <c r="A3230" t="s">
        <v>51</v>
      </c>
      <c r="B3230" t="s">
        <v>3619</v>
      </c>
      <c r="C3230" t="s">
        <v>50</v>
      </c>
      <c r="D3230">
        <v>2012</v>
      </c>
      <c r="E3230" t="s">
        <v>106</v>
      </c>
      <c r="F3230" t="s">
        <v>164</v>
      </c>
      <c r="G3230" t="s">
        <v>152</v>
      </c>
      <c r="H3230">
        <v>2451</v>
      </c>
    </row>
    <row r="3231" spans="1:8">
      <c r="A3231" t="s">
        <v>53</v>
      </c>
      <c r="B3231" t="s">
        <v>3620</v>
      </c>
      <c r="C3231" t="s">
        <v>52</v>
      </c>
      <c r="D3231">
        <v>2012</v>
      </c>
      <c r="E3231" t="s">
        <v>106</v>
      </c>
      <c r="F3231" t="s">
        <v>164</v>
      </c>
      <c r="G3231" t="s">
        <v>152</v>
      </c>
      <c r="H3231">
        <v>2038</v>
      </c>
    </row>
    <row r="3232" spans="1:8">
      <c r="A3232" t="s">
        <v>55</v>
      </c>
      <c r="B3232" t="s">
        <v>3621</v>
      </c>
      <c r="C3232" t="s">
        <v>54</v>
      </c>
      <c r="D3232">
        <v>2012</v>
      </c>
      <c r="E3232" t="s">
        <v>106</v>
      </c>
      <c r="F3232" t="s">
        <v>164</v>
      </c>
      <c r="G3232" t="s">
        <v>152</v>
      </c>
      <c r="H3232">
        <v>2247</v>
      </c>
    </row>
    <row r="3233" spans="1:8">
      <c r="A3233" t="s">
        <v>57</v>
      </c>
      <c r="B3233" t="s">
        <v>3622</v>
      </c>
      <c r="C3233" t="s">
        <v>56</v>
      </c>
      <c r="D3233">
        <v>2012</v>
      </c>
      <c r="E3233" t="s">
        <v>106</v>
      </c>
      <c r="F3233" t="s">
        <v>164</v>
      </c>
      <c r="G3233" t="s">
        <v>152</v>
      </c>
      <c r="H3233">
        <v>4743</v>
      </c>
    </row>
    <row r="3234" spans="1:8">
      <c r="A3234" t="s">
        <v>59</v>
      </c>
      <c r="B3234" t="s">
        <v>3623</v>
      </c>
      <c r="C3234" t="s">
        <v>58</v>
      </c>
      <c r="D3234">
        <v>2012</v>
      </c>
      <c r="E3234" t="s">
        <v>106</v>
      </c>
      <c r="F3234" t="s">
        <v>164</v>
      </c>
      <c r="G3234" t="s">
        <v>152</v>
      </c>
      <c r="H3234">
        <v>3527</v>
      </c>
    </row>
    <row r="3235" spans="1:8">
      <c r="A3235" t="s">
        <v>61</v>
      </c>
      <c r="B3235" t="s">
        <v>3624</v>
      </c>
      <c r="C3235" t="s">
        <v>60</v>
      </c>
      <c r="D3235">
        <v>2012</v>
      </c>
      <c r="E3235" t="s">
        <v>106</v>
      </c>
      <c r="F3235" t="s">
        <v>164</v>
      </c>
      <c r="G3235" t="s">
        <v>152</v>
      </c>
      <c r="H3235">
        <v>832</v>
      </c>
    </row>
    <row r="3236" spans="1:8">
      <c r="A3236" t="s">
        <v>63</v>
      </c>
      <c r="B3236" t="s">
        <v>3625</v>
      </c>
      <c r="C3236" t="s">
        <v>62</v>
      </c>
      <c r="D3236">
        <v>2012</v>
      </c>
      <c r="E3236" t="s">
        <v>106</v>
      </c>
      <c r="F3236" t="s">
        <v>164</v>
      </c>
      <c r="G3236" t="s">
        <v>152</v>
      </c>
      <c r="H3236">
        <v>2406</v>
      </c>
    </row>
    <row r="3237" spans="1:8">
      <c r="A3237" t="s">
        <v>65</v>
      </c>
      <c r="B3237" t="s">
        <v>3626</v>
      </c>
      <c r="C3237" t="s">
        <v>64</v>
      </c>
      <c r="D3237">
        <v>2012</v>
      </c>
      <c r="E3237" t="s">
        <v>106</v>
      </c>
      <c r="F3237" t="s">
        <v>164</v>
      </c>
      <c r="G3237" t="s">
        <v>152</v>
      </c>
      <c r="H3237">
        <v>1066</v>
      </c>
    </row>
    <row r="3238" spans="1:8">
      <c r="A3238" t="s">
        <v>67</v>
      </c>
      <c r="B3238" t="s">
        <v>3627</v>
      </c>
      <c r="C3238" t="s">
        <v>66</v>
      </c>
      <c r="D3238">
        <v>2012</v>
      </c>
      <c r="E3238" t="s">
        <v>106</v>
      </c>
      <c r="F3238" t="s">
        <v>164</v>
      </c>
      <c r="G3238" t="s">
        <v>152</v>
      </c>
      <c r="H3238">
        <v>1538</v>
      </c>
    </row>
    <row r="3239" spans="1:8">
      <c r="A3239" t="s">
        <v>69</v>
      </c>
      <c r="B3239" t="s">
        <v>3628</v>
      </c>
      <c r="C3239" t="s">
        <v>68</v>
      </c>
      <c r="D3239">
        <v>2012</v>
      </c>
      <c r="E3239" t="s">
        <v>106</v>
      </c>
      <c r="F3239" t="s">
        <v>164</v>
      </c>
      <c r="G3239" t="s">
        <v>152</v>
      </c>
      <c r="H3239">
        <v>1846</v>
      </c>
    </row>
    <row r="3240" spans="1:8">
      <c r="A3240" t="s">
        <v>71</v>
      </c>
      <c r="B3240" t="s">
        <v>3629</v>
      </c>
      <c r="C3240" t="s">
        <v>70</v>
      </c>
      <c r="D3240">
        <v>2012</v>
      </c>
      <c r="E3240" t="s">
        <v>106</v>
      </c>
      <c r="F3240" t="s">
        <v>164</v>
      </c>
      <c r="G3240" t="s">
        <v>152</v>
      </c>
      <c r="H3240">
        <v>2170</v>
      </c>
    </row>
    <row r="3241" spans="1:8">
      <c r="A3241" t="s">
        <v>20</v>
      </c>
      <c r="B3241" t="s">
        <v>3630</v>
      </c>
      <c r="C3241" t="s">
        <v>182</v>
      </c>
      <c r="D3241">
        <v>2012</v>
      </c>
      <c r="E3241" t="s">
        <v>106</v>
      </c>
      <c r="F3241" t="s">
        <v>164</v>
      </c>
      <c r="G3241" t="s">
        <v>152</v>
      </c>
      <c r="H3241">
        <v>51845</v>
      </c>
    </row>
    <row r="3242" spans="1:8">
      <c r="A3242" t="s">
        <v>23</v>
      </c>
      <c r="B3242" t="s">
        <v>3631</v>
      </c>
      <c r="C3242" t="s">
        <v>175</v>
      </c>
      <c r="D3242">
        <v>2013</v>
      </c>
      <c r="E3242" t="s">
        <v>106</v>
      </c>
      <c r="F3242" t="s">
        <v>164</v>
      </c>
      <c r="G3242" t="s">
        <v>152</v>
      </c>
      <c r="H3242">
        <v>12768</v>
      </c>
    </row>
    <row r="3243" spans="1:8">
      <c r="A3243" t="s">
        <v>25</v>
      </c>
      <c r="B3243" t="s">
        <v>3632</v>
      </c>
      <c r="C3243" t="s">
        <v>176</v>
      </c>
      <c r="D3243">
        <v>2013</v>
      </c>
      <c r="E3243" t="s">
        <v>106</v>
      </c>
      <c r="F3243" t="s">
        <v>164</v>
      </c>
      <c r="G3243" t="s">
        <v>152</v>
      </c>
      <c r="H3243">
        <v>2830</v>
      </c>
    </row>
    <row r="3244" spans="1:8">
      <c r="A3244" t="s">
        <v>26</v>
      </c>
      <c r="B3244" t="s">
        <v>3633</v>
      </c>
      <c r="C3244" t="s">
        <v>177</v>
      </c>
      <c r="D3244">
        <v>2013</v>
      </c>
      <c r="E3244" t="s">
        <v>106</v>
      </c>
      <c r="F3244" t="s">
        <v>164</v>
      </c>
      <c r="G3244" t="s">
        <v>152</v>
      </c>
      <c r="H3244">
        <v>7437</v>
      </c>
    </row>
    <row r="3245" spans="1:8">
      <c r="A3245" s="16" t="s">
        <v>221</v>
      </c>
      <c r="B3245" t="s">
        <v>3634</v>
      </c>
      <c r="C3245" t="s">
        <v>178</v>
      </c>
      <c r="D3245">
        <v>2013</v>
      </c>
      <c r="E3245" t="s">
        <v>106</v>
      </c>
      <c r="F3245" t="s">
        <v>164</v>
      </c>
      <c r="G3245" t="s">
        <v>152</v>
      </c>
      <c r="H3245">
        <v>8458</v>
      </c>
    </row>
    <row r="3246" spans="1:8">
      <c r="A3246" t="s">
        <v>107</v>
      </c>
      <c r="B3246" t="s">
        <v>3635</v>
      </c>
      <c r="C3246" t="s">
        <v>179</v>
      </c>
      <c r="D3246">
        <v>2013</v>
      </c>
      <c r="E3246" t="s">
        <v>106</v>
      </c>
      <c r="F3246" t="s">
        <v>164</v>
      </c>
      <c r="G3246" t="s">
        <v>152</v>
      </c>
      <c r="H3246">
        <v>6926</v>
      </c>
    </row>
    <row r="3247" spans="1:8">
      <c r="A3247" t="s">
        <v>27</v>
      </c>
      <c r="B3247" t="s">
        <v>3636</v>
      </c>
      <c r="C3247" t="s">
        <v>180</v>
      </c>
      <c r="D3247">
        <v>2013</v>
      </c>
      <c r="E3247" t="s">
        <v>106</v>
      </c>
      <c r="F3247" t="s">
        <v>164</v>
      </c>
      <c r="G3247" t="s">
        <v>152</v>
      </c>
      <c r="H3247">
        <v>4309</v>
      </c>
    </row>
    <row r="3248" spans="1:8">
      <c r="A3248" t="s">
        <v>28</v>
      </c>
      <c r="B3248" t="s">
        <v>3637</v>
      </c>
      <c r="C3248" t="s">
        <v>181</v>
      </c>
      <c r="D3248">
        <v>2013</v>
      </c>
      <c r="E3248" t="s">
        <v>106</v>
      </c>
      <c r="F3248" t="s">
        <v>164</v>
      </c>
      <c r="G3248" t="s">
        <v>152</v>
      </c>
      <c r="H3248">
        <v>8862</v>
      </c>
    </row>
    <row r="3249" spans="1:8">
      <c r="A3249" t="s">
        <v>30</v>
      </c>
      <c r="B3249" t="s">
        <v>3638</v>
      </c>
      <c r="C3249" t="s">
        <v>29</v>
      </c>
      <c r="D3249">
        <v>2013</v>
      </c>
      <c r="E3249" t="s">
        <v>106</v>
      </c>
      <c r="F3249" t="s">
        <v>164</v>
      </c>
      <c r="G3249" t="s">
        <v>152</v>
      </c>
      <c r="H3249">
        <v>1468</v>
      </c>
    </row>
    <row r="3250" spans="1:8">
      <c r="A3250" t="s">
        <v>32</v>
      </c>
      <c r="B3250" t="s">
        <v>3639</v>
      </c>
      <c r="C3250" t="s">
        <v>31</v>
      </c>
      <c r="D3250">
        <v>2013</v>
      </c>
      <c r="E3250" t="s">
        <v>106</v>
      </c>
      <c r="F3250" t="s">
        <v>164</v>
      </c>
      <c r="G3250" t="s">
        <v>152</v>
      </c>
      <c r="H3250">
        <v>2495</v>
      </c>
    </row>
    <row r="3251" spans="1:8">
      <c r="A3251" t="s">
        <v>34</v>
      </c>
      <c r="B3251" t="s">
        <v>3640</v>
      </c>
      <c r="C3251" t="s">
        <v>33</v>
      </c>
      <c r="D3251">
        <v>2013</v>
      </c>
      <c r="E3251" t="s">
        <v>106</v>
      </c>
      <c r="F3251" t="s">
        <v>164</v>
      </c>
      <c r="G3251" t="s">
        <v>152</v>
      </c>
      <c r="H3251">
        <v>2967</v>
      </c>
    </row>
    <row r="3252" spans="1:8">
      <c r="A3252" t="s">
        <v>36</v>
      </c>
      <c r="B3252" t="s">
        <v>3641</v>
      </c>
      <c r="C3252" t="s">
        <v>35</v>
      </c>
      <c r="D3252">
        <v>2013</v>
      </c>
      <c r="E3252" t="s">
        <v>106</v>
      </c>
      <c r="F3252" t="s">
        <v>164</v>
      </c>
      <c r="G3252" t="s">
        <v>152</v>
      </c>
      <c r="H3252">
        <v>1719</v>
      </c>
    </row>
    <row r="3253" spans="1:8">
      <c r="A3253" t="s">
        <v>38</v>
      </c>
      <c r="B3253" t="s">
        <v>3642</v>
      </c>
      <c r="C3253" t="s">
        <v>37</v>
      </c>
      <c r="D3253">
        <v>2013</v>
      </c>
      <c r="E3253" t="s">
        <v>106</v>
      </c>
      <c r="F3253" t="s">
        <v>164</v>
      </c>
      <c r="G3253" t="s">
        <v>152</v>
      </c>
      <c r="H3253">
        <v>2082</v>
      </c>
    </row>
    <row r="3254" spans="1:8">
      <c r="A3254" t="s">
        <v>40</v>
      </c>
      <c r="B3254" t="s">
        <v>3643</v>
      </c>
      <c r="C3254" t="s">
        <v>39</v>
      </c>
      <c r="D3254">
        <v>2013</v>
      </c>
      <c r="E3254" t="s">
        <v>106</v>
      </c>
      <c r="F3254" t="s">
        <v>164</v>
      </c>
      <c r="G3254" t="s">
        <v>152</v>
      </c>
      <c r="H3254">
        <v>2037</v>
      </c>
    </row>
    <row r="3255" spans="1:8">
      <c r="A3255" t="s">
        <v>41</v>
      </c>
      <c r="B3255" t="s">
        <v>3644</v>
      </c>
      <c r="C3255" t="s">
        <v>24</v>
      </c>
      <c r="D3255">
        <v>2013</v>
      </c>
      <c r="E3255" t="s">
        <v>106</v>
      </c>
      <c r="F3255" t="s">
        <v>164</v>
      </c>
      <c r="G3255" t="s">
        <v>152</v>
      </c>
      <c r="H3255">
        <v>2830</v>
      </c>
    </row>
    <row r="3256" spans="1:8">
      <c r="A3256" t="s">
        <v>43</v>
      </c>
      <c r="B3256" t="s">
        <v>3645</v>
      </c>
      <c r="C3256" t="s">
        <v>42</v>
      </c>
      <c r="D3256">
        <v>2013</v>
      </c>
      <c r="E3256" t="s">
        <v>106</v>
      </c>
      <c r="F3256" t="s">
        <v>164</v>
      </c>
      <c r="G3256" t="s">
        <v>152</v>
      </c>
      <c r="H3256">
        <v>1485</v>
      </c>
    </row>
    <row r="3257" spans="1:8">
      <c r="A3257" t="s">
        <v>45</v>
      </c>
      <c r="B3257" t="s">
        <v>3646</v>
      </c>
      <c r="C3257" t="s">
        <v>44</v>
      </c>
      <c r="D3257">
        <v>2013</v>
      </c>
      <c r="E3257" t="s">
        <v>106</v>
      </c>
      <c r="F3257" t="s">
        <v>164</v>
      </c>
      <c r="G3257" t="s">
        <v>152</v>
      </c>
      <c r="H3257">
        <v>2393</v>
      </c>
    </row>
    <row r="3258" spans="1:8">
      <c r="A3258" t="s">
        <v>47</v>
      </c>
      <c r="B3258" t="s">
        <v>3647</v>
      </c>
      <c r="C3258" t="s">
        <v>46</v>
      </c>
      <c r="D3258">
        <v>2013</v>
      </c>
      <c r="E3258" t="s">
        <v>106</v>
      </c>
      <c r="F3258" t="s">
        <v>164</v>
      </c>
      <c r="G3258" t="s">
        <v>152</v>
      </c>
      <c r="H3258">
        <v>3559</v>
      </c>
    </row>
    <row r="3259" spans="1:8">
      <c r="A3259" t="s">
        <v>49</v>
      </c>
      <c r="B3259" t="s">
        <v>3648</v>
      </c>
      <c r="C3259" t="s">
        <v>48</v>
      </c>
      <c r="D3259">
        <v>2013</v>
      </c>
      <c r="E3259" t="s">
        <v>106</v>
      </c>
      <c r="F3259" t="s">
        <v>164</v>
      </c>
      <c r="G3259" t="s">
        <v>152</v>
      </c>
      <c r="H3259">
        <v>4005</v>
      </c>
    </row>
    <row r="3260" spans="1:8">
      <c r="A3260" t="s">
        <v>51</v>
      </c>
      <c r="B3260" t="s">
        <v>3649</v>
      </c>
      <c r="C3260" t="s">
        <v>50</v>
      </c>
      <c r="D3260">
        <v>2013</v>
      </c>
      <c r="E3260" t="s">
        <v>106</v>
      </c>
      <c r="F3260" t="s">
        <v>164</v>
      </c>
      <c r="G3260" t="s">
        <v>152</v>
      </c>
      <c r="H3260">
        <v>2416</v>
      </c>
    </row>
    <row r="3261" spans="1:8">
      <c r="A3261" t="s">
        <v>53</v>
      </c>
      <c r="B3261" t="s">
        <v>3650</v>
      </c>
      <c r="C3261" t="s">
        <v>52</v>
      </c>
      <c r="D3261">
        <v>2013</v>
      </c>
      <c r="E3261" t="s">
        <v>106</v>
      </c>
      <c r="F3261" t="s">
        <v>164</v>
      </c>
      <c r="G3261" t="s">
        <v>152</v>
      </c>
      <c r="H3261">
        <v>2037</v>
      </c>
    </row>
    <row r="3262" spans="1:8">
      <c r="A3262" t="s">
        <v>55</v>
      </c>
      <c r="B3262" t="s">
        <v>3651</v>
      </c>
      <c r="C3262" t="s">
        <v>54</v>
      </c>
      <c r="D3262">
        <v>2013</v>
      </c>
      <c r="E3262" t="s">
        <v>106</v>
      </c>
      <c r="F3262" t="s">
        <v>164</v>
      </c>
      <c r="G3262" t="s">
        <v>152</v>
      </c>
      <c r="H3262">
        <v>2231</v>
      </c>
    </row>
    <row r="3263" spans="1:8">
      <c r="A3263" t="s">
        <v>57</v>
      </c>
      <c r="B3263" t="s">
        <v>3652</v>
      </c>
      <c r="C3263" t="s">
        <v>56</v>
      </c>
      <c r="D3263">
        <v>2013</v>
      </c>
      <c r="E3263" t="s">
        <v>106</v>
      </c>
      <c r="F3263" t="s">
        <v>164</v>
      </c>
      <c r="G3263" t="s">
        <v>152</v>
      </c>
      <c r="H3263">
        <v>4695</v>
      </c>
    </row>
    <row r="3264" spans="1:8">
      <c r="A3264" t="s">
        <v>59</v>
      </c>
      <c r="B3264" t="s">
        <v>3653</v>
      </c>
      <c r="C3264" t="s">
        <v>58</v>
      </c>
      <c r="D3264">
        <v>2013</v>
      </c>
      <c r="E3264" t="s">
        <v>106</v>
      </c>
      <c r="F3264" t="s">
        <v>164</v>
      </c>
      <c r="G3264" t="s">
        <v>152</v>
      </c>
      <c r="H3264">
        <v>3483</v>
      </c>
    </row>
    <row r="3265" spans="1:8">
      <c r="A3265" t="s">
        <v>61</v>
      </c>
      <c r="B3265" t="s">
        <v>3654</v>
      </c>
      <c r="C3265" t="s">
        <v>60</v>
      </c>
      <c r="D3265">
        <v>2013</v>
      </c>
      <c r="E3265" t="s">
        <v>106</v>
      </c>
      <c r="F3265" t="s">
        <v>164</v>
      </c>
      <c r="G3265" t="s">
        <v>152</v>
      </c>
      <c r="H3265">
        <v>826</v>
      </c>
    </row>
    <row r="3266" spans="1:8">
      <c r="A3266" t="s">
        <v>63</v>
      </c>
      <c r="B3266" t="s">
        <v>3655</v>
      </c>
      <c r="C3266" t="s">
        <v>62</v>
      </c>
      <c r="D3266">
        <v>2013</v>
      </c>
      <c r="E3266" t="s">
        <v>106</v>
      </c>
      <c r="F3266" t="s">
        <v>164</v>
      </c>
      <c r="G3266" t="s">
        <v>152</v>
      </c>
      <c r="H3266">
        <v>2349</v>
      </c>
    </row>
    <row r="3267" spans="1:8">
      <c r="A3267" t="s">
        <v>65</v>
      </c>
      <c r="B3267" t="s">
        <v>3656</v>
      </c>
      <c r="C3267" t="s">
        <v>64</v>
      </c>
      <c r="D3267">
        <v>2013</v>
      </c>
      <c r="E3267" t="s">
        <v>106</v>
      </c>
      <c r="F3267" t="s">
        <v>164</v>
      </c>
      <c r="G3267" t="s">
        <v>152</v>
      </c>
      <c r="H3267">
        <v>1028</v>
      </c>
    </row>
    <row r="3268" spans="1:8">
      <c r="A3268" t="s">
        <v>67</v>
      </c>
      <c r="B3268" t="s">
        <v>3657</v>
      </c>
      <c r="C3268" t="s">
        <v>66</v>
      </c>
      <c r="D3268">
        <v>2013</v>
      </c>
      <c r="E3268" t="s">
        <v>106</v>
      </c>
      <c r="F3268" t="s">
        <v>164</v>
      </c>
      <c r="G3268" t="s">
        <v>152</v>
      </c>
      <c r="H3268">
        <v>1519</v>
      </c>
    </row>
    <row r="3269" spans="1:8">
      <c r="A3269" t="s">
        <v>69</v>
      </c>
      <c r="B3269" t="s">
        <v>3658</v>
      </c>
      <c r="C3269" t="s">
        <v>68</v>
      </c>
      <c r="D3269">
        <v>2013</v>
      </c>
      <c r="E3269" t="s">
        <v>106</v>
      </c>
      <c r="F3269" t="s">
        <v>164</v>
      </c>
      <c r="G3269" t="s">
        <v>152</v>
      </c>
      <c r="H3269">
        <v>1866</v>
      </c>
    </row>
    <row r="3270" spans="1:8">
      <c r="A3270" t="s">
        <v>71</v>
      </c>
      <c r="B3270" t="s">
        <v>3659</v>
      </c>
      <c r="C3270" t="s">
        <v>70</v>
      </c>
      <c r="D3270">
        <v>2013</v>
      </c>
      <c r="E3270" t="s">
        <v>106</v>
      </c>
      <c r="F3270" t="s">
        <v>164</v>
      </c>
      <c r="G3270" t="s">
        <v>152</v>
      </c>
      <c r="H3270">
        <v>2100</v>
      </c>
    </row>
    <row r="3271" spans="1:8">
      <c r="A3271" t="s">
        <v>20</v>
      </c>
      <c r="B3271" t="s">
        <v>3660</v>
      </c>
      <c r="C3271" t="s">
        <v>182</v>
      </c>
      <c r="D3271">
        <v>2013</v>
      </c>
      <c r="E3271" t="s">
        <v>106</v>
      </c>
      <c r="F3271" t="s">
        <v>164</v>
      </c>
      <c r="G3271" t="s">
        <v>152</v>
      </c>
      <c r="H3271">
        <v>51590</v>
      </c>
    </row>
    <row r="3272" spans="1:8">
      <c r="A3272" t="s">
        <v>23</v>
      </c>
      <c r="B3272" t="s">
        <v>3661</v>
      </c>
      <c r="C3272" t="s">
        <v>175</v>
      </c>
      <c r="D3272">
        <v>2014</v>
      </c>
      <c r="E3272" t="s">
        <v>106</v>
      </c>
      <c r="F3272" t="s">
        <v>164</v>
      </c>
      <c r="G3272" t="s">
        <v>152</v>
      </c>
      <c r="H3272">
        <v>13067</v>
      </c>
    </row>
    <row r="3273" spans="1:8">
      <c r="A3273" t="s">
        <v>25</v>
      </c>
      <c r="B3273" t="s">
        <v>3662</v>
      </c>
      <c r="C3273" t="s">
        <v>176</v>
      </c>
      <c r="D3273">
        <v>2014</v>
      </c>
      <c r="E3273" t="s">
        <v>106</v>
      </c>
      <c r="F3273" t="s">
        <v>164</v>
      </c>
      <c r="G3273" t="s">
        <v>152</v>
      </c>
      <c r="H3273">
        <v>2868</v>
      </c>
    </row>
    <row r="3274" spans="1:8">
      <c r="A3274" t="s">
        <v>26</v>
      </c>
      <c r="B3274" t="s">
        <v>3663</v>
      </c>
      <c r="C3274" t="s">
        <v>177</v>
      </c>
      <c r="D3274">
        <v>2014</v>
      </c>
      <c r="E3274" t="s">
        <v>106</v>
      </c>
      <c r="F3274" t="s">
        <v>164</v>
      </c>
      <c r="G3274" t="s">
        <v>152</v>
      </c>
      <c r="H3274">
        <v>7513</v>
      </c>
    </row>
    <row r="3275" spans="1:8">
      <c r="A3275" s="16" t="s">
        <v>221</v>
      </c>
      <c r="B3275" t="s">
        <v>3664</v>
      </c>
      <c r="C3275" t="s">
        <v>178</v>
      </c>
      <c r="D3275">
        <v>2014</v>
      </c>
      <c r="E3275" t="s">
        <v>106</v>
      </c>
      <c r="F3275" t="s">
        <v>164</v>
      </c>
      <c r="G3275" t="s">
        <v>152</v>
      </c>
      <c r="H3275">
        <v>8588</v>
      </c>
    </row>
    <row r="3276" spans="1:8">
      <c r="A3276" t="s">
        <v>107</v>
      </c>
      <c r="B3276" t="s">
        <v>3665</v>
      </c>
      <c r="C3276" t="s">
        <v>179</v>
      </c>
      <c r="D3276">
        <v>2014</v>
      </c>
      <c r="E3276" t="s">
        <v>106</v>
      </c>
      <c r="F3276" t="s">
        <v>164</v>
      </c>
      <c r="G3276" t="s">
        <v>152</v>
      </c>
      <c r="H3276">
        <v>7063</v>
      </c>
    </row>
    <row r="3277" spans="1:8">
      <c r="A3277" t="s">
        <v>27</v>
      </c>
      <c r="B3277" t="s">
        <v>3666</v>
      </c>
      <c r="C3277" t="s">
        <v>180</v>
      </c>
      <c r="D3277">
        <v>2014</v>
      </c>
      <c r="E3277" t="s">
        <v>106</v>
      </c>
      <c r="F3277" t="s">
        <v>164</v>
      </c>
      <c r="G3277" t="s">
        <v>152</v>
      </c>
      <c r="H3277">
        <v>4264</v>
      </c>
    </row>
    <row r="3278" spans="1:8">
      <c r="A3278" t="s">
        <v>28</v>
      </c>
      <c r="B3278" t="s">
        <v>3667</v>
      </c>
      <c r="C3278" t="s">
        <v>181</v>
      </c>
      <c r="D3278">
        <v>2014</v>
      </c>
      <c r="E3278" t="s">
        <v>106</v>
      </c>
      <c r="F3278" t="s">
        <v>164</v>
      </c>
      <c r="G3278" t="s">
        <v>152</v>
      </c>
      <c r="H3278">
        <v>8825</v>
      </c>
    </row>
    <row r="3279" spans="1:8">
      <c r="A3279" t="s">
        <v>30</v>
      </c>
      <c r="B3279" t="s">
        <v>3668</v>
      </c>
      <c r="C3279" t="s">
        <v>29</v>
      </c>
      <c r="D3279">
        <v>2014</v>
      </c>
      <c r="E3279" t="s">
        <v>106</v>
      </c>
      <c r="F3279" t="s">
        <v>164</v>
      </c>
      <c r="G3279" t="s">
        <v>152</v>
      </c>
      <c r="H3279">
        <v>1498</v>
      </c>
    </row>
    <row r="3280" spans="1:8">
      <c r="A3280" t="s">
        <v>32</v>
      </c>
      <c r="B3280" t="s">
        <v>3669</v>
      </c>
      <c r="C3280" t="s">
        <v>31</v>
      </c>
      <c r="D3280">
        <v>2014</v>
      </c>
      <c r="E3280" t="s">
        <v>106</v>
      </c>
      <c r="F3280" t="s">
        <v>164</v>
      </c>
      <c r="G3280" t="s">
        <v>152</v>
      </c>
      <c r="H3280">
        <v>2579</v>
      </c>
    </row>
    <row r="3281" spans="1:8">
      <c r="A3281" t="s">
        <v>34</v>
      </c>
      <c r="B3281" t="s">
        <v>3670</v>
      </c>
      <c r="C3281" t="s">
        <v>33</v>
      </c>
      <c r="D3281">
        <v>2014</v>
      </c>
      <c r="E3281" t="s">
        <v>106</v>
      </c>
      <c r="F3281" t="s">
        <v>164</v>
      </c>
      <c r="G3281" t="s">
        <v>152</v>
      </c>
      <c r="H3281">
        <v>3054</v>
      </c>
    </row>
    <row r="3282" spans="1:8">
      <c r="A3282" t="s">
        <v>36</v>
      </c>
      <c r="B3282" t="s">
        <v>3671</v>
      </c>
      <c r="C3282" t="s">
        <v>35</v>
      </c>
      <c r="D3282">
        <v>2014</v>
      </c>
      <c r="E3282" t="s">
        <v>106</v>
      </c>
      <c r="F3282" t="s">
        <v>164</v>
      </c>
      <c r="G3282" t="s">
        <v>152</v>
      </c>
      <c r="H3282">
        <v>1699</v>
      </c>
    </row>
    <row r="3283" spans="1:8">
      <c r="A3283" t="s">
        <v>38</v>
      </c>
      <c r="B3283" t="s">
        <v>3672</v>
      </c>
      <c r="C3283" t="s">
        <v>37</v>
      </c>
      <c r="D3283">
        <v>2014</v>
      </c>
      <c r="E3283" t="s">
        <v>106</v>
      </c>
      <c r="F3283" t="s">
        <v>164</v>
      </c>
      <c r="G3283" t="s">
        <v>152</v>
      </c>
      <c r="H3283">
        <v>2175</v>
      </c>
    </row>
    <row r="3284" spans="1:8">
      <c r="A3284" t="s">
        <v>40</v>
      </c>
      <c r="B3284" t="s">
        <v>3673</v>
      </c>
      <c r="C3284" t="s">
        <v>39</v>
      </c>
      <c r="D3284">
        <v>2014</v>
      </c>
      <c r="E3284" t="s">
        <v>106</v>
      </c>
      <c r="F3284" t="s">
        <v>164</v>
      </c>
      <c r="G3284" t="s">
        <v>152</v>
      </c>
      <c r="H3284">
        <v>2062</v>
      </c>
    </row>
    <row r="3285" spans="1:8">
      <c r="A3285" t="s">
        <v>41</v>
      </c>
      <c r="B3285" t="s">
        <v>3674</v>
      </c>
      <c r="C3285" t="s">
        <v>24</v>
      </c>
      <c r="D3285">
        <v>2014</v>
      </c>
      <c r="E3285" t="s">
        <v>106</v>
      </c>
      <c r="F3285" t="s">
        <v>164</v>
      </c>
      <c r="G3285" t="s">
        <v>152</v>
      </c>
      <c r="H3285">
        <v>2868</v>
      </c>
    </row>
    <row r="3286" spans="1:8">
      <c r="A3286" t="s">
        <v>43</v>
      </c>
      <c r="B3286" t="s">
        <v>3675</v>
      </c>
      <c r="C3286" t="s">
        <v>42</v>
      </c>
      <c r="D3286">
        <v>2014</v>
      </c>
      <c r="E3286" t="s">
        <v>106</v>
      </c>
      <c r="F3286" t="s">
        <v>164</v>
      </c>
      <c r="G3286" t="s">
        <v>152</v>
      </c>
      <c r="H3286">
        <v>1491</v>
      </c>
    </row>
    <row r="3287" spans="1:8">
      <c r="A3287" t="s">
        <v>45</v>
      </c>
      <c r="B3287" t="s">
        <v>3676</v>
      </c>
      <c r="C3287" t="s">
        <v>44</v>
      </c>
      <c r="D3287">
        <v>2014</v>
      </c>
      <c r="E3287" t="s">
        <v>106</v>
      </c>
      <c r="F3287" t="s">
        <v>164</v>
      </c>
      <c r="G3287" t="s">
        <v>152</v>
      </c>
      <c r="H3287">
        <v>2461</v>
      </c>
    </row>
    <row r="3288" spans="1:8">
      <c r="A3288" t="s">
        <v>47</v>
      </c>
      <c r="B3288" t="s">
        <v>3677</v>
      </c>
      <c r="C3288" t="s">
        <v>46</v>
      </c>
      <c r="D3288">
        <v>2014</v>
      </c>
      <c r="E3288" t="s">
        <v>106</v>
      </c>
      <c r="F3288" t="s">
        <v>164</v>
      </c>
      <c r="G3288" t="s">
        <v>152</v>
      </c>
      <c r="H3288">
        <v>3561</v>
      </c>
    </row>
    <row r="3289" spans="1:8">
      <c r="A3289" t="s">
        <v>49</v>
      </c>
      <c r="B3289" t="s">
        <v>3678</v>
      </c>
      <c r="C3289" t="s">
        <v>48</v>
      </c>
      <c r="D3289">
        <v>2014</v>
      </c>
      <c r="E3289" t="s">
        <v>106</v>
      </c>
      <c r="F3289" t="s">
        <v>164</v>
      </c>
      <c r="G3289" t="s">
        <v>152</v>
      </c>
      <c r="H3289">
        <v>4104</v>
      </c>
    </row>
    <row r="3290" spans="1:8">
      <c r="A3290" t="s">
        <v>51</v>
      </c>
      <c r="B3290" t="s">
        <v>3679</v>
      </c>
      <c r="C3290" t="s">
        <v>50</v>
      </c>
      <c r="D3290">
        <v>2014</v>
      </c>
      <c r="E3290" t="s">
        <v>106</v>
      </c>
      <c r="F3290" t="s">
        <v>164</v>
      </c>
      <c r="G3290" t="s">
        <v>152</v>
      </c>
      <c r="H3290">
        <v>2412</v>
      </c>
    </row>
    <row r="3291" spans="1:8">
      <c r="A3291" t="s">
        <v>53</v>
      </c>
      <c r="B3291" t="s">
        <v>3680</v>
      </c>
      <c r="C3291" t="s">
        <v>52</v>
      </c>
      <c r="D3291">
        <v>2014</v>
      </c>
      <c r="E3291" t="s">
        <v>106</v>
      </c>
      <c r="F3291" t="s">
        <v>164</v>
      </c>
      <c r="G3291" t="s">
        <v>152</v>
      </c>
      <c r="H3291">
        <v>2072</v>
      </c>
    </row>
    <row r="3292" spans="1:8">
      <c r="A3292" t="s">
        <v>55</v>
      </c>
      <c r="B3292" t="s">
        <v>3681</v>
      </c>
      <c r="C3292" t="s">
        <v>54</v>
      </c>
      <c r="D3292">
        <v>2014</v>
      </c>
      <c r="E3292" t="s">
        <v>106</v>
      </c>
      <c r="F3292" t="s">
        <v>164</v>
      </c>
      <c r="G3292" t="s">
        <v>152</v>
      </c>
      <c r="H3292">
        <v>2280</v>
      </c>
    </row>
    <row r="3293" spans="1:8">
      <c r="A3293" t="s">
        <v>57</v>
      </c>
      <c r="B3293" t="s">
        <v>3682</v>
      </c>
      <c r="C3293" t="s">
        <v>56</v>
      </c>
      <c r="D3293">
        <v>2014</v>
      </c>
      <c r="E3293" t="s">
        <v>106</v>
      </c>
      <c r="F3293" t="s">
        <v>164</v>
      </c>
      <c r="G3293" t="s">
        <v>152</v>
      </c>
      <c r="H3293">
        <v>4783</v>
      </c>
    </row>
    <row r="3294" spans="1:8">
      <c r="A3294" t="s">
        <v>59</v>
      </c>
      <c r="B3294" t="s">
        <v>3683</v>
      </c>
      <c r="C3294" t="s">
        <v>58</v>
      </c>
      <c r="D3294">
        <v>2014</v>
      </c>
      <c r="E3294" t="s">
        <v>106</v>
      </c>
      <c r="F3294" t="s">
        <v>164</v>
      </c>
      <c r="G3294" t="s">
        <v>152</v>
      </c>
      <c r="H3294">
        <v>3454</v>
      </c>
    </row>
    <row r="3295" spans="1:8">
      <c r="A3295" t="s">
        <v>61</v>
      </c>
      <c r="B3295" t="s">
        <v>3684</v>
      </c>
      <c r="C3295" t="s">
        <v>60</v>
      </c>
      <c r="D3295">
        <v>2014</v>
      </c>
      <c r="E3295" t="s">
        <v>106</v>
      </c>
      <c r="F3295" t="s">
        <v>164</v>
      </c>
      <c r="G3295" t="s">
        <v>152</v>
      </c>
      <c r="H3295">
        <v>810</v>
      </c>
    </row>
    <row r="3296" spans="1:8">
      <c r="A3296" t="s">
        <v>63</v>
      </c>
      <c r="B3296" t="s">
        <v>3685</v>
      </c>
      <c r="C3296" t="s">
        <v>62</v>
      </c>
      <c r="D3296">
        <v>2014</v>
      </c>
      <c r="E3296" t="s">
        <v>106</v>
      </c>
      <c r="F3296" t="s">
        <v>164</v>
      </c>
      <c r="G3296" t="s">
        <v>152</v>
      </c>
      <c r="H3296">
        <v>2346</v>
      </c>
    </row>
    <row r="3297" spans="1:8">
      <c r="A3297" t="s">
        <v>65</v>
      </c>
      <c r="B3297" t="s">
        <v>3686</v>
      </c>
      <c r="C3297" t="s">
        <v>64</v>
      </c>
      <c r="D3297">
        <v>2014</v>
      </c>
      <c r="E3297" t="s">
        <v>106</v>
      </c>
      <c r="F3297" t="s">
        <v>164</v>
      </c>
      <c r="G3297" t="s">
        <v>152</v>
      </c>
      <c r="H3297">
        <v>1018</v>
      </c>
    </row>
    <row r="3298" spans="1:8">
      <c r="A3298" t="s">
        <v>67</v>
      </c>
      <c r="B3298" t="s">
        <v>3687</v>
      </c>
      <c r="C3298" t="s">
        <v>66</v>
      </c>
      <c r="D3298">
        <v>2014</v>
      </c>
      <c r="E3298" t="s">
        <v>106</v>
      </c>
      <c r="F3298" t="s">
        <v>164</v>
      </c>
      <c r="G3298" t="s">
        <v>152</v>
      </c>
      <c r="H3298">
        <v>1505</v>
      </c>
    </row>
    <row r="3299" spans="1:8">
      <c r="A3299" t="s">
        <v>69</v>
      </c>
      <c r="B3299" t="s">
        <v>3688</v>
      </c>
      <c r="C3299" t="s">
        <v>68</v>
      </c>
      <c r="D3299">
        <v>2014</v>
      </c>
      <c r="E3299" t="s">
        <v>106</v>
      </c>
      <c r="F3299" t="s">
        <v>164</v>
      </c>
      <c r="G3299" t="s">
        <v>152</v>
      </c>
      <c r="H3299">
        <v>1843</v>
      </c>
    </row>
    <row r="3300" spans="1:8">
      <c r="A3300" t="s">
        <v>71</v>
      </c>
      <c r="B3300" t="s">
        <v>3689</v>
      </c>
      <c r="C3300" t="s">
        <v>70</v>
      </c>
      <c r="D3300">
        <v>2014</v>
      </c>
      <c r="E3300" t="s">
        <v>106</v>
      </c>
      <c r="F3300" t="s">
        <v>164</v>
      </c>
      <c r="G3300" t="s">
        <v>152</v>
      </c>
      <c r="H3300">
        <v>2113</v>
      </c>
    </row>
    <row r="3301" spans="1:8">
      <c r="A3301" t="s">
        <v>20</v>
      </c>
      <c r="B3301" t="s">
        <v>3690</v>
      </c>
      <c r="C3301" t="s">
        <v>182</v>
      </c>
      <c r="D3301">
        <v>2014</v>
      </c>
      <c r="E3301" t="s">
        <v>106</v>
      </c>
      <c r="F3301" t="s">
        <v>164</v>
      </c>
      <c r="G3301" t="s">
        <v>152</v>
      </c>
      <c r="H3301">
        <v>52188</v>
      </c>
    </row>
    <row r="3302" spans="1:8">
      <c r="A3302" t="s">
        <v>23</v>
      </c>
      <c r="B3302" t="s">
        <v>3691</v>
      </c>
      <c r="C3302" t="s">
        <v>175</v>
      </c>
      <c r="D3302">
        <v>2005</v>
      </c>
      <c r="E3302" t="s">
        <v>104</v>
      </c>
      <c r="F3302" t="s">
        <v>164</v>
      </c>
      <c r="G3302" t="s">
        <v>152</v>
      </c>
      <c r="H3302">
        <v>15961</v>
      </c>
    </row>
    <row r="3303" spans="1:8">
      <c r="A3303" t="s">
        <v>25</v>
      </c>
      <c r="B3303" t="s">
        <v>3692</v>
      </c>
      <c r="C3303" t="s">
        <v>176</v>
      </c>
      <c r="D3303">
        <v>2005</v>
      </c>
      <c r="E3303" t="s">
        <v>104</v>
      </c>
      <c r="F3303" t="s">
        <v>164</v>
      </c>
      <c r="G3303" t="s">
        <v>152</v>
      </c>
      <c r="H3303">
        <v>3378</v>
      </c>
    </row>
    <row r="3304" spans="1:8">
      <c r="A3304" t="s">
        <v>26</v>
      </c>
      <c r="B3304" t="s">
        <v>3693</v>
      </c>
      <c r="C3304" t="s">
        <v>177</v>
      </c>
      <c r="D3304">
        <v>2005</v>
      </c>
      <c r="E3304" t="s">
        <v>104</v>
      </c>
      <c r="F3304" t="s">
        <v>164</v>
      </c>
      <c r="G3304" t="s">
        <v>152</v>
      </c>
      <c r="H3304">
        <v>8639</v>
      </c>
    </row>
    <row r="3305" spans="1:8">
      <c r="A3305" s="16" t="s">
        <v>221</v>
      </c>
      <c r="B3305" t="s">
        <v>3694</v>
      </c>
      <c r="C3305" t="s">
        <v>178</v>
      </c>
      <c r="D3305">
        <v>2005</v>
      </c>
      <c r="E3305" t="s">
        <v>104</v>
      </c>
      <c r="F3305" t="s">
        <v>164</v>
      </c>
      <c r="G3305" t="s">
        <v>152</v>
      </c>
      <c r="H3305">
        <v>10406</v>
      </c>
    </row>
    <row r="3306" spans="1:8">
      <c r="A3306" t="s">
        <v>107</v>
      </c>
      <c r="B3306" t="s">
        <v>3695</v>
      </c>
      <c r="C3306" t="s">
        <v>179</v>
      </c>
      <c r="D3306">
        <v>2005</v>
      </c>
      <c r="E3306" t="s">
        <v>104</v>
      </c>
      <c r="F3306" t="s">
        <v>164</v>
      </c>
      <c r="G3306" t="s">
        <v>152</v>
      </c>
      <c r="H3306">
        <v>7829</v>
      </c>
    </row>
    <row r="3307" spans="1:8">
      <c r="A3307" t="s">
        <v>27</v>
      </c>
      <c r="B3307" t="s">
        <v>3696</v>
      </c>
      <c r="C3307" t="s">
        <v>180</v>
      </c>
      <c r="D3307">
        <v>2005</v>
      </c>
      <c r="E3307" t="s">
        <v>104</v>
      </c>
      <c r="F3307" t="s">
        <v>164</v>
      </c>
      <c r="G3307" t="s">
        <v>152</v>
      </c>
      <c r="H3307">
        <v>5239</v>
      </c>
    </row>
    <row r="3308" spans="1:8">
      <c r="A3308" t="s">
        <v>28</v>
      </c>
      <c r="B3308" t="s">
        <v>3697</v>
      </c>
      <c r="C3308" t="s">
        <v>181</v>
      </c>
      <c r="D3308">
        <v>2005</v>
      </c>
      <c r="E3308" t="s">
        <v>104</v>
      </c>
      <c r="F3308" t="s">
        <v>164</v>
      </c>
      <c r="G3308" t="s">
        <v>152</v>
      </c>
      <c r="H3308">
        <v>10872</v>
      </c>
    </row>
    <row r="3309" spans="1:8">
      <c r="A3309" t="s">
        <v>30</v>
      </c>
      <c r="B3309" t="s">
        <v>3698</v>
      </c>
      <c r="C3309" t="s">
        <v>29</v>
      </c>
      <c r="D3309">
        <v>2005</v>
      </c>
      <c r="E3309" t="s">
        <v>104</v>
      </c>
      <c r="F3309" t="s">
        <v>164</v>
      </c>
      <c r="G3309" t="s">
        <v>152</v>
      </c>
      <c r="H3309">
        <v>1691</v>
      </c>
    </row>
    <row r="3310" spans="1:8">
      <c r="A3310" t="s">
        <v>32</v>
      </c>
      <c r="B3310" t="s">
        <v>3699</v>
      </c>
      <c r="C3310" t="s">
        <v>31</v>
      </c>
      <c r="D3310">
        <v>2005</v>
      </c>
      <c r="E3310" t="s">
        <v>104</v>
      </c>
      <c r="F3310" t="s">
        <v>164</v>
      </c>
      <c r="G3310" t="s">
        <v>152</v>
      </c>
      <c r="H3310">
        <v>2804</v>
      </c>
    </row>
    <row r="3311" spans="1:8">
      <c r="A3311" t="s">
        <v>34</v>
      </c>
      <c r="B3311" t="s">
        <v>3700</v>
      </c>
      <c r="C3311" t="s">
        <v>33</v>
      </c>
      <c r="D3311">
        <v>2005</v>
      </c>
      <c r="E3311" t="s">
        <v>104</v>
      </c>
      <c r="F3311" t="s">
        <v>164</v>
      </c>
      <c r="G3311" t="s">
        <v>152</v>
      </c>
      <c r="H3311">
        <v>3534</v>
      </c>
    </row>
    <row r="3312" spans="1:8">
      <c r="A3312" t="s">
        <v>36</v>
      </c>
      <c r="B3312" t="s">
        <v>3701</v>
      </c>
      <c r="C3312" t="s">
        <v>35</v>
      </c>
      <c r="D3312">
        <v>2005</v>
      </c>
      <c r="E3312" t="s">
        <v>104</v>
      </c>
      <c r="F3312" t="s">
        <v>164</v>
      </c>
      <c r="G3312" t="s">
        <v>152</v>
      </c>
      <c r="H3312">
        <v>2656</v>
      </c>
    </row>
    <row r="3313" spans="1:8">
      <c r="A3313" t="s">
        <v>38</v>
      </c>
      <c r="B3313" t="s">
        <v>3702</v>
      </c>
      <c r="C3313" t="s">
        <v>37</v>
      </c>
      <c r="D3313">
        <v>2005</v>
      </c>
      <c r="E3313" t="s">
        <v>104</v>
      </c>
      <c r="F3313" t="s">
        <v>164</v>
      </c>
      <c r="G3313" t="s">
        <v>152</v>
      </c>
      <c r="H3313">
        <v>2649</v>
      </c>
    </row>
    <row r="3314" spans="1:8">
      <c r="A3314" t="s">
        <v>40</v>
      </c>
      <c r="B3314" t="s">
        <v>3703</v>
      </c>
      <c r="C3314" t="s">
        <v>39</v>
      </c>
      <c r="D3314">
        <v>2005</v>
      </c>
      <c r="E3314" t="s">
        <v>104</v>
      </c>
      <c r="F3314" t="s">
        <v>164</v>
      </c>
      <c r="G3314" t="s">
        <v>152</v>
      </c>
      <c r="H3314">
        <v>2627</v>
      </c>
    </row>
    <row r="3315" spans="1:8">
      <c r="A3315" t="s">
        <v>41</v>
      </c>
      <c r="B3315" t="s">
        <v>3704</v>
      </c>
      <c r="C3315" t="s">
        <v>24</v>
      </c>
      <c r="D3315">
        <v>2005</v>
      </c>
      <c r="E3315" t="s">
        <v>104</v>
      </c>
      <c r="F3315" t="s">
        <v>164</v>
      </c>
      <c r="G3315" t="s">
        <v>152</v>
      </c>
      <c r="H3315">
        <v>3378</v>
      </c>
    </row>
    <row r="3316" spans="1:8">
      <c r="A3316" t="s">
        <v>43</v>
      </c>
      <c r="B3316" t="s">
        <v>3705</v>
      </c>
      <c r="C3316" t="s">
        <v>42</v>
      </c>
      <c r="D3316">
        <v>2005</v>
      </c>
      <c r="E3316" t="s">
        <v>104</v>
      </c>
      <c r="F3316" t="s">
        <v>164</v>
      </c>
      <c r="G3316" t="s">
        <v>152</v>
      </c>
      <c r="H3316">
        <v>1851</v>
      </c>
    </row>
    <row r="3317" spans="1:8">
      <c r="A3317" t="s">
        <v>45</v>
      </c>
      <c r="B3317" t="s">
        <v>3706</v>
      </c>
      <c r="C3317" t="s">
        <v>44</v>
      </c>
      <c r="D3317">
        <v>2005</v>
      </c>
      <c r="E3317" t="s">
        <v>104</v>
      </c>
      <c r="F3317" t="s">
        <v>164</v>
      </c>
      <c r="G3317" t="s">
        <v>152</v>
      </c>
      <c r="H3317">
        <v>2666</v>
      </c>
    </row>
    <row r="3318" spans="1:8">
      <c r="A3318" t="s">
        <v>47</v>
      </c>
      <c r="B3318" t="s">
        <v>3707</v>
      </c>
      <c r="C3318" t="s">
        <v>46</v>
      </c>
      <c r="D3318">
        <v>2005</v>
      </c>
      <c r="E3318" t="s">
        <v>104</v>
      </c>
      <c r="F3318" t="s">
        <v>164</v>
      </c>
      <c r="G3318" t="s">
        <v>152</v>
      </c>
      <c r="H3318">
        <v>4122</v>
      </c>
    </row>
    <row r="3319" spans="1:8">
      <c r="A3319" t="s">
        <v>49</v>
      </c>
      <c r="B3319" t="s">
        <v>3708</v>
      </c>
      <c r="C3319" t="s">
        <v>48</v>
      </c>
      <c r="D3319">
        <v>2005</v>
      </c>
      <c r="E3319" t="s">
        <v>104</v>
      </c>
      <c r="F3319" t="s">
        <v>164</v>
      </c>
      <c r="G3319" t="s">
        <v>152</v>
      </c>
      <c r="H3319">
        <v>5070</v>
      </c>
    </row>
    <row r="3320" spans="1:8">
      <c r="A3320" t="s">
        <v>51</v>
      </c>
      <c r="B3320" t="s">
        <v>3709</v>
      </c>
      <c r="C3320" t="s">
        <v>50</v>
      </c>
      <c r="D3320">
        <v>2005</v>
      </c>
      <c r="E3320" t="s">
        <v>104</v>
      </c>
      <c r="F3320" t="s">
        <v>164</v>
      </c>
      <c r="G3320" t="s">
        <v>152</v>
      </c>
      <c r="H3320">
        <v>2951</v>
      </c>
    </row>
    <row r="3321" spans="1:8">
      <c r="A3321" t="s">
        <v>53</v>
      </c>
      <c r="B3321" t="s">
        <v>3710</v>
      </c>
      <c r="C3321" t="s">
        <v>52</v>
      </c>
      <c r="D3321">
        <v>2005</v>
      </c>
      <c r="E3321" t="s">
        <v>104</v>
      </c>
      <c r="F3321" t="s">
        <v>164</v>
      </c>
      <c r="G3321" t="s">
        <v>152</v>
      </c>
      <c r="H3321">
        <v>2385</v>
      </c>
    </row>
    <row r="3322" spans="1:8">
      <c r="A3322" t="s">
        <v>55</v>
      </c>
      <c r="B3322" t="s">
        <v>3711</v>
      </c>
      <c r="C3322" t="s">
        <v>54</v>
      </c>
      <c r="D3322">
        <v>2005</v>
      </c>
      <c r="E3322" t="s">
        <v>104</v>
      </c>
      <c r="F3322" t="s">
        <v>164</v>
      </c>
      <c r="G3322" t="s">
        <v>152</v>
      </c>
      <c r="H3322">
        <v>2508</v>
      </c>
    </row>
    <row r="3323" spans="1:8">
      <c r="A3323" t="s">
        <v>57</v>
      </c>
      <c r="B3323" t="s">
        <v>3712</v>
      </c>
      <c r="C3323" t="s">
        <v>56</v>
      </c>
      <c r="D3323">
        <v>2005</v>
      </c>
      <c r="E3323" t="s">
        <v>104</v>
      </c>
      <c r="F3323" t="s">
        <v>164</v>
      </c>
      <c r="G3323" t="s">
        <v>152</v>
      </c>
      <c r="H3323">
        <v>5321</v>
      </c>
    </row>
    <row r="3324" spans="1:8">
      <c r="A3324" t="s">
        <v>59</v>
      </c>
      <c r="B3324" t="s">
        <v>3713</v>
      </c>
      <c r="C3324" t="s">
        <v>58</v>
      </c>
      <c r="D3324">
        <v>2005</v>
      </c>
      <c r="E3324" t="s">
        <v>104</v>
      </c>
      <c r="F3324" t="s">
        <v>164</v>
      </c>
      <c r="G3324" t="s">
        <v>152</v>
      </c>
      <c r="H3324">
        <v>4272</v>
      </c>
    </row>
    <row r="3325" spans="1:8">
      <c r="A3325" t="s">
        <v>61</v>
      </c>
      <c r="B3325" t="s">
        <v>3714</v>
      </c>
      <c r="C3325" t="s">
        <v>60</v>
      </c>
      <c r="D3325">
        <v>2005</v>
      </c>
      <c r="E3325" t="s">
        <v>104</v>
      </c>
      <c r="F3325" t="s">
        <v>164</v>
      </c>
      <c r="G3325" t="s">
        <v>152</v>
      </c>
      <c r="H3325">
        <v>967</v>
      </c>
    </row>
    <row r="3326" spans="1:8">
      <c r="A3326" t="s">
        <v>63</v>
      </c>
      <c r="B3326" t="s">
        <v>3715</v>
      </c>
      <c r="C3326" t="s">
        <v>62</v>
      </c>
      <c r="D3326">
        <v>2005</v>
      </c>
      <c r="E3326" t="s">
        <v>104</v>
      </c>
      <c r="F3326" t="s">
        <v>164</v>
      </c>
      <c r="G3326" t="s">
        <v>152</v>
      </c>
      <c r="H3326">
        <v>2871</v>
      </c>
    </row>
    <row r="3327" spans="1:8">
      <c r="A3327" t="s">
        <v>65</v>
      </c>
      <c r="B3327" t="s">
        <v>3716</v>
      </c>
      <c r="C3327" t="s">
        <v>64</v>
      </c>
      <c r="D3327">
        <v>2005</v>
      </c>
      <c r="E3327" t="s">
        <v>104</v>
      </c>
      <c r="F3327" t="s">
        <v>164</v>
      </c>
      <c r="G3327" t="s">
        <v>152</v>
      </c>
      <c r="H3327">
        <v>1388</v>
      </c>
    </row>
    <row r="3328" spans="1:8">
      <c r="A3328" t="s">
        <v>67</v>
      </c>
      <c r="B3328" t="s">
        <v>3717</v>
      </c>
      <c r="C3328" t="s">
        <v>66</v>
      </c>
      <c r="D3328">
        <v>2005</v>
      </c>
      <c r="E3328" t="s">
        <v>104</v>
      </c>
      <c r="F3328" t="s">
        <v>164</v>
      </c>
      <c r="G3328" t="s">
        <v>152</v>
      </c>
      <c r="H3328">
        <v>1795</v>
      </c>
    </row>
    <row r="3329" spans="1:8">
      <c r="A3329" t="s">
        <v>69</v>
      </c>
      <c r="B3329" t="s">
        <v>3718</v>
      </c>
      <c r="C3329" t="s">
        <v>68</v>
      </c>
      <c r="D3329">
        <v>2005</v>
      </c>
      <c r="E3329" t="s">
        <v>104</v>
      </c>
      <c r="F3329" t="s">
        <v>164</v>
      </c>
      <c r="G3329" t="s">
        <v>152</v>
      </c>
      <c r="H3329">
        <v>2052</v>
      </c>
    </row>
    <row r="3330" spans="1:8">
      <c r="A3330" t="s">
        <v>71</v>
      </c>
      <c r="B3330" t="s">
        <v>3719</v>
      </c>
      <c r="C3330" t="s">
        <v>70</v>
      </c>
      <c r="D3330">
        <v>2005</v>
      </c>
      <c r="E3330" t="s">
        <v>104</v>
      </c>
      <c r="F3330" t="s">
        <v>164</v>
      </c>
      <c r="G3330" t="s">
        <v>152</v>
      </c>
      <c r="H3330">
        <v>2766</v>
      </c>
    </row>
    <row r="3331" spans="1:8">
      <c r="A3331" t="s">
        <v>20</v>
      </c>
      <c r="B3331" t="s">
        <v>3720</v>
      </c>
      <c r="C3331" t="s">
        <v>182</v>
      </c>
      <c r="D3331">
        <v>2005</v>
      </c>
      <c r="E3331" t="s">
        <v>104</v>
      </c>
      <c r="F3331" t="s">
        <v>164</v>
      </c>
      <c r="G3331" t="s">
        <v>152</v>
      </c>
      <c r="H3331">
        <v>62324</v>
      </c>
    </row>
    <row r="3332" spans="1:8">
      <c r="A3332" t="s">
        <v>23</v>
      </c>
      <c r="B3332" t="s">
        <v>3721</v>
      </c>
      <c r="C3332" t="s">
        <v>175</v>
      </c>
      <c r="D3332">
        <v>2006</v>
      </c>
      <c r="E3332" t="s">
        <v>104</v>
      </c>
      <c r="F3332" t="s">
        <v>164</v>
      </c>
      <c r="G3332" t="s">
        <v>152</v>
      </c>
      <c r="H3332">
        <v>16731</v>
      </c>
    </row>
    <row r="3333" spans="1:8">
      <c r="A3333" t="s">
        <v>25</v>
      </c>
      <c r="B3333" t="s">
        <v>3722</v>
      </c>
      <c r="C3333" t="s">
        <v>176</v>
      </c>
      <c r="D3333">
        <v>2006</v>
      </c>
      <c r="E3333" t="s">
        <v>104</v>
      </c>
      <c r="F3333" t="s">
        <v>164</v>
      </c>
      <c r="G3333" t="s">
        <v>152</v>
      </c>
      <c r="H3333">
        <v>3521</v>
      </c>
    </row>
    <row r="3334" spans="1:8">
      <c r="A3334" t="s">
        <v>26</v>
      </c>
      <c r="B3334" t="s">
        <v>3723</v>
      </c>
      <c r="C3334" t="s">
        <v>177</v>
      </c>
      <c r="D3334">
        <v>2006</v>
      </c>
      <c r="E3334" t="s">
        <v>104</v>
      </c>
      <c r="F3334" t="s">
        <v>164</v>
      </c>
      <c r="G3334" t="s">
        <v>152</v>
      </c>
      <c r="H3334">
        <v>9155</v>
      </c>
    </row>
    <row r="3335" spans="1:8">
      <c r="A3335" s="16" t="s">
        <v>221</v>
      </c>
      <c r="B3335" t="s">
        <v>3724</v>
      </c>
      <c r="C3335" t="s">
        <v>178</v>
      </c>
      <c r="D3335">
        <v>2006</v>
      </c>
      <c r="E3335" t="s">
        <v>104</v>
      </c>
      <c r="F3335" t="s">
        <v>164</v>
      </c>
      <c r="G3335" t="s">
        <v>152</v>
      </c>
      <c r="H3335">
        <v>11000</v>
      </c>
    </row>
    <row r="3336" spans="1:8">
      <c r="A3336" t="s">
        <v>107</v>
      </c>
      <c r="B3336" t="s">
        <v>3725</v>
      </c>
      <c r="C3336" t="s">
        <v>179</v>
      </c>
      <c r="D3336">
        <v>2006</v>
      </c>
      <c r="E3336" t="s">
        <v>104</v>
      </c>
      <c r="F3336" t="s">
        <v>164</v>
      </c>
      <c r="G3336" t="s">
        <v>152</v>
      </c>
      <c r="H3336">
        <v>8412</v>
      </c>
    </row>
    <row r="3337" spans="1:8">
      <c r="A3337" t="s">
        <v>27</v>
      </c>
      <c r="B3337" t="s">
        <v>3726</v>
      </c>
      <c r="C3337" t="s">
        <v>180</v>
      </c>
      <c r="D3337">
        <v>2006</v>
      </c>
      <c r="E3337" t="s">
        <v>104</v>
      </c>
      <c r="F3337" t="s">
        <v>164</v>
      </c>
      <c r="G3337" t="s">
        <v>152</v>
      </c>
      <c r="H3337">
        <v>5613</v>
      </c>
    </row>
    <row r="3338" spans="1:8">
      <c r="A3338" t="s">
        <v>28</v>
      </c>
      <c r="B3338" t="s">
        <v>3727</v>
      </c>
      <c r="C3338" t="s">
        <v>181</v>
      </c>
      <c r="D3338">
        <v>2006</v>
      </c>
      <c r="E3338" t="s">
        <v>104</v>
      </c>
      <c r="F3338" t="s">
        <v>164</v>
      </c>
      <c r="G3338" t="s">
        <v>152</v>
      </c>
      <c r="H3338">
        <v>11443</v>
      </c>
    </row>
    <row r="3339" spans="1:8">
      <c r="A3339" t="s">
        <v>30</v>
      </c>
      <c r="B3339" t="s">
        <v>3728</v>
      </c>
      <c r="C3339" t="s">
        <v>29</v>
      </c>
      <c r="D3339">
        <v>2006</v>
      </c>
      <c r="E3339" t="s">
        <v>104</v>
      </c>
      <c r="F3339" t="s">
        <v>164</v>
      </c>
      <c r="G3339" t="s">
        <v>152</v>
      </c>
      <c r="H3339">
        <v>1807</v>
      </c>
    </row>
    <row r="3340" spans="1:8">
      <c r="A3340" t="s">
        <v>32</v>
      </c>
      <c r="B3340" t="s">
        <v>3729</v>
      </c>
      <c r="C3340" t="s">
        <v>31</v>
      </c>
      <c r="D3340">
        <v>2006</v>
      </c>
      <c r="E3340" t="s">
        <v>104</v>
      </c>
      <c r="F3340" t="s">
        <v>164</v>
      </c>
      <c r="G3340" t="s">
        <v>152</v>
      </c>
      <c r="H3340">
        <v>3000</v>
      </c>
    </row>
    <row r="3341" spans="1:8">
      <c r="A3341" t="s">
        <v>34</v>
      </c>
      <c r="B3341" t="s">
        <v>3730</v>
      </c>
      <c r="C3341" t="s">
        <v>33</v>
      </c>
      <c r="D3341">
        <v>2006</v>
      </c>
      <c r="E3341" t="s">
        <v>104</v>
      </c>
      <c r="F3341" t="s">
        <v>164</v>
      </c>
      <c r="G3341" t="s">
        <v>152</v>
      </c>
      <c r="H3341">
        <v>3732</v>
      </c>
    </row>
    <row r="3342" spans="1:8">
      <c r="A3342" t="s">
        <v>36</v>
      </c>
      <c r="B3342" t="s">
        <v>3731</v>
      </c>
      <c r="C3342" t="s">
        <v>35</v>
      </c>
      <c r="D3342">
        <v>2006</v>
      </c>
      <c r="E3342" t="s">
        <v>104</v>
      </c>
      <c r="F3342" t="s">
        <v>164</v>
      </c>
      <c r="G3342" t="s">
        <v>152</v>
      </c>
      <c r="H3342">
        <v>2723</v>
      </c>
    </row>
    <row r="3343" spans="1:8">
      <c r="A3343" t="s">
        <v>38</v>
      </c>
      <c r="B3343" t="s">
        <v>3732</v>
      </c>
      <c r="C3343" t="s">
        <v>37</v>
      </c>
      <c r="D3343">
        <v>2006</v>
      </c>
      <c r="E3343" t="s">
        <v>104</v>
      </c>
      <c r="F3343" t="s">
        <v>164</v>
      </c>
      <c r="G3343" t="s">
        <v>152</v>
      </c>
      <c r="H3343">
        <v>2751</v>
      </c>
    </row>
    <row r="3344" spans="1:8">
      <c r="A3344" t="s">
        <v>40</v>
      </c>
      <c r="B3344" t="s">
        <v>3733</v>
      </c>
      <c r="C3344" t="s">
        <v>39</v>
      </c>
      <c r="D3344">
        <v>2006</v>
      </c>
      <c r="E3344" t="s">
        <v>104</v>
      </c>
      <c r="F3344" t="s">
        <v>164</v>
      </c>
      <c r="G3344" t="s">
        <v>152</v>
      </c>
      <c r="H3344">
        <v>2718</v>
      </c>
    </row>
    <row r="3345" spans="1:8">
      <c r="A3345" t="s">
        <v>41</v>
      </c>
      <c r="B3345" t="s">
        <v>3734</v>
      </c>
      <c r="C3345" t="s">
        <v>24</v>
      </c>
      <c r="D3345">
        <v>2006</v>
      </c>
      <c r="E3345" t="s">
        <v>104</v>
      </c>
      <c r="F3345" t="s">
        <v>164</v>
      </c>
      <c r="G3345" t="s">
        <v>152</v>
      </c>
      <c r="H3345">
        <v>3521</v>
      </c>
    </row>
    <row r="3346" spans="1:8">
      <c r="A3346" t="s">
        <v>43</v>
      </c>
      <c r="B3346" t="s">
        <v>3735</v>
      </c>
      <c r="C3346" t="s">
        <v>42</v>
      </c>
      <c r="D3346">
        <v>2006</v>
      </c>
      <c r="E3346" t="s">
        <v>104</v>
      </c>
      <c r="F3346" t="s">
        <v>164</v>
      </c>
      <c r="G3346" t="s">
        <v>152</v>
      </c>
      <c r="H3346">
        <v>1918</v>
      </c>
    </row>
    <row r="3347" spans="1:8">
      <c r="A3347" t="s">
        <v>45</v>
      </c>
      <c r="B3347" t="s">
        <v>3736</v>
      </c>
      <c r="C3347" t="s">
        <v>44</v>
      </c>
      <c r="D3347">
        <v>2006</v>
      </c>
      <c r="E3347" t="s">
        <v>104</v>
      </c>
      <c r="F3347" t="s">
        <v>164</v>
      </c>
      <c r="G3347" t="s">
        <v>152</v>
      </c>
      <c r="H3347">
        <v>2840</v>
      </c>
    </row>
    <row r="3348" spans="1:8">
      <c r="A3348" t="s">
        <v>47</v>
      </c>
      <c r="B3348" t="s">
        <v>3737</v>
      </c>
      <c r="C3348" t="s">
        <v>46</v>
      </c>
      <c r="D3348">
        <v>2006</v>
      </c>
      <c r="E3348" t="s">
        <v>104</v>
      </c>
      <c r="F3348" t="s">
        <v>164</v>
      </c>
      <c r="G3348" t="s">
        <v>152</v>
      </c>
      <c r="H3348">
        <v>4397</v>
      </c>
    </row>
    <row r="3349" spans="1:8">
      <c r="A3349" t="s">
        <v>49</v>
      </c>
      <c r="B3349" t="s">
        <v>3738</v>
      </c>
      <c r="C3349" t="s">
        <v>48</v>
      </c>
      <c r="D3349">
        <v>2006</v>
      </c>
      <c r="E3349" t="s">
        <v>104</v>
      </c>
      <c r="F3349" t="s">
        <v>164</v>
      </c>
      <c r="G3349" t="s">
        <v>152</v>
      </c>
      <c r="H3349">
        <v>5324</v>
      </c>
    </row>
    <row r="3350" spans="1:8">
      <c r="A3350" t="s">
        <v>51</v>
      </c>
      <c r="B3350" t="s">
        <v>3739</v>
      </c>
      <c r="C3350" t="s">
        <v>50</v>
      </c>
      <c r="D3350">
        <v>2006</v>
      </c>
      <c r="E3350" t="s">
        <v>104</v>
      </c>
      <c r="F3350" t="s">
        <v>164</v>
      </c>
      <c r="G3350" t="s">
        <v>152</v>
      </c>
      <c r="H3350">
        <v>3131</v>
      </c>
    </row>
    <row r="3351" spans="1:8">
      <c r="A3351" t="s">
        <v>53</v>
      </c>
      <c r="B3351" t="s">
        <v>3740</v>
      </c>
      <c r="C3351" t="s">
        <v>52</v>
      </c>
      <c r="D3351">
        <v>2006</v>
      </c>
      <c r="E3351" t="s">
        <v>104</v>
      </c>
      <c r="F3351" t="s">
        <v>164</v>
      </c>
      <c r="G3351" t="s">
        <v>152</v>
      </c>
      <c r="H3351">
        <v>2545</v>
      </c>
    </row>
    <row r="3352" spans="1:8">
      <c r="A3352" t="s">
        <v>55</v>
      </c>
      <c r="B3352" t="s">
        <v>3741</v>
      </c>
      <c r="C3352" t="s">
        <v>54</v>
      </c>
      <c r="D3352">
        <v>2006</v>
      </c>
      <c r="E3352" t="s">
        <v>104</v>
      </c>
      <c r="F3352" t="s">
        <v>164</v>
      </c>
      <c r="G3352" t="s">
        <v>152</v>
      </c>
      <c r="H3352">
        <v>2655</v>
      </c>
    </row>
    <row r="3353" spans="1:8">
      <c r="A3353" t="s">
        <v>57</v>
      </c>
      <c r="B3353" t="s">
        <v>3742</v>
      </c>
      <c r="C3353" t="s">
        <v>56</v>
      </c>
      <c r="D3353">
        <v>2006</v>
      </c>
      <c r="E3353" t="s">
        <v>104</v>
      </c>
      <c r="F3353" t="s">
        <v>164</v>
      </c>
      <c r="G3353" t="s">
        <v>152</v>
      </c>
      <c r="H3353">
        <v>5757</v>
      </c>
    </row>
    <row r="3354" spans="1:8">
      <c r="A3354" t="s">
        <v>59</v>
      </c>
      <c r="B3354" t="s">
        <v>3743</v>
      </c>
      <c r="C3354" t="s">
        <v>58</v>
      </c>
      <c r="D3354">
        <v>2006</v>
      </c>
      <c r="E3354" t="s">
        <v>104</v>
      </c>
      <c r="F3354" t="s">
        <v>164</v>
      </c>
      <c r="G3354" t="s">
        <v>152</v>
      </c>
      <c r="H3354">
        <v>4563</v>
      </c>
    </row>
    <row r="3355" spans="1:8">
      <c r="A3355" t="s">
        <v>61</v>
      </c>
      <c r="B3355" t="s">
        <v>3744</v>
      </c>
      <c r="C3355" t="s">
        <v>60</v>
      </c>
      <c r="D3355">
        <v>2006</v>
      </c>
      <c r="E3355" t="s">
        <v>104</v>
      </c>
      <c r="F3355" t="s">
        <v>164</v>
      </c>
      <c r="G3355" t="s">
        <v>152</v>
      </c>
      <c r="H3355">
        <v>1050</v>
      </c>
    </row>
    <row r="3356" spans="1:8">
      <c r="A3356" t="s">
        <v>63</v>
      </c>
      <c r="B3356" t="s">
        <v>3745</v>
      </c>
      <c r="C3356" t="s">
        <v>62</v>
      </c>
      <c r="D3356">
        <v>2006</v>
      </c>
      <c r="E3356" t="s">
        <v>104</v>
      </c>
      <c r="F3356" t="s">
        <v>164</v>
      </c>
      <c r="G3356" t="s">
        <v>152</v>
      </c>
      <c r="H3356">
        <v>3000</v>
      </c>
    </row>
    <row r="3357" spans="1:8">
      <c r="A3357" t="s">
        <v>65</v>
      </c>
      <c r="B3357" t="s">
        <v>3746</v>
      </c>
      <c r="C3357" t="s">
        <v>64</v>
      </c>
      <c r="D3357">
        <v>2006</v>
      </c>
      <c r="E3357" t="s">
        <v>104</v>
      </c>
      <c r="F3357" t="s">
        <v>164</v>
      </c>
      <c r="G3357" t="s">
        <v>152</v>
      </c>
      <c r="H3357">
        <v>1481</v>
      </c>
    </row>
    <row r="3358" spans="1:8">
      <c r="A3358" t="s">
        <v>67</v>
      </c>
      <c r="B3358" t="s">
        <v>3747</v>
      </c>
      <c r="C3358" t="s">
        <v>66</v>
      </c>
      <c r="D3358">
        <v>2006</v>
      </c>
      <c r="E3358" t="s">
        <v>104</v>
      </c>
      <c r="F3358" t="s">
        <v>164</v>
      </c>
      <c r="G3358" t="s">
        <v>152</v>
      </c>
      <c r="H3358">
        <v>1907</v>
      </c>
    </row>
    <row r="3359" spans="1:8">
      <c r="A3359" t="s">
        <v>69</v>
      </c>
      <c r="B3359" t="s">
        <v>3748</v>
      </c>
      <c r="C3359" t="s">
        <v>68</v>
      </c>
      <c r="D3359">
        <v>2006</v>
      </c>
      <c r="E3359" t="s">
        <v>104</v>
      </c>
      <c r="F3359" t="s">
        <v>164</v>
      </c>
      <c r="G3359" t="s">
        <v>152</v>
      </c>
      <c r="H3359">
        <v>2162</v>
      </c>
    </row>
    <row r="3360" spans="1:8">
      <c r="A3360" t="s">
        <v>71</v>
      </c>
      <c r="B3360" t="s">
        <v>3749</v>
      </c>
      <c r="C3360" t="s">
        <v>70</v>
      </c>
      <c r="D3360">
        <v>2006</v>
      </c>
      <c r="E3360" t="s">
        <v>104</v>
      </c>
      <c r="F3360" t="s">
        <v>164</v>
      </c>
      <c r="G3360" t="s">
        <v>152</v>
      </c>
      <c r="H3360">
        <v>2893</v>
      </c>
    </row>
    <row r="3361" spans="1:8">
      <c r="A3361" t="s">
        <v>20</v>
      </c>
      <c r="B3361" t="s">
        <v>3750</v>
      </c>
      <c r="C3361" t="s">
        <v>182</v>
      </c>
      <c r="D3361">
        <v>2006</v>
      </c>
      <c r="E3361" t="s">
        <v>104</v>
      </c>
      <c r="F3361" t="s">
        <v>164</v>
      </c>
      <c r="G3361" t="s">
        <v>152</v>
      </c>
      <c r="H3361">
        <v>65875</v>
      </c>
    </row>
    <row r="3362" spans="1:8">
      <c r="A3362" t="s">
        <v>23</v>
      </c>
      <c r="B3362" t="s">
        <v>3751</v>
      </c>
      <c r="C3362" t="s">
        <v>175</v>
      </c>
      <c r="D3362">
        <v>2007</v>
      </c>
      <c r="E3362" t="s">
        <v>104</v>
      </c>
      <c r="F3362" t="s">
        <v>164</v>
      </c>
      <c r="G3362" t="s">
        <v>152</v>
      </c>
      <c r="H3362">
        <v>17367</v>
      </c>
    </row>
    <row r="3363" spans="1:8">
      <c r="A3363" t="s">
        <v>25</v>
      </c>
      <c r="B3363" t="s">
        <v>3752</v>
      </c>
      <c r="C3363" t="s">
        <v>176</v>
      </c>
      <c r="D3363">
        <v>2007</v>
      </c>
      <c r="E3363" t="s">
        <v>104</v>
      </c>
      <c r="F3363" t="s">
        <v>164</v>
      </c>
      <c r="G3363" t="s">
        <v>152</v>
      </c>
      <c r="H3363">
        <v>3670</v>
      </c>
    </row>
    <row r="3364" spans="1:8">
      <c r="A3364" t="s">
        <v>26</v>
      </c>
      <c r="B3364" t="s">
        <v>3753</v>
      </c>
      <c r="C3364" t="s">
        <v>177</v>
      </c>
      <c r="D3364">
        <v>2007</v>
      </c>
      <c r="E3364" t="s">
        <v>104</v>
      </c>
      <c r="F3364" t="s">
        <v>164</v>
      </c>
      <c r="G3364" t="s">
        <v>152</v>
      </c>
      <c r="H3364">
        <v>9610</v>
      </c>
    </row>
    <row r="3365" spans="1:8">
      <c r="A3365" s="16" t="s">
        <v>221</v>
      </c>
      <c r="B3365" t="s">
        <v>3754</v>
      </c>
      <c r="C3365" t="s">
        <v>178</v>
      </c>
      <c r="D3365">
        <v>2007</v>
      </c>
      <c r="E3365" t="s">
        <v>104</v>
      </c>
      <c r="F3365" t="s">
        <v>164</v>
      </c>
      <c r="G3365" t="s">
        <v>152</v>
      </c>
      <c r="H3365">
        <v>11528</v>
      </c>
    </row>
    <row r="3366" spans="1:8">
      <c r="A3366" t="s">
        <v>107</v>
      </c>
      <c r="B3366" t="s">
        <v>3755</v>
      </c>
      <c r="C3366" t="s">
        <v>179</v>
      </c>
      <c r="D3366">
        <v>2007</v>
      </c>
      <c r="E3366" t="s">
        <v>104</v>
      </c>
      <c r="F3366" t="s">
        <v>164</v>
      </c>
      <c r="G3366" t="s">
        <v>152</v>
      </c>
      <c r="H3366">
        <v>8905</v>
      </c>
    </row>
    <row r="3367" spans="1:8">
      <c r="A3367" t="s">
        <v>27</v>
      </c>
      <c r="B3367" t="s">
        <v>3756</v>
      </c>
      <c r="C3367" t="s">
        <v>180</v>
      </c>
      <c r="D3367">
        <v>2007</v>
      </c>
      <c r="E3367" t="s">
        <v>104</v>
      </c>
      <c r="F3367" t="s">
        <v>164</v>
      </c>
      <c r="G3367" t="s">
        <v>152</v>
      </c>
      <c r="H3367">
        <v>5811</v>
      </c>
    </row>
    <row r="3368" spans="1:8">
      <c r="A3368" t="s">
        <v>28</v>
      </c>
      <c r="B3368" t="s">
        <v>3757</v>
      </c>
      <c r="C3368" t="s">
        <v>181</v>
      </c>
      <c r="D3368">
        <v>2007</v>
      </c>
      <c r="E3368" t="s">
        <v>104</v>
      </c>
      <c r="F3368" t="s">
        <v>164</v>
      </c>
      <c r="G3368" t="s">
        <v>152</v>
      </c>
      <c r="H3368">
        <v>11969</v>
      </c>
    </row>
    <row r="3369" spans="1:8">
      <c r="A3369" t="s">
        <v>30</v>
      </c>
      <c r="B3369" t="s">
        <v>3758</v>
      </c>
      <c r="C3369" t="s">
        <v>29</v>
      </c>
      <c r="D3369">
        <v>2007</v>
      </c>
      <c r="E3369" t="s">
        <v>104</v>
      </c>
      <c r="F3369" t="s">
        <v>164</v>
      </c>
      <c r="G3369" t="s">
        <v>152</v>
      </c>
      <c r="H3369">
        <v>1876</v>
      </c>
    </row>
    <row r="3370" spans="1:8">
      <c r="A3370" t="s">
        <v>32</v>
      </c>
      <c r="B3370" t="s">
        <v>3759</v>
      </c>
      <c r="C3370" t="s">
        <v>31</v>
      </c>
      <c r="D3370">
        <v>2007</v>
      </c>
      <c r="E3370" t="s">
        <v>104</v>
      </c>
      <c r="F3370" t="s">
        <v>164</v>
      </c>
      <c r="G3370" t="s">
        <v>152</v>
      </c>
      <c r="H3370">
        <v>3124</v>
      </c>
    </row>
    <row r="3371" spans="1:8">
      <c r="A3371" t="s">
        <v>34</v>
      </c>
      <c r="B3371" t="s">
        <v>3760</v>
      </c>
      <c r="C3371" t="s">
        <v>33</v>
      </c>
      <c r="D3371">
        <v>2007</v>
      </c>
      <c r="E3371" t="s">
        <v>104</v>
      </c>
      <c r="F3371" t="s">
        <v>164</v>
      </c>
      <c r="G3371" t="s">
        <v>152</v>
      </c>
      <c r="H3371">
        <v>3903</v>
      </c>
    </row>
    <row r="3372" spans="1:8">
      <c r="A3372" t="s">
        <v>36</v>
      </c>
      <c r="B3372" t="s">
        <v>3761</v>
      </c>
      <c r="C3372" t="s">
        <v>35</v>
      </c>
      <c r="D3372">
        <v>2007</v>
      </c>
      <c r="E3372" t="s">
        <v>104</v>
      </c>
      <c r="F3372" t="s">
        <v>164</v>
      </c>
      <c r="G3372" t="s">
        <v>152</v>
      </c>
      <c r="H3372">
        <v>2784</v>
      </c>
    </row>
    <row r="3373" spans="1:8">
      <c r="A3373" t="s">
        <v>38</v>
      </c>
      <c r="B3373" t="s">
        <v>3762</v>
      </c>
      <c r="C3373" t="s">
        <v>37</v>
      </c>
      <c r="D3373">
        <v>2007</v>
      </c>
      <c r="E3373" t="s">
        <v>104</v>
      </c>
      <c r="F3373" t="s">
        <v>164</v>
      </c>
      <c r="G3373" t="s">
        <v>152</v>
      </c>
      <c r="H3373">
        <v>2897</v>
      </c>
    </row>
    <row r="3374" spans="1:8">
      <c r="A3374" t="s">
        <v>40</v>
      </c>
      <c r="B3374" t="s">
        <v>3763</v>
      </c>
      <c r="C3374" t="s">
        <v>39</v>
      </c>
      <c r="D3374">
        <v>2007</v>
      </c>
      <c r="E3374" t="s">
        <v>104</v>
      </c>
      <c r="F3374" t="s">
        <v>164</v>
      </c>
      <c r="G3374" t="s">
        <v>152</v>
      </c>
      <c r="H3374">
        <v>2783</v>
      </c>
    </row>
    <row r="3375" spans="1:8">
      <c r="A3375" t="s">
        <v>41</v>
      </c>
      <c r="B3375" t="s">
        <v>3764</v>
      </c>
      <c r="C3375" t="s">
        <v>24</v>
      </c>
      <c r="D3375">
        <v>2007</v>
      </c>
      <c r="E3375" t="s">
        <v>104</v>
      </c>
      <c r="F3375" t="s">
        <v>164</v>
      </c>
      <c r="G3375" t="s">
        <v>152</v>
      </c>
      <c r="H3375">
        <v>3670</v>
      </c>
    </row>
    <row r="3376" spans="1:8">
      <c r="A3376" t="s">
        <v>43</v>
      </c>
      <c r="B3376" t="s">
        <v>3765</v>
      </c>
      <c r="C3376" t="s">
        <v>42</v>
      </c>
      <c r="D3376">
        <v>2007</v>
      </c>
      <c r="E3376" t="s">
        <v>104</v>
      </c>
      <c r="F3376" t="s">
        <v>164</v>
      </c>
      <c r="G3376" t="s">
        <v>152</v>
      </c>
      <c r="H3376">
        <v>2012</v>
      </c>
    </row>
    <row r="3377" spans="1:8">
      <c r="A3377" t="s">
        <v>45</v>
      </c>
      <c r="B3377" t="s">
        <v>3766</v>
      </c>
      <c r="C3377" t="s">
        <v>44</v>
      </c>
      <c r="D3377">
        <v>2007</v>
      </c>
      <c r="E3377" t="s">
        <v>104</v>
      </c>
      <c r="F3377" t="s">
        <v>164</v>
      </c>
      <c r="G3377" t="s">
        <v>152</v>
      </c>
      <c r="H3377">
        <v>2995</v>
      </c>
    </row>
    <row r="3378" spans="1:8">
      <c r="A3378" t="s">
        <v>47</v>
      </c>
      <c r="B3378" t="s">
        <v>3767</v>
      </c>
      <c r="C3378" t="s">
        <v>46</v>
      </c>
      <c r="D3378">
        <v>2007</v>
      </c>
      <c r="E3378" t="s">
        <v>104</v>
      </c>
      <c r="F3378" t="s">
        <v>164</v>
      </c>
      <c r="G3378" t="s">
        <v>152</v>
      </c>
      <c r="H3378">
        <v>4603</v>
      </c>
    </row>
    <row r="3379" spans="1:8">
      <c r="A3379" t="s">
        <v>49</v>
      </c>
      <c r="B3379" t="s">
        <v>3768</v>
      </c>
      <c r="C3379" t="s">
        <v>48</v>
      </c>
      <c r="D3379">
        <v>2007</v>
      </c>
      <c r="E3379" t="s">
        <v>104</v>
      </c>
      <c r="F3379" t="s">
        <v>164</v>
      </c>
      <c r="G3379" t="s">
        <v>152</v>
      </c>
      <c r="H3379">
        <v>5511</v>
      </c>
    </row>
    <row r="3380" spans="1:8">
      <c r="A3380" t="s">
        <v>51</v>
      </c>
      <c r="B3380" t="s">
        <v>3769</v>
      </c>
      <c r="C3380" t="s">
        <v>50</v>
      </c>
      <c r="D3380">
        <v>2007</v>
      </c>
      <c r="E3380" t="s">
        <v>104</v>
      </c>
      <c r="F3380" t="s">
        <v>164</v>
      </c>
      <c r="G3380" t="s">
        <v>152</v>
      </c>
      <c r="H3380">
        <v>3283</v>
      </c>
    </row>
    <row r="3381" spans="1:8">
      <c r="A3381" t="s">
        <v>53</v>
      </c>
      <c r="B3381" t="s">
        <v>3770</v>
      </c>
      <c r="C3381" t="s">
        <v>52</v>
      </c>
      <c r="D3381">
        <v>2007</v>
      </c>
      <c r="E3381" t="s">
        <v>104</v>
      </c>
      <c r="F3381" t="s">
        <v>164</v>
      </c>
      <c r="G3381" t="s">
        <v>152</v>
      </c>
      <c r="H3381">
        <v>2734</v>
      </c>
    </row>
    <row r="3382" spans="1:8">
      <c r="A3382" t="s">
        <v>55</v>
      </c>
      <c r="B3382" t="s">
        <v>3771</v>
      </c>
      <c r="C3382" t="s">
        <v>54</v>
      </c>
      <c r="D3382">
        <v>2007</v>
      </c>
      <c r="E3382" t="s">
        <v>104</v>
      </c>
      <c r="F3382" t="s">
        <v>164</v>
      </c>
      <c r="G3382" t="s">
        <v>152</v>
      </c>
      <c r="H3382">
        <v>2801</v>
      </c>
    </row>
    <row r="3383" spans="1:8">
      <c r="A3383" t="s">
        <v>57</v>
      </c>
      <c r="B3383" t="s">
        <v>3772</v>
      </c>
      <c r="C3383" t="s">
        <v>56</v>
      </c>
      <c r="D3383">
        <v>2007</v>
      </c>
      <c r="E3383" t="s">
        <v>104</v>
      </c>
      <c r="F3383" t="s">
        <v>164</v>
      </c>
      <c r="G3383" t="s">
        <v>152</v>
      </c>
      <c r="H3383">
        <v>6104</v>
      </c>
    </row>
    <row r="3384" spans="1:8">
      <c r="A3384" t="s">
        <v>59</v>
      </c>
      <c r="B3384" t="s">
        <v>3773</v>
      </c>
      <c r="C3384" t="s">
        <v>58</v>
      </c>
      <c r="D3384">
        <v>2007</v>
      </c>
      <c r="E3384" t="s">
        <v>104</v>
      </c>
      <c r="F3384" t="s">
        <v>164</v>
      </c>
      <c r="G3384" t="s">
        <v>152</v>
      </c>
      <c r="H3384">
        <v>4713</v>
      </c>
    </row>
    <row r="3385" spans="1:8">
      <c r="A3385" t="s">
        <v>61</v>
      </c>
      <c r="B3385" t="s">
        <v>3774</v>
      </c>
      <c r="C3385" t="s">
        <v>60</v>
      </c>
      <c r="D3385">
        <v>2007</v>
      </c>
      <c r="E3385" t="s">
        <v>104</v>
      </c>
      <c r="F3385" t="s">
        <v>164</v>
      </c>
      <c r="G3385" t="s">
        <v>152</v>
      </c>
      <c r="H3385">
        <v>1098</v>
      </c>
    </row>
    <row r="3386" spans="1:8">
      <c r="A3386" t="s">
        <v>63</v>
      </c>
      <c r="B3386" t="s">
        <v>3775</v>
      </c>
      <c r="C3386" t="s">
        <v>62</v>
      </c>
      <c r="D3386">
        <v>2007</v>
      </c>
      <c r="E3386" t="s">
        <v>104</v>
      </c>
      <c r="F3386" t="s">
        <v>164</v>
      </c>
      <c r="G3386" t="s">
        <v>152</v>
      </c>
      <c r="H3386">
        <v>3222</v>
      </c>
    </row>
    <row r="3387" spans="1:8">
      <c r="A3387" t="s">
        <v>65</v>
      </c>
      <c r="B3387" t="s">
        <v>3776</v>
      </c>
      <c r="C3387" t="s">
        <v>64</v>
      </c>
      <c r="D3387">
        <v>2007</v>
      </c>
      <c r="E3387" t="s">
        <v>104</v>
      </c>
      <c r="F3387" t="s">
        <v>164</v>
      </c>
      <c r="G3387" t="s">
        <v>152</v>
      </c>
      <c r="H3387">
        <v>1523</v>
      </c>
    </row>
    <row r="3388" spans="1:8">
      <c r="A3388" t="s">
        <v>67</v>
      </c>
      <c r="B3388" t="s">
        <v>3777</v>
      </c>
      <c r="C3388" t="s">
        <v>66</v>
      </c>
      <c r="D3388">
        <v>2007</v>
      </c>
      <c r="E3388" t="s">
        <v>104</v>
      </c>
      <c r="F3388" t="s">
        <v>164</v>
      </c>
      <c r="G3388" t="s">
        <v>152</v>
      </c>
      <c r="H3388">
        <v>2005</v>
      </c>
    </row>
    <row r="3389" spans="1:8">
      <c r="A3389" t="s">
        <v>69</v>
      </c>
      <c r="B3389" t="s">
        <v>3778</v>
      </c>
      <c r="C3389" t="s">
        <v>68</v>
      </c>
      <c r="D3389">
        <v>2007</v>
      </c>
      <c r="E3389" t="s">
        <v>104</v>
      </c>
      <c r="F3389" t="s">
        <v>164</v>
      </c>
      <c r="G3389" t="s">
        <v>152</v>
      </c>
      <c r="H3389">
        <v>2249</v>
      </c>
    </row>
    <row r="3390" spans="1:8">
      <c r="A3390" t="s">
        <v>71</v>
      </c>
      <c r="B3390" t="s">
        <v>3779</v>
      </c>
      <c r="C3390" t="s">
        <v>70</v>
      </c>
      <c r="D3390">
        <v>2007</v>
      </c>
      <c r="E3390" t="s">
        <v>104</v>
      </c>
      <c r="F3390" t="s">
        <v>164</v>
      </c>
      <c r="G3390" t="s">
        <v>152</v>
      </c>
      <c r="H3390">
        <v>2970</v>
      </c>
    </row>
    <row r="3391" spans="1:8">
      <c r="A3391" t="s">
        <v>20</v>
      </c>
      <c r="B3391" t="s">
        <v>3780</v>
      </c>
      <c r="C3391" t="s">
        <v>182</v>
      </c>
      <c r="D3391">
        <v>2007</v>
      </c>
      <c r="E3391" t="s">
        <v>104</v>
      </c>
      <c r="F3391" t="s">
        <v>164</v>
      </c>
      <c r="G3391" t="s">
        <v>152</v>
      </c>
      <c r="H3391">
        <v>68860</v>
      </c>
    </row>
    <row r="3392" spans="1:8">
      <c r="A3392" t="s">
        <v>23</v>
      </c>
      <c r="B3392" t="s">
        <v>3781</v>
      </c>
      <c r="C3392" t="s">
        <v>175</v>
      </c>
      <c r="D3392">
        <v>2008</v>
      </c>
      <c r="E3392" t="s">
        <v>104</v>
      </c>
      <c r="F3392" t="s">
        <v>164</v>
      </c>
      <c r="G3392" t="s">
        <v>152</v>
      </c>
      <c r="H3392">
        <v>17675</v>
      </c>
    </row>
    <row r="3393" spans="1:8">
      <c r="A3393" t="s">
        <v>25</v>
      </c>
      <c r="B3393" t="s">
        <v>3782</v>
      </c>
      <c r="C3393" t="s">
        <v>176</v>
      </c>
      <c r="D3393">
        <v>2008</v>
      </c>
      <c r="E3393" t="s">
        <v>104</v>
      </c>
      <c r="F3393" t="s">
        <v>164</v>
      </c>
      <c r="G3393" t="s">
        <v>152</v>
      </c>
      <c r="H3393">
        <v>3811</v>
      </c>
    </row>
    <row r="3394" spans="1:8">
      <c r="A3394" t="s">
        <v>26</v>
      </c>
      <c r="B3394" t="s">
        <v>3783</v>
      </c>
      <c r="C3394" t="s">
        <v>177</v>
      </c>
      <c r="D3394">
        <v>2008</v>
      </c>
      <c r="E3394" t="s">
        <v>104</v>
      </c>
      <c r="F3394" t="s">
        <v>164</v>
      </c>
      <c r="G3394" t="s">
        <v>152</v>
      </c>
      <c r="H3394">
        <v>9992</v>
      </c>
    </row>
    <row r="3395" spans="1:8">
      <c r="A3395" s="16" t="s">
        <v>221</v>
      </c>
      <c r="B3395" t="s">
        <v>3784</v>
      </c>
      <c r="C3395" t="s">
        <v>178</v>
      </c>
      <c r="D3395">
        <v>2008</v>
      </c>
      <c r="E3395" t="s">
        <v>104</v>
      </c>
      <c r="F3395" t="s">
        <v>164</v>
      </c>
      <c r="G3395" t="s">
        <v>152</v>
      </c>
      <c r="H3395">
        <v>11847</v>
      </c>
    </row>
    <row r="3396" spans="1:8">
      <c r="A3396" t="s">
        <v>107</v>
      </c>
      <c r="B3396" t="s">
        <v>3785</v>
      </c>
      <c r="C3396" t="s">
        <v>179</v>
      </c>
      <c r="D3396">
        <v>2008</v>
      </c>
      <c r="E3396" t="s">
        <v>104</v>
      </c>
      <c r="F3396" t="s">
        <v>164</v>
      </c>
      <c r="G3396" t="s">
        <v>152</v>
      </c>
      <c r="H3396">
        <v>9240</v>
      </c>
    </row>
    <row r="3397" spans="1:8">
      <c r="A3397" t="s">
        <v>27</v>
      </c>
      <c r="B3397" t="s">
        <v>3786</v>
      </c>
      <c r="C3397" t="s">
        <v>180</v>
      </c>
      <c r="D3397">
        <v>2008</v>
      </c>
      <c r="E3397" t="s">
        <v>104</v>
      </c>
      <c r="F3397" t="s">
        <v>164</v>
      </c>
      <c r="G3397" t="s">
        <v>152</v>
      </c>
      <c r="H3397">
        <v>5900</v>
      </c>
    </row>
    <row r="3398" spans="1:8">
      <c r="A3398" t="s">
        <v>28</v>
      </c>
      <c r="B3398" t="s">
        <v>3787</v>
      </c>
      <c r="C3398" t="s">
        <v>181</v>
      </c>
      <c r="D3398">
        <v>2008</v>
      </c>
      <c r="E3398" t="s">
        <v>104</v>
      </c>
      <c r="F3398" t="s">
        <v>164</v>
      </c>
      <c r="G3398" t="s">
        <v>152</v>
      </c>
      <c r="H3398">
        <v>12136</v>
      </c>
    </row>
    <row r="3399" spans="1:8">
      <c r="A3399" t="s">
        <v>30</v>
      </c>
      <c r="B3399" t="s">
        <v>3788</v>
      </c>
      <c r="C3399" t="s">
        <v>29</v>
      </c>
      <c r="D3399">
        <v>2008</v>
      </c>
      <c r="E3399" t="s">
        <v>104</v>
      </c>
      <c r="F3399" t="s">
        <v>164</v>
      </c>
      <c r="G3399" t="s">
        <v>152</v>
      </c>
      <c r="H3399">
        <v>1951</v>
      </c>
    </row>
    <row r="3400" spans="1:8">
      <c r="A3400" t="s">
        <v>32</v>
      </c>
      <c r="B3400" t="s">
        <v>3789</v>
      </c>
      <c r="C3400" t="s">
        <v>31</v>
      </c>
      <c r="D3400">
        <v>2008</v>
      </c>
      <c r="E3400" t="s">
        <v>104</v>
      </c>
      <c r="F3400" t="s">
        <v>164</v>
      </c>
      <c r="G3400" t="s">
        <v>152</v>
      </c>
      <c r="H3400">
        <v>3157</v>
      </c>
    </row>
    <row r="3401" spans="1:8">
      <c r="A3401" t="s">
        <v>34</v>
      </c>
      <c r="B3401" t="s">
        <v>3790</v>
      </c>
      <c r="C3401" t="s">
        <v>33</v>
      </c>
      <c r="D3401">
        <v>2008</v>
      </c>
      <c r="E3401" t="s">
        <v>104</v>
      </c>
      <c r="F3401" t="s">
        <v>164</v>
      </c>
      <c r="G3401" t="s">
        <v>152</v>
      </c>
      <c r="H3401">
        <v>4007</v>
      </c>
    </row>
    <row r="3402" spans="1:8">
      <c r="A3402" t="s">
        <v>36</v>
      </c>
      <c r="B3402" t="s">
        <v>3791</v>
      </c>
      <c r="C3402" t="s">
        <v>35</v>
      </c>
      <c r="D3402">
        <v>2008</v>
      </c>
      <c r="E3402" t="s">
        <v>104</v>
      </c>
      <c r="F3402" t="s">
        <v>164</v>
      </c>
      <c r="G3402" t="s">
        <v>152</v>
      </c>
      <c r="H3402">
        <v>2772</v>
      </c>
    </row>
    <row r="3403" spans="1:8">
      <c r="A3403" t="s">
        <v>38</v>
      </c>
      <c r="B3403" t="s">
        <v>3792</v>
      </c>
      <c r="C3403" t="s">
        <v>37</v>
      </c>
      <c r="D3403">
        <v>2008</v>
      </c>
      <c r="E3403" t="s">
        <v>104</v>
      </c>
      <c r="F3403" t="s">
        <v>164</v>
      </c>
      <c r="G3403" t="s">
        <v>152</v>
      </c>
      <c r="H3403">
        <v>2961</v>
      </c>
    </row>
    <row r="3404" spans="1:8">
      <c r="A3404" t="s">
        <v>40</v>
      </c>
      <c r="B3404" t="s">
        <v>3793</v>
      </c>
      <c r="C3404" t="s">
        <v>39</v>
      </c>
      <c r="D3404">
        <v>2008</v>
      </c>
      <c r="E3404" t="s">
        <v>104</v>
      </c>
      <c r="F3404" t="s">
        <v>164</v>
      </c>
      <c r="G3404" t="s">
        <v>152</v>
      </c>
      <c r="H3404">
        <v>2827</v>
      </c>
    </row>
    <row r="3405" spans="1:8">
      <c r="A3405" t="s">
        <v>41</v>
      </c>
      <c r="B3405" t="s">
        <v>3794</v>
      </c>
      <c r="C3405" t="s">
        <v>24</v>
      </c>
      <c r="D3405">
        <v>2008</v>
      </c>
      <c r="E3405" t="s">
        <v>104</v>
      </c>
      <c r="F3405" t="s">
        <v>164</v>
      </c>
      <c r="G3405" t="s">
        <v>152</v>
      </c>
      <c r="H3405">
        <v>3811</v>
      </c>
    </row>
    <row r="3406" spans="1:8">
      <c r="A3406" t="s">
        <v>43</v>
      </c>
      <c r="B3406" t="s">
        <v>3795</v>
      </c>
      <c r="C3406" t="s">
        <v>42</v>
      </c>
      <c r="D3406">
        <v>2008</v>
      </c>
      <c r="E3406" t="s">
        <v>104</v>
      </c>
      <c r="F3406" t="s">
        <v>164</v>
      </c>
      <c r="G3406" t="s">
        <v>152</v>
      </c>
      <c r="H3406">
        <v>2090</v>
      </c>
    </row>
    <row r="3407" spans="1:8">
      <c r="A3407" t="s">
        <v>45</v>
      </c>
      <c r="B3407" t="s">
        <v>3796</v>
      </c>
      <c r="C3407" t="s">
        <v>44</v>
      </c>
      <c r="D3407">
        <v>2008</v>
      </c>
      <c r="E3407" t="s">
        <v>104</v>
      </c>
      <c r="F3407" t="s">
        <v>164</v>
      </c>
      <c r="G3407" t="s">
        <v>152</v>
      </c>
      <c r="H3407">
        <v>3120</v>
      </c>
    </row>
    <row r="3408" spans="1:8">
      <c r="A3408" t="s">
        <v>47</v>
      </c>
      <c r="B3408" t="s">
        <v>3797</v>
      </c>
      <c r="C3408" t="s">
        <v>46</v>
      </c>
      <c r="D3408">
        <v>2008</v>
      </c>
      <c r="E3408" t="s">
        <v>104</v>
      </c>
      <c r="F3408" t="s">
        <v>164</v>
      </c>
      <c r="G3408" t="s">
        <v>152</v>
      </c>
      <c r="H3408">
        <v>4782</v>
      </c>
    </row>
    <row r="3409" spans="1:8">
      <c r="A3409" t="s">
        <v>49</v>
      </c>
      <c r="B3409" t="s">
        <v>3798</v>
      </c>
      <c r="C3409" t="s">
        <v>48</v>
      </c>
      <c r="D3409">
        <v>2008</v>
      </c>
      <c r="E3409" t="s">
        <v>104</v>
      </c>
      <c r="F3409" t="s">
        <v>164</v>
      </c>
      <c r="G3409" t="s">
        <v>152</v>
      </c>
      <c r="H3409">
        <v>5599</v>
      </c>
    </row>
    <row r="3410" spans="1:8">
      <c r="A3410" t="s">
        <v>51</v>
      </c>
      <c r="B3410" t="s">
        <v>3799</v>
      </c>
      <c r="C3410" t="s">
        <v>50</v>
      </c>
      <c r="D3410">
        <v>2008</v>
      </c>
      <c r="E3410" t="s">
        <v>104</v>
      </c>
      <c r="F3410" t="s">
        <v>164</v>
      </c>
      <c r="G3410" t="s">
        <v>152</v>
      </c>
      <c r="H3410">
        <v>3382</v>
      </c>
    </row>
    <row r="3411" spans="1:8">
      <c r="A3411" t="s">
        <v>53</v>
      </c>
      <c r="B3411" t="s">
        <v>3800</v>
      </c>
      <c r="C3411" t="s">
        <v>52</v>
      </c>
      <c r="D3411">
        <v>2008</v>
      </c>
      <c r="E3411" t="s">
        <v>104</v>
      </c>
      <c r="F3411" t="s">
        <v>164</v>
      </c>
      <c r="G3411" t="s">
        <v>152</v>
      </c>
      <c r="H3411">
        <v>2866</v>
      </c>
    </row>
    <row r="3412" spans="1:8">
      <c r="A3412" t="s">
        <v>55</v>
      </c>
      <c r="B3412" t="s">
        <v>3801</v>
      </c>
      <c r="C3412" t="s">
        <v>54</v>
      </c>
      <c r="D3412">
        <v>2008</v>
      </c>
      <c r="E3412" t="s">
        <v>104</v>
      </c>
      <c r="F3412" t="s">
        <v>164</v>
      </c>
      <c r="G3412" t="s">
        <v>152</v>
      </c>
      <c r="H3412">
        <v>2932</v>
      </c>
    </row>
    <row r="3413" spans="1:8">
      <c r="A3413" t="s">
        <v>57</v>
      </c>
      <c r="B3413" t="s">
        <v>3802</v>
      </c>
      <c r="C3413" t="s">
        <v>56</v>
      </c>
      <c r="D3413">
        <v>2008</v>
      </c>
      <c r="E3413" t="s">
        <v>104</v>
      </c>
      <c r="F3413" t="s">
        <v>164</v>
      </c>
      <c r="G3413" t="s">
        <v>152</v>
      </c>
      <c r="H3413">
        <v>6308</v>
      </c>
    </row>
    <row r="3414" spans="1:8">
      <c r="A3414" t="s">
        <v>59</v>
      </c>
      <c r="B3414" t="s">
        <v>3803</v>
      </c>
      <c r="C3414" t="s">
        <v>58</v>
      </c>
      <c r="D3414">
        <v>2008</v>
      </c>
      <c r="E3414" t="s">
        <v>104</v>
      </c>
      <c r="F3414" t="s">
        <v>164</v>
      </c>
      <c r="G3414" t="s">
        <v>152</v>
      </c>
      <c r="H3414">
        <v>4788</v>
      </c>
    </row>
    <row r="3415" spans="1:8">
      <c r="A3415" t="s">
        <v>61</v>
      </c>
      <c r="B3415" t="s">
        <v>3804</v>
      </c>
      <c r="C3415" t="s">
        <v>60</v>
      </c>
      <c r="D3415">
        <v>2008</v>
      </c>
      <c r="E3415" t="s">
        <v>104</v>
      </c>
      <c r="F3415" t="s">
        <v>164</v>
      </c>
      <c r="G3415" t="s">
        <v>152</v>
      </c>
      <c r="H3415">
        <v>1112</v>
      </c>
    </row>
    <row r="3416" spans="1:8">
      <c r="A3416" t="s">
        <v>63</v>
      </c>
      <c r="B3416" t="s">
        <v>3805</v>
      </c>
      <c r="C3416" t="s">
        <v>62</v>
      </c>
      <c r="D3416">
        <v>2008</v>
      </c>
      <c r="E3416" t="s">
        <v>104</v>
      </c>
      <c r="F3416" t="s">
        <v>164</v>
      </c>
      <c r="G3416" t="s">
        <v>152</v>
      </c>
      <c r="H3416">
        <v>3217</v>
      </c>
    </row>
    <row r="3417" spans="1:8">
      <c r="A3417" t="s">
        <v>65</v>
      </c>
      <c r="B3417" t="s">
        <v>3806</v>
      </c>
      <c r="C3417" t="s">
        <v>64</v>
      </c>
      <c r="D3417">
        <v>2008</v>
      </c>
      <c r="E3417" t="s">
        <v>104</v>
      </c>
      <c r="F3417" t="s">
        <v>164</v>
      </c>
      <c r="G3417" t="s">
        <v>152</v>
      </c>
      <c r="H3417">
        <v>1541</v>
      </c>
    </row>
    <row r="3418" spans="1:8">
      <c r="A3418" t="s">
        <v>67</v>
      </c>
      <c r="B3418" t="s">
        <v>3807</v>
      </c>
      <c r="C3418" t="s">
        <v>66</v>
      </c>
      <c r="D3418">
        <v>2008</v>
      </c>
      <c r="E3418" t="s">
        <v>104</v>
      </c>
      <c r="F3418" t="s">
        <v>164</v>
      </c>
      <c r="G3418" t="s">
        <v>152</v>
      </c>
      <c r="H3418">
        <v>2046</v>
      </c>
    </row>
    <row r="3419" spans="1:8">
      <c r="A3419" t="s">
        <v>69</v>
      </c>
      <c r="B3419" t="s">
        <v>3808</v>
      </c>
      <c r="C3419" t="s">
        <v>68</v>
      </c>
      <c r="D3419">
        <v>2008</v>
      </c>
      <c r="E3419" t="s">
        <v>104</v>
      </c>
      <c r="F3419" t="s">
        <v>164</v>
      </c>
      <c r="G3419" t="s">
        <v>152</v>
      </c>
      <c r="H3419">
        <v>2335</v>
      </c>
    </row>
    <row r="3420" spans="1:8">
      <c r="A3420" t="s">
        <v>71</v>
      </c>
      <c r="B3420" t="s">
        <v>3809</v>
      </c>
      <c r="C3420" t="s">
        <v>70</v>
      </c>
      <c r="D3420">
        <v>2008</v>
      </c>
      <c r="E3420" t="s">
        <v>104</v>
      </c>
      <c r="F3420" t="s">
        <v>164</v>
      </c>
      <c r="G3420" t="s">
        <v>152</v>
      </c>
      <c r="H3420">
        <v>2997</v>
      </c>
    </row>
    <row r="3421" spans="1:8">
      <c r="A3421" t="s">
        <v>20</v>
      </c>
      <c r="B3421" t="s">
        <v>3810</v>
      </c>
      <c r="C3421" t="s">
        <v>182</v>
      </c>
      <c r="D3421">
        <v>2008</v>
      </c>
      <c r="E3421" t="s">
        <v>104</v>
      </c>
      <c r="F3421" t="s">
        <v>164</v>
      </c>
      <c r="G3421" t="s">
        <v>152</v>
      </c>
      <c r="H3421">
        <v>70601</v>
      </c>
    </row>
    <row r="3422" spans="1:8">
      <c r="A3422" t="s">
        <v>23</v>
      </c>
      <c r="B3422" t="s">
        <v>3811</v>
      </c>
      <c r="C3422" t="s">
        <v>175</v>
      </c>
      <c r="D3422">
        <v>2009</v>
      </c>
      <c r="E3422" t="s">
        <v>104</v>
      </c>
      <c r="F3422" t="s">
        <v>164</v>
      </c>
      <c r="G3422" t="s">
        <v>152</v>
      </c>
      <c r="H3422">
        <v>17983</v>
      </c>
    </row>
    <row r="3423" spans="1:8">
      <c r="A3423" t="s">
        <v>25</v>
      </c>
      <c r="B3423" t="s">
        <v>3812</v>
      </c>
      <c r="C3423" t="s">
        <v>176</v>
      </c>
      <c r="D3423">
        <v>2009</v>
      </c>
      <c r="E3423" t="s">
        <v>104</v>
      </c>
      <c r="F3423" t="s">
        <v>164</v>
      </c>
      <c r="G3423" t="s">
        <v>152</v>
      </c>
      <c r="H3423">
        <v>3908</v>
      </c>
    </row>
    <row r="3424" spans="1:8">
      <c r="A3424" t="s">
        <v>26</v>
      </c>
      <c r="B3424" t="s">
        <v>3813</v>
      </c>
      <c r="C3424" t="s">
        <v>177</v>
      </c>
      <c r="D3424">
        <v>2009</v>
      </c>
      <c r="E3424" t="s">
        <v>104</v>
      </c>
      <c r="F3424" t="s">
        <v>164</v>
      </c>
      <c r="G3424" t="s">
        <v>152</v>
      </c>
      <c r="H3424">
        <v>10272</v>
      </c>
    </row>
    <row r="3425" spans="1:8">
      <c r="A3425" s="16" t="s">
        <v>221</v>
      </c>
      <c r="B3425" t="s">
        <v>3814</v>
      </c>
      <c r="C3425" t="s">
        <v>178</v>
      </c>
      <c r="D3425">
        <v>2009</v>
      </c>
      <c r="E3425" t="s">
        <v>104</v>
      </c>
      <c r="F3425" t="s">
        <v>164</v>
      </c>
      <c r="G3425" t="s">
        <v>152</v>
      </c>
      <c r="H3425">
        <v>12011</v>
      </c>
    </row>
    <row r="3426" spans="1:8">
      <c r="A3426" t="s">
        <v>107</v>
      </c>
      <c r="B3426" t="s">
        <v>3815</v>
      </c>
      <c r="C3426" t="s">
        <v>179</v>
      </c>
      <c r="D3426">
        <v>2009</v>
      </c>
      <c r="E3426" t="s">
        <v>104</v>
      </c>
      <c r="F3426" t="s">
        <v>164</v>
      </c>
      <c r="G3426" t="s">
        <v>152</v>
      </c>
      <c r="H3426">
        <v>9508</v>
      </c>
    </row>
    <row r="3427" spans="1:8">
      <c r="A3427" t="s">
        <v>27</v>
      </c>
      <c r="B3427" t="s">
        <v>3816</v>
      </c>
      <c r="C3427" t="s">
        <v>180</v>
      </c>
      <c r="D3427">
        <v>2009</v>
      </c>
      <c r="E3427" t="s">
        <v>104</v>
      </c>
      <c r="F3427" t="s">
        <v>164</v>
      </c>
      <c r="G3427" t="s">
        <v>152</v>
      </c>
      <c r="H3427">
        <v>6034</v>
      </c>
    </row>
    <row r="3428" spans="1:8">
      <c r="A3428" t="s">
        <v>28</v>
      </c>
      <c r="B3428" t="s">
        <v>3817</v>
      </c>
      <c r="C3428" t="s">
        <v>181</v>
      </c>
      <c r="D3428">
        <v>2009</v>
      </c>
      <c r="E3428" t="s">
        <v>104</v>
      </c>
      <c r="F3428" t="s">
        <v>164</v>
      </c>
      <c r="G3428" t="s">
        <v>152</v>
      </c>
      <c r="H3428">
        <v>12419</v>
      </c>
    </row>
    <row r="3429" spans="1:8">
      <c r="A3429" t="s">
        <v>30</v>
      </c>
      <c r="B3429" t="s">
        <v>3818</v>
      </c>
      <c r="C3429" t="s">
        <v>29</v>
      </c>
      <c r="D3429">
        <v>2009</v>
      </c>
      <c r="E3429" t="s">
        <v>104</v>
      </c>
      <c r="F3429" t="s">
        <v>164</v>
      </c>
      <c r="G3429" t="s">
        <v>152</v>
      </c>
      <c r="H3429">
        <v>1982</v>
      </c>
    </row>
    <row r="3430" spans="1:8">
      <c r="A3430" t="s">
        <v>32</v>
      </c>
      <c r="B3430" t="s">
        <v>3819</v>
      </c>
      <c r="C3430" t="s">
        <v>31</v>
      </c>
      <c r="D3430">
        <v>2009</v>
      </c>
      <c r="E3430" t="s">
        <v>104</v>
      </c>
      <c r="F3430" t="s">
        <v>164</v>
      </c>
      <c r="G3430" t="s">
        <v>152</v>
      </c>
      <c r="H3430">
        <v>3234</v>
      </c>
    </row>
    <row r="3431" spans="1:8">
      <c r="A3431" t="s">
        <v>34</v>
      </c>
      <c r="B3431" t="s">
        <v>3820</v>
      </c>
      <c r="C3431" t="s">
        <v>33</v>
      </c>
      <c r="D3431">
        <v>2009</v>
      </c>
      <c r="E3431" t="s">
        <v>104</v>
      </c>
      <c r="F3431" t="s">
        <v>164</v>
      </c>
      <c r="G3431" t="s">
        <v>152</v>
      </c>
      <c r="H3431">
        <v>4129</v>
      </c>
    </row>
    <row r="3432" spans="1:8">
      <c r="A3432" t="s">
        <v>36</v>
      </c>
      <c r="B3432" t="s">
        <v>3821</v>
      </c>
      <c r="C3432" t="s">
        <v>35</v>
      </c>
      <c r="D3432">
        <v>2009</v>
      </c>
      <c r="E3432" t="s">
        <v>104</v>
      </c>
      <c r="F3432" t="s">
        <v>164</v>
      </c>
      <c r="G3432" t="s">
        <v>152</v>
      </c>
      <c r="H3432">
        <v>2742</v>
      </c>
    </row>
    <row r="3433" spans="1:8">
      <c r="A3433" t="s">
        <v>38</v>
      </c>
      <c r="B3433" t="s">
        <v>3822</v>
      </c>
      <c r="C3433" t="s">
        <v>37</v>
      </c>
      <c r="D3433">
        <v>2009</v>
      </c>
      <c r="E3433" t="s">
        <v>104</v>
      </c>
      <c r="F3433" t="s">
        <v>164</v>
      </c>
      <c r="G3433" t="s">
        <v>152</v>
      </c>
      <c r="H3433">
        <v>3065</v>
      </c>
    </row>
    <row r="3434" spans="1:8">
      <c r="A3434" t="s">
        <v>40</v>
      </c>
      <c r="B3434" t="s">
        <v>3823</v>
      </c>
      <c r="C3434" t="s">
        <v>39</v>
      </c>
      <c r="D3434">
        <v>2009</v>
      </c>
      <c r="E3434" t="s">
        <v>104</v>
      </c>
      <c r="F3434" t="s">
        <v>164</v>
      </c>
      <c r="G3434" t="s">
        <v>152</v>
      </c>
      <c r="H3434">
        <v>2831</v>
      </c>
    </row>
    <row r="3435" spans="1:8">
      <c r="A3435" t="s">
        <v>41</v>
      </c>
      <c r="B3435" t="s">
        <v>3824</v>
      </c>
      <c r="C3435" t="s">
        <v>24</v>
      </c>
      <c r="D3435">
        <v>2009</v>
      </c>
      <c r="E3435" t="s">
        <v>104</v>
      </c>
      <c r="F3435" t="s">
        <v>164</v>
      </c>
      <c r="G3435" t="s">
        <v>152</v>
      </c>
      <c r="H3435">
        <v>3908</v>
      </c>
    </row>
    <row r="3436" spans="1:8">
      <c r="A3436" t="s">
        <v>43</v>
      </c>
      <c r="B3436" t="s">
        <v>3825</v>
      </c>
      <c r="C3436" t="s">
        <v>42</v>
      </c>
      <c r="D3436">
        <v>2009</v>
      </c>
      <c r="E3436" t="s">
        <v>104</v>
      </c>
      <c r="F3436" t="s">
        <v>164</v>
      </c>
      <c r="G3436" t="s">
        <v>152</v>
      </c>
      <c r="H3436">
        <v>2143</v>
      </c>
    </row>
    <row r="3437" spans="1:8">
      <c r="A3437" t="s">
        <v>45</v>
      </c>
      <c r="B3437" t="s">
        <v>3826</v>
      </c>
      <c r="C3437" t="s">
        <v>44</v>
      </c>
      <c r="D3437">
        <v>2009</v>
      </c>
      <c r="E3437" t="s">
        <v>104</v>
      </c>
      <c r="F3437" t="s">
        <v>164</v>
      </c>
      <c r="G3437" t="s">
        <v>152</v>
      </c>
      <c r="H3437">
        <v>3255</v>
      </c>
    </row>
    <row r="3438" spans="1:8">
      <c r="A3438" t="s">
        <v>47</v>
      </c>
      <c r="B3438" t="s">
        <v>3827</v>
      </c>
      <c r="C3438" t="s">
        <v>46</v>
      </c>
      <c r="D3438">
        <v>2009</v>
      </c>
      <c r="E3438" t="s">
        <v>104</v>
      </c>
      <c r="F3438" t="s">
        <v>164</v>
      </c>
      <c r="G3438" t="s">
        <v>152</v>
      </c>
      <c r="H3438">
        <v>4874</v>
      </c>
    </row>
    <row r="3439" spans="1:8">
      <c r="A3439" t="s">
        <v>49</v>
      </c>
      <c r="B3439" t="s">
        <v>3828</v>
      </c>
      <c r="C3439" t="s">
        <v>48</v>
      </c>
      <c r="D3439">
        <v>2009</v>
      </c>
      <c r="E3439" t="s">
        <v>104</v>
      </c>
      <c r="F3439" t="s">
        <v>164</v>
      </c>
      <c r="G3439" t="s">
        <v>152</v>
      </c>
      <c r="H3439">
        <v>5643</v>
      </c>
    </row>
    <row r="3440" spans="1:8">
      <c r="A3440" t="s">
        <v>51</v>
      </c>
      <c r="B3440" t="s">
        <v>3829</v>
      </c>
      <c r="C3440" t="s">
        <v>50</v>
      </c>
      <c r="D3440">
        <v>2009</v>
      </c>
      <c r="E3440" t="s">
        <v>104</v>
      </c>
      <c r="F3440" t="s">
        <v>164</v>
      </c>
      <c r="G3440" t="s">
        <v>152</v>
      </c>
      <c r="H3440">
        <v>3427</v>
      </c>
    </row>
    <row r="3441" spans="1:8">
      <c r="A3441" t="s">
        <v>53</v>
      </c>
      <c r="B3441" t="s">
        <v>3830</v>
      </c>
      <c r="C3441" t="s">
        <v>52</v>
      </c>
      <c r="D3441">
        <v>2009</v>
      </c>
      <c r="E3441" t="s">
        <v>104</v>
      </c>
      <c r="F3441" t="s">
        <v>164</v>
      </c>
      <c r="G3441" t="s">
        <v>152</v>
      </c>
      <c r="H3441">
        <v>2941</v>
      </c>
    </row>
    <row r="3442" spans="1:8">
      <c r="A3442" t="s">
        <v>55</v>
      </c>
      <c r="B3442" t="s">
        <v>3831</v>
      </c>
      <c r="C3442" t="s">
        <v>54</v>
      </c>
      <c r="D3442">
        <v>2009</v>
      </c>
      <c r="E3442" t="s">
        <v>104</v>
      </c>
      <c r="F3442" t="s">
        <v>164</v>
      </c>
      <c r="G3442" t="s">
        <v>152</v>
      </c>
      <c r="H3442">
        <v>2974</v>
      </c>
    </row>
    <row r="3443" spans="1:8">
      <c r="A3443" t="s">
        <v>57</v>
      </c>
      <c r="B3443" t="s">
        <v>3832</v>
      </c>
      <c r="C3443" t="s">
        <v>56</v>
      </c>
      <c r="D3443">
        <v>2009</v>
      </c>
      <c r="E3443" t="s">
        <v>104</v>
      </c>
      <c r="F3443" t="s">
        <v>164</v>
      </c>
      <c r="G3443" t="s">
        <v>152</v>
      </c>
      <c r="H3443">
        <v>6534</v>
      </c>
    </row>
    <row r="3444" spans="1:8">
      <c r="A3444" t="s">
        <v>59</v>
      </c>
      <c r="B3444" t="s">
        <v>3833</v>
      </c>
      <c r="C3444" t="s">
        <v>58</v>
      </c>
      <c r="D3444">
        <v>2009</v>
      </c>
      <c r="E3444" t="s">
        <v>104</v>
      </c>
      <c r="F3444" t="s">
        <v>164</v>
      </c>
      <c r="G3444" t="s">
        <v>152</v>
      </c>
      <c r="H3444">
        <v>4875</v>
      </c>
    </row>
    <row r="3445" spans="1:8">
      <c r="A3445" t="s">
        <v>61</v>
      </c>
      <c r="B3445" t="s">
        <v>3834</v>
      </c>
      <c r="C3445" t="s">
        <v>60</v>
      </c>
      <c r="D3445">
        <v>2009</v>
      </c>
      <c r="E3445" t="s">
        <v>104</v>
      </c>
      <c r="F3445" t="s">
        <v>164</v>
      </c>
      <c r="G3445" t="s">
        <v>152</v>
      </c>
      <c r="H3445">
        <v>1159</v>
      </c>
    </row>
    <row r="3446" spans="1:8">
      <c r="A3446" t="s">
        <v>63</v>
      </c>
      <c r="B3446" t="s">
        <v>3835</v>
      </c>
      <c r="C3446" t="s">
        <v>62</v>
      </c>
      <c r="D3446">
        <v>2009</v>
      </c>
      <c r="E3446" t="s">
        <v>104</v>
      </c>
      <c r="F3446" t="s">
        <v>164</v>
      </c>
      <c r="G3446" t="s">
        <v>152</v>
      </c>
      <c r="H3446">
        <v>3288</v>
      </c>
    </row>
    <row r="3447" spans="1:8">
      <c r="A3447" t="s">
        <v>65</v>
      </c>
      <c r="B3447" t="s">
        <v>3836</v>
      </c>
      <c r="C3447" t="s">
        <v>64</v>
      </c>
      <c r="D3447">
        <v>2009</v>
      </c>
      <c r="E3447" t="s">
        <v>104</v>
      </c>
      <c r="F3447" t="s">
        <v>164</v>
      </c>
      <c r="G3447" t="s">
        <v>152</v>
      </c>
      <c r="H3447">
        <v>1540</v>
      </c>
    </row>
    <row r="3448" spans="1:8">
      <c r="A3448" t="s">
        <v>67</v>
      </c>
      <c r="B3448" t="s">
        <v>3837</v>
      </c>
      <c r="C3448" t="s">
        <v>66</v>
      </c>
      <c r="D3448">
        <v>2009</v>
      </c>
      <c r="E3448" t="s">
        <v>104</v>
      </c>
      <c r="F3448" t="s">
        <v>164</v>
      </c>
      <c r="G3448" t="s">
        <v>152</v>
      </c>
      <c r="H3448">
        <v>2121</v>
      </c>
    </row>
    <row r="3449" spans="1:8">
      <c r="A3449" t="s">
        <v>69</v>
      </c>
      <c r="B3449" t="s">
        <v>3838</v>
      </c>
      <c r="C3449" t="s">
        <v>68</v>
      </c>
      <c r="D3449">
        <v>2009</v>
      </c>
      <c r="E3449" t="s">
        <v>104</v>
      </c>
      <c r="F3449" t="s">
        <v>164</v>
      </c>
      <c r="G3449" t="s">
        <v>152</v>
      </c>
      <c r="H3449">
        <v>2420</v>
      </c>
    </row>
    <row r="3450" spans="1:8">
      <c r="A3450" t="s">
        <v>71</v>
      </c>
      <c r="B3450" t="s">
        <v>3839</v>
      </c>
      <c r="C3450" t="s">
        <v>70</v>
      </c>
      <c r="D3450">
        <v>2009</v>
      </c>
      <c r="E3450" t="s">
        <v>104</v>
      </c>
      <c r="F3450" t="s">
        <v>164</v>
      </c>
      <c r="G3450" t="s">
        <v>152</v>
      </c>
      <c r="H3450">
        <v>3050</v>
      </c>
    </row>
    <row r="3451" spans="1:8">
      <c r="A3451" t="s">
        <v>20</v>
      </c>
      <c r="B3451" t="s">
        <v>3840</v>
      </c>
      <c r="C3451" t="s">
        <v>182</v>
      </c>
      <c r="D3451">
        <v>2009</v>
      </c>
      <c r="E3451" t="s">
        <v>104</v>
      </c>
      <c r="F3451" t="s">
        <v>164</v>
      </c>
      <c r="G3451" t="s">
        <v>152</v>
      </c>
      <c r="H3451">
        <v>72135</v>
      </c>
    </row>
    <row r="3452" spans="1:8">
      <c r="A3452" t="s">
        <v>23</v>
      </c>
      <c r="B3452" t="s">
        <v>3841</v>
      </c>
      <c r="C3452" t="s">
        <v>175</v>
      </c>
      <c r="D3452">
        <v>2010</v>
      </c>
      <c r="E3452" t="s">
        <v>104</v>
      </c>
      <c r="F3452" t="s">
        <v>164</v>
      </c>
      <c r="G3452" t="s">
        <v>152</v>
      </c>
      <c r="H3452">
        <v>18207</v>
      </c>
    </row>
    <row r="3453" spans="1:8">
      <c r="A3453" t="s">
        <v>25</v>
      </c>
      <c r="B3453" t="s">
        <v>3842</v>
      </c>
      <c r="C3453" t="s">
        <v>176</v>
      </c>
      <c r="D3453">
        <v>2010</v>
      </c>
      <c r="E3453" t="s">
        <v>104</v>
      </c>
      <c r="F3453" t="s">
        <v>164</v>
      </c>
      <c r="G3453" t="s">
        <v>152</v>
      </c>
      <c r="H3453">
        <v>4022</v>
      </c>
    </row>
    <row r="3454" spans="1:8">
      <c r="A3454" t="s">
        <v>26</v>
      </c>
      <c r="B3454" t="s">
        <v>3843</v>
      </c>
      <c r="C3454" t="s">
        <v>177</v>
      </c>
      <c r="D3454">
        <v>2010</v>
      </c>
      <c r="E3454" t="s">
        <v>104</v>
      </c>
      <c r="F3454" t="s">
        <v>164</v>
      </c>
      <c r="G3454" t="s">
        <v>152</v>
      </c>
      <c r="H3454">
        <v>10570</v>
      </c>
    </row>
    <row r="3455" spans="1:8">
      <c r="A3455" s="16" t="s">
        <v>221</v>
      </c>
      <c r="B3455" t="s">
        <v>3844</v>
      </c>
      <c r="C3455" t="s">
        <v>178</v>
      </c>
      <c r="D3455">
        <v>2010</v>
      </c>
      <c r="E3455" t="s">
        <v>104</v>
      </c>
      <c r="F3455" t="s">
        <v>164</v>
      </c>
      <c r="G3455" t="s">
        <v>152</v>
      </c>
      <c r="H3455">
        <v>12152</v>
      </c>
    </row>
    <row r="3456" spans="1:8">
      <c r="A3456" t="s">
        <v>107</v>
      </c>
      <c r="B3456" t="s">
        <v>3845</v>
      </c>
      <c r="C3456" t="s">
        <v>179</v>
      </c>
      <c r="D3456">
        <v>2010</v>
      </c>
      <c r="E3456" t="s">
        <v>104</v>
      </c>
      <c r="F3456" t="s">
        <v>164</v>
      </c>
      <c r="G3456" t="s">
        <v>152</v>
      </c>
      <c r="H3456">
        <v>9897</v>
      </c>
    </row>
    <row r="3457" spans="1:8">
      <c r="A3457" t="s">
        <v>27</v>
      </c>
      <c r="B3457" t="s">
        <v>3846</v>
      </c>
      <c r="C3457" t="s">
        <v>180</v>
      </c>
      <c r="D3457">
        <v>2010</v>
      </c>
      <c r="E3457" t="s">
        <v>104</v>
      </c>
      <c r="F3457" t="s">
        <v>164</v>
      </c>
      <c r="G3457" t="s">
        <v>152</v>
      </c>
      <c r="H3457">
        <v>6184</v>
      </c>
    </row>
    <row r="3458" spans="1:8">
      <c r="A3458" t="s">
        <v>28</v>
      </c>
      <c r="B3458" t="s">
        <v>3847</v>
      </c>
      <c r="C3458" t="s">
        <v>181</v>
      </c>
      <c r="D3458">
        <v>2010</v>
      </c>
      <c r="E3458" t="s">
        <v>104</v>
      </c>
      <c r="F3458" t="s">
        <v>164</v>
      </c>
      <c r="G3458" t="s">
        <v>152</v>
      </c>
      <c r="H3458">
        <v>12702</v>
      </c>
    </row>
    <row r="3459" spans="1:8">
      <c r="A3459" t="s">
        <v>30</v>
      </c>
      <c r="B3459" t="s">
        <v>3848</v>
      </c>
      <c r="C3459" t="s">
        <v>29</v>
      </c>
      <c r="D3459">
        <v>2010</v>
      </c>
      <c r="E3459" t="s">
        <v>104</v>
      </c>
      <c r="F3459" t="s">
        <v>164</v>
      </c>
      <c r="G3459" t="s">
        <v>152</v>
      </c>
      <c r="H3459">
        <v>2010</v>
      </c>
    </row>
    <row r="3460" spans="1:8">
      <c r="A3460" t="s">
        <v>32</v>
      </c>
      <c r="B3460" t="s">
        <v>3849</v>
      </c>
      <c r="C3460" t="s">
        <v>31</v>
      </c>
      <c r="D3460">
        <v>2010</v>
      </c>
      <c r="E3460" t="s">
        <v>104</v>
      </c>
      <c r="F3460" t="s">
        <v>164</v>
      </c>
      <c r="G3460" t="s">
        <v>152</v>
      </c>
      <c r="H3460">
        <v>3343</v>
      </c>
    </row>
    <row r="3461" spans="1:8">
      <c r="A3461" t="s">
        <v>34</v>
      </c>
      <c r="B3461" t="s">
        <v>3850</v>
      </c>
      <c r="C3461" t="s">
        <v>33</v>
      </c>
      <c r="D3461">
        <v>2010</v>
      </c>
      <c r="E3461" t="s">
        <v>104</v>
      </c>
      <c r="F3461" t="s">
        <v>164</v>
      </c>
      <c r="G3461" t="s">
        <v>152</v>
      </c>
      <c r="H3461">
        <v>4200</v>
      </c>
    </row>
    <row r="3462" spans="1:8">
      <c r="A3462" t="s">
        <v>36</v>
      </c>
      <c r="B3462" t="s">
        <v>3851</v>
      </c>
      <c r="C3462" t="s">
        <v>35</v>
      </c>
      <c r="D3462">
        <v>2010</v>
      </c>
      <c r="E3462" t="s">
        <v>104</v>
      </c>
      <c r="F3462" t="s">
        <v>164</v>
      </c>
      <c r="G3462" t="s">
        <v>152</v>
      </c>
      <c r="H3462">
        <v>2673</v>
      </c>
    </row>
    <row r="3463" spans="1:8">
      <c r="A3463" t="s">
        <v>38</v>
      </c>
      <c r="B3463" t="s">
        <v>3852</v>
      </c>
      <c r="C3463" t="s">
        <v>37</v>
      </c>
      <c r="D3463">
        <v>2010</v>
      </c>
      <c r="E3463" t="s">
        <v>104</v>
      </c>
      <c r="F3463" t="s">
        <v>164</v>
      </c>
      <c r="G3463" t="s">
        <v>152</v>
      </c>
      <c r="H3463">
        <v>3130</v>
      </c>
    </row>
    <row r="3464" spans="1:8">
      <c r="A3464" t="s">
        <v>40</v>
      </c>
      <c r="B3464" t="s">
        <v>3853</v>
      </c>
      <c r="C3464" t="s">
        <v>39</v>
      </c>
      <c r="D3464">
        <v>2010</v>
      </c>
      <c r="E3464" t="s">
        <v>104</v>
      </c>
      <c r="F3464" t="s">
        <v>164</v>
      </c>
      <c r="G3464" t="s">
        <v>152</v>
      </c>
      <c r="H3464">
        <v>2851</v>
      </c>
    </row>
    <row r="3465" spans="1:8">
      <c r="A3465" t="s">
        <v>41</v>
      </c>
      <c r="B3465" t="s">
        <v>3854</v>
      </c>
      <c r="C3465" t="s">
        <v>24</v>
      </c>
      <c r="D3465">
        <v>2010</v>
      </c>
      <c r="E3465" t="s">
        <v>104</v>
      </c>
      <c r="F3465" t="s">
        <v>164</v>
      </c>
      <c r="G3465" t="s">
        <v>152</v>
      </c>
      <c r="H3465">
        <v>4022</v>
      </c>
    </row>
    <row r="3466" spans="1:8">
      <c r="A3466" t="s">
        <v>43</v>
      </c>
      <c r="B3466" t="s">
        <v>3855</v>
      </c>
      <c r="C3466" t="s">
        <v>42</v>
      </c>
      <c r="D3466">
        <v>2010</v>
      </c>
      <c r="E3466" t="s">
        <v>104</v>
      </c>
      <c r="F3466" t="s">
        <v>164</v>
      </c>
      <c r="G3466" t="s">
        <v>152</v>
      </c>
      <c r="H3466">
        <v>2146</v>
      </c>
    </row>
    <row r="3467" spans="1:8">
      <c r="A3467" t="s">
        <v>45</v>
      </c>
      <c r="B3467" t="s">
        <v>3856</v>
      </c>
      <c r="C3467" t="s">
        <v>44</v>
      </c>
      <c r="D3467">
        <v>2010</v>
      </c>
      <c r="E3467" t="s">
        <v>104</v>
      </c>
      <c r="F3467" t="s">
        <v>164</v>
      </c>
      <c r="G3467" t="s">
        <v>152</v>
      </c>
      <c r="H3467">
        <v>3364</v>
      </c>
    </row>
    <row r="3468" spans="1:8">
      <c r="A3468" t="s">
        <v>47</v>
      </c>
      <c r="B3468" t="s">
        <v>3857</v>
      </c>
      <c r="C3468" t="s">
        <v>46</v>
      </c>
      <c r="D3468">
        <v>2010</v>
      </c>
      <c r="E3468" t="s">
        <v>104</v>
      </c>
      <c r="F3468" t="s">
        <v>164</v>
      </c>
      <c r="G3468" t="s">
        <v>152</v>
      </c>
      <c r="H3468">
        <v>5060</v>
      </c>
    </row>
    <row r="3469" spans="1:8">
      <c r="A3469" t="s">
        <v>49</v>
      </c>
      <c r="B3469" t="s">
        <v>3858</v>
      </c>
      <c r="C3469" t="s">
        <v>48</v>
      </c>
      <c r="D3469">
        <v>2010</v>
      </c>
      <c r="E3469" t="s">
        <v>104</v>
      </c>
      <c r="F3469" t="s">
        <v>164</v>
      </c>
      <c r="G3469" t="s">
        <v>152</v>
      </c>
      <c r="H3469">
        <v>5682</v>
      </c>
    </row>
    <row r="3470" spans="1:8">
      <c r="A3470" t="s">
        <v>51</v>
      </c>
      <c r="B3470" t="s">
        <v>3859</v>
      </c>
      <c r="C3470" t="s">
        <v>50</v>
      </c>
      <c r="D3470">
        <v>2010</v>
      </c>
      <c r="E3470" t="s">
        <v>104</v>
      </c>
      <c r="F3470" t="s">
        <v>164</v>
      </c>
      <c r="G3470" t="s">
        <v>152</v>
      </c>
      <c r="H3470">
        <v>3487</v>
      </c>
    </row>
    <row r="3471" spans="1:8">
      <c r="A3471" t="s">
        <v>53</v>
      </c>
      <c r="B3471" t="s">
        <v>3860</v>
      </c>
      <c r="C3471" t="s">
        <v>52</v>
      </c>
      <c r="D3471">
        <v>2010</v>
      </c>
      <c r="E3471" t="s">
        <v>104</v>
      </c>
      <c r="F3471" t="s">
        <v>164</v>
      </c>
      <c r="G3471" t="s">
        <v>152</v>
      </c>
      <c r="H3471">
        <v>2983</v>
      </c>
    </row>
    <row r="3472" spans="1:8">
      <c r="A3472" t="s">
        <v>55</v>
      </c>
      <c r="B3472" t="s">
        <v>3861</v>
      </c>
      <c r="C3472" t="s">
        <v>54</v>
      </c>
      <c r="D3472">
        <v>2010</v>
      </c>
      <c r="E3472" t="s">
        <v>104</v>
      </c>
      <c r="F3472" t="s">
        <v>164</v>
      </c>
      <c r="G3472" t="s">
        <v>152</v>
      </c>
      <c r="H3472">
        <v>3073</v>
      </c>
    </row>
    <row r="3473" spans="1:8">
      <c r="A3473" t="s">
        <v>57</v>
      </c>
      <c r="B3473" t="s">
        <v>3862</v>
      </c>
      <c r="C3473" t="s">
        <v>56</v>
      </c>
      <c r="D3473">
        <v>2010</v>
      </c>
      <c r="E3473" t="s">
        <v>104</v>
      </c>
      <c r="F3473" t="s">
        <v>164</v>
      </c>
      <c r="G3473" t="s">
        <v>152</v>
      </c>
      <c r="H3473">
        <v>6824</v>
      </c>
    </row>
    <row r="3474" spans="1:8">
      <c r="A3474" t="s">
        <v>59</v>
      </c>
      <c r="B3474" t="s">
        <v>3863</v>
      </c>
      <c r="C3474" t="s">
        <v>58</v>
      </c>
      <c r="D3474">
        <v>2010</v>
      </c>
      <c r="E3474" t="s">
        <v>104</v>
      </c>
      <c r="F3474" t="s">
        <v>164</v>
      </c>
      <c r="G3474" t="s">
        <v>152</v>
      </c>
      <c r="H3474">
        <v>4976</v>
      </c>
    </row>
    <row r="3475" spans="1:8">
      <c r="A3475" t="s">
        <v>61</v>
      </c>
      <c r="B3475" t="s">
        <v>3864</v>
      </c>
      <c r="C3475" t="s">
        <v>60</v>
      </c>
      <c r="D3475">
        <v>2010</v>
      </c>
      <c r="E3475" t="s">
        <v>104</v>
      </c>
      <c r="F3475" t="s">
        <v>164</v>
      </c>
      <c r="G3475" t="s">
        <v>152</v>
      </c>
      <c r="H3475">
        <v>1208</v>
      </c>
    </row>
    <row r="3476" spans="1:8">
      <c r="A3476" t="s">
        <v>63</v>
      </c>
      <c r="B3476" t="s">
        <v>3865</v>
      </c>
      <c r="C3476" t="s">
        <v>62</v>
      </c>
      <c r="D3476">
        <v>2010</v>
      </c>
      <c r="E3476" t="s">
        <v>104</v>
      </c>
      <c r="F3476" t="s">
        <v>164</v>
      </c>
      <c r="G3476" t="s">
        <v>152</v>
      </c>
      <c r="H3476">
        <v>3369</v>
      </c>
    </row>
    <row r="3477" spans="1:8">
      <c r="A3477" t="s">
        <v>65</v>
      </c>
      <c r="B3477" t="s">
        <v>3866</v>
      </c>
      <c r="C3477" t="s">
        <v>64</v>
      </c>
      <c r="D3477">
        <v>2010</v>
      </c>
      <c r="E3477" t="s">
        <v>104</v>
      </c>
      <c r="F3477" t="s">
        <v>164</v>
      </c>
      <c r="G3477" t="s">
        <v>152</v>
      </c>
      <c r="H3477">
        <v>1555</v>
      </c>
    </row>
    <row r="3478" spans="1:8">
      <c r="A3478" t="s">
        <v>67</v>
      </c>
      <c r="B3478" t="s">
        <v>3867</v>
      </c>
      <c r="C3478" t="s">
        <v>66</v>
      </c>
      <c r="D3478">
        <v>2010</v>
      </c>
      <c r="E3478" t="s">
        <v>104</v>
      </c>
      <c r="F3478" t="s">
        <v>164</v>
      </c>
      <c r="G3478" t="s">
        <v>152</v>
      </c>
      <c r="H3478">
        <v>2156</v>
      </c>
    </row>
    <row r="3479" spans="1:8">
      <c r="A3479" t="s">
        <v>69</v>
      </c>
      <c r="B3479" t="s">
        <v>3868</v>
      </c>
      <c r="C3479" t="s">
        <v>68</v>
      </c>
      <c r="D3479">
        <v>2010</v>
      </c>
      <c r="E3479" t="s">
        <v>104</v>
      </c>
      <c r="F3479" t="s">
        <v>164</v>
      </c>
      <c r="G3479" t="s">
        <v>152</v>
      </c>
      <c r="H3479">
        <v>2495</v>
      </c>
    </row>
    <row r="3480" spans="1:8">
      <c r="A3480" t="s">
        <v>71</v>
      </c>
      <c r="B3480" t="s">
        <v>3869</v>
      </c>
      <c r="C3480" t="s">
        <v>70</v>
      </c>
      <c r="D3480">
        <v>2010</v>
      </c>
      <c r="E3480" t="s">
        <v>104</v>
      </c>
      <c r="F3480" t="s">
        <v>164</v>
      </c>
      <c r="G3480" t="s">
        <v>152</v>
      </c>
      <c r="H3480">
        <v>3127</v>
      </c>
    </row>
    <row r="3481" spans="1:8">
      <c r="A3481" t="s">
        <v>20</v>
      </c>
      <c r="B3481" t="s">
        <v>3870</v>
      </c>
      <c r="C3481" t="s">
        <v>182</v>
      </c>
      <c r="D3481">
        <v>2010</v>
      </c>
      <c r="E3481" t="s">
        <v>104</v>
      </c>
      <c r="F3481" t="s">
        <v>164</v>
      </c>
      <c r="G3481" t="s">
        <v>152</v>
      </c>
      <c r="H3481">
        <v>73734</v>
      </c>
    </row>
    <row r="3482" spans="1:8">
      <c r="A3482" t="s">
        <v>23</v>
      </c>
      <c r="B3482" t="s">
        <v>3871</v>
      </c>
      <c r="C3482" t="s">
        <v>175</v>
      </c>
      <c r="D3482">
        <v>2011</v>
      </c>
      <c r="E3482" t="s">
        <v>104</v>
      </c>
      <c r="F3482" t="s">
        <v>164</v>
      </c>
      <c r="G3482" t="s">
        <v>152</v>
      </c>
      <c r="H3482">
        <v>18586</v>
      </c>
    </row>
    <row r="3483" spans="1:8">
      <c r="A3483" t="s">
        <v>25</v>
      </c>
      <c r="B3483" t="s">
        <v>3872</v>
      </c>
      <c r="C3483" t="s">
        <v>176</v>
      </c>
      <c r="D3483">
        <v>2011</v>
      </c>
      <c r="E3483" t="s">
        <v>104</v>
      </c>
      <c r="F3483" t="s">
        <v>164</v>
      </c>
      <c r="G3483" t="s">
        <v>152</v>
      </c>
      <c r="H3483">
        <v>4165</v>
      </c>
    </row>
    <row r="3484" spans="1:8">
      <c r="A3484" t="s">
        <v>26</v>
      </c>
      <c r="B3484" t="s">
        <v>3873</v>
      </c>
      <c r="C3484" t="s">
        <v>177</v>
      </c>
      <c r="D3484">
        <v>2011</v>
      </c>
      <c r="E3484" t="s">
        <v>104</v>
      </c>
      <c r="F3484" t="s">
        <v>164</v>
      </c>
      <c r="G3484" t="s">
        <v>152</v>
      </c>
      <c r="H3484">
        <v>10879</v>
      </c>
    </row>
    <row r="3485" spans="1:8">
      <c r="A3485" s="16" t="s">
        <v>221</v>
      </c>
      <c r="B3485" t="s">
        <v>3874</v>
      </c>
      <c r="C3485" t="s">
        <v>178</v>
      </c>
      <c r="D3485">
        <v>2011</v>
      </c>
      <c r="E3485" t="s">
        <v>104</v>
      </c>
      <c r="F3485" t="s">
        <v>164</v>
      </c>
      <c r="G3485" t="s">
        <v>152</v>
      </c>
      <c r="H3485">
        <v>12348</v>
      </c>
    </row>
    <row r="3486" spans="1:8">
      <c r="A3486" t="s">
        <v>107</v>
      </c>
      <c r="B3486" t="s">
        <v>3875</v>
      </c>
      <c r="C3486" t="s">
        <v>179</v>
      </c>
      <c r="D3486">
        <v>2011</v>
      </c>
      <c r="E3486" t="s">
        <v>104</v>
      </c>
      <c r="F3486" t="s">
        <v>164</v>
      </c>
      <c r="G3486" t="s">
        <v>152</v>
      </c>
      <c r="H3486">
        <v>10119</v>
      </c>
    </row>
    <row r="3487" spans="1:8">
      <c r="A3487" t="s">
        <v>27</v>
      </c>
      <c r="B3487" t="s">
        <v>3876</v>
      </c>
      <c r="C3487" t="s">
        <v>180</v>
      </c>
      <c r="D3487">
        <v>2011</v>
      </c>
      <c r="E3487" t="s">
        <v>104</v>
      </c>
      <c r="F3487" t="s">
        <v>164</v>
      </c>
      <c r="G3487" t="s">
        <v>152</v>
      </c>
      <c r="H3487">
        <v>6275</v>
      </c>
    </row>
    <row r="3488" spans="1:8">
      <c r="A3488" t="s">
        <v>28</v>
      </c>
      <c r="B3488" t="s">
        <v>3877</v>
      </c>
      <c r="C3488" t="s">
        <v>181</v>
      </c>
      <c r="D3488">
        <v>2011</v>
      </c>
      <c r="E3488" t="s">
        <v>104</v>
      </c>
      <c r="F3488" t="s">
        <v>164</v>
      </c>
      <c r="G3488" t="s">
        <v>152</v>
      </c>
      <c r="H3488">
        <v>12959</v>
      </c>
    </row>
    <row r="3489" spans="1:8">
      <c r="A3489" t="s">
        <v>30</v>
      </c>
      <c r="B3489" t="s">
        <v>3878</v>
      </c>
      <c r="C3489" t="s">
        <v>29</v>
      </c>
      <c r="D3489">
        <v>2011</v>
      </c>
      <c r="E3489" t="s">
        <v>104</v>
      </c>
      <c r="F3489" t="s">
        <v>164</v>
      </c>
      <c r="G3489" t="s">
        <v>152</v>
      </c>
      <c r="H3489">
        <v>2032</v>
      </c>
    </row>
    <row r="3490" spans="1:8">
      <c r="A3490" t="s">
        <v>32</v>
      </c>
      <c r="B3490" t="s">
        <v>3879</v>
      </c>
      <c r="C3490" t="s">
        <v>31</v>
      </c>
      <c r="D3490">
        <v>2011</v>
      </c>
      <c r="E3490" t="s">
        <v>104</v>
      </c>
      <c r="F3490" t="s">
        <v>164</v>
      </c>
      <c r="G3490" t="s">
        <v>152</v>
      </c>
      <c r="H3490">
        <v>3504</v>
      </c>
    </row>
    <row r="3491" spans="1:8">
      <c r="A3491" t="s">
        <v>34</v>
      </c>
      <c r="B3491" t="s">
        <v>3880</v>
      </c>
      <c r="C3491" t="s">
        <v>33</v>
      </c>
      <c r="D3491">
        <v>2011</v>
      </c>
      <c r="E3491" t="s">
        <v>104</v>
      </c>
      <c r="F3491" t="s">
        <v>164</v>
      </c>
      <c r="G3491" t="s">
        <v>152</v>
      </c>
      <c r="H3491">
        <v>4337</v>
      </c>
    </row>
    <row r="3492" spans="1:8">
      <c r="A3492" t="s">
        <v>36</v>
      </c>
      <c r="B3492" t="s">
        <v>3881</v>
      </c>
      <c r="C3492" t="s">
        <v>35</v>
      </c>
      <c r="D3492">
        <v>2011</v>
      </c>
      <c r="E3492" t="s">
        <v>104</v>
      </c>
      <c r="F3492" t="s">
        <v>164</v>
      </c>
      <c r="G3492" t="s">
        <v>152</v>
      </c>
      <c r="H3492">
        <v>2603</v>
      </c>
    </row>
    <row r="3493" spans="1:8">
      <c r="A3493" t="s">
        <v>38</v>
      </c>
      <c r="B3493" t="s">
        <v>3882</v>
      </c>
      <c r="C3493" t="s">
        <v>37</v>
      </c>
      <c r="D3493">
        <v>2011</v>
      </c>
      <c r="E3493" t="s">
        <v>104</v>
      </c>
      <c r="F3493" t="s">
        <v>164</v>
      </c>
      <c r="G3493" t="s">
        <v>152</v>
      </c>
      <c r="H3493">
        <v>3186</v>
      </c>
    </row>
    <row r="3494" spans="1:8">
      <c r="A3494" t="s">
        <v>40</v>
      </c>
      <c r="B3494" t="s">
        <v>3883</v>
      </c>
      <c r="C3494" t="s">
        <v>39</v>
      </c>
      <c r="D3494">
        <v>2011</v>
      </c>
      <c r="E3494" t="s">
        <v>104</v>
      </c>
      <c r="F3494" t="s">
        <v>164</v>
      </c>
      <c r="G3494" t="s">
        <v>152</v>
      </c>
      <c r="H3494">
        <v>2924</v>
      </c>
    </row>
    <row r="3495" spans="1:8">
      <c r="A3495" t="s">
        <v>41</v>
      </c>
      <c r="B3495" t="s">
        <v>3884</v>
      </c>
      <c r="C3495" t="s">
        <v>24</v>
      </c>
      <c r="D3495">
        <v>2011</v>
      </c>
      <c r="E3495" t="s">
        <v>104</v>
      </c>
      <c r="F3495" t="s">
        <v>164</v>
      </c>
      <c r="G3495" t="s">
        <v>152</v>
      </c>
      <c r="H3495">
        <v>4165</v>
      </c>
    </row>
    <row r="3496" spans="1:8">
      <c r="A3496" t="s">
        <v>43</v>
      </c>
      <c r="B3496" t="s">
        <v>3885</v>
      </c>
      <c r="C3496" t="s">
        <v>42</v>
      </c>
      <c r="D3496">
        <v>2011</v>
      </c>
      <c r="E3496" t="s">
        <v>104</v>
      </c>
      <c r="F3496" t="s">
        <v>164</v>
      </c>
      <c r="G3496" t="s">
        <v>152</v>
      </c>
      <c r="H3496">
        <v>2154</v>
      </c>
    </row>
    <row r="3497" spans="1:8">
      <c r="A3497" t="s">
        <v>45</v>
      </c>
      <c r="B3497" t="s">
        <v>3886</v>
      </c>
      <c r="C3497" t="s">
        <v>44</v>
      </c>
      <c r="D3497">
        <v>2011</v>
      </c>
      <c r="E3497" t="s">
        <v>104</v>
      </c>
      <c r="F3497" t="s">
        <v>164</v>
      </c>
      <c r="G3497" t="s">
        <v>152</v>
      </c>
      <c r="H3497">
        <v>3518</v>
      </c>
    </row>
    <row r="3498" spans="1:8">
      <c r="A3498" t="s">
        <v>47</v>
      </c>
      <c r="B3498" t="s">
        <v>3887</v>
      </c>
      <c r="C3498" t="s">
        <v>46</v>
      </c>
      <c r="D3498">
        <v>2011</v>
      </c>
      <c r="E3498" t="s">
        <v>104</v>
      </c>
      <c r="F3498" t="s">
        <v>164</v>
      </c>
      <c r="G3498" t="s">
        <v>152</v>
      </c>
      <c r="H3498">
        <v>5207</v>
      </c>
    </row>
    <row r="3499" spans="1:8">
      <c r="A3499" t="s">
        <v>49</v>
      </c>
      <c r="B3499" t="s">
        <v>3888</v>
      </c>
      <c r="C3499" t="s">
        <v>48</v>
      </c>
      <c r="D3499">
        <v>2011</v>
      </c>
      <c r="E3499" t="s">
        <v>104</v>
      </c>
      <c r="F3499" t="s">
        <v>164</v>
      </c>
      <c r="G3499" t="s">
        <v>152</v>
      </c>
      <c r="H3499">
        <v>5779</v>
      </c>
    </row>
    <row r="3500" spans="1:8">
      <c r="A3500" t="s">
        <v>51</v>
      </c>
      <c r="B3500" t="s">
        <v>3889</v>
      </c>
      <c r="C3500" t="s">
        <v>50</v>
      </c>
      <c r="D3500">
        <v>2011</v>
      </c>
      <c r="E3500" t="s">
        <v>104</v>
      </c>
      <c r="F3500" t="s">
        <v>164</v>
      </c>
      <c r="G3500" t="s">
        <v>152</v>
      </c>
      <c r="H3500">
        <v>3494</v>
      </c>
    </row>
    <row r="3501" spans="1:8">
      <c r="A3501" t="s">
        <v>53</v>
      </c>
      <c r="B3501" t="s">
        <v>3890</v>
      </c>
      <c r="C3501" t="s">
        <v>52</v>
      </c>
      <c r="D3501">
        <v>2011</v>
      </c>
      <c r="E3501" t="s">
        <v>104</v>
      </c>
      <c r="F3501" t="s">
        <v>164</v>
      </c>
      <c r="G3501" t="s">
        <v>152</v>
      </c>
      <c r="H3501">
        <v>3075</v>
      </c>
    </row>
    <row r="3502" spans="1:8">
      <c r="A3502" t="s">
        <v>55</v>
      </c>
      <c r="B3502" t="s">
        <v>3891</v>
      </c>
      <c r="C3502" t="s">
        <v>54</v>
      </c>
      <c r="D3502">
        <v>2011</v>
      </c>
      <c r="E3502" t="s">
        <v>104</v>
      </c>
      <c r="F3502" t="s">
        <v>164</v>
      </c>
      <c r="G3502" t="s">
        <v>152</v>
      </c>
      <c r="H3502">
        <v>3193</v>
      </c>
    </row>
    <row r="3503" spans="1:8">
      <c r="A3503" t="s">
        <v>57</v>
      </c>
      <c r="B3503" t="s">
        <v>3892</v>
      </c>
      <c r="C3503" t="s">
        <v>56</v>
      </c>
      <c r="D3503">
        <v>2011</v>
      </c>
      <c r="E3503" t="s">
        <v>104</v>
      </c>
      <c r="F3503" t="s">
        <v>164</v>
      </c>
      <c r="G3503" t="s">
        <v>152</v>
      </c>
      <c r="H3503">
        <v>6926</v>
      </c>
    </row>
    <row r="3504" spans="1:8">
      <c r="A3504" t="s">
        <v>59</v>
      </c>
      <c r="B3504" t="s">
        <v>3893</v>
      </c>
      <c r="C3504" t="s">
        <v>58</v>
      </c>
      <c r="D3504">
        <v>2011</v>
      </c>
      <c r="E3504" t="s">
        <v>104</v>
      </c>
      <c r="F3504" t="s">
        <v>164</v>
      </c>
      <c r="G3504" t="s">
        <v>152</v>
      </c>
      <c r="H3504">
        <v>5091</v>
      </c>
    </row>
    <row r="3505" spans="1:8">
      <c r="A3505" t="s">
        <v>61</v>
      </c>
      <c r="B3505" t="s">
        <v>3894</v>
      </c>
      <c r="C3505" t="s">
        <v>60</v>
      </c>
      <c r="D3505">
        <v>2011</v>
      </c>
      <c r="E3505" t="s">
        <v>104</v>
      </c>
      <c r="F3505" t="s">
        <v>164</v>
      </c>
      <c r="G3505" t="s">
        <v>152</v>
      </c>
      <c r="H3505">
        <v>1184</v>
      </c>
    </row>
    <row r="3506" spans="1:8">
      <c r="A3506" t="s">
        <v>63</v>
      </c>
      <c r="B3506" t="s">
        <v>3895</v>
      </c>
      <c r="C3506" t="s">
        <v>62</v>
      </c>
      <c r="D3506">
        <v>2011</v>
      </c>
      <c r="E3506" t="s">
        <v>104</v>
      </c>
      <c r="F3506" t="s">
        <v>164</v>
      </c>
      <c r="G3506" t="s">
        <v>152</v>
      </c>
      <c r="H3506">
        <v>3442</v>
      </c>
    </row>
    <row r="3507" spans="1:8">
      <c r="A3507" t="s">
        <v>65</v>
      </c>
      <c r="B3507" t="s">
        <v>3896</v>
      </c>
      <c r="C3507" t="s">
        <v>64</v>
      </c>
      <c r="D3507">
        <v>2011</v>
      </c>
      <c r="E3507" t="s">
        <v>104</v>
      </c>
      <c r="F3507" t="s">
        <v>164</v>
      </c>
      <c r="G3507" t="s">
        <v>152</v>
      </c>
      <c r="H3507">
        <v>1514</v>
      </c>
    </row>
    <row r="3508" spans="1:8">
      <c r="A3508" t="s">
        <v>67</v>
      </c>
      <c r="B3508" t="s">
        <v>3897</v>
      </c>
      <c r="C3508" t="s">
        <v>66</v>
      </c>
      <c r="D3508">
        <v>2011</v>
      </c>
      <c r="E3508" t="s">
        <v>104</v>
      </c>
      <c r="F3508" t="s">
        <v>164</v>
      </c>
      <c r="G3508" t="s">
        <v>152</v>
      </c>
      <c r="H3508">
        <v>2201</v>
      </c>
    </row>
    <row r="3509" spans="1:8">
      <c r="A3509" t="s">
        <v>69</v>
      </c>
      <c r="B3509" t="s">
        <v>3898</v>
      </c>
      <c r="C3509" t="s">
        <v>68</v>
      </c>
      <c r="D3509">
        <v>2011</v>
      </c>
      <c r="E3509" t="s">
        <v>104</v>
      </c>
      <c r="F3509" t="s">
        <v>164</v>
      </c>
      <c r="G3509" t="s">
        <v>152</v>
      </c>
      <c r="H3509">
        <v>2626</v>
      </c>
    </row>
    <row r="3510" spans="1:8">
      <c r="A3510" t="s">
        <v>71</v>
      </c>
      <c r="B3510" t="s">
        <v>3899</v>
      </c>
      <c r="C3510" t="s">
        <v>70</v>
      </c>
      <c r="D3510">
        <v>2011</v>
      </c>
      <c r="E3510" t="s">
        <v>104</v>
      </c>
      <c r="F3510" t="s">
        <v>164</v>
      </c>
      <c r="G3510" t="s">
        <v>152</v>
      </c>
      <c r="H3510">
        <v>3176</v>
      </c>
    </row>
    <row r="3511" spans="1:8">
      <c r="A3511" t="s">
        <v>20</v>
      </c>
      <c r="B3511" t="s">
        <v>3900</v>
      </c>
      <c r="C3511" t="s">
        <v>182</v>
      </c>
      <c r="D3511">
        <v>2011</v>
      </c>
      <c r="E3511" t="s">
        <v>104</v>
      </c>
      <c r="F3511" t="s">
        <v>164</v>
      </c>
      <c r="G3511" t="s">
        <v>152</v>
      </c>
      <c r="H3511">
        <v>75331</v>
      </c>
    </row>
    <row r="3512" spans="1:8">
      <c r="A3512" t="s">
        <v>23</v>
      </c>
      <c r="B3512" t="s">
        <v>3901</v>
      </c>
      <c r="C3512" t="s">
        <v>175</v>
      </c>
      <c r="D3512">
        <v>2012</v>
      </c>
      <c r="E3512" t="s">
        <v>104</v>
      </c>
      <c r="F3512" t="s">
        <v>164</v>
      </c>
      <c r="G3512" t="s">
        <v>152</v>
      </c>
      <c r="H3512">
        <v>19026</v>
      </c>
    </row>
    <row r="3513" spans="1:8">
      <c r="A3513" t="s">
        <v>25</v>
      </c>
      <c r="B3513" t="s">
        <v>3902</v>
      </c>
      <c r="C3513" t="s">
        <v>176</v>
      </c>
      <c r="D3513">
        <v>2012</v>
      </c>
      <c r="E3513" t="s">
        <v>104</v>
      </c>
      <c r="F3513" t="s">
        <v>164</v>
      </c>
      <c r="G3513" t="s">
        <v>152</v>
      </c>
      <c r="H3513">
        <v>4257</v>
      </c>
    </row>
    <row r="3514" spans="1:8">
      <c r="A3514" t="s">
        <v>26</v>
      </c>
      <c r="B3514" t="s">
        <v>3903</v>
      </c>
      <c r="C3514" t="s">
        <v>177</v>
      </c>
      <c r="D3514">
        <v>2012</v>
      </c>
      <c r="E3514" t="s">
        <v>104</v>
      </c>
      <c r="F3514" t="s">
        <v>164</v>
      </c>
      <c r="G3514" t="s">
        <v>152</v>
      </c>
      <c r="H3514">
        <v>11139</v>
      </c>
    </row>
    <row r="3515" spans="1:8">
      <c r="A3515" s="16" t="s">
        <v>221</v>
      </c>
      <c r="B3515" t="s">
        <v>3904</v>
      </c>
      <c r="C3515" t="s">
        <v>178</v>
      </c>
      <c r="D3515">
        <v>2012</v>
      </c>
      <c r="E3515" t="s">
        <v>104</v>
      </c>
      <c r="F3515" t="s">
        <v>164</v>
      </c>
      <c r="G3515" t="s">
        <v>152</v>
      </c>
      <c r="H3515">
        <v>12558</v>
      </c>
    </row>
    <row r="3516" spans="1:8">
      <c r="A3516" t="s">
        <v>107</v>
      </c>
      <c r="B3516" t="s">
        <v>3905</v>
      </c>
      <c r="C3516" t="s">
        <v>179</v>
      </c>
      <c r="D3516">
        <v>2012</v>
      </c>
      <c r="E3516" t="s">
        <v>104</v>
      </c>
      <c r="F3516" t="s">
        <v>164</v>
      </c>
      <c r="G3516" t="s">
        <v>152</v>
      </c>
      <c r="H3516">
        <v>10315</v>
      </c>
    </row>
    <row r="3517" spans="1:8">
      <c r="A3517" t="s">
        <v>27</v>
      </c>
      <c r="B3517" t="s">
        <v>3906</v>
      </c>
      <c r="C3517" t="s">
        <v>180</v>
      </c>
      <c r="D3517">
        <v>2012</v>
      </c>
      <c r="E3517" t="s">
        <v>104</v>
      </c>
      <c r="F3517" t="s">
        <v>164</v>
      </c>
      <c r="G3517" t="s">
        <v>152</v>
      </c>
      <c r="H3517">
        <v>6334</v>
      </c>
    </row>
    <row r="3518" spans="1:8">
      <c r="A3518" t="s">
        <v>28</v>
      </c>
      <c r="B3518" t="s">
        <v>3907</v>
      </c>
      <c r="C3518" t="s">
        <v>181</v>
      </c>
      <c r="D3518">
        <v>2012</v>
      </c>
      <c r="E3518" t="s">
        <v>104</v>
      </c>
      <c r="F3518" t="s">
        <v>164</v>
      </c>
      <c r="G3518" t="s">
        <v>152</v>
      </c>
      <c r="H3518">
        <v>13303</v>
      </c>
    </row>
    <row r="3519" spans="1:8">
      <c r="A3519" t="s">
        <v>30</v>
      </c>
      <c r="B3519" t="s">
        <v>3908</v>
      </c>
      <c r="C3519" t="s">
        <v>29</v>
      </c>
      <c r="D3519">
        <v>2012</v>
      </c>
      <c r="E3519" t="s">
        <v>104</v>
      </c>
      <c r="F3519" t="s">
        <v>164</v>
      </c>
      <c r="G3519" t="s">
        <v>152</v>
      </c>
      <c r="H3519">
        <v>2114</v>
      </c>
    </row>
    <row r="3520" spans="1:8">
      <c r="A3520" t="s">
        <v>32</v>
      </c>
      <c r="B3520" t="s">
        <v>3909</v>
      </c>
      <c r="C3520" t="s">
        <v>31</v>
      </c>
      <c r="D3520">
        <v>2012</v>
      </c>
      <c r="E3520" t="s">
        <v>104</v>
      </c>
      <c r="F3520" t="s">
        <v>164</v>
      </c>
      <c r="G3520" t="s">
        <v>152</v>
      </c>
      <c r="H3520">
        <v>3632</v>
      </c>
    </row>
    <row r="3521" spans="1:8">
      <c r="A3521" t="s">
        <v>34</v>
      </c>
      <c r="B3521" t="s">
        <v>3910</v>
      </c>
      <c r="C3521" t="s">
        <v>33</v>
      </c>
      <c r="D3521">
        <v>2012</v>
      </c>
      <c r="E3521" t="s">
        <v>104</v>
      </c>
      <c r="F3521" t="s">
        <v>164</v>
      </c>
      <c r="G3521" t="s">
        <v>152</v>
      </c>
      <c r="H3521">
        <v>4416</v>
      </c>
    </row>
    <row r="3522" spans="1:8">
      <c r="A3522" t="s">
        <v>36</v>
      </c>
      <c r="B3522" t="s">
        <v>3911</v>
      </c>
      <c r="C3522" t="s">
        <v>35</v>
      </c>
      <c r="D3522">
        <v>2012</v>
      </c>
      <c r="E3522" t="s">
        <v>104</v>
      </c>
      <c r="F3522" t="s">
        <v>164</v>
      </c>
      <c r="G3522" t="s">
        <v>152</v>
      </c>
      <c r="H3522">
        <v>2613</v>
      </c>
    </row>
    <row r="3523" spans="1:8">
      <c r="A3523" t="s">
        <v>38</v>
      </c>
      <c r="B3523" t="s">
        <v>3912</v>
      </c>
      <c r="C3523" t="s">
        <v>37</v>
      </c>
      <c r="D3523">
        <v>2012</v>
      </c>
      <c r="E3523" t="s">
        <v>104</v>
      </c>
      <c r="F3523" t="s">
        <v>164</v>
      </c>
      <c r="G3523" t="s">
        <v>152</v>
      </c>
      <c r="H3523">
        <v>3213</v>
      </c>
    </row>
    <row r="3524" spans="1:8">
      <c r="A3524" t="s">
        <v>40</v>
      </c>
      <c r="B3524" t="s">
        <v>3913</v>
      </c>
      <c r="C3524" t="s">
        <v>39</v>
      </c>
      <c r="D3524">
        <v>2012</v>
      </c>
      <c r="E3524" t="s">
        <v>104</v>
      </c>
      <c r="F3524" t="s">
        <v>164</v>
      </c>
      <c r="G3524" t="s">
        <v>152</v>
      </c>
      <c r="H3524">
        <v>3038</v>
      </c>
    </row>
    <row r="3525" spans="1:8">
      <c r="A3525" t="s">
        <v>41</v>
      </c>
      <c r="B3525" t="s">
        <v>3914</v>
      </c>
      <c r="C3525" t="s">
        <v>24</v>
      </c>
      <c r="D3525">
        <v>2012</v>
      </c>
      <c r="E3525" t="s">
        <v>104</v>
      </c>
      <c r="F3525" t="s">
        <v>164</v>
      </c>
      <c r="G3525" t="s">
        <v>152</v>
      </c>
      <c r="H3525">
        <v>4257</v>
      </c>
    </row>
    <row r="3526" spans="1:8">
      <c r="A3526" t="s">
        <v>43</v>
      </c>
      <c r="B3526" t="s">
        <v>3915</v>
      </c>
      <c r="C3526" t="s">
        <v>42</v>
      </c>
      <c r="D3526">
        <v>2012</v>
      </c>
      <c r="E3526" t="s">
        <v>104</v>
      </c>
      <c r="F3526" t="s">
        <v>164</v>
      </c>
      <c r="G3526" t="s">
        <v>152</v>
      </c>
      <c r="H3526">
        <v>2241</v>
      </c>
    </row>
    <row r="3527" spans="1:8">
      <c r="A3527" t="s">
        <v>45</v>
      </c>
      <c r="B3527" t="s">
        <v>3916</v>
      </c>
      <c r="C3527" t="s">
        <v>44</v>
      </c>
      <c r="D3527">
        <v>2012</v>
      </c>
      <c r="E3527" t="s">
        <v>104</v>
      </c>
      <c r="F3527" t="s">
        <v>164</v>
      </c>
      <c r="G3527" t="s">
        <v>152</v>
      </c>
      <c r="H3527">
        <v>3596</v>
      </c>
    </row>
    <row r="3528" spans="1:8">
      <c r="A3528" t="s">
        <v>47</v>
      </c>
      <c r="B3528" t="s">
        <v>3917</v>
      </c>
      <c r="C3528" t="s">
        <v>46</v>
      </c>
      <c r="D3528">
        <v>2012</v>
      </c>
      <c r="E3528" t="s">
        <v>104</v>
      </c>
      <c r="F3528" t="s">
        <v>164</v>
      </c>
      <c r="G3528" t="s">
        <v>152</v>
      </c>
      <c r="H3528">
        <v>5302</v>
      </c>
    </row>
    <row r="3529" spans="1:8">
      <c r="A3529" t="s">
        <v>49</v>
      </c>
      <c r="B3529" t="s">
        <v>3918</v>
      </c>
      <c r="C3529" t="s">
        <v>48</v>
      </c>
      <c r="D3529">
        <v>2012</v>
      </c>
      <c r="E3529" t="s">
        <v>104</v>
      </c>
      <c r="F3529" t="s">
        <v>164</v>
      </c>
      <c r="G3529" t="s">
        <v>152</v>
      </c>
      <c r="H3529">
        <v>5957</v>
      </c>
    </row>
    <row r="3530" spans="1:8">
      <c r="A3530" t="s">
        <v>51</v>
      </c>
      <c r="B3530" t="s">
        <v>3919</v>
      </c>
      <c r="C3530" t="s">
        <v>50</v>
      </c>
      <c r="D3530">
        <v>2012</v>
      </c>
      <c r="E3530" t="s">
        <v>104</v>
      </c>
      <c r="F3530" t="s">
        <v>164</v>
      </c>
      <c r="G3530" t="s">
        <v>152</v>
      </c>
      <c r="H3530">
        <v>3539</v>
      </c>
    </row>
    <row r="3531" spans="1:8">
      <c r="A3531" t="s">
        <v>53</v>
      </c>
      <c r="B3531" t="s">
        <v>3920</v>
      </c>
      <c r="C3531" t="s">
        <v>52</v>
      </c>
      <c r="D3531">
        <v>2012</v>
      </c>
      <c r="E3531" t="s">
        <v>104</v>
      </c>
      <c r="F3531" t="s">
        <v>164</v>
      </c>
      <c r="G3531" t="s">
        <v>152</v>
      </c>
      <c r="H3531">
        <v>3062</v>
      </c>
    </row>
    <row r="3532" spans="1:8">
      <c r="A3532" t="s">
        <v>55</v>
      </c>
      <c r="B3532" t="s">
        <v>3921</v>
      </c>
      <c r="C3532" t="s">
        <v>54</v>
      </c>
      <c r="D3532">
        <v>2012</v>
      </c>
      <c r="E3532" t="s">
        <v>104</v>
      </c>
      <c r="F3532" t="s">
        <v>164</v>
      </c>
      <c r="G3532" t="s">
        <v>152</v>
      </c>
      <c r="H3532">
        <v>3280</v>
      </c>
    </row>
    <row r="3533" spans="1:8">
      <c r="A3533" t="s">
        <v>57</v>
      </c>
      <c r="B3533" t="s">
        <v>3922</v>
      </c>
      <c r="C3533" t="s">
        <v>56</v>
      </c>
      <c r="D3533">
        <v>2012</v>
      </c>
      <c r="E3533" t="s">
        <v>104</v>
      </c>
      <c r="F3533" t="s">
        <v>164</v>
      </c>
      <c r="G3533" t="s">
        <v>152</v>
      </c>
      <c r="H3533">
        <v>7035</v>
      </c>
    </row>
    <row r="3534" spans="1:8">
      <c r="A3534" t="s">
        <v>59</v>
      </c>
      <c r="B3534" t="s">
        <v>3923</v>
      </c>
      <c r="C3534" t="s">
        <v>58</v>
      </c>
      <c r="D3534">
        <v>2012</v>
      </c>
      <c r="E3534" t="s">
        <v>104</v>
      </c>
      <c r="F3534" t="s">
        <v>164</v>
      </c>
      <c r="G3534" t="s">
        <v>152</v>
      </c>
      <c r="H3534">
        <v>5129</v>
      </c>
    </row>
    <row r="3535" spans="1:8">
      <c r="A3535" t="s">
        <v>61</v>
      </c>
      <c r="B3535" t="s">
        <v>3924</v>
      </c>
      <c r="C3535" t="s">
        <v>60</v>
      </c>
      <c r="D3535">
        <v>2012</v>
      </c>
      <c r="E3535" t="s">
        <v>104</v>
      </c>
      <c r="F3535" t="s">
        <v>164</v>
      </c>
      <c r="G3535" t="s">
        <v>152</v>
      </c>
      <c r="H3535">
        <v>1205</v>
      </c>
    </row>
    <row r="3536" spans="1:8">
      <c r="A3536" t="s">
        <v>63</v>
      </c>
      <c r="B3536" t="s">
        <v>3925</v>
      </c>
      <c r="C3536" t="s">
        <v>62</v>
      </c>
      <c r="D3536">
        <v>2012</v>
      </c>
      <c r="E3536" t="s">
        <v>104</v>
      </c>
      <c r="F3536" t="s">
        <v>164</v>
      </c>
      <c r="G3536" t="s">
        <v>152</v>
      </c>
      <c r="H3536">
        <v>3499</v>
      </c>
    </row>
    <row r="3537" spans="1:8">
      <c r="A3537" t="s">
        <v>65</v>
      </c>
      <c r="B3537" t="s">
        <v>3926</v>
      </c>
      <c r="C3537" t="s">
        <v>64</v>
      </c>
      <c r="D3537">
        <v>2012</v>
      </c>
      <c r="E3537" t="s">
        <v>104</v>
      </c>
      <c r="F3537" t="s">
        <v>164</v>
      </c>
      <c r="G3537" t="s">
        <v>152</v>
      </c>
      <c r="H3537">
        <v>1523</v>
      </c>
    </row>
    <row r="3538" spans="1:8">
      <c r="A3538" t="s">
        <v>67</v>
      </c>
      <c r="B3538" t="s">
        <v>3927</v>
      </c>
      <c r="C3538" t="s">
        <v>66</v>
      </c>
      <c r="D3538">
        <v>2012</v>
      </c>
      <c r="E3538" t="s">
        <v>104</v>
      </c>
      <c r="F3538" t="s">
        <v>164</v>
      </c>
      <c r="G3538" t="s">
        <v>152</v>
      </c>
      <c r="H3538">
        <v>2265</v>
      </c>
    </row>
    <row r="3539" spans="1:8">
      <c r="A3539" t="s">
        <v>69</v>
      </c>
      <c r="B3539" t="s">
        <v>3928</v>
      </c>
      <c r="C3539" t="s">
        <v>68</v>
      </c>
      <c r="D3539">
        <v>2012</v>
      </c>
      <c r="E3539" t="s">
        <v>104</v>
      </c>
      <c r="F3539" t="s">
        <v>164</v>
      </c>
      <c r="G3539" t="s">
        <v>152</v>
      </c>
      <c r="H3539">
        <v>2747</v>
      </c>
    </row>
    <row r="3540" spans="1:8">
      <c r="A3540" t="s">
        <v>71</v>
      </c>
      <c r="B3540" t="s">
        <v>3929</v>
      </c>
      <c r="C3540" t="s">
        <v>70</v>
      </c>
      <c r="D3540">
        <v>2012</v>
      </c>
      <c r="E3540" t="s">
        <v>104</v>
      </c>
      <c r="F3540" t="s">
        <v>164</v>
      </c>
      <c r="G3540" t="s">
        <v>152</v>
      </c>
      <c r="H3540">
        <v>3269</v>
      </c>
    </row>
    <row r="3541" spans="1:8">
      <c r="A3541" t="s">
        <v>20</v>
      </c>
      <c r="B3541" t="s">
        <v>3930</v>
      </c>
      <c r="C3541" t="s">
        <v>182</v>
      </c>
      <c r="D3541">
        <v>2012</v>
      </c>
      <c r="E3541" t="s">
        <v>104</v>
      </c>
      <c r="F3541" t="s">
        <v>164</v>
      </c>
      <c r="G3541" t="s">
        <v>152</v>
      </c>
      <c r="H3541">
        <v>76932</v>
      </c>
    </row>
    <row r="3542" spans="1:8">
      <c r="A3542" t="s">
        <v>23</v>
      </c>
      <c r="B3542" t="s">
        <v>3931</v>
      </c>
      <c r="C3542" t="s">
        <v>175</v>
      </c>
      <c r="D3542">
        <v>2013</v>
      </c>
      <c r="E3542" t="s">
        <v>104</v>
      </c>
      <c r="F3542" t="s">
        <v>164</v>
      </c>
      <c r="G3542" t="s">
        <v>152</v>
      </c>
      <c r="H3542">
        <v>19233</v>
      </c>
    </row>
    <row r="3543" spans="1:8">
      <c r="A3543" t="s">
        <v>25</v>
      </c>
      <c r="B3543" t="s">
        <v>3932</v>
      </c>
      <c r="C3543" t="s">
        <v>176</v>
      </c>
      <c r="D3543">
        <v>2013</v>
      </c>
      <c r="E3543" t="s">
        <v>104</v>
      </c>
      <c r="F3543" t="s">
        <v>164</v>
      </c>
      <c r="G3543" t="s">
        <v>152</v>
      </c>
      <c r="H3543">
        <v>4320</v>
      </c>
    </row>
    <row r="3544" spans="1:8">
      <c r="A3544" t="s">
        <v>26</v>
      </c>
      <c r="B3544" t="s">
        <v>3933</v>
      </c>
      <c r="C3544" t="s">
        <v>177</v>
      </c>
      <c r="D3544">
        <v>2013</v>
      </c>
      <c r="E3544" t="s">
        <v>104</v>
      </c>
      <c r="F3544" t="s">
        <v>164</v>
      </c>
      <c r="G3544" t="s">
        <v>152</v>
      </c>
      <c r="H3544">
        <v>11273</v>
      </c>
    </row>
    <row r="3545" spans="1:8">
      <c r="A3545" s="16" t="s">
        <v>221</v>
      </c>
      <c r="B3545" t="s">
        <v>3934</v>
      </c>
      <c r="C3545" t="s">
        <v>178</v>
      </c>
      <c r="D3545">
        <v>2013</v>
      </c>
      <c r="E3545" t="s">
        <v>104</v>
      </c>
      <c r="F3545" t="s">
        <v>164</v>
      </c>
      <c r="G3545" t="s">
        <v>152</v>
      </c>
      <c r="H3545">
        <v>12673</v>
      </c>
    </row>
    <row r="3546" spans="1:8">
      <c r="A3546" t="s">
        <v>107</v>
      </c>
      <c r="B3546" t="s">
        <v>3935</v>
      </c>
      <c r="C3546" t="s">
        <v>179</v>
      </c>
      <c r="D3546">
        <v>2013</v>
      </c>
      <c r="E3546" t="s">
        <v>104</v>
      </c>
      <c r="F3546" t="s">
        <v>164</v>
      </c>
      <c r="G3546" t="s">
        <v>152</v>
      </c>
      <c r="H3546">
        <v>10272</v>
      </c>
    </row>
    <row r="3547" spans="1:8">
      <c r="A3547" t="s">
        <v>27</v>
      </c>
      <c r="B3547" t="s">
        <v>3936</v>
      </c>
      <c r="C3547" t="s">
        <v>180</v>
      </c>
      <c r="D3547">
        <v>2013</v>
      </c>
      <c r="E3547" t="s">
        <v>104</v>
      </c>
      <c r="F3547" t="s">
        <v>164</v>
      </c>
      <c r="G3547" t="s">
        <v>152</v>
      </c>
      <c r="H3547">
        <v>6328</v>
      </c>
    </row>
    <row r="3548" spans="1:8">
      <c r="A3548" t="s">
        <v>28</v>
      </c>
      <c r="B3548" t="s">
        <v>3937</v>
      </c>
      <c r="C3548" t="s">
        <v>181</v>
      </c>
      <c r="D3548">
        <v>2013</v>
      </c>
      <c r="E3548" t="s">
        <v>104</v>
      </c>
      <c r="F3548" t="s">
        <v>164</v>
      </c>
      <c r="G3548" t="s">
        <v>152</v>
      </c>
      <c r="H3548">
        <v>13199</v>
      </c>
    </row>
    <row r="3549" spans="1:8">
      <c r="A3549" t="s">
        <v>30</v>
      </c>
      <c r="B3549" t="s">
        <v>3938</v>
      </c>
      <c r="C3549" t="s">
        <v>29</v>
      </c>
      <c r="D3549">
        <v>2013</v>
      </c>
      <c r="E3549" t="s">
        <v>104</v>
      </c>
      <c r="F3549" t="s">
        <v>164</v>
      </c>
      <c r="G3549" t="s">
        <v>152</v>
      </c>
      <c r="H3549">
        <v>2123</v>
      </c>
    </row>
    <row r="3550" spans="1:8">
      <c r="A3550" t="s">
        <v>32</v>
      </c>
      <c r="B3550" t="s">
        <v>3939</v>
      </c>
      <c r="C3550" t="s">
        <v>31</v>
      </c>
      <c r="D3550">
        <v>2013</v>
      </c>
      <c r="E3550" t="s">
        <v>104</v>
      </c>
      <c r="F3550" t="s">
        <v>164</v>
      </c>
      <c r="G3550" t="s">
        <v>152</v>
      </c>
      <c r="H3550">
        <v>3707</v>
      </c>
    </row>
    <row r="3551" spans="1:8">
      <c r="A3551" t="s">
        <v>34</v>
      </c>
      <c r="B3551" t="s">
        <v>3940</v>
      </c>
      <c r="C3551" t="s">
        <v>33</v>
      </c>
      <c r="D3551">
        <v>2013</v>
      </c>
      <c r="E3551" t="s">
        <v>104</v>
      </c>
      <c r="F3551" t="s">
        <v>164</v>
      </c>
      <c r="G3551" t="s">
        <v>152</v>
      </c>
      <c r="H3551">
        <v>4475</v>
      </c>
    </row>
    <row r="3552" spans="1:8">
      <c r="A3552" t="s">
        <v>36</v>
      </c>
      <c r="B3552" t="s">
        <v>3941</v>
      </c>
      <c r="C3552" t="s">
        <v>35</v>
      </c>
      <c r="D3552">
        <v>2013</v>
      </c>
      <c r="E3552" t="s">
        <v>104</v>
      </c>
      <c r="F3552" t="s">
        <v>164</v>
      </c>
      <c r="G3552" t="s">
        <v>152</v>
      </c>
      <c r="H3552">
        <v>2663</v>
      </c>
    </row>
    <row r="3553" spans="1:8">
      <c r="A3553" t="s">
        <v>38</v>
      </c>
      <c r="B3553" t="s">
        <v>3942</v>
      </c>
      <c r="C3553" t="s">
        <v>37</v>
      </c>
      <c r="D3553">
        <v>2013</v>
      </c>
      <c r="E3553" t="s">
        <v>104</v>
      </c>
      <c r="F3553" t="s">
        <v>164</v>
      </c>
      <c r="G3553" t="s">
        <v>152</v>
      </c>
      <c r="H3553">
        <v>3187</v>
      </c>
    </row>
    <row r="3554" spans="1:8">
      <c r="A3554" t="s">
        <v>40</v>
      </c>
      <c r="B3554" t="s">
        <v>3943</v>
      </c>
      <c r="C3554" t="s">
        <v>39</v>
      </c>
      <c r="D3554">
        <v>2013</v>
      </c>
      <c r="E3554" t="s">
        <v>104</v>
      </c>
      <c r="F3554" t="s">
        <v>164</v>
      </c>
      <c r="G3554" t="s">
        <v>152</v>
      </c>
      <c r="H3554">
        <v>3078</v>
      </c>
    </row>
    <row r="3555" spans="1:8">
      <c r="A3555" t="s">
        <v>41</v>
      </c>
      <c r="B3555" t="s">
        <v>3944</v>
      </c>
      <c r="C3555" t="s">
        <v>24</v>
      </c>
      <c r="D3555">
        <v>2013</v>
      </c>
      <c r="E3555" t="s">
        <v>104</v>
      </c>
      <c r="F3555" t="s">
        <v>164</v>
      </c>
      <c r="G3555" t="s">
        <v>152</v>
      </c>
      <c r="H3555">
        <v>4320</v>
      </c>
    </row>
    <row r="3556" spans="1:8">
      <c r="A3556" t="s">
        <v>43</v>
      </c>
      <c r="B3556" t="s">
        <v>3945</v>
      </c>
      <c r="C3556" t="s">
        <v>42</v>
      </c>
      <c r="D3556">
        <v>2013</v>
      </c>
      <c r="E3556" t="s">
        <v>104</v>
      </c>
      <c r="F3556" t="s">
        <v>164</v>
      </c>
      <c r="G3556" t="s">
        <v>152</v>
      </c>
      <c r="H3556">
        <v>2271</v>
      </c>
    </row>
    <row r="3557" spans="1:8">
      <c r="A3557" t="s">
        <v>45</v>
      </c>
      <c r="B3557" t="s">
        <v>3946</v>
      </c>
      <c r="C3557" t="s">
        <v>44</v>
      </c>
      <c r="D3557">
        <v>2013</v>
      </c>
      <c r="E3557" t="s">
        <v>104</v>
      </c>
      <c r="F3557" t="s">
        <v>164</v>
      </c>
      <c r="G3557" t="s">
        <v>152</v>
      </c>
      <c r="H3557">
        <v>3669</v>
      </c>
    </row>
    <row r="3558" spans="1:8">
      <c r="A3558" t="s">
        <v>47</v>
      </c>
      <c r="B3558" t="s">
        <v>3947</v>
      </c>
      <c r="C3558" t="s">
        <v>46</v>
      </c>
      <c r="D3558">
        <v>2013</v>
      </c>
      <c r="E3558" t="s">
        <v>104</v>
      </c>
      <c r="F3558" t="s">
        <v>164</v>
      </c>
      <c r="G3558" t="s">
        <v>152</v>
      </c>
      <c r="H3558">
        <v>5333</v>
      </c>
    </row>
    <row r="3559" spans="1:8">
      <c r="A3559" t="s">
        <v>49</v>
      </c>
      <c r="B3559" t="s">
        <v>3948</v>
      </c>
      <c r="C3559" t="s">
        <v>48</v>
      </c>
      <c r="D3559">
        <v>2013</v>
      </c>
      <c r="E3559" t="s">
        <v>104</v>
      </c>
      <c r="F3559" t="s">
        <v>164</v>
      </c>
      <c r="G3559" t="s">
        <v>152</v>
      </c>
      <c r="H3559">
        <v>6059</v>
      </c>
    </row>
    <row r="3560" spans="1:8">
      <c r="A3560" t="s">
        <v>51</v>
      </c>
      <c r="B3560" t="s">
        <v>3949</v>
      </c>
      <c r="C3560" t="s">
        <v>50</v>
      </c>
      <c r="D3560">
        <v>2013</v>
      </c>
      <c r="E3560" t="s">
        <v>104</v>
      </c>
      <c r="F3560" t="s">
        <v>164</v>
      </c>
      <c r="G3560" t="s">
        <v>152</v>
      </c>
      <c r="H3560">
        <v>3527</v>
      </c>
    </row>
    <row r="3561" spans="1:8">
      <c r="A3561" t="s">
        <v>53</v>
      </c>
      <c r="B3561" t="s">
        <v>3950</v>
      </c>
      <c r="C3561" t="s">
        <v>52</v>
      </c>
      <c r="D3561">
        <v>2013</v>
      </c>
      <c r="E3561" t="s">
        <v>104</v>
      </c>
      <c r="F3561" t="s">
        <v>164</v>
      </c>
      <c r="G3561" t="s">
        <v>152</v>
      </c>
      <c r="H3561">
        <v>3087</v>
      </c>
    </row>
    <row r="3562" spans="1:8">
      <c r="A3562" t="s">
        <v>55</v>
      </c>
      <c r="B3562" t="s">
        <v>3951</v>
      </c>
      <c r="C3562" t="s">
        <v>54</v>
      </c>
      <c r="D3562">
        <v>2013</v>
      </c>
      <c r="E3562" t="s">
        <v>104</v>
      </c>
      <c r="F3562" t="s">
        <v>164</v>
      </c>
      <c r="G3562" t="s">
        <v>152</v>
      </c>
      <c r="H3562">
        <v>3279</v>
      </c>
    </row>
    <row r="3563" spans="1:8">
      <c r="A3563" t="s">
        <v>57</v>
      </c>
      <c r="B3563" t="s">
        <v>3952</v>
      </c>
      <c r="C3563" t="s">
        <v>56</v>
      </c>
      <c r="D3563">
        <v>2013</v>
      </c>
      <c r="E3563" t="s">
        <v>104</v>
      </c>
      <c r="F3563" t="s">
        <v>164</v>
      </c>
      <c r="G3563" t="s">
        <v>152</v>
      </c>
      <c r="H3563">
        <v>6993</v>
      </c>
    </row>
    <row r="3564" spans="1:8">
      <c r="A3564" t="s">
        <v>59</v>
      </c>
      <c r="B3564" t="s">
        <v>3953</v>
      </c>
      <c r="C3564" t="s">
        <v>58</v>
      </c>
      <c r="D3564">
        <v>2013</v>
      </c>
      <c r="E3564" t="s">
        <v>104</v>
      </c>
      <c r="F3564" t="s">
        <v>164</v>
      </c>
      <c r="G3564" t="s">
        <v>152</v>
      </c>
      <c r="H3564">
        <v>5117</v>
      </c>
    </row>
    <row r="3565" spans="1:8">
      <c r="A3565" t="s">
        <v>61</v>
      </c>
      <c r="B3565" t="s">
        <v>3954</v>
      </c>
      <c r="C3565" t="s">
        <v>60</v>
      </c>
      <c r="D3565">
        <v>2013</v>
      </c>
      <c r="E3565" t="s">
        <v>104</v>
      </c>
      <c r="F3565" t="s">
        <v>164</v>
      </c>
      <c r="G3565" t="s">
        <v>152</v>
      </c>
      <c r="H3565">
        <v>1211</v>
      </c>
    </row>
    <row r="3566" spans="1:8">
      <c r="A3566" t="s">
        <v>63</v>
      </c>
      <c r="B3566" t="s">
        <v>3955</v>
      </c>
      <c r="C3566" t="s">
        <v>62</v>
      </c>
      <c r="D3566">
        <v>2013</v>
      </c>
      <c r="E3566" t="s">
        <v>104</v>
      </c>
      <c r="F3566" t="s">
        <v>164</v>
      </c>
      <c r="G3566" t="s">
        <v>152</v>
      </c>
      <c r="H3566">
        <v>3448</v>
      </c>
    </row>
    <row r="3567" spans="1:8">
      <c r="A3567" t="s">
        <v>65</v>
      </c>
      <c r="B3567" t="s">
        <v>3956</v>
      </c>
      <c r="C3567" t="s">
        <v>64</v>
      </c>
      <c r="D3567">
        <v>2013</v>
      </c>
      <c r="E3567" t="s">
        <v>104</v>
      </c>
      <c r="F3567" t="s">
        <v>164</v>
      </c>
      <c r="G3567" t="s">
        <v>152</v>
      </c>
      <c r="H3567">
        <v>1486</v>
      </c>
    </row>
    <row r="3568" spans="1:8">
      <c r="A3568" t="s">
        <v>67</v>
      </c>
      <c r="B3568" t="s">
        <v>3957</v>
      </c>
      <c r="C3568" t="s">
        <v>66</v>
      </c>
      <c r="D3568">
        <v>2013</v>
      </c>
      <c r="E3568" t="s">
        <v>104</v>
      </c>
      <c r="F3568" t="s">
        <v>164</v>
      </c>
      <c r="G3568" t="s">
        <v>152</v>
      </c>
      <c r="H3568">
        <v>2260</v>
      </c>
    </row>
    <row r="3569" spans="1:8">
      <c r="A3569" t="s">
        <v>69</v>
      </c>
      <c r="B3569" t="s">
        <v>3958</v>
      </c>
      <c r="C3569" t="s">
        <v>68</v>
      </c>
      <c r="D3569">
        <v>2013</v>
      </c>
      <c r="E3569" t="s">
        <v>104</v>
      </c>
      <c r="F3569" t="s">
        <v>164</v>
      </c>
      <c r="G3569" t="s">
        <v>152</v>
      </c>
      <c r="H3569">
        <v>2786</v>
      </c>
    </row>
    <row r="3570" spans="1:8">
      <c r="A3570" t="s">
        <v>71</v>
      </c>
      <c r="B3570" t="s">
        <v>3959</v>
      </c>
      <c r="C3570" t="s">
        <v>70</v>
      </c>
      <c r="D3570">
        <v>2013</v>
      </c>
      <c r="E3570" t="s">
        <v>104</v>
      </c>
      <c r="F3570" t="s">
        <v>164</v>
      </c>
      <c r="G3570" t="s">
        <v>152</v>
      </c>
      <c r="H3570">
        <v>3219</v>
      </c>
    </row>
    <row r="3571" spans="1:8">
      <c r="A3571" t="s">
        <v>20</v>
      </c>
      <c r="B3571" t="s">
        <v>3960</v>
      </c>
      <c r="C3571" t="s">
        <v>182</v>
      </c>
      <c r="D3571">
        <v>2013</v>
      </c>
      <c r="E3571" t="s">
        <v>104</v>
      </c>
      <c r="F3571" t="s">
        <v>164</v>
      </c>
      <c r="G3571" t="s">
        <v>152</v>
      </c>
      <c r="H3571">
        <v>77298</v>
      </c>
    </row>
    <row r="3572" spans="1:8">
      <c r="A3572" t="s">
        <v>23</v>
      </c>
      <c r="B3572" t="s">
        <v>3961</v>
      </c>
      <c r="C3572" t="s">
        <v>175</v>
      </c>
      <c r="D3572">
        <v>2014</v>
      </c>
      <c r="E3572" t="s">
        <v>104</v>
      </c>
      <c r="F3572" t="s">
        <v>164</v>
      </c>
      <c r="G3572" t="s">
        <v>152</v>
      </c>
      <c r="H3572">
        <v>19819</v>
      </c>
    </row>
    <row r="3573" spans="1:8">
      <c r="A3573" t="s">
        <v>25</v>
      </c>
      <c r="B3573" t="s">
        <v>3962</v>
      </c>
      <c r="C3573" t="s">
        <v>176</v>
      </c>
      <c r="D3573">
        <v>2014</v>
      </c>
      <c r="E3573" t="s">
        <v>104</v>
      </c>
      <c r="F3573" t="s">
        <v>164</v>
      </c>
      <c r="G3573" t="s">
        <v>152</v>
      </c>
      <c r="H3573">
        <v>4451</v>
      </c>
    </row>
    <row r="3574" spans="1:8">
      <c r="A3574" t="s">
        <v>26</v>
      </c>
      <c r="B3574" t="s">
        <v>3963</v>
      </c>
      <c r="C3574" t="s">
        <v>177</v>
      </c>
      <c r="D3574">
        <v>2014</v>
      </c>
      <c r="E3574" t="s">
        <v>104</v>
      </c>
      <c r="F3574" t="s">
        <v>164</v>
      </c>
      <c r="G3574" t="s">
        <v>152</v>
      </c>
      <c r="H3574">
        <v>11529</v>
      </c>
    </row>
    <row r="3575" spans="1:8">
      <c r="A3575" s="16" t="s">
        <v>221</v>
      </c>
      <c r="B3575" t="s">
        <v>3964</v>
      </c>
      <c r="C3575" t="s">
        <v>178</v>
      </c>
      <c r="D3575">
        <v>2014</v>
      </c>
      <c r="E3575" t="s">
        <v>104</v>
      </c>
      <c r="F3575" t="s">
        <v>164</v>
      </c>
      <c r="G3575" t="s">
        <v>152</v>
      </c>
      <c r="H3575">
        <v>12959</v>
      </c>
    </row>
    <row r="3576" spans="1:8">
      <c r="A3576" t="s">
        <v>107</v>
      </c>
      <c r="B3576" t="s">
        <v>3965</v>
      </c>
      <c r="C3576" t="s">
        <v>179</v>
      </c>
      <c r="D3576">
        <v>2014</v>
      </c>
      <c r="E3576" t="s">
        <v>104</v>
      </c>
      <c r="F3576" t="s">
        <v>164</v>
      </c>
      <c r="G3576" t="s">
        <v>152</v>
      </c>
      <c r="H3576">
        <v>10478</v>
      </c>
    </row>
    <row r="3577" spans="1:8">
      <c r="A3577" t="s">
        <v>27</v>
      </c>
      <c r="B3577" t="s">
        <v>3966</v>
      </c>
      <c r="C3577" t="s">
        <v>180</v>
      </c>
      <c r="D3577">
        <v>2014</v>
      </c>
      <c r="E3577" t="s">
        <v>104</v>
      </c>
      <c r="F3577" t="s">
        <v>164</v>
      </c>
      <c r="G3577" t="s">
        <v>152</v>
      </c>
      <c r="H3577">
        <v>6341</v>
      </c>
    </row>
    <row r="3578" spans="1:8">
      <c r="A3578" t="s">
        <v>28</v>
      </c>
      <c r="B3578" t="s">
        <v>3967</v>
      </c>
      <c r="C3578" t="s">
        <v>181</v>
      </c>
      <c r="D3578">
        <v>2014</v>
      </c>
      <c r="E3578" t="s">
        <v>104</v>
      </c>
      <c r="F3578" t="s">
        <v>164</v>
      </c>
      <c r="G3578" t="s">
        <v>152</v>
      </c>
      <c r="H3578">
        <v>13289</v>
      </c>
    </row>
    <row r="3579" spans="1:8">
      <c r="A3579" t="s">
        <v>30</v>
      </c>
      <c r="B3579" t="s">
        <v>3968</v>
      </c>
      <c r="C3579" t="s">
        <v>29</v>
      </c>
      <c r="D3579">
        <v>2014</v>
      </c>
      <c r="E3579" t="s">
        <v>104</v>
      </c>
      <c r="F3579" t="s">
        <v>164</v>
      </c>
      <c r="G3579" t="s">
        <v>152</v>
      </c>
      <c r="H3579">
        <v>2180</v>
      </c>
    </row>
    <row r="3580" spans="1:8">
      <c r="A3580" t="s">
        <v>32</v>
      </c>
      <c r="B3580" t="s">
        <v>3969</v>
      </c>
      <c r="C3580" t="s">
        <v>31</v>
      </c>
      <c r="D3580">
        <v>2014</v>
      </c>
      <c r="E3580" t="s">
        <v>104</v>
      </c>
      <c r="F3580" t="s">
        <v>164</v>
      </c>
      <c r="G3580" t="s">
        <v>152</v>
      </c>
      <c r="H3580">
        <v>3841</v>
      </c>
    </row>
    <row r="3581" spans="1:8">
      <c r="A3581" t="s">
        <v>34</v>
      </c>
      <c r="B3581" t="s">
        <v>3970</v>
      </c>
      <c r="C3581" t="s">
        <v>33</v>
      </c>
      <c r="D3581">
        <v>2014</v>
      </c>
      <c r="E3581" t="s">
        <v>104</v>
      </c>
      <c r="F3581" t="s">
        <v>164</v>
      </c>
      <c r="G3581" t="s">
        <v>152</v>
      </c>
      <c r="H3581">
        <v>4594</v>
      </c>
    </row>
    <row r="3582" spans="1:8">
      <c r="A3582" t="s">
        <v>36</v>
      </c>
      <c r="B3582" t="s">
        <v>3971</v>
      </c>
      <c r="C3582" t="s">
        <v>35</v>
      </c>
      <c r="D3582">
        <v>2014</v>
      </c>
      <c r="E3582" t="s">
        <v>104</v>
      </c>
      <c r="F3582" t="s">
        <v>164</v>
      </c>
      <c r="G3582" t="s">
        <v>152</v>
      </c>
      <c r="H3582">
        <v>2656</v>
      </c>
    </row>
    <row r="3583" spans="1:8">
      <c r="A3583" t="s">
        <v>38</v>
      </c>
      <c r="B3583" t="s">
        <v>3972</v>
      </c>
      <c r="C3583" t="s">
        <v>37</v>
      </c>
      <c r="D3583">
        <v>2014</v>
      </c>
      <c r="E3583" t="s">
        <v>104</v>
      </c>
      <c r="F3583" t="s">
        <v>164</v>
      </c>
      <c r="G3583" t="s">
        <v>152</v>
      </c>
      <c r="H3583">
        <v>3372</v>
      </c>
    </row>
    <row r="3584" spans="1:8">
      <c r="A3584" t="s">
        <v>40</v>
      </c>
      <c r="B3584" t="s">
        <v>3973</v>
      </c>
      <c r="C3584" t="s">
        <v>39</v>
      </c>
      <c r="D3584">
        <v>2014</v>
      </c>
      <c r="E3584" t="s">
        <v>104</v>
      </c>
      <c r="F3584" t="s">
        <v>164</v>
      </c>
      <c r="G3584" t="s">
        <v>152</v>
      </c>
      <c r="H3584">
        <v>3176</v>
      </c>
    </row>
    <row r="3585" spans="1:8">
      <c r="A3585" t="s">
        <v>41</v>
      </c>
      <c r="B3585" t="s">
        <v>3974</v>
      </c>
      <c r="C3585" t="s">
        <v>24</v>
      </c>
      <c r="D3585">
        <v>2014</v>
      </c>
      <c r="E3585" t="s">
        <v>104</v>
      </c>
      <c r="F3585" t="s">
        <v>164</v>
      </c>
      <c r="G3585" t="s">
        <v>152</v>
      </c>
      <c r="H3585">
        <v>4451</v>
      </c>
    </row>
    <row r="3586" spans="1:8">
      <c r="A3586" t="s">
        <v>43</v>
      </c>
      <c r="B3586" t="s">
        <v>3975</v>
      </c>
      <c r="C3586" t="s">
        <v>42</v>
      </c>
      <c r="D3586">
        <v>2014</v>
      </c>
      <c r="E3586" t="s">
        <v>104</v>
      </c>
      <c r="F3586" t="s">
        <v>164</v>
      </c>
      <c r="G3586" t="s">
        <v>152</v>
      </c>
      <c r="H3586">
        <v>2322</v>
      </c>
    </row>
    <row r="3587" spans="1:8">
      <c r="A3587" t="s">
        <v>45</v>
      </c>
      <c r="B3587" t="s">
        <v>3976</v>
      </c>
      <c r="C3587" t="s">
        <v>44</v>
      </c>
      <c r="D3587">
        <v>2014</v>
      </c>
      <c r="E3587" t="s">
        <v>104</v>
      </c>
      <c r="F3587" t="s">
        <v>164</v>
      </c>
      <c r="G3587" t="s">
        <v>152</v>
      </c>
      <c r="H3587">
        <v>3785</v>
      </c>
    </row>
    <row r="3588" spans="1:8">
      <c r="A3588" t="s">
        <v>47</v>
      </c>
      <c r="B3588" t="s">
        <v>3977</v>
      </c>
      <c r="C3588" t="s">
        <v>46</v>
      </c>
      <c r="D3588">
        <v>2014</v>
      </c>
      <c r="E3588" t="s">
        <v>104</v>
      </c>
      <c r="F3588" t="s">
        <v>164</v>
      </c>
      <c r="G3588" t="s">
        <v>152</v>
      </c>
      <c r="H3588">
        <v>5422</v>
      </c>
    </row>
    <row r="3589" spans="1:8">
      <c r="A3589" t="s">
        <v>49</v>
      </c>
      <c r="B3589" t="s">
        <v>3978</v>
      </c>
      <c r="C3589" t="s">
        <v>48</v>
      </c>
      <c r="D3589">
        <v>2014</v>
      </c>
      <c r="E3589" t="s">
        <v>104</v>
      </c>
      <c r="F3589" t="s">
        <v>164</v>
      </c>
      <c r="G3589" t="s">
        <v>152</v>
      </c>
      <c r="H3589">
        <v>6210</v>
      </c>
    </row>
    <row r="3590" spans="1:8">
      <c r="A3590" t="s">
        <v>51</v>
      </c>
      <c r="B3590" t="s">
        <v>3979</v>
      </c>
      <c r="C3590" t="s">
        <v>50</v>
      </c>
      <c r="D3590">
        <v>2014</v>
      </c>
      <c r="E3590" t="s">
        <v>104</v>
      </c>
      <c r="F3590" t="s">
        <v>164</v>
      </c>
      <c r="G3590" t="s">
        <v>152</v>
      </c>
      <c r="H3590">
        <v>3591</v>
      </c>
    </row>
    <row r="3591" spans="1:8">
      <c r="A3591" t="s">
        <v>53</v>
      </c>
      <c r="B3591" t="s">
        <v>3980</v>
      </c>
      <c r="C3591" t="s">
        <v>52</v>
      </c>
      <c r="D3591">
        <v>2014</v>
      </c>
      <c r="E3591" t="s">
        <v>104</v>
      </c>
      <c r="F3591" t="s">
        <v>164</v>
      </c>
      <c r="G3591" t="s">
        <v>152</v>
      </c>
      <c r="H3591">
        <v>3158</v>
      </c>
    </row>
    <row r="3592" spans="1:8">
      <c r="A3592" t="s">
        <v>55</v>
      </c>
      <c r="B3592" t="s">
        <v>3981</v>
      </c>
      <c r="C3592" t="s">
        <v>54</v>
      </c>
      <c r="D3592">
        <v>2014</v>
      </c>
      <c r="E3592" t="s">
        <v>104</v>
      </c>
      <c r="F3592" t="s">
        <v>164</v>
      </c>
      <c r="G3592" t="s">
        <v>152</v>
      </c>
      <c r="H3592">
        <v>3343</v>
      </c>
    </row>
    <row r="3593" spans="1:8">
      <c r="A3593" t="s">
        <v>57</v>
      </c>
      <c r="B3593" t="s">
        <v>3982</v>
      </c>
      <c r="C3593" t="s">
        <v>56</v>
      </c>
      <c r="D3593">
        <v>2014</v>
      </c>
      <c r="E3593" t="s">
        <v>104</v>
      </c>
      <c r="F3593" t="s">
        <v>164</v>
      </c>
      <c r="G3593" t="s">
        <v>152</v>
      </c>
      <c r="H3593">
        <v>7135</v>
      </c>
    </row>
    <row r="3594" spans="1:8">
      <c r="A3594" t="s">
        <v>59</v>
      </c>
      <c r="B3594" t="s">
        <v>3983</v>
      </c>
      <c r="C3594" t="s">
        <v>58</v>
      </c>
      <c r="D3594">
        <v>2014</v>
      </c>
      <c r="E3594" t="s">
        <v>104</v>
      </c>
      <c r="F3594" t="s">
        <v>164</v>
      </c>
      <c r="G3594" t="s">
        <v>152</v>
      </c>
      <c r="H3594">
        <v>5106</v>
      </c>
    </row>
    <row r="3595" spans="1:8">
      <c r="A3595" t="s">
        <v>61</v>
      </c>
      <c r="B3595" t="s">
        <v>3984</v>
      </c>
      <c r="C3595" t="s">
        <v>60</v>
      </c>
      <c r="D3595">
        <v>2014</v>
      </c>
      <c r="E3595" t="s">
        <v>104</v>
      </c>
      <c r="F3595" t="s">
        <v>164</v>
      </c>
      <c r="G3595" t="s">
        <v>152</v>
      </c>
      <c r="H3595">
        <v>1235</v>
      </c>
    </row>
    <row r="3596" spans="1:8">
      <c r="A3596" t="s">
        <v>63</v>
      </c>
      <c r="B3596" t="s">
        <v>3985</v>
      </c>
      <c r="C3596" t="s">
        <v>62</v>
      </c>
      <c r="D3596">
        <v>2014</v>
      </c>
      <c r="E3596" t="s">
        <v>104</v>
      </c>
      <c r="F3596" t="s">
        <v>164</v>
      </c>
      <c r="G3596" t="s">
        <v>152</v>
      </c>
      <c r="H3596">
        <v>3489</v>
      </c>
    </row>
    <row r="3597" spans="1:8">
      <c r="A3597" t="s">
        <v>65</v>
      </c>
      <c r="B3597" t="s">
        <v>3986</v>
      </c>
      <c r="C3597" t="s">
        <v>64</v>
      </c>
      <c r="D3597">
        <v>2014</v>
      </c>
      <c r="E3597" t="s">
        <v>104</v>
      </c>
      <c r="F3597" t="s">
        <v>164</v>
      </c>
      <c r="G3597" t="s">
        <v>152</v>
      </c>
      <c r="H3597">
        <v>1493</v>
      </c>
    </row>
    <row r="3598" spans="1:8">
      <c r="A3598" t="s">
        <v>67</v>
      </c>
      <c r="B3598" t="s">
        <v>3987</v>
      </c>
      <c r="C3598" t="s">
        <v>66</v>
      </c>
      <c r="D3598">
        <v>2014</v>
      </c>
      <c r="E3598" t="s">
        <v>104</v>
      </c>
      <c r="F3598" t="s">
        <v>164</v>
      </c>
      <c r="G3598" t="s">
        <v>152</v>
      </c>
      <c r="H3598">
        <v>2258</v>
      </c>
    </row>
    <row r="3599" spans="1:8">
      <c r="A3599" t="s">
        <v>69</v>
      </c>
      <c r="B3599" t="s">
        <v>3988</v>
      </c>
      <c r="C3599" t="s">
        <v>68</v>
      </c>
      <c r="D3599">
        <v>2014</v>
      </c>
      <c r="E3599" t="s">
        <v>104</v>
      </c>
      <c r="F3599" t="s">
        <v>164</v>
      </c>
      <c r="G3599" t="s">
        <v>152</v>
      </c>
      <c r="H3599">
        <v>2804</v>
      </c>
    </row>
    <row r="3600" spans="1:8">
      <c r="A3600" t="s">
        <v>71</v>
      </c>
      <c r="B3600" t="s">
        <v>3989</v>
      </c>
      <c r="C3600" t="s">
        <v>70</v>
      </c>
      <c r="D3600">
        <v>2014</v>
      </c>
      <c r="E3600" t="s">
        <v>104</v>
      </c>
      <c r="F3600" t="s">
        <v>164</v>
      </c>
      <c r="G3600" t="s">
        <v>152</v>
      </c>
      <c r="H3600">
        <v>3245</v>
      </c>
    </row>
    <row r="3601" spans="1:8">
      <c r="A3601" t="s">
        <v>20</v>
      </c>
      <c r="B3601" t="s">
        <v>3990</v>
      </c>
      <c r="C3601" t="s">
        <v>182</v>
      </c>
      <c r="D3601">
        <v>2014</v>
      </c>
      <c r="E3601" t="s">
        <v>104</v>
      </c>
      <c r="F3601" t="s">
        <v>164</v>
      </c>
      <c r="G3601" t="s">
        <v>152</v>
      </c>
      <c r="H3601">
        <v>78866</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AD606"/>
  <sheetViews>
    <sheetView workbookViewId="0">
      <pane xSplit="3" ySplit="2" topLeftCell="D3" activePane="bottomRight" state="frozen"/>
      <selection activeCell="B12" sqref="B12"/>
      <selection pane="topRight" activeCell="B12" sqref="B12"/>
      <selection pane="bottomLeft" activeCell="B12" sqref="B12"/>
      <selection pane="bottomRight" activeCell="S39" sqref="S39"/>
    </sheetView>
  </sheetViews>
  <sheetFormatPr defaultRowHeight="14.4"/>
  <cols>
    <col min="1" max="1" width="9.109375" style="30"/>
    <col min="2" max="2" width="32.88671875" bestFit="1" customWidth="1"/>
    <col min="4" max="4" width="9.6640625" customWidth="1"/>
    <col min="5" max="5" width="12.44140625" customWidth="1"/>
    <col min="6" max="6" width="10.88671875" bestFit="1" customWidth="1"/>
    <col min="9" max="9" width="11.33203125" bestFit="1" customWidth="1"/>
    <col min="10" max="11" width="13.33203125" bestFit="1" customWidth="1"/>
    <col min="12" max="13" width="11.33203125" bestFit="1" customWidth="1"/>
    <col min="14" max="15" width="13.33203125" bestFit="1" customWidth="1"/>
    <col min="16" max="16" width="11.33203125" bestFit="1" customWidth="1"/>
    <col min="17" max="17" width="10" bestFit="1" customWidth="1"/>
    <col min="18" max="18" width="13.6640625" bestFit="1" customWidth="1"/>
    <col min="19" max="20" width="15.5546875" bestFit="1" customWidth="1"/>
    <col min="21" max="21" width="13.6640625" bestFit="1" customWidth="1"/>
    <col min="22" max="22" width="14.5546875" bestFit="1" customWidth="1"/>
    <col min="23" max="24" width="16.44140625" bestFit="1" customWidth="1"/>
    <col min="25" max="25" width="15.109375" bestFit="1" customWidth="1"/>
    <col min="26" max="26" width="13.33203125" bestFit="1" customWidth="1"/>
    <col min="27" max="27" width="16.88671875" bestFit="1" customWidth="1"/>
    <col min="28" max="29" width="18.88671875" bestFit="1" customWidth="1"/>
    <col min="30" max="30" width="17.5546875" bestFit="1" customWidth="1"/>
  </cols>
  <sheetData>
    <row r="2" spans="2:30">
      <c r="B2" s="22" t="s">
        <v>22</v>
      </c>
      <c r="C2" s="22" t="s">
        <v>91</v>
      </c>
      <c r="D2" s="23" t="s">
        <v>183</v>
      </c>
      <c r="E2" s="23" t="s">
        <v>184</v>
      </c>
      <c r="F2" s="23" t="s">
        <v>185</v>
      </c>
      <c r="G2" s="23" t="s">
        <v>186</v>
      </c>
      <c r="H2" s="23" t="s">
        <v>187</v>
      </c>
      <c r="I2" s="24" t="s">
        <v>188</v>
      </c>
      <c r="J2" s="23" t="s">
        <v>189</v>
      </c>
      <c r="K2" s="23" t="s">
        <v>190</v>
      </c>
      <c r="L2" s="23" t="s">
        <v>191</v>
      </c>
      <c r="M2" s="25" t="s">
        <v>192</v>
      </c>
      <c r="N2" s="26" t="s">
        <v>193</v>
      </c>
      <c r="O2" s="26" t="s">
        <v>194</v>
      </c>
      <c r="P2" s="26" t="s">
        <v>195</v>
      </c>
      <c r="Q2" s="26" t="s">
        <v>196</v>
      </c>
      <c r="R2" s="25" t="s">
        <v>197</v>
      </c>
      <c r="S2" s="26" t="s">
        <v>198</v>
      </c>
      <c r="T2" s="26" t="s">
        <v>199</v>
      </c>
      <c r="U2" s="26" t="s">
        <v>200</v>
      </c>
      <c r="V2" s="27" t="s">
        <v>201</v>
      </c>
      <c r="W2" s="28" t="s">
        <v>202</v>
      </c>
      <c r="X2" s="28" t="s">
        <v>203</v>
      </c>
      <c r="Y2" s="28" t="s">
        <v>204</v>
      </c>
      <c r="Z2" s="28" t="s">
        <v>205</v>
      </c>
      <c r="AA2" s="27" t="s">
        <v>206</v>
      </c>
      <c r="AB2" s="28" t="s">
        <v>207</v>
      </c>
      <c r="AC2" s="28" t="s">
        <v>208</v>
      </c>
      <c r="AD2" s="28" t="s">
        <v>209</v>
      </c>
    </row>
    <row r="3" spans="2:30">
      <c r="B3" t="s">
        <v>23</v>
      </c>
      <c r="C3">
        <v>2005</v>
      </c>
      <c r="D3">
        <v>64681</v>
      </c>
      <c r="E3">
        <v>208901</v>
      </c>
      <c r="F3">
        <v>49734</v>
      </c>
      <c r="G3">
        <v>4701</v>
      </c>
      <c r="H3">
        <v>328017</v>
      </c>
      <c r="I3" s="29">
        <v>19.718795062451029</v>
      </c>
      <c r="J3">
        <v>63.686028468036717</v>
      </c>
      <c r="K3">
        <v>15.162019041696009</v>
      </c>
      <c r="L3">
        <v>1.4331574278162413</v>
      </c>
      <c r="M3" s="29">
        <v>61546</v>
      </c>
      <c r="N3">
        <v>211445</v>
      </c>
      <c r="O3">
        <v>60959</v>
      </c>
      <c r="P3">
        <v>11260</v>
      </c>
      <c r="Q3">
        <v>345210</v>
      </c>
      <c r="R3" s="29">
        <v>17.828568117957186</v>
      </c>
      <c r="S3">
        <v>61.251122505141794</v>
      </c>
      <c r="T3">
        <v>17.658526693896466</v>
      </c>
      <c r="U3">
        <v>3.2617826830045478</v>
      </c>
      <c r="V3" s="29">
        <v>126227</v>
      </c>
      <c r="W3">
        <v>420346</v>
      </c>
      <c r="X3">
        <v>110693</v>
      </c>
      <c r="Y3">
        <v>15961</v>
      </c>
      <c r="Z3">
        <v>673227</v>
      </c>
      <c r="AA3" s="29">
        <v>18.749545101429383</v>
      </c>
      <c r="AB3">
        <v>62.437483939295369</v>
      </c>
      <c r="AC3">
        <v>16.442151012956995</v>
      </c>
      <c r="AD3">
        <v>2.3708199463182549</v>
      </c>
    </row>
    <row r="4" spans="2:30">
      <c r="B4" t="s">
        <v>25</v>
      </c>
      <c r="C4">
        <v>2005</v>
      </c>
      <c r="D4">
        <v>12577</v>
      </c>
      <c r="E4">
        <v>39713</v>
      </c>
      <c r="F4">
        <v>10999</v>
      </c>
      <c r="G4">
        <v>1095</v>
      </c>
      <c r="H4">
        <v>64384</v>
      </c>
      <c r="I4" s="29">
        <v>19.534356361829026</v>
      </c>
      <c r="J4">
        <v>61.681473658051686</v>
      </c>
      <c r="K4">
        <v>17.083436878727635</v>
      </c>
      <c r="L4">
        <v>1.70073310139165</v>
      </c>
      <c r="M4" s="29">
        <v>11704</v>
      </c>
      <c r="N4">
        <v>39529</v>
      </c>
      <c r="O4">
        <v>12310</v>
      </c>
      <c r="P4">
        <v>2283</v>
      </c>
      <c r="Q4">
        <v>65826</v>
      </c>
      <c r="R4" s="29">
        <v>17.78020842828062</v>
      </c>
      <c r="S4">
        <v>60.050739829246801</v>
      </c>
      <c r="T4">
        <v>18.700817306231578</v>
      </c>
      <c r="U4">
        <v>3.4682344362409987</v>
      </c>
      <c r="V4" s="29">
        <v>24281</v>
      </c>
      <c r="W4">
        <v>79242</v>
      </c>
      <c r="X4">
        <v>23309</v>
      </c>
      <c r="Y4">
        <v>3378</v>
      </c>
      <c r="Z4">
        <v>130210</v>
      </c>
      <c r="AA4" s="29">
        <v>18.647569311112818</v>
      </c>
      <c r="AB4">
        <v>60.857077029414022</v>
      </c>
      <c r="AC4">
        <v>17.901082866139316</v>
      </c>
      <c r="AD4">
        <v>2.5942707933338456</v>
      </c>
    </row>
    <row r="5" spans="2:30">
      <c r="B5" t="s">
        <v>26</v>
      </c>
      <c r="C5">
        <v>2005</v>
      </c>
      <c r="D5">
        <v>35271</v>
      </c>
      <c r="E5">
        <v>112980</v>
      </c>
      <c r="F5">
        <v>29518</v>
      </c>
      <c r="G5">
        <v>2560</v>
      </c>
      <c r="H5">
        <v>180329</v>
      </c>
      <c r="I5" s="29">
        <v>19.559250037431582</v>
      </c>
      <c r="J5">
        <v>62.652152454680056</v>
      </c>
      <c r="K5">
        <v>16.368970049187872</v>
      </c>
      <c r="L5">
        <v>1.4196274587004862</v>
      </c>
      <c r="M5" s="29">
        <v>33060</v>
      </c>
      <c r="N5">
        <v>116770</v>
      </c>
      <c r="O5">
        <v>34680</v>
      </c>
      <c r="P5">
        <v>6079</v>
      </c>
      <c r="Q5">
        <v>190589</v>
      </c>
      <c r="R5" s="29">
        <v>17.34622669723856</v>
      </c>
      <c r="S5">
        <v>61.267964048292399</v>
      </c>
      <c r="T5">
        <v>18.196223286758418</v>
      </c>
      <c r="U5">
        <v>3.1895859677106229</v>
      </c>
      <c r="V5" s="29">
        <v>68331</v>
      </c>
      <c r="W5">
        <v>229750</v>
      </c>
      <c r="X5">
        <v>64198</v>
      </c>
      <c r="Y5">
        <v>8639</v>
      </c>
      <c r="Z5">
        <v>370918</v>
      </c>
      <c r="AA5" s="29">
        <v>18.422131037048619</v>
      </c>
      <c r="AB5">
        <v>61.940914164316638</v>
      </c>
      <c r="AC5">
        <v>17.307868585509464</v>
      </c>
      <c r="AD5">
        <v>2.3290862131252732</v>
      </c>
    </row>
    <row r="6" spans="2:30">
      <c r="B6" t="s">
        <v>223</v>
      </c>
      <c r="C6">
        <v>2005</v>
      </c>
      <c r="D6">
        <v>47921</v>
      </c>
      <c r="E6">
        <v>157822</v>
      </c>
      <c r="F6">
        <v>34859</v>
      </c>
      <c r="G6">
        <v>2968</v>
      </c>
      <c r="H6">
        <v>243570</v>
      </c>
      <c r="I6" s="29">
        <v>19.674426242969169</v>
      </c>
      <c r="J6">
        <v>64.795336043026637</v>
      </c>
      <c r="K6">
        <v>14.311696842796731</v>
      </c>
      <c r="L6">
        <v>1.2185408712074557</v>
      </c>
      <c r="M6" s="29">
        <v>45295</v>
      </c>
      <c r="N6">
        <v>160757</v>
      </c>
      <c r="O6">
        <v>42850</v>
      </c>
      <c r="P6">
        <v>7438</v>
      </c>
      <c r="Q6">
        <v>256340</v>
      </c>
      <c r="R6" s="29">
        <v>17.669891550284778</v>
      </c>
      <c r="S6">
        <v>62.712413201217132</v>
      </c>
      <c r="T6">
        <v>16.716080205976439</v>
      </c>
      <c r="U6">
        <v>2.9016150425216507</v>
      </c>
      <c r="V6" s="29">
        <v>93216</v>
      </c>
      <c r="W6">
        <v>318579</v>
      </c>
      <c r="X6">
        <v>77709</v>
      </c>
      <c r="Y6">
        <v>10406</v>
      </c>
      <c r="Z6">
        <v>499910</v>
      </c>
      <c r="AA6" s="29">
        <v>18.646556380148425</v>
      </c>
      <c r="AB6">
        <v>63.727270908763579</v>
      </c>
      <c r="AC6">
        <v>15.544598027644977</v>
      </c>
      <c r="AD6">
        <v>2.0815746834430198</v>
      </c>
    </row>
    <row r="7" spans="2:30">
      <c r="B7" t="s">
        <v>107</v>
      </c>
      <c r="C7">
        <v>2005</v>
      </c>
      <c r="D7">
        <v>43410</v>
      </c>
      <c r="E7">
        <v>145529</v>
      </c>
      <c r="F7">
        <v>25073</v>
      </c>
      <c r="G7">
        <v>2420</v>
      </c>
      <c r="H7">
        <v>216432</v>
      </c>
      <c r="I7" s="29">
        <v>20.057108006209802</v>
      </c>
      <c r="J7">
        <v>67.240056923190664</v>
      </c>
      <c r="K7">
        <v>11.584700968433504</v>
      </c>
      <c r="L7">
        <v>1.1181341021660383</v>
      </c>
      <c r="M7" s="29">
        <v>41321</v>
      </c>
      <c r="N7">
        <v>148517</v>
      </c>
      <c r="O7">
        <v>32199</v>
      </c>
      <c r="P7">
        <v>5409</v>
      </c>
      <c r="Q7">
        <v>227446</v>
      </c>
      <c r="R7" s="29">
        <v>18.167389182487273</v>
      </c>
      <c r="S7">
        <v>65.297697035779919</v>
      </c>
      <c r="T7">
        <v>14.156766880929981</v>
      </c>
      <c r="U7">
        <v>2.378146900802828</v>
      </c>
      <c r="V7" s="29">
        <v>84731</v>
      </c>
      <c r="W7">
        <v>294046</v>
      </c>
      <c r="X7">
        <v>57272</v>
      </c>
      <c r="Y7">
        <v>7829</v>
      </c>
      <c r="Z7">
        <v>443878</v>
      </c>
      <c r="AA7" s="29">
        <v>19.088803680290532</v>
      </c>
      <c r="AB7">
        <v>66.244778970798279</v>
      </c>
      <c r="AC7">
        <v>12.902644420313688</v>
      </c>
      <c r="AD7">
        <v>1.7637729285974975</v>
      </c>
    </row>
    <row r="8" spans="2:30">
      <c r="B8" t="s">
        <v>27</v>
      </c>
      <c r="C8">
        <v>2005</v>
      </c>
      <c r="D8">
        <v>29203</v>
      </c>
      <c r="E8">
        <v>92258</v>
      </c>
      <c r="F8">
        <v>18637</v>
      </c>
      <c r="G8">
        <v>1401</v>
      </c>
      <c r="H8">
        <v>141499</v>
      </c>
      <c r="I8" s="29">
        <v>20.638308397939209</v>
      </c>
      <c r="J8">
        <v>65.200460780641549</v>
      </c>
      <c r="K8">
        <v>13.171117817087048</v>
      </c>
      <c r="L8">
        <v>0.99011300433218608</v>
      </c>
      <c r="M8" s="29">
        <v>28055</v>
      </c>
      <c r="N8">
        <v>93755</v>
      </c>
      <c r="O8">
        <v>23182</v>
      </c>
      <c r="P8">
        <v>3838</v>
      </c>
      <c r="Q8">
        <v>148830</v>
      </c>
      <c r="R8" s="29">
        <v>18.850366189612309</v>
      </c>
      <c r="S8">
        <v>62.994691930390381</v>
      </c>
      <c r="T8">
        <v>15.576160720284889</v>
      </c>
      <c r="U8">
        <v>2.5787811597124235</v>
      </c>
      <c r="V8" s="29">
        <v>57258</v>
      </c>
      <c r="W8">
        <v>186013</v>
      </c>
      <c r="X8">
        <v>41819</v>
      </c>
      <c r="Y8">
        <v>5239</v>
      </c>
      <c r="Z8">
        <v>290329</v>
      </c>
      <c r="AA8" s="29">
        <v>19.721763929886439</v>
      </c>
      <c r="AB8">
        <v>64.06972779157438</v>
      </c>
      <c r="AC8">
        <v>14.404003733695223</v>
      </c>
      <c r="AD8">
        <v>1.8045045448439527</v>
      </c>
    </row>
    <row r="9" spans="2:30">
      <c r="B9" t="s">
        <v>28</v>
      </c>
      <c r="C9">
        <v>2005</v>
      </c>
      <c r="D9">
        <v>58335</v>
      </c>
      <c r="E9">
        <v>175074</v>
      </c>
      <c r="F9">
        <v>37095</v>
      </c>
      <c r="G9">
        <v>3020</v>
      </c>
      <c r="H9">
        <v>273524</v>
      </c>
      <c r="I9" s="29">
        <v>21.327196150977613</v>
      </c>
      <c r="J9">
        <v>64.006814758485547</v>
      </c>
      <c r="K9">
        <v>13.561881224316696</v>
      </c>
      <c r="L9">
        <v>1.1041078662201489</v>
      </c>
      <c r="M9" s="29">
        <v>55737</v>
      </c>
      <c r="N9">
        <v>178391</v>
      </c>
      <c r="O9">
        <v>45333</v>
      </c>
      <c r="P9">
        <v>7852</v>
      </c>
      <c r="Q9">
        <v>287313</v>
      </c>
      <c r="R9" s="29">
        <v>19.399400653642545</v>
      </c>
      <c r="S9">
        <v>62.089428602256078</v>
      </c>
      <c r="T9">
        <v>15.778262730889308</v>
      </c>
      <c r="U9">
        <v>2.732908013212072</v>
      </c>
      <c r="V9" s="29">
        <v>114072</v>
      </c>
      <c r="W9">
        <v>353465</v>
      </c>
      <c r="X9">
        <v>82428</v>
      </c>
      <c r="Y9">
        <v>10872</v>
      </c>
      <c r="Z9">
        <v>560837</v>
      </c>
      <c r="AA9" s="29">
        <v>20.33959956279632</v>
      </c>
      <c r="AB9">
        <v>63.024550805314192</v>
      </c>
      <c r="AC9">
        <v>14.697318472212068</v>
      </c>
      <c r="AD9">
        <v>1.9385311596774109</v>
      </c>
    </row>
    <row r="10" spans="2:30">
      <c r="B10" t="s">
        <v>30</v>
      </c>
      <c r="C10">
        <v>2005</v>
      </c>
      <c r="D10">
        <v>6509</v>
      </c>
      <c r="E10">
        <v>21330</v>
      </c>
      <c r="F10">
        <v>5489</v>
      </c>
      <c r="G10">
        <v>519</v>
      </c>
      <c r="H10">
        <v>33847</v>
      </c>
      <c r="I10" s="29">
        <v>19.230655597246432</v>
      </c>
      <c r="J10">
        <v>63.018879073477706</v>
      </c>
      <c r="K10">
        <v>16.217094572635684</v>
      </c>
      <c r="L10">
        <v>1.5333707566401749</v>
      </c>
      <c r="M10" s="29">
        <v>6137</v>
      </c>
      <c r="N10">
        <v>21336</v>
      </c>
      <c r="O10">
        <v>6603</v>
      </c>
      <c r="P10">
        <v>1172</v>
      </c>
      <c r="Q10">
        <v>35248</v>
      </c>
      <c r="R10" s="29">
        <v>17.410916931457106</v>
      </c>
      <c r="S10">
        <v>60.53109396277803</v>
      </c>
      <c r="T10">
        <v>18.732977757603265</v>
      </c>
      <c r="U10">
        <v>3.3250113481615982</v>
      </c>
      <c r="V10" s="29">
        <v>12646</v>
      </c>
      <c r="W10">
        <v>42666</v>
      </c>
      <c r="X10">
        <v>12092</v>
      </c>
      <c r="Y10">
        <v>1691</v>
      </c>
      <c r="Z10">
        <v>69095</v>
      </c>
      <c r="AA10" s="29">
        <v>18.302337361603591</v>
      </c>
      <c r="AB10">
        <v>61.749764816556919</v>
      </c>
      <c r="AC10">
        <v>17.500542731022506</v>
      </c>
      <c r="AD10">
        <v>2.4473550908169912</v>
      </c>
    </row>
    <row r="11" spans="2:30">
      <c r="B11" t="s">
        <v>32</v>
      </c>
      <c r="C11">
        <v>2005</v>
      </c>
      <c r="D11">
        <v>10910</v>
      </c>
      <c r="E11">
        <v>36755</v>
      </c>
      <c r="F11">
        <v>9005</v>
      </c>
      <c r="G11">
        <v>768</v>
      </c>
      <c r="H11">
        <v>57438</v>
      </c>
      <c r="I11" s="29">
        <v>18.99439395522128</v>
      </c>
      <c r="J11">
        <v>63.990737839061254</v>
      </c>
      <c r="K11">
        <v>15.677774295762386</v>
      </c>
      <c r="L11">
        <v>1.337093909955082</v>
      </c>
      <c r="M11" s="29">
        <v>10450</v>
      </c>
      <c r="N11">
        <v>37486</v>
      </c>
      <c r="O11">
        <v>11231</v>
      </c>
      <c r="P11">
        <v>2036</v>
      </c>
      <c r="Q11">
        <v>61203</v>
      </c>
      <c r="R11" s="29">
        <v>17.074326421907422</v>
      </c>
      <c r="S11">
        <v>61.248631603025991</v>
      </c>
      <c r="T11">
        <v>18.350407659755241</v>
      </c>
      <c r="U11">
        <v>3.3266343153113409</v>
      </c>
      <c r="V11" s="29">
        <v>21360</v>
      </c>
      <c r="W11">
        <v>74241</v>
      </c>
      <c r="X11">
        <v>20236</v>
      </c>
      <c r="Y11">
        <v>2804</v>
      </c>
      <c r="Z11">
        <v>118641</v>
      </c>
      <c r="AA11" s="29">
        <v>18.003894100690317</v>
      </c>
      <c r="AB11">
        <v>62.576175183958327</v>
      </c>
      <c r="AC11">
        <v>17.0564981751671</v>
      </c>
      <c r="AD11">
        <v>2.3634325401842533</v>
      </c>
    </row>
    <row r="12" spans="2:30">
      <c r="B12" t="s">
        <v>34</v>
      </c>
      <c r="C12">
        <v>2005</v>
      </c>
      <c r="D12">
        <v>10179</v>
      </c>
      <c r="E12">
        <v>32759</v>
      </c>
      <c r="F12">
        <v>9950</v>
      </c>
      <c r="G12">
        <v>1067</v>
      </c>
      <c r="H12">
        <v>53955</v>
      </c>
      <c r="I12" s="29">
        <v>18.865721434528773</v>
      </c>
      <c r="J12">
        <v>60.715410990640351</v>
      </c>
      <c r="K12">
        <v>18.441293670651469</v>
      </c>
      <c r="L12">
        <v>1.9775739041794087</v>
      </c>
      <c r="M12" s="29">
        <v>9730</v>
      </c>
      <c r="N12">
        <v>33580</v>
      </c>
      <c r="O12">
        <v>12642</v>
      </c>
      <c r="P12">
        <v>2467</v>
      </c>
      <c r="Q12">
        <v>58419</v>
      </c>
      <c r="R12" s="29">
        <v>16.655540149608861</v>
      </c>
      <c r="S12">
        <v>57.481298892483615</v>
      </c>
      <c r="T12">
        <v>21.640219791506187</v>
      </c>
      <c r="U12">
        <v>4.2229411664013421</v>
      </c>
      <c r="V12" s="29">
        <v>19909</v>
      </c>
      <c r="W12">
        <v>66339</v>
      </c>
      <c r="X12">
        <v>22592</v>
      </c>
      <c r="Y12">
        <v>3534</v>
      </c>
      <c r="Z12">
        <v>112374</v>
      </c>
      <c r="AA12" s="29">
        <v>17.716731628312598</v>
      </c>
      <c r="AB12">
        <v>59.034118212397892</v>
      </c>
      <c r="AC12">
        <v>20.104294587716019</v>
      </c>
      <c r="AD12">
        <v>3.1448555715734954</v>
      </c>
    </row>
    <row r="13" spans="2:30">
      <c r="B13" t="s">
        <v>36</v>
      </c>
      <c r="C13">
        <v>2005</v>
      </c>
      <c r="D13">
        <v>9088</v>
      </c>
      <c r="E13">
        <v>28159</v>
      </c>
      <c r="F13">
        <v>7396</v>
      </c>
      <c r="G13">
        <v>823</v>
      </c>
      <c r="H13">
        <v>45466</v>
      </c>
      <c r="I13" s="29">
        <v>19.988562882153698</v>
      </c>
      <c r="J13">
        <v>61.934192583468963</v>
      </c>
      <c r="K13">
        <v>16.267100690625963</v>
      </c>
      <c r="L13">
        <v>1.8101438437513746</v>
      </c>
      <c r="M13" s="29">
        <v>8683</v>
      </c>
      <c r="N13">
        <v>28953</v>
      </c>
      <c r="O13">
        <v>9043</v>
      </c>
      <c r="P13">
        <v>1833</v>
      </c>
      <c r="Q13">
        <v>48512</v>
      </c>
      <c r="R13" s="29">
        <v>17.89866424802111</v>
      </c>
      <c r="S13">
        <v>59.68214050131926</v>
      </c>
      <c r="T13">
        <v>18.640748680738785</v>
      </c>
      <c r="U13">
        <v>3.7784465699208445</v>
      </c>
      <c r="V13" s="29">
        <v>17771</v>
      </c>
      <c r="W13">
        <v>57112</v>
      </c>
      <c r="X13">
        <v>16439</v>
      </c>
      <c r="Y13">
        <v>2656</v>
      </c>
      <c r="Z13">
        <v>93978</v>
      </c>
      <c r="AA13" s="29">
        <v>18.909744833897296</v>
      </c>
      <c r="AB13">
        <v>60.771669965311027</v>
      </c>
      <c r="AC13">
        <v>17.492391836387238</v>
      </c>
      <c r="AD13">
        <v>2.826193364404435</v>
      </c>
    </row>
    <row r="14" spans="2:30">
      <c r="B14" t="s">
        <v>38</v>
      </c>
      <c r="C14">
        <v>2005</v>
      </c>
      <c r="D14">
        <v>15152</v>
      </c>
      <c r="E14">
        <v>48044</v>
      </c>
      <c r="F14">
        <v>9723</v>
      </c>
      <c r="G14">
        <v>770</v>
      </c>
      <c r="H14">
        <v>73689</v>
      </c>
      <c r="I14" s="29">
        <v>20.562092035446266</v>
      </c>
      <c r="J14">
        <v>65.198333536891525</v>
      </c>
      <c r="K14">
        <v>13.194642348247365</v>
      </c>
      <c r="L14">
        <v>1.044932079414838</v>
      </c>
      <c r="M14" s="29">
        <v>14465</v>
      </c>
      <c r="N14">
        <v>48492</v>
      </c>
      <c r="O14">
        <v>11365</v>
      </c>
      <c r="P14">
        <v>1879</v>
      </c>
      <c r="Q14">
        <v>76201</v>
      </c>
      <c r="R14" s="29">
        <v>18.982690515872495</v>
      </c>
      <c r="S14">
        <v>63.636960144879986</v>
      </c>
      <c r="T14">
        <v>14.914502434351254</v>
      </c>
      <c r="U14">
        <v>2.465846904896261</v>
      </c>
      <c r="V14" s="29">
        <v>29617</v>
      </c>
      <c r="W14">
        <v>96536</v>
      </c>
      <c r="X14">
        <v>21088</v>
      </c>
      <c r="Y14">
        <v>2649</v>
      </c>
      <c r="Z14">
        <v>149890</v>
      </c>
      <c r="AA14" s="29">
        <v>19.759156714924277</v>
      </c>
      <c r="AB14">
        <v>64.404563346454069</v>
      </c>
      <c r="AC14">
        <v>14.068983921542463</v>
      </c>
      <c r="AD14">
        <v>1.7672960170791914</v>
      </c>
    </row>
    <row r="15" spans="2:30">
      <c r="B15" t="s">
        <v>40</v>
      </c>
      <c r="C15">
        <v>2005</v>
      </c>
      <c r="D15">
        <v>12843</v>
      </c>
      <c r="E15">
        <v>41854</v>
      </c>
      <c r="F15">
        <v>8171</v>
      </c>
      <c r="G15">
        <v>754</v>
      </c>
      <c r="H15">
        <v>63622</v>
      </c>
      <c r="I15" s="29">
        <v>20.186413504762506</v>
      </c>
      <c r="J15">
        <v>65.78542013768822</v>
      </c>
      <c r="K15">
        <v>12.843041715129985</v>
      </c>
      <c r="L15">
        <v>1.1851246424192889</v>
      </c>
      <c r="M15" s="29">
        <v>12081</v>
      </c>
      <c r="N15">
        <v>41598</v>
      </c>
      <c r="O15">
        <v>10075</v>
      </c>
      <c r="P15">
        <v>1873</v>
      </c>
      <c r="Q15">
        <v>65627</v>
      </c>
      <c r="R15" s="29">
        <v>18.408581833696498</v>
      </c>
      <c r="S15">
        <v>63.385496822953968</v>
      </c>
      <c r="T15">
        <v>15.351913084553615</v>
      </c>
      <c r="U15">
        <v>2.8540082587959223</v>
      </c>
      <c r="V15" s="29">
        <v>24924</v>
      </c>
      <c r="W15">
        <v>83452</v>
      </c>
      <c r="X15">
        <v>18246</v>
      </c>
      <c r="Y15">
        <v>2627</v>
      </c>
      <c r="Z15">
        <v>129249</v>
      </c>
      <c r="AA15" s="29">
        <v>19.283708191165889</v>
      </c>
      <c r="AB15">
        <v>64.566843844052954</v>
      </c>
      <c r="AC15">
        <v>14.116937074948355</v>
      </c>
      <c r="AD15">
        <v>2.0325108898328037</v>
      </c>
    </row>
    <row r="16" spans="2:30">
      <c r="B16" t="s">
        <v>41</v>
      </c>
      <c r="C16">
        <v>2005</v>
      </c>
      <c r="D16">
        <v>12577</v>
      </c>
      <c r="E16">
        <v>39713</v>
      </c>
      <c r="F16">
        <v>10999</v>
      </c>
      <c r="G16">
        <v>1095</v>
      </c>
      <c r="H16">
        <v>64384</v>
      </c>
      <c r="I16" s="29">
        <v>19.534356361829026</v>
      </c>
      <c r="J16">
        <v>61.681473658051686</v>
      </c>
      <c r="K16">
        <v>17.083436878727635</v>
      </c>
      <c r="L16">
        <v>1.70073310139165</v>
      </c>
      <c r="M16" s="29">
        <v>11704</v>
      </c>
      <c r="N16">
        <v>39529</v>
      </c>
      <c r="O16">
        <v>12310</v>
      </c>
      <c r="P16">
        <v>2283</v>
      </c>
      <c r="Q16">
        <v>65826</v>
      </c>
      <c r="R16" s="29">
        <v>17.78020842828062</v>
      </c>
      <c r="S16">
        <v>60.050739829246801</v>
      </c>
      <c r="T16">
        <v>18.700817306231578</v>
      </c>
      <c r="U16">
        <v>3.4682344362409987</v>
      </c>
      <c r="V16" s="29">
        <v>24281</v>
      </c>
      <c r="W16">
        <v>79242</v>
      </c>
      <c r="X16">
        <v>23309</v>
      </c>
      <c r="Y16">
        <v>3378</v>
      </c>
      <c r="Z16">
        <v>130210</v>
      </c>
      <c r="AA16" s="29">
        <v>18.647569311112818</v>
      </c>
      <c r="AB16">
        <v>60.857077029414022</v>
      </c>
      <c r="AC16">
        <v>17.901082866139316</v>
      </c>
      <c r="AD16">
        <v>2.5942707933338456</v>
      </c>
    </row>
    <row r="17" spans="2:30">
      <c r="B17" t="s">
        <v>43</v>
      </c>
      <c r="C17">
        <v>2005</v>
      </c>
      <c r="D17">
        <v>6178</v>
      </c>
      <c r="E17">
        <v>24519</v>
      </c>
      <c r="F17">
        <v>5914</v>
      </c>
      <c r="G17">
        <v>556</v>
      </c>
      <c r="H17">
        <v>37167</v>
      </c>
      <c r="I17" s="29">
        <v>16.622272445987033</v>
      </c>
      <c r="J17">
        <v>65.969811929937848</v>
      </c>
      <c r="K17">
        <v>15.91196491511287</v>
      </c>
      <c r="L17">
        <v>1.4959507089622515</v>
      </c>
      <c r="M17" s="29">
        <v>5748</v>
      </c>
      <c r="N17">
        <v>24418</v>
      </c>
      <c r="O17">
        <v>6857</v>
      </c>
      <c r="P17">
        <v>1295</v>
      </c>
      <c r="Q17">
        <v>38318</v>
      </c>
      <c r="R17" s="29">
        <v>15.000782921864397</v>
      </c>
      <c r="S17">
        <v>63.724620282895771</v>
      </c>
      <c r="T17">
        <v>17.894984080588756</v>
      </c>
      <c r="U17">
        <v>3.3796127146510777</v>
      </c>
      <c r="V17" s="29">
        <v>11926</v>
      </c>
      <c r="W17">
        <v>48937</v>
      </c>
      <c r="X17">
        <v>12771</v>
      </c>
      <c r="Y17">
        <v>1851</v>
      </c>
      <c r="Z17">
        <v>75485</v>
      </c>
      <c r="AA17" s="29">
        <v>15.799165397098761</v>
      </c>
      <c r="AB17">
        <v>64.830098695104994</v>
      </c>
      <c r="AC17">
        <v>16.918593097966482</v>
      </c>
      <c r="AD17">
        <v>2.4521428098297675</v>
      </c>
    </row>
    <row r="18" spans="2:30">
      <c r="B18" t="s">
        <v>45</v>
      </c>
      <c r="C18">
        <v>2005</v>
      </c>
      <c r="D18">
        <v>11762</v>
      </c>
      <c r="E18">
        <v>34574</v>
      </c>
      <c r="F18">
        <v>9647</v>
      </c>
      <c r="G18">
        <v>794</v>
      </c>
      <c r="H18">
        <v>56777</v>
      </c>
      <c r="I18" s="29">
        <v>20.716135054687637</v>
      </c>
      <c r="J18">
        <v>60.894376243901583</v>
      </c>
      <c r="K18">
        <v>16.991035102242105</v>
      </c>
      <c r="L18">
        <v>1.3984535991686775</v>
      </c>
      <c r="M18" s="29">
        <v>11214</v>
      </c>
      <c r="N18">
        <v>36251</v>
      </c>
      <c r="O18">
        <v>11090</v>
      </c>
      <c r="P18">
        <v>1872</v>
      </c>
      <c r="Q18">
        <v>60427</v>
      </c>
      <c r="R18" s="29">
        <v>18.557929402419447</v>
      </c>
      <c r="S18">
        <v>59.991394575272636</v>
      </c>
      <c r="T18">
        <v>18.352723120459398</v>
      </c>
      <c r="U18">
        <v>3.0979529018485117</v>
      </c>
      <c r="V18" s="29">
        <v>22976</v>
      </c>
      <c r="W18">
        <v>70825</v>
      </c>
      <c r="X18">
        <v>20737</v>
      </c>
      <c r="Y18">
        <v>2666</v>
      </c>
      <c r="Z18">
        <v>117204</v>
      </c>
      <c r="AA18" s="29">
        <v>19.603426504214873</v>
      </c>
      <c r="AB18">
        <v>60.428824954779699</v>
      </c>
      <c r="AC18">
        <v>17.693082147366983</v>
      </c>
      <c r="AD18">
        <v>2.2746663936384426</v>
      </c>
    </row>
    <row r="19" spans="2:30">
      <c r="B19" t="s">
        <v>47</v>
      </c>
      <c r="C19">
        <v>2005</v>
      </c>
      <c r="D19">
        <v>17331</v>
      </c>
      <c r="E19">
        <v>53887</v>
      </c>
      <c r="F19">
        <v>13957</v>
      </c>
      <c r="G19">
        <v>1210</v>
      </c>
      <c r="H19">
        <v>86385</v>
      </c>
      <c r="I19" s="29">
        <v>20.062510852578573</v>
      </c>
      <c r="J19">
        <v>62.380042831510096</v>
      </c>
      <c r="K19">
        <v>16.156740174798863</v>
      </c>
      <c r="L19">
        <v>1.4007061411124617</v>
      </c>
      <c r="M19" s="29">
        <v>16098</v>
      </c>
      <c r="N19">
        <v>56101</v>
      </c>
      <c r="O19">
        <v>16733</v>
      </c>
      <c r="P19">
        <v>2912</v>
      </c>
      <c r="Q19">
        <v>91844</v>
      </c>
      <c r="R19" s="29">
        <v>17.527546709638081</v>
      </c>
      <c r="S19">
        <v>61.08292321762989</v>
      </c>
      <c r="T19">
        <v>18.218936457471365</v>
      </c>
      <c r="U19">
        <v>3.1705936152606591</v>
      </c>
      <c r="V19" s="29">
        <v>33429</v>
      </c>
      <c r="W19">
        <v>109988</v>
      </c>
      <c r="X19">
        <v>30690</v>
      </c>
      <c r="Y19">
        <v>4122</v>
      </c>
      <c r="Z19">
        <v>178229</v>
      </c>
      <c r="AA19" s="29">
        <v>18.756206902355956</v>
      </c>
      <c r="AB19">
        <v>61.711618199058513</v>
      </c>
      <c r="AC19">
        <v>17.219419959714749</v>
      </c>
      <c r="AD19">
        <v>2.3127549388707784</v>
      </c>
    </row>
    <row r="20" spans="2:30">
      <c r="B20" t="s">
        <v>49</v>
      </c>
      <c r="C20">
        <v>2005</v>
      </c>
      <c r="D20">
        <v>21286</v>
      </c>
      <c r="E20">
        <v>72931</v>
      </c>
      <c r="F20">
        <v>16247</v>
      </c>
      <c r="G20">
        <v>1469</v>
      </c>
      <c r="H20">
        <v>111933</v>
      </c>
      <c r="I20" s="29">
        <v>19.016733224339561</v>
      </c>
      <c r="J20">
        <v>65.15594150071918</v>
      </c>
      <c r="K20">
        <v>14.514933040300896</v>
      </c>
      <c r="L20">
        <v>1.3123922346403651</v>
      </c>
      <c r="M20" s="29">
        <v>20015</v>
      </c>
      <c r="N20">
        <v>74088</v>
      </c>
      <c r="O20">
        <v>19710</v>
      </c>
      <c r="P20">
        <v>3601</v>
      </c>
      <c r="Q20">
        <v>117414</v>
      </c>
      <c r="R20" s="29">
        <v>17.046519154444955</v>
      </c>
      <c r="S20">
        <v>63.099800705196998</v>
      </c>
      <c r="T20">
        <v>16.786754560784914</v>
      </c>
      <c r="U20">
        <v>3.0669255795731343</v>
      </c>
      <c r="V20" s="29">
        <v>41301</v>
      </c>
      <c r="W20">
        <v>147019</v>
      </c>
      <c r="X20">
        <v>35957</v>
      </c>
      <c r="Y20">
        <v>5070</v>
      </c>
      <c r="Z20">
        <v>229347</v>
      </c>
      <c r="AA20" s="29">
        <v>18.008083820586272</v>
      </c>
      <c r="AB20">
        <v>64.103301983457385</v>
      </c>
      <c r="AC20">
        <v>15.67799011977484</v>
      </c>
      <c r="AD20">
        <v>2.2106240761815066</v>
      </c>
    </row>
    <row r="21" spans="2:30">
      <c r="B21" t="s">
        <v>51</v>
      </c>
      <c r="C21">
        <v>2005</v>
      </c>
      <c r="D21">
        <v>13290</v>
      </c>
      <c r="E21">
        <v>42892</v>
      </c>
      <c r="F21">
        <v>9750</v>
      </c>
      <c r="G21">
        <v>813</v>
      </c>
      <c r="H21">
        <v>66745</v>
      </c>
      <c r="I21" s="29">
        <v>19.911603865458087</v>
      </c>
      <c r="J21">
        <v>64.262491572402425</v>
      </c>
      <c r="K21">
        <v>14.607835792943291</v>
      </c>
      <c r="L21">
        <v>1.2180687691961944</v>
      </c>
      <c r="M21" s="29">
        <v>12619</v>
      </c>
      <c r="N21">
        <v>44005</v>
      </c>
      <c r="O21">
        <v>12163</v>
      </c>
      <c r="P21">
        <v>2138</v>
      </c>
      <c r="Q21">
        <v>70925</v>
      </c>
      <c r="R21" s="29">
        <v>17.79203383856186</v>
      </c>
      <c r="S21">
        <v>62.044413112442719</v>
      </c>
      <c r="T21">
        <v>17.149101163200562</v>
      </c>
      <c r="U21">
        <v>3.0144518857948537</v>
      </c>
      <c r="V21" s="29">
        <v>25909</v>
      </c>
      <c r="W21">
        <v>86897</v>
      </c>
      <c r="X21">
        <v>21913</v>
      </c>
      <c r="Y21">
        <v>2951</v>
      </c>
      <c r="Z21">
        <v>137670</v>
      </c>
      <c r="AA21" s="29">
        <v>18.819641170915958</v>
      </c>
      <c r="AB21">
        <v>63.119779182102128</v>
      </c>
      <c r="AC21">
        <v>15.917048013365292</v>
      </c>
      <c r="AD21">
        <v>2.1435316336166195</v>
      </c>
    </row>
    <row r="22" spans="2:30">
      <c r="B22" t="s">
        <v>53</v>
      </c>
      <c r="C22">
        <v>2005</v>
      </c>
      <c r="D22">
        <v>13345</v>
      </c>
      <c r="E22">
        <v>41999</v>
      </c>
      <c r="F22">
        <v>8862</v>
      </c>
      <c r="G22">
        <v>686</v>
      </c>
      <c r="H22">
        <v>64892</v>
      </c>
      <c r="I22" s="29">
        <v>20.564938667324171</v>
      </c>
      <c r="J22">
        <v>64.721383221352397</v>
      </c>
      <c r="K22">
        <v>13.656537015348579</v>
      </c>
      <c r="L22">
        <v>1.0571410959748504</v>
      </c>
      <c r="M22" s="29">
        <v>12661</v>
      </c>
      <c r="N22">
        <v>42664</v>
      </c>
      <c r="O22">
        <v>10977</v>
      </c>
      <c r="P22">
        <v>1699</v>
      </c>
      <c r="Q22">
        <v>68001</v>
      </c>
      <c r="R22" s="29">
        <v>18.618843840531756</v>
      </c>
      <c r="S22">
        <v>62.740253819796763</v>
      </c>
      <c r="T22">
        <v>16.142409670446021</v>
      </c>
      <c r="U22">
        <v>2.4984926692254525</v>
      </c>
      <c r="V22" s="29">
        <v>26006</v>
      </c>
      <c r="W22">
        <v>84663</v>
      </c>
      <c r="X22">
        <v>19839</v>
      </c>
      <c r="Y22">
        <v>2385</v>
      </c>
      <c r="Z22">
        <v>132893</v>
      </c>
      <c r="AA22" s="29">
        <v>19.56912704205639</v>
      </c>
      <c r="AB22">
        <v>63.707644495947868</v>
      </c>
      <c r="AC22">
        <v>14.928551541465691</v>
      </c>
      <c r="AD22">
        <v>1.7946769205300503</v>
      </c>
    </row>
    <row r="23" spans="2:30">
      <c r="B23" t="s">
        <v>55</v>
      </c>
      <c r="C23">
        <v>2005</v>
      </c>
      <c r="D23">
        <v>12736</v>
      </c>
      <c r="E23">
        <v>37726</v>
      </c>
      <c r="F23">
        <v>8267</v>
      </c>
      <c r="G23">
        <v>787</v>
      </c>
      <c r="H23">
        <v>59516</v>
      </c>
      <c r="I23" s="29">
        <v>21.399287586531354</v>
      </c>
      <c r="J23">
        <v>63.387996505141473</v>
      </c>
      <c r="K23">
        <v>13.890382418173264</v>
      </c>
      <c r="L23">
        <v>1.3223334901539083</v>
      </c>
      <c r="M23" s="29">
        <v>12086</v>
      </c>
      <c r="N23">
        <v>39334</v>
      </c>
      <c r="O23">
        <v>10220</v>
      </c>
      <c r="P23">
        <v>1721</v>
      </c>
      <c r="Q23">
        <v>63361</v>
      </c>
      <c r="R23" s="29">
        <v>19.074825207935479</v>
      </c>
      <c r="S23">
        <v>62.079196982370853</v>
      </c>
      <c r="T23">
        <v>16.129795931251085</v>
      </c>
      <c r="U23">
        <v>2.7161818784425753</v>
      </c>
      <c r="V23" s="29">
        <v>24822</v>
      </c>
      <c r="W23">
        <v>77060</v>
      </c>
      <c r="X23">
        <v>18487</v>
      </c>
      <c r="Y23">
        <v>2508</v>
      </c>
      <c r="Z23">
        <v>122877</v>
      </c>
      <c r="AA23" s="29">
        <v>20.200688493371423</v>
      </c>
      <c r="AB23">
        <v>62.713119623688726</v>
      </c>
      <c r="AC23">
        <v>15.045126427240248</v>
      </c>
      <c r="AD23">
        <v>2.0410654556996017</v>
      </c>
    </row>
    <row r="24" spans="2:30">
      <c r="B24" t="s">
        <v>57</v>
      </c>
      <c r="C24">
        <v>2005</v>
      </c>
      <c r="D24">
        <v>30674</v>
      </c>
      <c r="E24">
        <v>107803</v>
      </c>
      <c r="F24">
        <v>16806</v>
      </c>
      <c r="G24">
        <v>1633</v>
      </c>
      <c r="H24">
        <v>156916</v>
      </c>
      <c r="I24" s="29">
        <v>19.548038440949298</v>
      </c>
      <c r="J24">
        <v>68.701088480460882</v>
      </c>
      <c r="K24">
        <v>10.710188890871549</v>
      </c>
      <c r="L24">
        <v>1.0406841877182695</v>
      </c>
      <c r="M24" s="29">
        <v>29235</v>
      </c>
      <c r="N24">
        <v>109183</v>
      </c>
      <c r="O24">
        <v>21979</v>
      </c>
      <c r="P24">
        <v>3688</v>
      </c>
      <c r="Q24">
        <v>164085</v>
      </c>
      <c r="R24" s="29">
        <v>17.816985099186397</v>
      </c>
      <c r="S24">
        <v>66.540512539232708</v>
      </c>
      <c r="T24">
        <v>13.394886796477435</v>
      </c>
      <c r="U24">
        <v>2.2476155651034526</v>
      </c>
      <c r="V24" s="29">
        <v>59909</v>
      </c>
      <c r="W24">
        <v>216986</v>
      </c>
      <c r="X24">
        <v>38785</v>
      </c>
      <c r="Y24">
        <v>5321</v>
      </c>
      <c r="Z24">
        <v>321001</v>
      </c>
      <c r="AA24" s="29">
        <v>18.663181734636343</v>
      </c>
      <c r="AB24">
        <v>67.596674153663074</v>
      </c>
      <c r="AC24">
        <v>12.082516876894465</v>
      </c>
      <c r="AD24">
        <v>1.6576272348061223</v>
      </c>
    </row>
    <row r="25" spans="2:30">
      <c r="B25" t="s">
        <v>59</v>
      </c>
      <c r="C25">
        <v>2005</v>
      </c>
      <c r="D25">
        <v>23384</v>
      </c>
      <c r="E25">
        <v>74664</v>
      </c>
      <c r="F25">
        <v>14993</v>
      </c>
      <c r="G25">
        <v>1131</v>
      </c>
      <c r="H25">
        <v>114172</v>
      </c>
      <c r="I25" s="29">
        <v>20.481378972077216</v>
      </c>
      <c r="J25">
        <v>65.396069088743303</v>
      </c>
      <c r="K25">
        <v>13.131941281575168</v>
      </c>
      <c r="L25">
        <v>0.99061065760431621</v>
      </c>
      <c r="M25" s="29">
        <v>22451</v>
      </c>
      <c r="N25">
        <v>75662</v>
      </c>
      <c r="O25">
        <v>18644</v>
      </c>
      <c r="P25">
        <v>3141</v>
      </c>
      <c r="Q25">
        <v>119898</v>
      </c>
      <c r="R25" s="29">
        <v>18.725082987205791</v>
      </c>
      <c r="S25">
        <v>63.10530617691704</v>
      </c>
      <c r="T25">
        <v>15.549884068124573</v>
      </c>
      <c r="U25">
        <v>2.6197267677525895</v>
      </c>
      <c r="V25" s="29">
        <v>45835</v>
      </c>
      <c r="W25">
        <v>150326</v>
      </c>
      <c r="X25">
        <v>33637</v>
      </c>
      <c r="Y25">
        <v>4272</v>
      </c>
      <c r="Z25">
        <v>234070</v>
      </c>
      <c r="AA25" s="29">
        <v>19.581749049429657</v>
      </c>
      <c r="AB25">
        <v>64.222668432520194</v>
      </c>
      <c r="AC25">
        <v>14.370487461015935</v>
      </c>
      <c r="AD25">
        <v>1.8250950570342206</v>
      </c>
    </row>
    <row r="26" spans="2:30">
      <c r="B26" t="s">
        <v>61</v>
      </c>
      <c r="C26">
        <v>2005</v>
      </c>
      <c r="D26">
        <v>5819</v>
      </c>
      <c r="E26">
        <v>17594</v>
      </c>
      <c r="F26">
        <v>3644</v>
      </c>
      <c r="G26">
        <v>270</v>
      </c>
      <c r="H26">
        <v>27327</v>
      </c>
      <c r="I26" s="29">
        <v>21.293958356204488</v>
      </c>
      <c r="J26">
        <v>64.383210743952873</v>
      </c>
      <c r="K26">
        <v>13.334797087129946</v>
      </c>
      <c r="L26">
        <v>0.98803381271270174</v>
      </c>
      <c r="M26" s="29">
        <v>5604</v>
      </c>
      <c r="N26">
        <v>18093</v>
      </c>
      <c r="O26">
        <v>4538</v>
      </c>
      <c r="P26">
        <v>697</v>
      </c>
      <c r="Q26">
        <v>28932</v>
      </c>
      <c r="R26" s="29">
        <v>19.36955620074658</v>
      </c>
      <c r="S26">
        <v>62.536291995022808</v>
      </c>
      <c r="T26">
        <v>15.685054610811559</v>
      </c>
      <c r="U26">
        <v>2.4090971934190515</v>
      </c>
      <c r="V26" s="29">
        <v>11423</v>
      </c>
      <c r="W26">
        <v>35687</v>
      </c>
      <c r="X26">
        <v>8182</v>
      </c>
      <c r="Y26">
        <v>967</v>
      </c>
      <c r="Z26">
        <v>56259</v>
      </c>
      <c r="AA26" s="29">
        <v>20.304306866456923</v>
      </c>
      <c r="AB26">
        <v>63.433406210561863</v>
      </c>
      <c r="AC26">
        <v>14.543450825645673</v>
      </c>
      <c r="AD26">
        <v>1.7188360973355374</v>
      </c>
    </row>
    <row r="27" spans="2:30">
      <c r="B27" t="s">
        <v>63</v>
      </c>
      <c r="C27">
        <v>2005</v>
      </c>
      <c r="D27">
        <v>18192</v>
      </c>
      <c r="E27">
        <v>54754</v>
      </c>
      <c r="F27">
        <v>10824</v>
      </c>
      <c r="G27">
        <v>786</v>
      </c>
      <c r="H27">
        <v>84556</v>
      </c>
      <c r="I27" s="29">
        <v>21.514735796395286</v>
      </c>
      <c r="J27">
        <v>64.754718766261405</v>
      </c>
      <c r="K27">
        <v>12.8009839632906</v>
      </c>
      <c r="L27">
        <v>0.92956147405269873</v>
      </c>
      <c r="M27" s="29">
        <v>17183</v>
      </c>
      <c r="N27">
        <v>55788</v>
      </c>
      <c r="O27">
        <v>13165</v>
      </c>
      <c r="P27">
        <v>2085</v>
      </c>
      <c r="Q27">
        <v>88221</v>
      </c>
      <c r="R27" s="29">
        <v>19.477221976626879</v>
      </c>
      <c r="S27">
        <v>63.236644336382497</v>
      </c>
      <c r="T27">
        <v>14.922750818966005</v>
      </c>
      <c r="U27">
        <v>2.3633828680246198</v>
      </c>
      <c r="V27" s="29">
        <v>35375</v>
      </c>
      <c r="W27">
        <v>110542</v>
      </c>
      <c r="X27">
        <v>23989</v>
      </c>
      <c r="Y27">
        <v>2871</v>
      </c>
      <c r="Z27">
        <v>172777</v>
      </c>
      <c r="AA27" s="29">
        <v>20.474368694907309</v>
      </c>
      <c r="AB27">
        <v>63.979580615475442</v>
      </c>
      <c r="AC27">
        <v>13.884371183664493</v>
      </c>
      <c r="AD27">
        <v>1.6616795059527598</v>
      </c>
    </row>
    <row r="28" spans="2:30">
      <c r="B28" t="s">
        <v>65</v>
      </c>
      <c r="C28">
        <v>2005</v>
      </c>
      <c r="D28">
        <v>6853</v>
      </c>
      <c r="E28">
        <v>21696</v>
      </c>
      <c r="F28">
        <v>4755</v>
      </c>
      <c r="G28">
        <v>329</v>
      </c>
      <c r="H28">
        <v>33633</v>
      </c>
      <c r="I28" s="29">
        <v>20.375821365920377</v>
      </c>
      <c r="J28">
        <v>64.508072428864509</v>
      </c>
      <c r="K28">
        <v>14.137900276514138</v>
      </c>
      <c r="L28">
        <v>0.97820592870097811</v>
      </c>
      <c r="M28" s="29">
        <v>6789</v>
      </c>
      <c r="N28">
        <v>22016</v>
      </c>
      <c r="O28">
        <v>5691</v>
      </c>
      <c r="P28">
        <v>1059</v>
      </c>
      <c r="Q28">
        <v>35555</v>
      </c>
      <c r="R28" s="29">
        <v>19.094360849388273</v>
      </c>
      <c r="S28">
        <v>61.920967515117418</v>
      </c>
      <c r="T28">
        <v>16.006187596681198</v>
      </c>
      <c r="U28">
        <v>2.9784840388131064</v>
      </c>
      <c r="V28" s="29">
        <v>13642</v>
      </c>
      <c r="W28">
        <v>43712</v>
      </c>
      <c r="X28">
        <v>10446</v>
      </c>
      <c r="Y28">
        <v>1388</v>
      </c>
      <c r="Z28">
        <v>69188</v>
      </c>
      <c r="AA28" s="29">
        <v>19.717292015956524</v>
      </c>
      <c r="AB28">
        <v>63.178585881944848</v>
      </c>
      <c r="AC28">
        <v>15.097993871769672</v>
      </c>
      <c r="AD28">
        <v>2.0061282303289589</v>
      </c>
    </row>
    <row r="29" spans="2:30">
      <c r="B29" t="s">
        <v>67</v>
      </c>
      <c r="C29">
        <v>2005</v>
      </c>
      <c r="D29">
        <v>9351</v>
      </c>
      <c r="E29">
        <v>28132</v>
      </c>
      <c r="F29">
        <v>6057</v>
      </c>
      <c r="G29">
        <v>502</v>
      </c>
      <c r="H29">
        <v>44042</v>
      </c>
      <c r="I29" s="29">
        <v>21.232005812633396</v>
      </c>
      <c r="J29">
        <v>63.875391671586215</v>
      </c>
      <c r="K29">
        <v>13.752781435902092</v>
      </c>
      <c r="L29">
        <v>1.1398210798782979</v>
      </c>
      <c r="M29" s="29">
        <v>8890</v>
      </c>
      <c r="N29">
        <v>28727</v>
      </c>
      <c r="O29">
        <v>7692</v>
      </c>
      <c r="P29">
        <v>1293</v>
      </c>
      <c r="Q29">
        <v>46602</v>
      </c>
      <c r="R29" s="29">
        <v>19.076434487790223</v>
      </c>
      <c r="S29">
        <v>61.643277112570274</v>
      </c>
      <c r="T29">
        <v>16.505729367838288</v>
      </c>
      <c r="U29">
        <v>2.7745590318012106</v>
      </c>
      <c r="V29" s="29">
        <v>18241</v>
      </c>
      <c r="W29">
        <v>56859</v>
      </c>
      <c r="X29">
        <v>13749</v>
      </c>
      <c r="Y29">
        <v>1795</v>
      </c>
      <c r="Z29">
        <v>90644</v>
      </c>
      <c r="AA29" s="29">
        <v>20.123780945236309</v>
      </c>
      <c r="AB29">
        <v>62.727814306517807</v>
      </c>
      <c r="AC29">
        <v>15.168130267861082</v>
      </c>
      <c r="AD29">
        <v>1.980274480384802</v>
      </c>
    </row>
    <row r="30" spans="2:30">
      <c r="B30" t="s">
        <v>69</v>
      </c>
      <c r="C30">
        <v>2005</v>
      </c>
      <c r="D30">
        <v>8878</v>
      </c>
      <c r="E30">
        <v>27305</v>
      </c>
      <c r="F30">
        <v>6599</v>
      </c>
      <c r="G30">
        <v>625</v>
      </c>
      <c r="H30">
        <v>43407</v>
      </c>
      <c r="I30" s="29">
        <v>20.452922339714792</v>
      </c>
      <c r="J30">
        <v>62.904600640449694</v>
      </c>
      <c r="K30">
        <v>15.202617089409543</v>
      </c>
      <c r="L30">
        <v>1.439859930425968</v>
      </c>
      <c r="M30" s="29">
        <v>8313</v>
      </c>
      <c r="N30">
        <v>27601</v>
      </c>
      <c r="O30">
        <v>7863</v>
      </c>
      <c r="P30">
        <v>1427</v>
      </c>
      <c r="Q30">
        <v>45204</v>
      </c>
      <c r="R30" s="29">
        <v>18.389965489779666</v>
      </c>
      <c r="S30">
        <v>61.058755862313078</v>
      </c>
      <c r="T30">
        <v>17.394478364746483</v>
      </c>
      <c r="U30">
        <v>3.1568002831607824</v>
      </c>
      <c r="V30" s="29">
        <v>17191</v>
      </c>
      <c r="W30">
        <v>54906</v>
      </c>
      <c r="X30">
        <v>14462</v>
      </c>
      <c r="Y30">
        <v>2052</v>
      </c>
      <c r="Z30">
        <v>88611</v>
      </c>
      <c r="AA30" s="29">
        <v>19.400525894076356</v>
      </c>
      <c r="AB30">
        <v>61.962961709042894</v>
      </c>
      <c r="AC30">
        <v>16.320772816016071</v>
      </c>
      <c r="AD30">
        <v>2.3157395808646783</v>
      </c>
    </row>
    <row r="31" spans="2:30">
      <c r="B31" t="s">
        <v>71</v>
      </c>
      <c r="C31">
        <v>2005</v>
      </c>
      <c r="D31">
        <v>15061</v>
      </c>
      <c r="E31">
        <v>43187</v>
      </c>
      <c r="F31">
        <v>8860</v>
      </c>
      <c r="G31">
        <v>778</v>
      </c>
      <c r="H31">
        <v>67886</v>
      </c>
      <c r="I31" s="29">
        <v>22.185723124060925</v>
      </c>
      <c r="J31">
        <v>63.616946056624343</v>
      </c>
      <c r="K31">
        <v>13.051291871667207</v>
      </c>
      <c r="L31">
        <v>1.1460389476475268</v>
      </c>
      <c r="M31" s="29">
        <v>14562</v>
      </c>
      <c r="N31">
        <v>44259</v>
      </c>
      <c r="O31">
        <v>10922</v>
      </c>
      <c r="P31">
        <v>1988</v>
      </c>
      <c r="Q31">
        <v>71731</v>
      </c>
      <c r="R31" s="29">
        <v>20.300846217116728</v>
      </c>
      <c r="S31">
        <v>61.70135645676207</v>
      </c>
      <c r="T31">
        <v>15.226331711533367</v>
      </c>
      <c r="U31">
        <v>2.7714656145878354</v>
      </c>
      <c r="V31" s="29">
        <v>29623</v>
      </c>
      <c r="W31">
        <v>87446</v>
      </c>
      <c r="X31">
        <v>19782</v>
      </c>
      <c r="Y31">
        <v>2766</v>
      </c>
      <c r="Z31">
        <v>139617</v>
      </c>
      <c r="AA31" s="29">
        <v>21.217330267804062</v>
      </c>
      <c r="AB31">
        <v>62.632773945866191</v>
      </c>
      <c r="AC31">
        <v>14.168761683749114</v>
      </c>
      <c r="AD31">
        <v>1.9811341025806311</v>
      </c>
    </row>
    <row r="32" spans="2:30">
      <c r="B32" t="s">
        <v>20</v>
      </c>
      <c r="C32">
        <v>2005</v>
      </c>
      <c r="D32">
        <v>291398</v>
      </c>
      <c r="E32">
        <v>932277</v>
      </c>
      <c r="F32">
        <v>205915</v>
      </c>
      <c r="G32">
        <v>18165</v>
      </c>
      <c r="H32">
        <v>1447755</v>
      </c>
      <c r="I32" s="29">
        <v>20.127576834478209</v>
      </c>
      <c r="J32">
        <v>64.394666224602915</v>
      </c>
      <c r="K32">
        <v>14.223055696578497</v>
      </c>
      <c r="L32">
        <v>1.2547012443403753</v>
      </c>
      <c r="M32" s="29">
        <v>276718</v>
      </c>
      <c r="N32">
        <v>949164</v>
      </c>
      <c r="O32">
        <v>251513</v>
      </c>
      <c r="P32">
        <v>44159</v>
      </c>
      <c r="Q32">
        <v>1521554</v>
      </c>
      <c r="R32" s="29">
        <v>18.186538236566037</v>
      </c>
      <c r="S32">
        <v>62.381223407121936</v>
      </c>
      <c r="T32">
        <v>16.530008136418424</v>
      </c>
      <c r="U32">
        <v>2.9022302198936085</v>
      </c>
      <c r="V32" s="29">
        <v>568116</v>
      </c>
      <c r="W32">
        <v>1881441</v>
      </c>
      <c r="X32">
        <v>457428</v>
      </c>
      <c r="Y32">
        <v>62324</v>
      </c>
      <c r="Z32">
        <v>2969309</v>
      </c>
      <c r="AA32" s="29">
        <v>19.132936316159753</v>
      </c>
      <c r="AB32">
        <v>63.362923831773657</v>
      </c>
      <c r="AC32">
        <v>15.405200334488597</v>
      </c>
      <c r="AD32">
        <v>2.0989395175779952</v>
      </c>
    </row>
    <row r="33" spans="2:30">
      <c r="B33" t="s">
        <v>23</v>
      </c>
      <c r="C33">
        <v>2006</v>
      </c>
      <c r="D33">
        <v>64097</v>
      </c>
      <c r="E33">
        <v>209846</v>
      </c>
      <c r="F33">
        <v>50427</v>
      </c>
      <c r="G33">
        <v>4992</v>
      </c>
      <c r="H33">
        <v>329362</v>
      </c>
      <c r="I33" s="29">
        <v>19.460957851846906</v>
      </c>
      <c r="J33">
        <v>63.712875195074112</v>
      </c>
      <c r="K33">
        <v>15.310509409100018</v>
      </c>
      <c r="L33">
        <v>1.5156575439789655</v>
      </c>
      <c r="M33" s="29">
        <v>61096</v>
      </c>
      <c r="N33">
        <v>212920</v>
      </c>
      <c r="O33">
        <v>60764</v>
      </c>
      <c r="P33">
        <v>11739</v>
      </c>
      <c r="Q33">
        <v>346519</v>
      </c>
      <c r="R33" s="29">
        <v>17.631356433557759</v>
      </c>
      <c r="S33">
        <v>61.445404148113091</v>
      </c>
      <c r="T33">
        <v>17.535546391395567</v>
      </c>
      <c r="U33">
        <v>3.3876930269335879</v>
      </c>
      <c r="V33" s="29">
        <v>125193</v>
      </c>
      <c r="W33">
        <v>422766</v>
      </c>
      <c r="X33">
        <v>111191</v>
      </c>
      <c r="Y33">
        <v>16731</v>
      </c>
      <c r="Z33">
        <v>675881</v>
      </c>
      <c r="AA33" s="29">
        <v>18.522935250436099</v>
      </c>
      <c r="AB33">
        <v>62.550360196543473</v>
      </c>
      <c r="AC33">
        <v>16.451268788440569</v>
      </c>
      <c r="AD33">
        <v>2.4754357645798595</v>
      </c>
    </row>
    <row r="34" spans="2:30">
      <c r="B34" t="s">
        <v>25</v>
      </c>
      <c r="C34">
        <v>2006</v>
      </c>
      <c r="D34">
        <v>12493</v>
      </c>
      <c r="E34">
        <v>39905</v>
      </c>
      <c r="F34">
        <v>11186</v>
      </c>
      <c r="G34">
        <v>1142</v>
      </c>
      <c r="H34">
        <v>64726</v>
      </c>
      <c r="I34" s="29">
        <v>19.301362667243456</v>
      </c>
      <c r="J34">
        <v>61.652195408336688</v>
      </c>
      <c r="K34">
        <v>17.282081389240801</v>
      </c>
      <c r="L34">
        <v>1.7643605351790623</v>
      </c>
      <c r="M34" s="29">
        <v>11650</v>
      </c>
      <c r="N34">
        <v>39861</v>
      </c>
      <c r="O34">
        <v>12421</v>
      </c>
      <c r="P34">
        <v>2379</v>
      </c>
      <c r="Q34">
        <v>66311</v>
      </c>
      <c r="R34" s="29">
        <v>17.568729170122605</v>
      </c>
      <c r="S34">
        <v>60.112198579421218</v>
      </c>
      <c r="T34">
        <v>18.731432190737586</v>
      </c>
      <c r="U34">
        <v>3.5876400597185985</v>
      </c>
      <c r="V34" s="29">
        <v>24143</v>
      </c>
      <c r="W34">
        <v>79766</v>
      </c>
      <c r="X34">
        <v>23607</v>
      </c>
      <c r="Y34">
        <v>3521</v>
      </c>
      <c r="Z34">
        <v>131037</v>
      </c>
      <c r="AA34" s="29">
        <v>18.424567107000314</v>
      </c>
      <c r="AB34">
        <v>60.872883231453713</v>
      </c>
      <c r="AC34">
        <v>18.015522333386752</v>
      </c>
      <c r="AD34">
        <v>2.6870273281592221</v>
      </c>
    </row>
    <row r="35" spans="2:30">
      <c r="B35" t="s">
        <v>26</v>
      </c>
      <c r="C35">
        <v>2006</v>
      </c>
      <c r="D35">
        <v>35094</v>
      </c>
      <c r="E35">
        <v>113738</v>
      </c>
      <c r="F35">
        <v>29960</v>
      </c>
      <c r="G35">
        <v>2735</v>
      </c>
      <c r="H35">
        <v>181527</v>
      </c>
      <c r="I35" s="29">
        <v>19.332661257003089</v>
      </c>
      <c r="J35">
        <v>62.65624397472552</v>
      </c>
      <c r="K35">
        <v>16.504431847603936</v>
      </c>
      <c r="L35">
        <v>1.5066629206674489</v>
      </c>
      <c r="M35" s="29">
        <v>32815</v>
      </c>
      <c r="N35">
        <v>117806</v>
      </c>
      <c r="O35">
        <v>34556</v>
      </c>
      <c r="P35">
        <v>6420</v>
      </c>
      <c r="Q35">
        <v>191597</v>
      </c>
      <c r="R35" s="29">
        <v>17.127094891882439</v>
      </c>
      <c r="S35">
        <v>61.486348951183999</v>
      </c>
      <c r="T35">
        <v>18.035773002708812</v>
      </c>
      <c r="U35">
        <v>3.3507831542247533</v>
      </c>
      <c r="V35" s="29">
        <v>67909</v>
      </c>
      <c r="W35">
        <v>231544</v>
      </c>
      <c r="X35">
        <v>64516</v>
      </c>
      <c r="Y35">
        <v>9155</v>
      </c>
      <c r="Z35">
        <v>373124</v>
      </c>
      <c r="AA35" s="29">
        <v>18.200115779204769</v>
      </c>
      <c r="AB35">
        <v>62.055509696508402</v>
      </c>
      <c r="AC35">
        <v>17.290766608419723</v>
      </c>
      <c r="AD35">
        <v>2.4536079158671114</v>
      </c>
    </row>
    <row r="36" spans="2:30">
      <c r="B36" t="s">
        <v>223</v>
      </c>
      <c r="C36">
        <v>2006</v>
      </c>
      <c r="D36">
        <v>47768</v>
      </c>
      <c r="E36">
        <v>159504</v>
      </c>
      <c r="F36">
        <v>34870</v>
      </c>
      <c r="G36">
        <v>3229</v>
      </c>
      <c r="H36">
        <v>245371</v>
      </c>
      <c r="I36" s="29">
        <v>19.467663252788633</v>
      </c>
      <c r="J36">
        <v>65.005236967693818</v>
      </c>
      <c r="K36">
        <v>14.211133345016322</v>
      </c>
      <c r="L36">
        <v>1.3159664345012245</v>
      </c>
      <c r="M36" s="29">
        <v>45127</v>
      </c>
      <c r="N36">
        <v>162394</v>
      </c>
      <c r="O36">
        <v>42617</v>
      </c>
      <c r="P36">
        <v>7771</v>
      </c>
      <c r="Q36">
        <v>257909</v>
      </c>
      <c r="R36" s="29">
        <v>17.497256784369679</v>
      </c>
      <c r="S36">
        <v>62.965619656545528</v>
      </c>
      <c r="T36">
        <v>16.524045302800598</v>
      </c>
      <c r="U36">
        <v>3.0130782562841931</v>
      </c>
      <c r="V36" s="29">
        <v>92895</v>
      </c>
      <c r="W36">
        <v>321898</v>
      </c>
      <c r="X36">
        <v>77487</v>
      </c>
      <c r="Y36">
        <v>11000</v>
      </c>
      <c r="Z36">
        <v>503280</v>
      </c>
      <c r="AA36" s="29">
        <v>18.457916070577017</v>
      </c>
      <c r="AB36">
        <v>63.960022254013673</v>
      </c>
      <c r="AC36">
        <v>15.396399618502624</v>
      </c>
      <c r="AD36">
        <v>2.185662056906692</v>
      </c>
    </row>
    <row r="37" spans="2:30">
      <c r="B37" t="s">
        <v>107</v>
      </c>
      <c r="C37">
        <v>2006</v>
      </c>
      <c r="D37">
        <v>43176</v>
      </c>
      <c r="E37">
        <v>147065</v>
      </c>
      <c r="F37">
        <v>24972</v>
      </c>
      <c r="G37">
        <v>2616</v>
      </c>
      <c r="H37">
        <v>217829</v>
      </c>
      <c r="I37" s="29">
        <v>19.821052293312643</v>
      </c>
      <c r="J37">
        <v>67.513967378080977</v>
      </c>
      <c r="K37">
        <v>11.464038305276157</v>
      </c>
      <c r="L37">
        <v>1.200942023330227</v>
      </c>
      <c r="M37" s="29">
        <v>41536</v>
      </c>
      <c r="N37">
        <v>150399</v>
      </c>
      <c r="O37">
        <v>31848</v>
      </c>
      <c r="P37">
        <v>5796</v>
      </c>
      <c r="Q37">
        <v>229579</v>
      </c>
      <c r="R37" s="29">
        <v>18.092247113194151</v>
      </c>
      <c r="S37">
        <v>65.510782780655035</v>
      </c>
      <c r="T37">
        <v>13.872348951776948</v>
      </c>
      <c r="U37">
        <v>2.5246211543738757</v>
      </c>
      <c r="V37" s="29">
        <v>84712</v>
      </c>
      <c r="W37">
        <v>297464</v>
      </c>
      <c r="X37">
        <v>56820</v>
      </c>
      <c r="Y37">
        <v>8412</v>
      </c>
      <c r="Z37">
        <v>447408</v>
      </c>
      <c r="AA37" s="29">
        <v>18.933948431856383</v>
      </c>
      <c r="AB37">
        <v>66.486070879376314</v>
      </c>
      <c r="AC37">
        <v>12.699817616135608</v>
      </c>
      <c r="AD37">
        <v>1.880163072631692</v>
      </c>
    </row>
    <row r="38" spans="2:30">
      <c r="B38" t="s">
        <v>27</v>
      </c>
      <c r="C38">
        <v>2006</v>
      </c>
      <c r="D38">
        <v>28769</v>
      </c>
      <c r="E38">
        <v>92809</v>
      </c>
      <c r="F38">
        <v>18731</v>
      </c>
      <c r="G38">
        <v>1521</v>
      </c>
      <c r="H38">
        <v>141830</v>
      </c>
      <c r="I38" s="29">
        <v>20.284142988084326</v>
      </c>
      <c r="J38">
        <v>65.436790523866605</v>
      </c>
      <c r="K38">
        <v>13.206655855601776</v>
      </c>
      <c r="L38">
        <v>1.0724106324472962</v>
      </c>
      <c r="M38" s="29">
        <v>27784</v>
      </c>
      <c r="N38">
        <v>94427</v>
      </c>
      <c r="O38">
        <v>22987</v>
      </c>
      <c r="P38">
        <v>4092</v>
      </c>
      <c r="Q38">
        <v>149290</v>
      </c>
      <c r="R38" s="29">
        <v>18.610757585906626</v>
      </c>
      <c r="S38">
        <v>63.250720075021775</v>
      </c>
      <c r="T38">
        <v>15.397548395739836</v>
      </c>
      <c r="U38">
        <v>2.7409739433317704</v>
      </c>
      <c r="V38" s="29">
        <v>56553</v>
      </c>
      <c r="W38">
        <v>187236</v>
      </c>
      <c r="X38">
        <v>41718</v>
      </c>
      <c r="Y38">
        <v>5613</v>
      </c>
      <c r="Z38">
        <v>291120</v>
      </c>
      <c r="AA38" s="29">
        <v>19.4260098928277</v>
      </c>
      <c r="AB38">
        <v>64.315746084089028</v>
      </c>
      <c r="AC38">
        <v>14.33017312448475</v>
      </c>
      <c r="AD38">
        <v>1.9280708985985162</v>
      </c>
    </row>
    <row r="39" spans="2:30">
      <c r="B39" t="s">
        <v>28</v>
      </c>
      <c r="C39">
        <v>2006</v>
      </c>
      <c r="D39">
        <v>57859</v>
      </c>
      <c r="E39">
        <v>176420</v>
      </c>
      <c r="F39">
        <v>37452</v>
      </c>
      <c r="G39">
        <v>3284</v>
      </c>
      <c r="H39">
        <v>275015</v>
      </c>
      <c r="I39" s="29">
        <v>21.038488809701288</v>
      </c>
      <c r="J39">
        <v>64.14922822391506</v>
      </c>
      <c r="K39">
        <v>13.618166281839173</v>
      </c>
      <c r="L39">
        <v>1.1941166845444793</v>
      </c>
      <c r="M39" s="29">
        <v>55368</v>
      </c>
      <c r="N39">
        <v>179999</v>
      </c>
      <c r="O39">
        <v>45277</v>
      </c>
      <c r="P39">
        <v>8159</v>
      </c>
      <c r="Q39">
        <v>288803</v>
      </c>
      <c r="R39" s="29">
        <v>19.171546001945963</v>
      </c>
      <c r="S39">
        <v>62.325876116245325</v>
      </c>
      <c r="T39">
        <v>15.677468724355355</v>
      </c>
      <c r="U39">
        <v>2.8251091574533507</v>
      </c>
      <c r="V39" s="29">
        <v>113227</v>
      </c>
      <c r="W39">
        <v>356419</v>
      </c>
      <c r="X39">
        <v>82729</v>
      </c>
      <c r="Y39">
        <v>11443</v>
      </c>
      <c r="Z39">
        <v>563818</v>
      </c>
      <c r="AA39" s="29">
        <v>20.082189642757058</v>
      </c>
      <c r="AB39">
        <v>63.215257405758592</v>
      </c>
      <c r="AC39">
        <v>14.672997314736316</v>
      </c>
      <c r="AD39">
        <v>2.0295556367480283</v>
      </c>
    </row>
    <row r="40" spans="2:30">
      <c r="B40" t="s">
        <v>30</v>
      </c>
      <c r="C40">
        <v>2006</v>
      </c>
      <c r="D40">
        <v>6396</v>
      </c>
      <c r="E40">
        <v>21414</v>
      </c>
      <c r="F40">
        <v>5582</v>
      </c>
      <c r="G40">
        <v>551</v>
      </c>
      <c r="H40">
        <v>33943</v>
      </c>
      <c r="I40" s="29">
        <v>18.843355036384526</v>
      </c>
      <c r="J40">
        <v>63.088118316000354</v>
      </c>
      <c r="K40">
        <v>16.44521698141001</v>
      </c>
      <c r="L40">
        <v>1.6233096662051087</v>
      </c>
      <c r="M40" s="29">
        <v>6064</v>
      </c>
      <c r="N40">
        <v>21512</v>
      </c>
      <c r="O40">
        <v>6613</v>
      </c>
      <c r="P40">
        <v>1256</v>
      </c>
      <c r="Q40">
        <v>35445</v>
      </c>
      <c r="R40" s="29">
        <v>17.10819579630413</v>
      </c>
      <c r="S40">
        <v>60.691211736493159</v>
      </c>
      <c r="T40">
        <v>18.657074340527576</v>
      </c>
      <c r="U40">
        <v>3.5435181266751306</v>
      </c>
      <c r="V40" s="29">
        <v>12460</v>
      </c>
      <c r="W40">
        <v>42926</v>
      </c>
      <c r="X40">
        <v>12195</v>
      </c>
      <c r="Y40">
        <v>1807</v>
      </c>
      <c r="Z40">
        <v>69388</v>
      </c>
      <c r="AA40" s="29">
        <v>17.956995445898428</v>
      </c>
      <c r="AB40">
        <v>61.863722833919411</v>
      </c>
      <c r="AC40">
        <v>17.575085029111662</v>
      </c>
      <c r="AD40">
        <v>2.6041966910705021</v>
      </c>
    </row>
    <row r="41" spans="2:30">
      <c r="B41" t="s">
        <v>32</v>
      </c>
      <c r="C41">
        <v>2006</v>
      </c>
      <c r="D41">
        <v>10850</v>
      </c>
      <c r="E41">
        <v>36889</v>
      </c>
      <c r="F41">
        <v>9102</v>
      </c>
      <c r="G41">
        <v>831</v>
      </c>
      <c r="H41">
        <v>57672</v>
      </c>
      <c r="I41" s="29">
        <v>18.813288944375088</v>
      </c>
      <c r="J41">
        <v>63.963448467193786</v>
      </c>
      <c r="K41">
        <v>15.782355389096962</v>
      </c>
      <c r="L41">
        <v>1.4409071993341656</v>
      </c>
      <c r="M41" s="29">
        <v>10441</v>
      </c>
      <c r="N41">
        <v>37621</v>
      </c>
      <c r="O41">
        <v>11167</v>
      </c>
      <c r="P41">
        <v>2169</v>
      </c>
      <c r="Q41">
        <v>61398</v>
      </c>
      <c r="R41" s="29">
        <v>17.00543991660966</v>
      </c>
      <c r="S41">
        <v>61.273982865891398</v>
      </c>
      <c r="T41">
        <v>18.187888856314537</v>
      </c>
      <c r="U41">
        <v>3.5326883611844035</v>
      </c>
      <c r="V41" s="29">
        <v>21291</v>
      </c>
      <c r="W41">
        <v>74510</v>
      </c>
      <c r="X41">
        <v>20269</v>
      </c>
      <c r="Y41">
        <v>3000</v>
      </c>
      <c r="Z41">
        <v>119070</v>
      </c>
      <c r="AA41" s="29">
        <v>17.881078357268834</v>
      </c>
      <c r="AB41">
        <v>62.576635592508609</v>
      </c>
      <c r="AC41">
        <v>17.02275972117242</v>
      </c>
      <c r="AD41">
        <v>2.5195263290501386</v>
      </c>
    </row>
    <row r="42" spans="2:30">
      <c r="B42" t="s">
        <v>34</v>
      </c>
      <c r="C42">
        <v>2006</v>
      </c>
      <c r="D42">
        <v>10064</v>
      </c>
      <c r="E42">
        <v>32975</v>
      </c>
      <c r="F42">
        <v>10056</v>
      </c>
      <c r="G42">
        <v>1142</v>
      </c>
      <c r="H42">
        <v>54237</v>
      </c>
      <c r="I42" s="29">
        <v>18.555598576617438</v>
      </c>
      <c r="J42">
        <v>60.797979239264713</v>
      </c>
      <c r="K42">
        <v>18.540848498257649</v>
      </c>
      <c r="L42">
        <v>2.1055736858602061</v>
      </c>
      <c r="M42" s="29">
        <v>9670</v>
      </c>
      <c r="N42">
        <v>33921</v>
      </c>
      <c r="O42">
        <v>12586</v>
      </c>
      <c r="P42">
        <v>2590</v>
      </c>
      <c r="Q42">
        <v>58767</v>
      </c>
      <c r="R42" s="29">
        <v>16.454813075365426</v>
      </c>
      <c r="S42">
        <v>57.721170044412688</v>
      </c>
      <c r="T42">
        <v>21.416781527047494</v>
      </c>
      <c r="U42">
        <v>4.4072353531744008</v>
      </c>
      <c r="V42" s="29">
        <v>19734</v>
      </c>
      <c r="W42">
        <v>66896</v>
      </c>
      <c r="X42">
        <v>22642</v>
      </c>
      <c r="Y42">
        <v>3732</v>
      </c>
      <c r="Z42">
        <v>113004</v>
      </c>
      <c r="AA42" s="29">
        <v>17.463098651375173</v>
      </c>
      <c r="AB42">
        <v>59.197904498955786</v>
      </c>
      <c r="AC42">
        <v>20.036458886411101</v>
      </c>
      <c r="AD42">
        <v>3.3025379632579379</v>
      </c>
    </row>
    <row r="43" spans="2:30">
      <c r="B43" t="s">
        <v>36</v>
      </c>
      <c r="C43">
        <v>2006</v>
      </c>
      <c r="D43">
        <v>8992</v>
      </c>
      <c r="E43">
        <v>28173</v>
      </c>
      <c r="F43">
        <v>7446</v>
      </c>
      <c r="G43">
        <v>849</v>
      </c>
      <c r="H43">
        <v>45460</v>
      </c>
      <c r="I43" s="29">
        <v>19.78002639683238</v>
      </c>
      <c r="J43">
        <v>61.973163220413554</v>
      </c>
      <c r="K43">
        <v>16.379234491860977</v>
      </c>
      <c r="L43">
        <v>1.8675758908930928</v>
      </c>
      <c r="M43" s="29">
        <v>8586</v>
      </c>
      <c r="N43">
        <v>29072</v>
      </c>
      <c r="O43">
        <v>8991</v>
      </c>
      <c r="P43">
        <v>1874</v>
      </c>
      <c r="Q43">
        <v>48523</v>
      </c>
      <c r="R43" s="29">
        <v>17.694701481771531</v>
      </c>
      <c r="S43">
        <v>59.913855285122523</v>
      </c>
      <c r="T43">
        <v>18.529357212043774</v>
      </c>
      <c r="U43">
        <v>3.862086021062177</v>
      </c>
      <c r="V43" s="29">
        <v>17578</v>
      </c>
      <c r="W43">
        <v>57245</v>
      </c>
      <c r="X43">
        <v>16437</v>
      </c>
      <c r="Y43">
        <v>2723</v>
      </c>
      <c r="Z43">
        <v>93983</v>
      </c>
      <c r="AA43" s="29">
        <v>18.703382526627156</v>
      </c>
      <c r="AB43">
        <v>60.909951799793582</v>
      </c>
      <c r="AC43">
        <v>17.489333177276741</v>
      </c>
      <c r="AD43">
        <v>2.8973324963025227</v>
      </c>
    </row>
    <row r="44" spans="2:30">
      <c r="B44" t="s">
        <v>38</v>
      </c>
      <c r="C44">
        <v>2006</v>
      </c>
      <c r="D44">
        <v>14933</v>
      </c>
      <c r="E44">
        <v>48210</v>
      </c>
      <c r="F44">
        <v>9952</v>
      </c>
      <c r="G44">
        <v>817</v>
      </c>
      <c r="H44">
        <v>73912</v>
      </c>
      <c r="I44" s="29">
        <v>20.203755817729192</v>
      </c>
      <c r="J44">
        <v>65.226214958328825</v>
      </c>
      <c r="K44">
        <v>13.464660677562506</v>
      </c>
      <c r="L44">
        <v>1.1053685463794782</v>
      </c>
      <c r="M44" s="29">
        <v>14273</v>
      </c>
      <c r="N44">
        <v>48619</v>
      </c>
      <c r="O44">
        <v>11387</v>
      </c>
      <c r="P44">
        <v>1934</v>
      </c>
      <c r="Q44">
        <v>76213</v>
      </c>
      <c r="R44" s="29">
        <v>18.727776101190084</v>
      </c>
      <c r="S44">
        <v>63.793578523349041</v>
      </c>
      <c r="T44">
        <v>14.941020560796714</v>
      </c>
      <c r="U44">
        <v>2.5376248146641651</v>
      </c>
      <c r="V44" s="29">
        <v>29206</v>
      </c>
      <c r="W44">
        <v>96829</v>
      </c>
      <c r="X44">
        <v>21339</v>
      </c>
      <c r="Y44">
        <v>2751</v>
      </c>
      <c r="Z44">
        <v>150125</v>
      </c>
      <c r="AA44" s="29">
        <v>19.454454621149043</v>
      </c>
      <c r="AB44">
        <v>64.498917568692761</v>
      </c>
      <c r="AC44">
        <v>14.214154870940881</v>
      </c>
      <c r="AD44">
        <v>1.8324729392173187</v>
      </c>
    </row>
    <row r="45" spans="2:30">
      <c r="B45" t="s">
        <v>40</v>
      </c>
      <c r="C45">
        <v>2006</v>
      </c>
      <c r="D45">
        <v>12862</v>
      </c>
      <c r="E45">
        <v>42185</v>
      </c>
      <c r="F45">
        <v>8289</v>
      </c>
      <c r="G45">
        <v>802</v>
      </c>
      <c r="H45">
        <v>64138</v>
      </c>
      <c r="I45" s="29">
        <v>20.053634350930803</v>
      </c>
      <c r="J45">
        <v>65.772241105117089</v>
      </c>
      <c r="K45">
        <v>12.923695780972277</v>
      </c>
      <c r="L45">
        <v>1.2504287629798247</v>
      </c>
      <c r="M45" s="29">
        <v>12062</v>
      </c>
      <c r="N45">
        <v>42175</v>
      </c>
      <c r="O45">
        <v>10020</v>
      </c>
      <c r="P45">
        <v>1916</v>
      </c>
      <c r="Q45">
        <v>66173</v>
      </c>
      <c r="R45" s="29">
        <v>18.227978178411135</v>
      </c>
      <c r="S45">
        <v>63.734453629123657</v>
      </c>
      <c r="T45">
        <v>15.142127453795354</v>
      </c>
      <c r="U45">
        <v>2.89544073866985</v>
      </c>
      <c r="V45" s="29">
        <v>24924</v>
      </c>
      <c r="W45">
        <v>84360</v>
      </c>
      <c r="X45">
        <v>18309</v>
      </c>
      <c r="Y45">
        <v>2718</v>
      </c>
      <c r="Z45">
        <v>130311</v>
      </c>
      <c r="AA45" s="29">
        <v>19.126551096991047</v>
      </c>
      <c r="AB45">
        <v>64.737435826599437</v>
      </c>
      <c r="AC45">
        <v>14.050233671754494</v>
      </c>
      <c r="AD45">
        <v>2.0857794046550175</v>
      </c>
    </row>
    <row r="46" spans="2:30">
      <c r="B46" t="s">
        <v>41</v>
      </c>
      <c r="C46">
        <v>2006</v>
      </c>
      <c r="D46">
        <v>12493</v>
      </c>
      <c r="E46">
        <v>39905</v>
      </c>
      <c r="F46">
        <v>11186</v>
      </c>
      <c r="G46">
        <v>1142</v>
      </c>
      <c r="H46">
        <v>64726</v>
      </c>
      <c r="I46" s="29">
        <v>19.301362667243456</v>
      </c>
      <c r="J46">
        <v>61.652195408336688</v>
      </c>
      <c r="K46">
        <v>17.282081389240801</v>
      </c>
      <c r="L46">
        <v>1.7643605351790623</v>
      </c>
      <c r="M46" s="29">
        <v>11650</v>
      </c>
      <c r="N46">
        <v>39861</v>
      </c>
      <c r="O46">
        <v>12421</v>
      </c>
      <c r="P46">
        <v>2379</v>
      </c>
      <c r="Q46">
        <v>66311</v>
      </c>
      <c r="R46" s="29">
        <v>17.568729170122605</v>
      </c>
      <c r="S46">
        <v>60.112198579421218</v>
      </c>
      <c r="T46">
        <v>18.731432190737586</v>
      </c>
      <c r="U46">
        <v>3.5876400597185985</v>
      </c>
      <c r="V46" s="29">
        <v>24143</v>
      </c>
      <c r="W46">
        <v>79766</v>
      </c>
      <c r="X46">
        <v>23607</v>
      </c>
      <c r="Y46">
        <v>3521</v>
      </c>
      <c r="Z46">
        <v>131037</v>
      </c>
      <c r="AA46" s="29">
        <v>18.424567107000314</v>
      </c>
      <c r="AB46">
        <v>60.872883231453713</v>
      </c>
      <c r="AC46">
        <v>18.015522333386752</v>
      </c>
      <c r="AD46">
        <v>2.6870273281592221</v>
      </c>
    </row>
    <row r="47" spans="2:30">
      <c r="B47" t="s">
        <v>43</v>
      </c>
      <c r="C47">
        <v>2006</v>
      </c>
      <c r="D47">
        <v>6132</v>
      </c>
      <c r="E47">
        <v>24512</v>
      </c>
      <c r="F47">
        <v>5905</v>
      </c>
      <c r="G47">
        <v>587</v>
      </c>
      <c r="H47">
        <v>37136</v>
      </c>
      <c r="I47" s="29">
        <v>16.512279190004307</v>
      </c>
      <c r="J47">
        <v>66.00603188280914</v>
      </c>
      <c r="K47">
        <v>15.901012494614392</v>
      </c>
      <c r="L47">
        <v>1.5806764325721674</v>
      </c>
      <c r="M47" s="29">
        <v>5673</v>
      </c>
      <c r="N47">
        <v>24375</v>
      </c>
      <c r="O47">
        <v>6827</v>
      </c>
      <c r="P47">
        <v>1331</v>
      </c>
      <c r="Q47">
        <v>38206</v>
      </c>
      <c r="R47" s="29">
        <v>14.848453122546196</v>
      </c>
      <c r="S47">
        <v>63.798879757106207</v>
      </c>
      <c r="T47">
        <v>17.868921111867245</v>
      </c>
      <c r="U47">
        <v>3.4837460084803435</v>
      </c>
      <c r="V47" s="29">
        <v>11805</v>
      </c>
      <c r="W47">
        <v>48887</v>
      </c>
      <c r="X47">
        <v>12732</v>
      </c>
      <c r="Y47">
        <v>1918</v>
      </c>
      <c r="Z47">
        <v>75342</v>
      </c>
      <c r="AA47" s="29">
        <v>15.668551405590508</v>
      </c>
      <c r="AB47">
        <v>64.886782936476337</v>
      </c>
      <c r="AC47">
        <v>16.898940829816038</v>
      </c>
      <c r="AD47">
        <v>2.5457248281171192</v>
      </c>
    </row>
    <row r="48" spans="2:30">
      <c r="B48" t="s">
        <v>45</v>
      </c>
      <c r="C48">
        <v>2006</v>
      </c>
      <c r="D48">
        <v>11722</v>
      </c>
      <c r="E48">
        <v>34903</v>
      </c>
      <c r="F48">
        <v>9871</v>
      </c>
      <c r="G48">
        <v>861</v>
      </c>
      <c r="H48">
        <v>57357</v>
      </c>
      <c r="I48" s="29">
        <v>20.436912669770035</v>
      </c>
      <c r="J48">
        <v>60.852206356678352</v>
      </c>
      <c r="K48">
        <v>17.209756437749533</v>
      </c>
      <c r="L48">
        <v>1.5011245358020817</v>
      </c>
      <c r="M48" s="29">
        <v>11121</v>
      </c>
      <c r="N48">
        <v>36707</v>
      </c>
      <c r="O48">
        <v>11114</v>
      </c>
      <c r="P48">
        <v>1979</v>
      </c>
      <c r="Q48">
        <v>60921</v>
      </c>
      <c r="R48" s="29">
        <v>18.254788989018564</v>
      </c>
      <c r="S48">
        <v>60.253442983536054</v>
      </c>
      <c r="T48">
        <v>18.243298698314213</v>
      </c>
      <c r="U48">
        <v>3.2484693291311699</v>
      </c>
      <c r="V48" s="29">
        <v>22843</v>
      </c>
      <c r="W48">
        <v>71610</v>
      </c>
      <c r="X48">
        <v>20985</v>
      </c>
      <c r="Y48">
        <v>2840</v>
      </c>
      <c r="Z48">
        <v>118278</v>
      </c>
      <c r="AA48" s="29">
        <v>19.312974517661779</v>
      </c>
      <c r="AB48">
        <v>60.543803581392986</v>
      </c>
      <c r="AC48">
        <v>17.742099122406536</v>
      </c>
      <c r="AD48">
        <v>2.401122778538697</v>
      </c>
    </row>
    <row r="49" spans="2:30">
      <c r="B49" t="s">
        <v>47</v>
      </c>
      <c r="C49">
        <v>2006</v>
      </c>
      <c r="D49">
        <v>17240</v>
      </c>
      <c r="E49">
        <v>54323</v>
      </c>
      <c r="F49">
        <v>14184</v>
      </c>
      <c r="G49">
        <v>1287</v>
      </c>
      <c r="H49">
        <v>87034</v>
      </c>
      <c r="I49" s="29">
        <v>19.80835075947331</v>
      </c>
      <c r="J49">
        <v>62.415837488797479</v>
      </c>
      <c r="K49">
        <v>16.297079302341615</v>
      </c>
      <c r="L49">
        <v>1.4787324493875957</v>
      </c>
      <c r="M49" s="29">
        <v>16021</v>
      </c>
      <c r="N49">
        <v>56724</v>
      </c>
      <c r="O49">
        <v>16615</v>
      </c>
      <c r="P49">
        <v>3110</v>
      </c>
      <c r="Q49">
        <v>92470</v>
      </c>
      <c r="R49" s="29">
        <v>17.325619119714503</v>
      </c>
      <c r="S49">
        <v>61.343138315129231</v>
      </c>
      <c r="T49">
        <v>17.967989618254567</v>
      </c>
      <c r="U49">
        <v>3.3632529469016981</v>
      </c>
      <c r="V49" s="29">
        <v>33261</v>
      </c>
      <c r="W49">
        <v>111047</v>
      </c>
      <c r="X49">
        <v>30799</v>
      </c>
      <c r="Y49">
        <v>4397</v>
      </c>
      <c r="Z49">
        <v>179504</v>
      </c>
      <c r="AA49" s="29">
        <v>18.529392102682948</v>
      </c>
      <c r="AB49">
        <v>61.863245387289425</v>
      </c>
      <c r="AC49">
        <v>17.157834922898655</v>
      </c>
      <c r="AD49">
        <v>2.4495275871289777</v>
      </c>
    </row>
    <row r="50" spans="2:30">
      <c r="B50" t="s">
        <v>49</v>
      </c>
      <c r="C50">
        <v>2006</v>
      </c>
      <c r="D50">
        <v>21263</v>
      </c>
      <c r="E50">
        <v>73643</v>
      </c>
      <c r="F50">
        <v>16148</v>
      </c>
      <c r="G50">
        <v>1586</v>
      </c>
      <c r="H50">
        <v>112640</v>
      </c>
      <c r="I50" s="29">
        <v>18.876953125</v>
      </c>
      <c r="J50">
        <v>65.379083806818187</v>
      </c>
      <c r="K50">
        <v>14.335937500000002</v>
      </c>
      <c r="L50">
        <v>1.4080255681818181</v>
      </c>
      <c r="M50" s="29">
        <v>19985</v>
      </c>
      <c r="N50">
        <v>74858</v>
      </c>
      <c r="O50">
        <v>19572</v>
      </c>
      <c r="P50">
        <v>3738</v>
      </c>
      <c r="Q50">
        <v>118153</v>
      </c>
      <c r="R50" s="29">
        <v>16.914509153385865</v>
      </c>
      <c r="S50">
        <v>63.356833935659694</v>
      </c>
      <c r="T50">
        <v>16.564962379287874</v>
      </c>
      <c r="U50">
        <v>3.1636945316665681</v>
      </c>
      <c r="V50" s="29">
        <v>41248</v>
      </c>
      <c r="W50">
        <v>148501</v>
      </c>
      <c r="X50">
        <v>35720</v>
      </c>
      <c r="Y50">
        <v>5324</v>
      </c>
      <c r="Z50">
        <v>230793</v>
      </c>
      <c r="AA50" s="29">
        <v>17.872292487207151</v>
      </c>
      <c r="AB50">
        <v>64.343805921323437</v>
      </c>
      <c r="AC50">
        <v>15.477072528196262</v>
      </c>
      <c r="AD50">
        <v>2.3068290632731494</v>
      </c>
    </row>
    <row r="51" spans="2:30">
      <c r="B51" t="s">
        <v>51</v>
      </c>
      <c r="C51">
        <v>2006</v>
      </c>
      <c r="D51">
        <v>13099</v>
      </c>
      <c r="E51">
        <v>43397</v>
      </c>
      <c r="F51">
        <v>9768</v>
      </c>
      <c r="G51">
        <v>906</v>
      </c>
      <c r="H51">
        <v>67170</v>
      </c>
      <c r="I51" s="29">
        <v>19.501265445883579</v>
      </c>
      <c r="J51">
        <v>64.607711776090511</v>
      </c>
      <c r="K51">
        <v>14.542206342117018</v>
      </c>
      <c r="L51">
        <v>1.3488164359088879</v>
      </c>
      <c r="M51" s="29">
        <v>12536</v>
      </c>
      <c r="N51">
        <v>44328</v>
      </c>
      <c r="O51">
        <v>12064</v>
      </c>
      <c r="P51">
        <v>2225</v>
      </c>
      <c r="Q51">
        <v>71153</v>
      </c>
      <c r="R51" s="29">
        <v>17.618371677933467</v>
      </c>
      <c r="S51">
        <v>62.299551670344187</v>
      </c>
      <c r="T51">
        <v>16.955012437985751</v>
      </c>
      <c r="U51">
        <v>3.1270642137365958</v>
      </c>
      <c r="V51" s="29">
        <v>25635</v>
      </c>
      <c r="W51">
        <v>87725</v>
      </c>
      <c r="X51">
        <v>21832</v>
      </c>
      <c r="Y51">
        <v>3131</v>
      </c>
      <c r="Z51">
        <v>138323</v>
      </c>
      <c r="AA51" s="29">
        <v>18.532709672288775</v>
      </c>
      <c r="AB51">
        <v>63.420400078078117</v>
      </c>
      <c r="AC51">
        <v>15.783347671753795</v>
      </c>
      <c r="AD51">
        <v>2.2635425778793112</v>
      </c>
    </row>
    <row r="52" spans="2:30">
      <c r="B52" t="s">
        <v>53</v>
      </c>
      <c r="C52">
        <v>2006</v>
      </c>
      <c r="D52">
        <v>13406</v>
      </c>
      <c r="E52">
        <v>42464</v>
      </c>
      <c r="F52">
        <v>8954</v>
      </c>
      <c r="G52">
        <v>737</v>
      </c>
      <c r="H52">
        <v>65561</v>
      </c>
      <c r="I52" s="29">
        <v>20.448132273760315</v>
      </c>
      <c r="J52">
        <v>64.770213999176335</v>
      </c>
      <c r="K52">
        <v>13.657509800033557</v>
      </c>
      <c r="L52">
        <v>1.124143927029789</v>
      </c>
      <c r="M52" s="29">
        <v>12606</v>
      </c>
      <c r="N52">
        <v>43208</v>
      </c>
      <c r="O52">
        <v>10981</v>
      </c>
      <c r="P52">
        <v>1808</v>
      </c>
      <c r="Q52">
        <v>68603</v>
      </c>
      <c r="R52" s="29">
        <v>18.375289710362523</v>
      </c>
      <c r="S52">
        <v>62.982668396425808</v>
      </c>
      <c r="T52">
        <v>16.006588633150155</v>
      </c>
      <c r="U52">
        <v>2.6354532600615133</v>
      </c>
      <c r="V52" s="29">
        <v>26012</v>
      </c>
      <c r="W52">
        <v>85672</v>
      </c>
      <c r="X52">
        <v>19935</v>
      </c>
      <c r="Y52">
        <v>2545</v>
      </c>
      <c r="Z52">
        <v>134164</v>
      </c>
      <c r="AA52" s="29">
        <v>19.388211442711906</v>
      </c>
      <c r="AB52">
        <v>63.856176023374381</v>
      </c>
      <c r="AC52">
        <v>14.858680420977311</v>
      </c>
      <c r="AD52">
        <v>1.8969321129364063</v>
      </c>
    </row>
    <row r="53" spans="2:30">
      <c r="B53" t="s">
        <v>55</v>
      </c>
      <c r="C53">
        <v>2006</v>
      </c>
      <c r="D53">
        <v>12599</v>
      </c>
      <c r="E53">
        <v>38138</v>
      </c>
      <c r="F53">
        <v>8328</v>
      </c>
      <c r="G53">
        <v>847</v>
      </c>
      <c r="H53">
        <v>59912</v>
      </c>
      <c r="I53" s="29">
        <v>21.029176124983309</v>
      </c>
      <c r="J53">
        <v>63.656696488182661</v>
      </c>
      <c r="K53">
        <v>13.900387234610761</v>
      </c>
      <c r="L53">
        <v>1.4137401522232609</v>
      </c>
      <c r="M53" s="29">
        <v>11978</v>
      </c>
      <c r="N53">
        <v>39737</v>
      </c>
      <c r="O53">
        <v>10207</v>
      </c>
      <c r="P53">
        <v>1808</v>
      </c>
      <c r="Q53">
        <v>63730</v>
      </c>
      <c r="R53" s="29">
        <v>18.794916052094777</v>
      </c>
      <c r="S53">
        <v>62.352110466028556</v>
      </c>
      <c r="T53">
        <v>16.016005021183116</v>
      </c>
      <c r="U53">
        <v>2.8369684606935506</v>
      </c>
      <c r="V53" s="29">
        <v>24577</v>
      </c>
      <c r="W53">
        <v>77875</v>
      </c>
      <c r="X53">
        <v>18535</v>
      </c>
      <c r="Y53">
        <v>2655</v>
      </c>
      <c r="Z53">
        <v>123642</v>
      </c>
      <c r="AA53" s="29">
        <v>19.87754969994015</v>
      </c>
      <c r="AB53">
        <v>62.984261011630352</v>
      </c>
      <c r="AC53">
        <v>14.990860710761716</v>
      </c>
      <c r="AD53">
        <v>2.1473285776677828</v>
      </c>
    </row>
    <row r="54" spans="2:30">
      <c r="B54" t="s">
        <v>57</v>
      </c>
      <c r="C54">
        <v>2006</v>
      </c>
      <c r="D54">
        <v>30577</v>
      </c>
      <c r="E54">
        <v>108927</v>
      </c>
      <c r="F54">
        <v>16644</v>
      </c>
      <c r="G54">
        <v>1769</v>
      </c>
      <c r="H54">
        <v>157917</v>
      </c>
      <c r="I54" s="29">
        <v>19.362703192183236</v>
      </c>
      <c r="J54">
        <v>68.977374190239175</v>
      </c>
      <c r="K54">
        <v>10.539713900340052</v>
      </c>
      <c r="L54">
        <v>1.1202087172375361</v>
      </c>
      <c r="M54" s="29">
        <v>29558</v>
      </c>
      <c r="N54">
        <v>110662</v>
      </c>
      <c r="O54">
        <v>21641</v>
      </c>
      <c r="P54">
        <v>3988</v>
      </c>
      <c r="Q54">
        <v>165849</v>
      </c>
      <c r="R54" s="29">
        <v>17.822235889272772</v>
      </c>
      <c r="S54">
        <v>66.724550645466664</v>
      </c>
      <c r="T54">
        <v>13.04861651261087</v>
      </c>
      <c r="U54">
        <v>2.4045969526496997</v>
      </c>
      <c r="V54" s="29">
        <v>60135</v>
      </c>
      <c r="W54">
        <v>219589</v>
      </c>
      <c r="X54">
        <v>38285</v>
      </c>
      <c r="Y54">
        <v>5757</v>
      </c>
      <c r="Z54">
        <v>323766</v>
      </c>
      <c r="AA54" s="29">
        <v>18.573599451455681</v>
      </c>
      <c r="AB54">
        <v>67.823366258347079</v>
      </c>
      <c r="AC54">
        <v>11.824898228967836</v>
      </c>
      <c r="AD54">
        <v>1.7781360612294066</v>
      </c>
    </row>
    <row r="55" spans="2:30">
      <c r="B55" t="s">
        <v>59</v>
      </c>
      <c r="C55">
        <v>2006</v>
      </c>
      <c r="D55">
        <v>23032</v>
      </c>
      <c r="E55">
        <v>74993</v>
      </c>
      <c r="F55">
        <v>15067</v>
      </c>
      <c r="G55">
        <v>1231</v>
      </c>
      <c r="H55">
        <v>114323</v>
      </c>
      <c r="I55" s="29">
        <v>20.146427228116824</v>
      </c>
      <c r="J55">
        <v>65.597473824164865</v>
      </c>
      <c r="K55">
        <v>13.179325245138774</v>
      </c>
      <c r="L55">
        <v>1.0767737025795334</v>
      </c>
      <c r="M55" s="29">
        <v>22276</v>
      </c>
      <c r="N55">
        <v>76067</v>
      </c>
      <c r="O55">
        <v>18495</v>
      </c>
      <c r="P55">
        <v>3332</v>
      </c>
      <c r="Q55">
        <v>120170</v>
      </c>
      <c r="R55" s="29">
        <v>18.537072480652409</v>
      </c>
      <c r="S55">
        <v>63.299492385786806</v>
      </c>
      <c r="T55">
        <v>15.390696513272864</v>
      </c>
      <c r="U55">
        <v>2.7727386202879254</v>
      </c>
      <c r="V55" s="29">
        <v>45308</v>
      </c>
      <c r="W55">
        <v>151060</v>
      </c>
      <c r="X55">
        <v>33562</v>
      </c>
      <c r="Y55">
        <v>4563</v>
      </c>
      <c r="Z55">
        <v>234493</v>
      </c>
      <c r="AA55" s="29">
        <v>19.321685508735868</v>
      </c>
      <c r="AB55">
        <v>64.419833427863509</v>
      </c>
      <c r="AC55">
        <v>14.312580759340365</v>
      </c>
      <c r="AD55">
        <v>1.9459003040602492</v>
      </c>
    </row>
    <row r="56" spans="2:30">
      <c r="B56" t="s">
        <v>61</v>
      </c>
      <c r="C56">
        <v>2006</v>
      </c>
      <c r="D56">
        <v>5737</v>
      </c>
      <c r="E56">
        <v>17816</v>
      </c>
      <c r="F56">
        <v>3664</v>
      </c>
      <c r="G56">
        <v>290</v>
      </c>
      <c r="H56">
        <v>27507</v>
      </c>
      <c r="I56" s="29">
        <v>20.856509252190353</v>
      </c>
      <c r="J56">
        <v>64.768967899080238</v>
      </c>
      <c r="K56">
        <v>13.320245755625839</v>
      </c>
      <c r="L56">
        <v>1.0542770931035736</v>
      </c>
      <c r="M56" s="29">
        <v>5508</v>
      </c>
      <c r="N56">
        <v>18360</v>
      </c>
      <c r="O56">
        <v>4492</v>
      </c>
      <c r="P56">
        <v>760</v>
      </c>
      <c r="Q56">
        <v>29120</v>
      </c>
      <c r="R56" s="29">
        <v>18.914835164835164</v>
      </c>
      <c r="S56">
        <v>63.049450549450547</v>
      </c>
      <c r="T56">
        <v>15.425824175824177</v>
      </c>
      <c r="U56">
        <v>2.6098901098901099</v>
      </c>
      <c r="V56" s="29">
        <v>11245</v>
      </c>
      <c r="W56">
        <v>36176</v>
      </c>
      <c r="X56">
        <v>8156</v>
      </c>
      <c r="Y56">
        <v>1050</v>
      </c>
      <c r="Z56">
        <v>56627</v>
      </c>
      <c r="AA56" s="29">
        <v>19.858018259840712</v>
      </c>
      <c r="AB56">
        <v>63.884719303512462</v>
      </c>
      <c r="AC56">
        <v>14.403023292775529</v>
      </c>
      <c r="AD56">
        <v>1.8542391438712982</v>
      </c>
    </row>
    <row r="57" spans="2:30">
      <c r="B57" t="s">
        <v>63</v>
      </c>
      <c r="C57">
        <v>2006</v>
      </c>
      <c r="D57">
        <v>18105</v>
      </c>
      <c r="E57">
        <v>55139</v>
      </c>
      <c r="F57">
        <v>10909</v>
      </c>
      <c r="G57">
        <v>839</v>
      </c>
      <c r="H57">
        <v>84992</v>
      </c>
      <c r="I57" s="29">
        <v>21.302004894578314</v>
      </c>
      <c r="J57">
        <v>64.875517695783131</v>
      </c>
      <c r="K57">
        <v>12.835325677710843</v>
      </c>
      <c r="L57">
        <v>0.98715173192771077</v>
      </c>
      <c r="M57" s="29">
        <v>17122</v>
      </c>
      <c r="N57">
        <v>56268</v>
      </c>
      <c r="O57">
        <v>13198</v>
      </c>
      <c r="P57">
        <v>2161</v>
      </c>
      <c r="Q57">
        <v>88749</v>
      </c>
      <c r="R57" s="29">
        <v>19.292611747738004</v>
      </c>
      <c r="S57">
        <v>63.401277760876177</v>
      </c>
      <c r="T57">
        <v>14.871153477785665</v>
      </c>
      <c r="U57">
        <v>2.4349570136001533</v>
      </c>
      <c r="V57" s="29">
        <v>35227</v>
      </c>
      <c r="W57">
        <v>111407</v>
      </c>
      <c r="X57">
        <v>24107</v>
      </c>
      <c r="Y57">
        <v>3000</v>
      </c>
      <c r="Z57">
        <v>173741</v>
      </c>
      <c r="AA57" s="29">
        <v>20.275582620106942</v>
      </c>
      <c r="AB57">
        <v>64.122458141716692</v>
      </c>
      <c r="AC57">
        <v>13.875251092142902</v>
      </c>
      <c r="AD57">
        <v>1.7267081460334635</v>
      </c>
    </row>
    <row r="58" spans="2:30">
      <c r="B58" t="s">
        <v>65</v>
      </c>
      <c r="C58">
        <v>2006</v>
      </c>
      <c r="D58">
        <v>6723</v>
      </c>
      <c r="E58">
        <v>21966</v>
      </c>
      <c r="F58">
        <v>4815</v>
      </c>
      <c r="G58">
        <v>367</v>
      </c>
      <c r="H58">
        <v>33871</v>
      </c>
      <c r="I58" s="29">
        <v>19.848838239201676</v>
      </c>
      <c r="J58">
        <v>64.851938236249296</v>
      </c>
      <c r="K58">
        <v>14.21570074695167</v>
      </c>
      <c r="L58">
        <v>1.0835227775973546</v>
      </c>
      <c r="M58" s="29">
        <v>6720</v>
      </c>
      <c r="N58">
        <v>22261</v>
      </c>
      <c r="O58">
        <v>5644</v>
      </c>
      <c r="P58">
        <v>1114</v>
      </c>
      <c r="Q58">
        <v>35739</v>
      </c>
      <c r="R58" s="29">
        <v>18.802988332074204</v>
      </c>
      <c r="S58">
        <v>62.287696913735694</v>
      </c>
      <c r="T58">
        <v>15.792271747950418</v>
      </c>
      <c r="U58">
        <v>3.1170430062396823</v>
      </c>
      <c r="V58" s="29">
        <v>13443</v>
      </c>
      <c r="W58">
        <v>44227</v>
      </c>
      <c r="X58">
        <v>10459</v>
      </c>
      <c r="Y58">
        <v>1481</v>
      </c>
      <c r="Z58">
        <v>69610</v>
      </c>
      <c r="AA58" s="29">
        <v>19.311880476942971</v>
      </c>
      <c r="AB58">
        <v>63.53541157879615</v>
      </c>
      <c r="AC58">
        <v>15.025140066082459</v>
      </c>
      <c r="AD58">
        <v>2.1275678781784229</v>
      </c>
    </row>
    <row r="59" spans="2:30">
      <c r="B59" t="s">
        <v>67</v>
      </c>
      <c r="C59">
        <v>2006</v>
      </c>
      <c r="D59">
        <v>9300</v>
      </c>
      <c r="E59">
        <v>28188</v>
      </c>
      <c r="F59">
        <v>6115</v>
      </c>
      <c r="G59">
        <v>559</v>
      </c>
      <c r="H59">
        <v>44162</v>
      </c>
      <c r="I59" s="29">
        <v>21.058828857388708</v>
      </c>
      <c r="J59">
        <v>63.828630949685248</v>
      </c>
      <c r="K59">
        <v>13.846746071283004</v>
      </c>
      <c r="L59">
        <v>1.2657941216430415</v>
      </c>
      <c r="M59" s="29">
        <v>8796</v>
      </c>
      <c r="N59">
        <v>28861</v>
      </c>
      <c r="O59">
        <v>7653</v>
      </c>
      <c r="P59">
        <v>1348</v>
      </c>
      <c r="Q59">
        <v>46658</v>
      </c>
      <c r="R59" s="29">
        <v>18.852072527755155</v>
      </c>
      <c r="S59">
        <v>61.856487633417636</v>
      </c>
      <c r="T59">
        <v>16.402331861631446</v>
      </c>
      <c r="U59">
        <v>2.8891079771957653</v>
      </c>
      <c r="V59" s="29">
        <v>18096</v>
      </c>
      <c r="W59">
        <v>57049</v>
      </c>
      <c r="X59">
        <v>13768</v>
      </c>
      <c r="Y59">
        <v>1907</v>
      </c>
      <c r="Z59">
        <v>90820</v>
      </c>
      <c r="AA59" s="29">
        <v>19.925126624091611</v>
      </c>
      <c r="AB59">
        <v>62.815459149966969</v>
      </c>
      <c r="AC59">
        <v>15.159656463334068</v>
      </c>
      <c r="AD59">
        <v>2.0997577626073549</v>
      </c>
    </row>
    <row r="60" spans="2:30">
      <c r="B60" t="s">
        <v>69</v>
      </c>
      <c r="C60">
        <v>2006</v>
      </c>
      <c r="D60">
        <v>8809</v>
      </c>
      <c r="E60">
        <v>27484</v>
      </c>
      <c r="F60">
        <v>6732</v>
      </c>
      <c r="G60">
        <v>656</v>
      </c>
      <c r="H60">
        <v>43681</v>
      </c>
      <c r="I60" s="29">
        <v>20.166662851125203</v>
      </c>
      <c r="J60">
        <v>62.919804949520383</v>
      </c>
      <c r="K60">
        <v>15.411735079325107</v>
      </c>
      <c r="L60">
        <v>1.5017971200293034</v>
      </c>
      <c r="M60" s="29">
        <v>8220</v>
      </c>
      <c r="N60">
        <v>27751</v>
      </c>
      <c r="O60">
        <v>7932</v>
      </c>
      <c r="P60">
        <v>1506</v>
      </c>
      <c r="Q60">
        <v>45409</v>
      </c>
      <c r="R60" s="29">
        <v>18.102138342619302</v>
      </c>
      <c r="S60">
        <v>61.113435662533853</v>
      </c>
      <c r="T60">
        <v>17.467902838644321</v>
      </c>
      <c r="U60">
        <v>3.316523156202515</v>
      </c>
      <c r="V60" s="29">
        <v>17029</v>
      </c>
      <c r="W60">
        <v>55235</v>
      </c>
      <c r="X60">
        <v>14664</v>
      </c>
      <c r="Y60">
        <v>2162</v>
      </c>
      <c r="Z60">
        <v>89090</v>
      </c>
      <c r="AA60" s="29">
        <v>19.114378718150185</v>
      </c>
      <c r="AB60">
        <v>61.999102031653386</v>
      </c>
      <c r="AC60">
        <v>16.459759793467281</v>
      </c>
      <c r="AD60">
        <v>2.4267594567291502</v>
      </c>
    </row>
    <row r="61" spans="2:30">
      <c r="B61" t="s">
        <v>71</v>
      </c>
      <c r="C61">
        <v>2006</v>
      </c>
      <c r="D61">
        <v>14922</v>
      </c>
      <c r="E61">
        <v>43643</v>
      </c>
      <c r="F61">
        <v>8881</v>
      </c>
      <c r="G61">
        <v>863</v>
      </c>
      <c r="H61">
        <v>68309</v>
      </c>
      <c r="I61" s="29">
        <v>21.84485206927345</v>
      </c>
      <c r="J61">
        <v>63.890556149262913</v>
      </c>
      <c r="K61">
        <v>13.001215066828674</v>
      </c>
      <c r="L61">
        <v>1.2633767146349677</v>
      </c>
      <c r="M61" s="29">
        <v>14510</v>
      </c>
      <c r="N61">
        <v>44858</v>
      </c>
      <c r="O61">
        <v>10850</v>
      </c>
      <c r="P61">
        <v>2030</v>
      </c>
      <c r="Q61">
        <v>72248</v>
      </c>
      <c r="R61" s="29">
        <v>20.083600930129553</v>
      </c>
      <c r="S61">
        <v>62.088915956151034</v>
      </c>
      <c r="T61">
        <v>15.017716753404939</v>
      </c>
      <c r="U61">
        <v>2.8097663603144722</v>
      </c>
      <c r="V61" s="29">
        <v>29432</v>
      </c>
      <c r="W61">
        <v>88501</v>
      </c>
      <c r="X61">
        <v>19731</v>
      </c>
      <c r="Y61">
        <v>2893</v>
      </c>
      <c r="Z61">
        <v>140557</v>
      </c>
      <c r="AA61" s="29">
        <v>20.939547656822498</v>
      </c>
      <c r="AB61">
        <v>62.964491274002718</v>
      </c>
      <c r="AC61">
        <v>14.037721351480181</v>
      </c>
      <c r="AD61">
        <v>2.058239717694601</v>
      </c>
    </row>
    <row r="62" spans="2:30">
      <c r="B62" t="s">
        <v>20</v>
      </c>
      <c r="C62">
        <v>2006</v>
      </c>
      <c r="D62">
        <v>289256</v>
      </c>
      <c r="E62">
        <v>939287</v>
      </c>
      <c r="F62">
        <v>207598</v>
      </c>
      <c r="G62">
        <v>19519</v>
      </c>
      <c r="H62">
        <v>1455660</v>
      </c>
      <c r="I62" s="29">
        <v>19.871123751425472</v>
      </c>
      <c r="J62">
        <v>64.526537790418089</v>
      </c>
      <c r="K62">
        <v>14.261434675679761</v>
      </c>
      <c r="L62">
        <v>1.3409037824766772</v>
      </c>
      <c r="M62" s="29">
        <v>275376</v>
      </c>
      <c r="N62">
        <v>957806</v>
      </c>
      <c r="O62">
        <v>250470</v>
      </c>
      <c r="P62">
        <v>46356</v>
      </c>
      <c r="Q62">
        <v>1530008</v>
      </c>
      <c r="R62" s="29">
        <v>17.998337263596007</v>
      </c>
      <c r="S62">
        <v>62.601372018969833</v>
      </c>
      <c r="T62">
        <v>16.370502637894706</v>
      </c>
      <c r="U62">
        <v>3.0297880795394536</v>
      </c>
      <c r="V62" s="29">
        <v>564632</v>
      </c>
      <c r="W62">
        <v>1897093</v>
      </c>
      <c r="X62">
        <v>458068</v>
      </c>
      <c r="Y62">
        <v>65875</v>
      </c>
      <c r="Z62">
        <v>2985668</v>
      </c>
      <c r="AA62" s="29">
        <v>18.91141278936573</v>
      </c>
      <c r="AB62">
        <v>63.539985021777369</v>
      </c>
      <c r="AC62">
        <v>15.342228271864119</v>
      </c>
      <c r="AD62">
        <v>2.2063739169927805</v>
      </c>
    </row>
    <row r="63" spans="2:30">
      <c r="B63" t="s">
        <v>23</v>
      </c>
      <c r="C63">
        <v>2007</v>
      </c>
      <c r="D63">
        <v>63775</v>
      </c>
      <c r="E63">
        <v>211388</v>
      </c>
      <c r="F63">
        <v>51375</v>
      </c>
      <c r="G63">
        <v>5262</v>
      </c>
      <c r="H63">
        <v>331800</v>
      </c>
      <c r="I63" s="29">
        <v>19.220916214587099</v>
      </c>
      <c r="J63">
        <v>63.709463532248343</v>
      </c>
      <c r="K63">
        <v>15.483725135623869</v>
      </c>
      <c r="L63">
        <v>1.5858951175406872</v>
      </c>
      <c r="M63" s="29">
        <v>60491</v>
      </c>
      <c r="N63">
        <v>214284</v>
      </c>
      <c r="O63">
        <v>60805</v>
      </c>
      <c r="P63">
        <v>12105</v>
      </c>
      <c r="Q63">
        <v>347685</v>
      </c>
      <c r="R63" s="29">
        <v>17.398219652846684</v>
      </c>
      <c r="S63">
        <v>61.631649337762632</v>
      </c>
      <c r="T63">
        <v>17.488531285502681</v>
      </c>
      <c r="U63">
        <v>3.4815997238880021</v>
      </c>
      <c r="V63" s="29">
        <v>124266</v>
      </c>
      <c r="W63">
        <v>425672</v>
      </c>
      <c r="X63">
        <v>112180</v>
      </c>
      <c r="Y63">
        <v>17367</v>
      </c>
      <c r="Z63">
        <v>679485</v>
      </c>
      <c r="AA63" s="29">
        <v>18.288262434049315</v>
      </c>
      <c r="AB63">
        <v>62.646268865390695</v>
      </c>
      <c r="AC63">
        <v>16.50956238916238</v>
      </c>
      <c r="AD63">
        <v>2.5559063113976026</v>
      </c>
    </row>
    <row r="64" spans="2:30">
      <c r="B64" t="s">
        <v>25</v>
      </c>
      <c r="C64">
        <v>2007</v>
      </c>
      <c r="D64">
        <v>12248</v>
      </c>
      <c r="E64">
        <v>40266</v>
      </c>
      <c r="F64">
        <v>11438</v>
      </c>
      <c r="G64">
        <v>1203</v>
      </c>
      <c r="H64">
        <v>65155</v>
      </c>
      <c r="I64" s="29">
        <v>18.798250326145347</v>
      </c>
      <c r="J64">
        <v>61.800322308341649</v>
      </c>
      <c r="K64">
        <v>17.555061008364671</v>
      </c>
      <c r="L64">
        <v>1.8463663571483386</v>
      </c>
      <c r="M64" s="29">
        <v>11540</v>
      </c>
      <c r="N64">
        <v>40183</v>
      </c>
      <c r="O64">
        <v>12637</v>
      </c>
      <c r="P64">
        <v>2467</v>
      </c>
      <c r="Q64">
        <v>66827</v>
      </c>
      <c r="R64" s="29">
        <v>17.268469331258324</v>
      </c>
      <c r="S64">
        <v>60.129887620273252</v>
      </c>
      <c r="T64">
        <v>18.910021398536518</v>
      </c>
      <c r="U64">
        <v>3.6916216499319137</v>
      </c>
      <c r="V64" s="29">
        <v>23788</v>
      </c>
      <c r="W64">
        <v>80449</v>
      </c>
      <c r="X64">
        <v>24075</v>
      </c>
      <c r="Y64">
        <v>3670</v>
      </c>
      <c r="Z64">
        <v>131982</v>
      </c>
      <c r="AA64" s="29">
        <v>18.023669894379537</v>
      </c>
      <c r="AB64">
        <v>60.954524101771455</v>
      </c>
      <c r="AC64">
        <v>18.241123789607673</v>
      </c>
      <c r="AD64">
        <v>2.7806822142413359</v>
      </c>
    </row>
    <row r="65" spans="2:30">
      <c r="B65" t="s">
        <v>26</v>
      </c>
      <c r="C65">
        <v>2007</v>
      </c>
      <c r="D65">
        <v>34825</v>
      </c>
      <c r="E65">
        <v>115169</v>
      </c>
      <c r="F65">
        <v>30550</v>
      </c>
      <c r="G65">
        <v>2928</v>
      </c>
      <c r="H65">
        <v>183472</v>
      </c>
      <c r="I65" s="29">
        <v>18.981097933199617</v>
      </c>
      <c r="J65">
        <v>62.771976105345772</v>
      </c>
      <c r="K65">
        <v>16.651042120868578</v>
      </c>
      <c r="L65">
        <v>1.5958838405860296</v>
      </c>
      <c r="M65" s="29">
        <v>32750</v>
      </c>
      <c r="N65">
        <v>118694</v>
      </c>
      <c r="O65">
        <v>34682</v>
      </c>
      <c r="P65">
        <v>6682</v>
      </c>
      <c r="Q65">
        <v>192808</v>
      </c>
      <c r="R65" s="29">
        <v>16.98580971743911</v>
      </c>
      <c r="S65">
        <v>61.560723621426497</v>
      </c>
      <c r="T65">
        <v>17.987842828098419</v>
      </c>
      <c r="U65">
        <v>3.4656238330359739</v>
      </c>
      <c r="V65" s="29">
        <v>67575</v>
      </c>
      <c r="W65">
        <v>233863</v>
      </c>
      <c r="X65">
        <v>65232</v>
      </c>
      <c r="Y65">
        <v>9610</v>
      </c>
      <c r="Z65">
        <v>376280</v>
      </c>
      <c r="AA65" s="29">
        <v>17.958700967364731</v>
      </c>
      <c r="AB65">
        <v>62.151323482513021</v>
      </c>
      <c r="AC65">
        <v>17.336026363346445</v>
      </c>
      <c r="AD65">
        <v>2.5539491867758053</v>
      </c>
    </row>
    <row r="66" spans="2:30">
      <c r="B66" t="s">
        <v>223</v>
      </c>
      <c r="C66">
        <v>2007</v>
      </c>
      <c r="D66">
        <v>47656</v>
      </c>
      <c r="E66">
        <v>161722</v>
      </c>
      <c r="F66">
        <v>35197</v>
      </c>
      <c r="G66">
        <v>3479</v>
      </c>
      <c r="H66">
        <v>248054</v>
      </c>
      <c r="I66" s="29">
        <v>19.211945785998211</v>
      </c>
      <c r="J66">
        <v>65.196287905052927</v>
      </c>
      <c r="K66">
        <v>14.189249115112032</v>
      </c>
      <c r="L66">
        <v>1.4025171938368259</v>
      </c>
      <c r="M66" s="29">
        <v>45004</v>
      </c>
      <c r="N66">
        <v>163761</v>
      </c>
      <c r="O66">
        <v>42498</v>
      </c>
      <c r="P66">
        <v>8049</v>
      </c>
      <c r="Q66">
        <v>259312</v>
      </c>
      <c r="R66" s="29">
        <v>17.355155179860553</v>
      </c>
      <c r="S66">
        <v>63.152110199296594</v>
      </c>
      <c r="T66">
        <v>16.388751773924849</v>
      </c>
      <c r="U66">
        <v>3.1039828469179986</v>
      </c>
      <c r="V66" s="29">
        <v>92660</v>
      </c>
      <c r="W66">
        <v>325483</v>
      </c>
      <c r="X66">
        <v>77695</v>
      </c>
      <c r="Y66">
        <v>11528</v>
      </c>
      <c r="Z66">
        <v>507366</v>
      </c>
      <c r="AA66" s="29">
        <v>18.262950217397304</v>
      </c>
      <c r="AB66">
        <v>64.151519810156771</v>
      </c>
      <c r="AC66">
        <v>15.313402947773403</v>
      </c>
      <c r="AD66">
        <v>2.2721270246725243</v>
      </c>
    </row>
    <row r="67" spans="2:30">
      <c r="B67" t="s">
        <v>107</v>
      </c>
      <c r="C67">
        <v>2007</v>
      </c>
      <c r="D67">
        <v>43314</v>
      </c>
      <c r="E67">
        <v>149801</v>
      </c>
      <c r="F67">
        <v>25103</v>
      </c>
      <c r="G67">
        <v>2787</v>
      </c>
      <c r="H67">
        <v>221005</v>
      </c>
      <c r="I67" s="29">
        <v>19.598651614216873</v>
      </c>
      <c r="J67">
        <v>67.781724395375676</v>
      </c>
      <c r="K67">
        <v>11.358566548268138</v>
      </c>
      <c r="L67">
        <v>1.2610574421393181</v>
      </c>
      <c r="M67" s="29">
        <v>41620</v>
      </c>
      <c r="N67">
        <v>152520</v>
      </c>
      <c r="O67">
        <v>31665</v>
      </c>
      <c r="P67">
        <v>6118</v>
      </c>
      <c r="Q67">
        <v>231923</v>
      </c>
      <c r="R67" s="29">
        <v>17.945611258909206</v>
      </c>
      <c r="S67">
        <v>65.763205891610582</v>
      </c>
      <c r="T67">
        <v>13.653238359283037</v>
      </c>
      <c r="U67">
        <v>2.6379444901971771</v>
      </c>
      <c r="V67" s="29">
        <v>84934</v>
      </c>
      <c r="W67">
        <v>302321</v>
      </c>
      <c r="X67">
        <v>56768</v>
      </c>
      <c r="Y67">
        <v>8905</v>
      </c>
      <c r="Z67">
        <v>452928</v>
      </c>
      <c r="AA67" s="29">
        <v>18.752207856436343</v>
      </c>
      <c r="AB67">
        <v>66.748136569167727</v>
      </c>
      <c r="AC67">
        <v>12.533559417832416</v>
      </c>
      <c r="AD67">
        <v>1.9660961565635158</v>
      </c>
    </row>
    <row r="68" spans="2:30">
      <c r="B68" t="s">
        <v>27</v>
      </c>
      <c r="C68">
        <v>2007</v>
      </c>
      <c r="D68">
        <v>28451</v>
      </c>
      <c r="E68">
        <v>93443</v>
      </c>
      <c r="F68">
        <v>18889</v>
      </c>
      <c r="G68">
        <v>1599</v>
      </c>
      <c r="H68">
        <v>142382</v>
      </c>
      <c r="I68" s="29">
        <v>19.982160666376366</v>
      </c>
      <c r="J68">
        <v>65.62837999185291</v>
      </c>
      <c r="K68">
        <v>13.266424126645221</v>
      </c>
      <c r="L68">
        <v>1.1230352151255074</v>
      </c>
      <c r="M68" s="29">
        <v>27376</v>
      </c>
      <c r="N68">
        <v>94863</v>
      </c>
      <c r="O68">
        <v>22811</v>
      </c>
      <c r="P68">
        <v>4212</v>
      </c>
      <c r="Q68">
        <v>149262</v>
      </c>
      <c r="R68" s="29">
        <v>18.340903913923167</v>
      </c>
      <c r="S68">
        <v>63.554689070225514</v>
      </c>
      <c r="T68">
        <v>15.282523348206508</v>
      </c>
      <c r="U68">
        <v>2.8218836676448125</v>
      </c>
      <c r="V68" s="29">
        <v>55827</v>
      </c>
      <c r="W68">
        <v>188306</v>
      </c>
      <c r="X68">
        <v>41700</v>
      </c>
      <c r="Y68">
        <v>5811</v>
      </c>
      <c r="Z68">
        <v>291644</v>
      </c>
      <c r="AA68" s="29">
        <v>19.142173334613432</v>
      </c>
      <c r="AB68">
        <v>64.567074926965745</v>
      </c>
      <c r="AC68">
        <v>14.298254035742206</v>
      </c>
      <c r="AD68">
        <v>1.9924977026786079</v>
      </c>
    </row>
    <row r="69" spans="2:30">
      <c r="B69" t="s">
        <v>28</v>
      </c>
      <c r="C69">
        <v>2007</v>
      </c>
      <c r="D69">
        <v>57059</v>
      </c>
      <c r="E69">
        <v>178092</v>
      </c>
      <c r="F69">
        <v>38005</v>
      </c>
      <c r="G69">
        <v>3511</v>
      </c>
      <c r="H69">
        <v>276667</v>
      </c>
      <c r="I69" s="29">
        <v>20.623710091915552</v>
      </c>
      <c r="J69">
        <v>64.370524854789338</v>
      </c>
      <c r="K69">
        <v>13.736730437674172</v>
      </c>
      <c r="L69">
        <v>1.2690346156209449</v>
      </c>
      <c r="M69" s="29">
        <v>54946</v>
      </c>
      <c r="N69">
        <v>181184</v>
      </c>
      <c r="O69">
        <v>45359</v>
      </c>
      <c r="P69">
        <v>8458</v>
      </c>
      <c r="Q69">
        <v>289947</v>
      </c>
      <c r="R69" s="29">
        <v>18.950359893359821</v>
      </c>
      <c r="S69">
        <v>62.488661720935198</v>
      </c>
      <c r="T69">
        <v>15.643893539164056</v>
      </c>
      <c r="U69">
        <v>2.9170848465409196</v>
      </c>
      <c r="V69" s="29">
        <v>112005</v>
      </c>
      <c r="W69">
        <v>359276</v>
      </c>
      <c r="X69">
        <v>83364</v>
      </c>
      <c r="Y69">
        <v>11969</v>
      </c>
      <c r="Z69">
        <v>566614</v>
      </c>
      <c r="AA69" s="29">
        <v>19.767425443070589</v>
      </c>
      <c r="AB69">
        <v>63.407540230209634</v>
      </c>
      <c r="AC69">
        <v>14.712661529718646</v>
      </c>
      <c r="AD69">
        <v>2.1123727970011332</v>
      </c>
    </row>
    <row r="70" spans="2:30">
      <c r="B70" t="s">
        <v>30</v>
      </c>
      <c r="C70">
        <v>2007</v>
      </c>
      <c r="D70">
        <v>6313</v>
      </c>
      <c r="E70">
        <v>21551</v>
      </c>
      <c r="F70">
        <v>5730</v>
      </c>
      <c r="G70">
        <v>576</v>
      </c>
      <c r="H70">
        <v>34170</v>
      </c>
      <c r="I70" s="29">
        <v>18.475270705297046</v>
      </c>
      <c r="J70">
        <v>63.06994439566872</v>
      </c>
      <c r="K70">
        <v>16.769095697980685</v>
      </c>
      <c r="L70">
        <v>1.6856892010535556</v>
      </c>
      <c r="M70" s="29">
        <v>5917</v>
      </c>
      <c r="N70">
        <v>21610</v>
      </c>
      <c r="O70">
        <v>6703</v>
      </c>
      <c r="P70">
        <v>1300</v>
      </c>
      <c r="Q70">
        <v>35530</v>
      </c>
      <c r="R70" s="29">
        <v>16.653532226287645</v>
      </c>
      <c r="S70">
        <v>60.821840698001687</v>
      </c>
      <c r="T70">
        <v>18.865747255840134</v>
      </c>
      <c r="U70">
        <v>3.6588798198705321</v>
      </c>
      <c r="V70" s="29">
        <v>12230</v>
      </c>
      <c r="W70">
        <v>43161</v>
      </c>
      <c r="X70">
        <v>12433</v>
      </c>
      <c r="Y70">
        <v>1876</v>
      </c>
      <c r="Z70">
        <v>69700</v>
      </c>
      <c r="AA70" s="29">
        <v>17.546628407460545</v>
      </c>
      <c r="AB70">
        <v>61.923959827833578</v>
      </c>
      <c r="AC70">
        <v>17.837876614060256</v>
      </c>
      <c r="AD70">
        <v>2.691535150645624</v>
      </c>
    </row>
    <row r="71" spans="2:30">
      <c r="B71" t="s">
        <v>32</v>
      </c>
      <c r="C71">
        <v>2007</v>
      </c>
      <c r="D71">
        <v>10815</v>
      </c>
      <c r="E71">
        <v>36983</v>
      </c>
      <c r="F71">
        <v>9268</v>
      </c>
      <c r="G71">
        <v>903</v>
      </c>
      <c r="H71">
        <v>57969</v>
      </c>
      <c r="I71" s="29">
        <v>18.656523314185165</v>
      </c>
      <c r="J71">
        <v>63.797891976746193</v>
      </c>
      <c r="K71">
        <v>15.987855577981335</v>
      </c>
      <c r="L71">
        <v>1.5577291310873054</v>
      </c>
      <c r="M71" s="29">
        <v>10394</v>
      </c>
      <c r="N71">
        <v>37641</v>
      </c>
      <c r="O71">
        <v>11173</v>
      </c>
      <c r="P71">
        <v>2221</v>
      </c>
      <c r="Q71">
        <v>61429</v>
      </c>
      <c r="R71" s="29">
        <v>16.920347067346043</v>
      </c>
      <c r="S71">
        <v>61.27561900730926</v>
      </c>
      <c r="T71">
        <v>18.18847775480636</v>
      </c>
      <c r="U71">
        <v>3.615556170538345</v>
      </c>
      <c r="V71" s="29">
        <v>21209</v>
      </c>
      <c r="W71">
        <v>74624</v>
      </c>
      <c r="X71">
        <v>20441</v>
      </c>
      <c r="Y71">
        <v>3124</v>
      </c>
      <c r="Z71">
        <v>119398</v>
      </c>
      <c r="AA71" s="29">
        <v>17.763279116903131</v>
      </c>
      <c r="AB71">
        <v>62.500209383741769</v>
      </c>
      <c r="AC71">
        <v>17.120052262181947</v>
      </c>
      <c r="AD71">
        <v>2.6164592371731521</v>
      </c>
    </row>
    <row r="72" spans="2:30">
      <c r="B72" t="s">
        <v>34</v>
      </c>
      <c r="C72">
        <v>2007</v>
      </c>
      <c r="D72">
        <v>9955</v>
      </c>
      <c r="E72">
        <v>33444</v>
      </c>
      <c r="F72">
        <v>10196</v>
      </c>
      <c r="G72">
        <v>1195</v>
      </c>
      <c r="H72">
        <v>54790</v>
      </c>
      <c r="I72" s="29">
        <v>18.169373973352801</v>
      </c>
      <c r="J72">
        <v>61.040335827705782</v>
      </c>
      <c r="K72">
        <v>18.609235261909106</v>
      </c>
      <c r="L72">
        <v>2.1810549370323051</v>
      </c>
      <c r="M72" s="29">
        <v>9526</v>
      </c>
      <c r="N72">
        <v>34224</v>
      </c>
      <c r="O72">
        <v>12530</v>
      </c>
      <c r="P72">
        <v>2708</v>
      </c>
      <c r="Q72">
        <v>58988</v>
      </c>
      <c r="R72" s="29">
        <v>16.149047263850274</v>
      </c>
      <c r="S72">
        <v>58.0185800501797</v>
      </c>
      <c r="T72">
        <v>21.241608462738185</v>
      </c>
      <c r="U72">
        <v>4.5907642232318437</v>
      </c>
      <c r="V72" s="29">
        <v>19481</v>
      </c>
      <c r="W72">
        <v>67668</v>
      </c>
      <c r="X72">
        <v>22726</v>
      </c>
      <c r="Y72">
        <v>3903</v>
      </c>
      <c r="Z72">
        <v>113778</v>
      </c>
      <c r="AA72" s="29">
        <v>17.12193921496247</v>
      </c>
      <c r="AB72">
        <v>59.473711965406316</v>
      </c>
      <c r="AC72">
        <v>19.973984425811668</v>
      </c>
      <c r="AD72">
        <v>3.4303643938195432</v>
      </c>
    </row>
    <row r="73" spans="2:30">
      <c r="B73" t="s">
        <v>36</v>
      </c>
      <c r="C73">
        <v>2007</v>
      </c>
      <c r="D73">
        <v>9000</v>
      </c>
      <c r="E73">
        <v>28395</v>
      </c>
      <c r="F73">
        <v>7595</v>
      </c>
      <c r="G73">
        <v>868</v>
      </c>
      <c r="H73">
        <v>45858</v>
      </c>
      <c r="I73" s="29">
        <v>19.625801386889965</v>
      </c>
      <c r="J73">
        <v>61.919403375637842</v>
      </c>
      <c r="K73">
        <v>16.561995725936587</v>
      </c>
      <c r="L73">
        <v>1.89279951153561</v>
      </c>
      <c r="M73" s="29">
        <v>8468</v>
      </c>
      <c r="N73">
        <v>29406</v>
      </c>
      <c r="O73">
        <v>8882</v>
      </c>
      <c r="P73">
        <v>1916</v>
      </c>
      <c r="Q73">
        <v>48672</v>
      </c>
      <c r="R73" s="29">
        <v>17.398093359631822</v>
      </c>
      <c r="S73">
        <v>60.416666666666664</v>
      </c>
      <c r="T73">
        <v>18.248685075608154</v>
      </c>
      <c r="U73">
        <v>3.9365548980933598</v>
      </c>
      <c r="V73" s="29">
        <v>17468</v>
      </c>
      <c r="W73">
        <v>57801</v>
      </c>
      <c r="X73">
        <v>16477</v>
      </c>
      <c r="Y73">
        <v>2784</v>
      </c>
      <c r="Z73">
        <v>94530</v>
      </c>
      <c r="AA73" s="29">
        <v>18.4787898021792</v>
      </c>
      <c r="AB73">
        <v>61.145668041891469</v>
      </c>
      <c r="AC73">
        <v>17.430445361260976</v>
      </c>
      <c r="AD73">
        <v>2.9450967946683595</v>
      </c>
    </row>
    <row r="74" spans="2:30">
      <c r="B74" t="s">
        <v>38</v>
      </c>
      <c r="C74">
        <v>2007</v>
      </c>
      <c r="D74">
        <v>14831</v>
      </c>
      <c r="E74">
        <v>48436</v>
      </c>
      <c r="F74">
        <v>10128</v>
      </c>
      <c r="G74">
        <v>899</v>
      </c>
      <c r="H74">
        <v>74294</v>
      </c>
      <c r="I74" s="29">
        <v>19.962581096723827</v>
      </c>
      <c r="J74">
        <v>65.195035938299199</v>
      </c>
      <c r="K74">
        <v>13.632325625218725</v>
      </c>
      <c r="L74">
        <v>1.2100573397582577</v>
      </c>
      <c r="M74" s="29">
        <v>14128</v>
      </c>
      <c r="N74">
        <v>48922</v>
      </c>
      <c r="O74">
        <v>11474</v>
      </c>
      <c r="P74">
        <v>1998</v>
      </c>
      <c r="Q74">
        <v>76522</v>
      </c>
      <c r="R74" s="29">
        <v>18.462664331826144</v>
      </c>
      <c r="S74">
        <v>63.931941141109746</v>
      </c>
      <c r="T74">
        <v>14.994380700974883</v>
      </c>
      <c r="U74">
        <v>2.6110138260892293</v>
      </c>
      <c r="V74" s="29">
        <v>28959</v>
      </c>
      <c r="W74">
        <v>97358</v>
      </c>
      <c r="X74">
        <v>21602</v>
      </c>
      <c r="Y74">
        <v>2897</v>
      </c>
      <c r="Z74">
        <v>150816</v>
      </c>
      <c r="AA74" s="29">
        <v>19.201543602800765</v>
      </c>
      <c r="AB74">
        <v>64.55415870995121</v>
      </c>
      <c r="AC74">
        <v>14.323413961383407</v>
      </c>
      <c r="AD74">
        <v>1.9208837258646299</v>
      </c>
    </row>
    <row r="75" spans="2:30">
      <c r="B75" t="s">
        <v>40</v>
      </c>
      <c r="C75">
        <v>2007</v>
      </c>
      <c r="D75">
        <v>12861</v>
      </c>
      <c r="E75">
        <v>42579</v>
      </c>
      <c r="F75">
        <v>8458</v>
      </c>
      <c r="G75">
        <v>821</v>
      </c>
      <c r="H75">
        <v>64719</v>
      </c>
      <c r="I75" s="29">
        <v>19.872062300097344</v>
      </c>
      <c r="J75">
        <v>65.790571547768039</v>
      </c>
      <c r="K75">
        <v>13.068805142230259</v>
      </c>
      <c r="L75">
        <v>1.2685610099043558</v>
      </c>
      <c r="M75" s="29">
        <v>12058</v>
      </c>
      <c r="N75">
        <v>42481</v>
      </c>
      <c r="O75">
        <v>10043</v>
      </c>
      <c r="P75">
        <v>1962</v>
      </c>
      <c r="Q75">
        <v>66544</v>
      </c>
      <c r="R75" s="29">
        <v>18.120341428227942</v>
      </c>
      <c r="S75">
        <v>63.838963693195481</v>
      </c>
      <c r="T75">
        <v>15.092269776388555</v>
      </c>
      <c r="U75">
        <v>2.9484251021880259</v>
      </c>
      <c r="V75" s="29">
        <v>24919</v>
      </c>
      <c r="W75">
        <v>85060</v>
      </c>
      <c r="X75">
        <v>18501</v>
      </c>
      <c r="Y75">
        <v>2783</v>
      </c>
      <c r="Z75">
        <v>131263</v>
      </c>
      <c r="AA75" s="29">
        <v>18.984024439484092</v>
      </c>
      <c r="AB75">
        <v>64.801200642983929</v>
      </c>
      <c r="AC75">
        <v>14.094603963036043</v>
      </c>
      <c r="AD75">
        <v>2.120170954495936</v>
      </c>
    </row>
    <row r="76" spans="2:30">
      <c r="B76" t="s">
        <v>41</v>
      </c>
      <c r="C76">
        <v>2007</v>
      </c>
      <c r="D76">
        <v>12248</v>
      </c>
      <c r="E76">
        <v>40266</v>
      </c>
      <c r="F76">
        <v>11438</v>
      </c>
      <c r="G76">
        <v>1203</v>
      </c>
      <c r="H76">
        <v>65155</v>
      </c>
      <c r="I76" s="29">
        <v>18.798250326145347</v>
      </c>
      <c r="J76">
        <v>61.800322308341649</v>
      </c>
      <c r="K76">
        <v>17.555061008364671</v>
      </c>
      <c r="L76">
        <v>1.8463663571483386</v>
      </c>
      <c r="M76" s="29">
        <v>11540</v>
      </c>
      <c r="N76">
        <v>40183</v>
      </c>
      <c r="O76">
        <v>12637</v>
      </c>
      <c r="P76">
        <v>2467</v>
      </c>
      <c r="Q76">
        <v>66827</v>
      </c>
      <c r="R76" s="29">
        <v>17.268469331258324</v>
      </c>
      <c r="S76">
        <v>60.129887620273252</v>
      </c>
      <c r="T76">
        <v>18.910021398536518</v>
      </c>
      <c r="U76">
        <v>3.6916216499319137</v>
      </c>
      <c r="V76" s="29">
        <v>23788</v>
      </c>
      <c r="W76">
        <v>80449</v>
      </c>
      <c r="X76">
        <v>24075</v>
      </c>
      <c r="Y76">
        <v>3670</v>
      </c>
      <c r="Z76">
        <v>131982</v>
      </c>
      <c r="AA76" s="29">
        <v>18.023669894379537</v>
      </c>
      <c r="AB76">
        <v>60.954524101771455</v>
      </c>
      <c r="AC76">
        <v>18.241123789607673</v>
      </c>
      <c r="AD76">
        <v>2.7806822142413359</v>
      </c>
    </row>
    <row r="77" spans="2:30">
      <c r="B77" t="s">
        <v>43</v>
      </c>
      <c r="C77">
        <v>2007</v>
      </c>
      <c r="D77">
        <v>6028</v>
      </c>
      <c r="E77">
        <v>24532</v>
      </c>
      <c r="F77">
        <v>6017</v>
      </c>
      <c r="G77">
        <v>648</v>
      </c>
      <c r="H77">
        <v>37225</v>
      </c>
      <c r="I77" s="29">
        <v>16.193418401611819</v>
      </c>
      <c r="J77">
        <v>65.901947615849565</v>
      </c>
      <c r="K77">
        <v>16.163868368032237</v>
      </c>
      <c r="L77">
        <v>1.7407656145063801</v>
      </c>
      <c r="M77" s="29">
        <v>5643</v>
      </c>
      <c r="N77">
        <v>24293</v>
      </c>
      <c r="O77">
        <v>6801</v>
      </c>
      <c r="P77">
        <v>1364</v>
      </c>
      <c r="Q77">
        <v>38101</v>
      </c>
      <c r="R77" s="29">
        <v>14.810634891472665</v>
      </c>
      <c r="S77">
        <v>63.759481378441507</v>
      </c>
      <c r="T77">
        <v>17.849925198813679</v>
      </c>
      <c r="U77">
        <v>3.5799585312721449</v>
      </c>
      <c r="V77" s="29">
        <v>11671</v>
      </c>
      <c r="W77">
        <v>48825</v>
      </c>
      <c r="X77">
        <v>12818</v>
      </c>
      <c r="Y77">
        <v>2012</v>
      </c>
      <c r="Z77">
        <v>75326</v>
      </c>
      <c r="AA77" s="29">
        <v>15.49398614024374</v>
      </c>
      <c r="AB77">
        <v>64.818256644452106</v>
      </c>
      <c r="AC77">
        <v>17.016700740780074</v>
      </c>
      <c r="AD77">
        <v>2.6710564745240686</v>
      </c>
    </row>
    <row r="78" spans="2:30">
      <c r="B78" t="s">
        <v>45</v>
      </c>
      <c r="C78">
        <v>2007</v>
      </c>
      <c r="D78">
        <v>11586</v>
      </c>
      <c r="E78">
        <v>35644</v>
      </c>
      <c r="F78">
        <v>10037</v>
      </c>
      <c r="G78">
        <v>931</v>
      </c>
      <c r="H78">
        <v>58198</v>
      </c>
      <c r="I78" s="29">
        <v>19.907900615141415</v>
      </c>
      <c r="J78">
        <v>61.246090930959831</v>
      </c>
      <c r="K78">
        <v>17.246297123612493</v>
      </c>
      <c r="L78">
        <v>1.5997113302862642</v>
      </c>
      <c r="M78" s="29">
        <v>11018</v>
      </c>
      <c r="N78">
        <v>37100</v>
      </c>
      <c r="O78">
        <v>11260</v>
      </c>
      <c r="P78">
        <v>2064</v>
      </c>
      <c r="Q78">
        <v>61442</v>
      </c>
      <c r="R78" s="29">
        <v>17.932358972689691</v>
      </c>
      <c r="S78">
        <v>60.382149018586638</v>
      </c>
      <c r="T78">
        <v>18.326226359819017</v>
      </c>
      <c r="U78">
        <v>3.3592656489046577</v>
      </c>
      <c r="V78" s="29">
        <v>22604</v>
      </c>
      <c r="W78">
        <v>72744</v>
      </c>
      <c r="X78">
        <v>21297</v>
      </c>
      <c r="Y78">
        <v>2995</v>
      </c>
      <c r="Z78">
        <v>119640</v>
      </c>
      <c r="AA78" s="29">
        <v>18.893346706787028</v>
      </c>
      <c r="AB78">
        <v>60.802407221665</v>
      </c>
      <c r="AC78">
        <v>17.800902708124372</v>
      </c>
      <c r="AD78">
        <v>2.5033433634236042</v>
      </c>
    </row>
    <row r="79" spans="2:30">
      <c r="B79" t="s">
        <v>47</v>
      </c>
      <c r="C79">
        <v>2007</v>
      </c>
      <c r="D79">
        <v>17211</v>
      </c>
      <c r="E79">
        <v>54993</v>
      </c>
      <c r="F79">
        <v>14496</v>
      </c>
      <c r="G79">
        <v>1349</v>
      </c>
      <c r="H79">
        <v>88049</v>
      </c>
      <c r="I79" s="29">
        <v>19.547070381264977</v>
      </c>
      <c r="J79">
        <v>62.457268112073962</v>
      </c>
      <c r="K79">
        <v>16.463560063146655</v>
      </c>
      <c r="L79">
        <v>1.5321014435144067</v>
      </c>
      <c r="M79" s="29">
        <v>16089</v>
      </c>
      <c r="N79">
        <v>57301</v>
      </c>
      <c r="O79">
        <v>16621</v>
      </c>
      <c r="P79">
        <v>3254</v>
      </c>
      <c r="Q79">
        <v>93265</v>
      </c>
      <c r="R79" s="29">
        <v>17.250844368198145</v>
      </c>
      <c r="S79">
        <v>61.43891063099769</v>
      </c>
      <c r="T79">
        <v>17.821261995389481</v>
      </c>
      <c r="U79">
        <v>3.4889830054146787</v>
      </c>
      <c r="V79" s="29">
        <v>33300</v>
      </c>
      <c r="W79">
        <v>112294</v>
      </c>
      <c r="X79">
        <v>31117</v>
      </c>
      <c r="Y79">
        <v>4603</v>
      </c>
      <c r="Z79">
        <v>181314</v>
      </c>
      <c r="AA79" s="29">
        <v>18.365928720341508</v>
      </c>
      <c r="AB79">
        <v>61.933441433093975</v>
      </c>
      <c r="AC79">
        <v>17.161940059785785</v>
      </c>
      <c r="AD79">
        <v>2.5386897867787375</v>
      </c>
    </row>
    <row r="80" spans="2:30">
      <c r="B80" t="s">
        <v>49</v>
      </c>
      <c r="C80">
        <v>2007</v>
      </c>
      <c r="D80">
        <v>21223</v>
      </c>
      <c r="E80">
        <v>74655</v>
      </c>
      <c r="F80">
        <v>16196</v>
      </c>
      <c r="G80">
        <v>1699</v>
      </c>
      <c r="H80">
        <v>113773</v>
      </c>
      <c r="I80" s="29">
        <v>18.653810658064742</v>
      </c>
      <c r="J80">
        <v>65.617501516176944</v>
      </c>
      <c r="K80">
        <v>14.235363399048984</v>
      </c>
      <c r="L80">
        <v>1.4933244267093246</v>
      </c>
      <c r="M80" s="29">
        <v>19997</v>
      </c>
      <c r="N80">
        <v>75417</v>
      </c>
      <c r="O80">
        <v>19461</v>
      </c>
      <c r="P80">
        <v>3812</v>
      </c>
      <c r="Q80">
        <v>118687</v>
      </c>
      <c r="R80" s="29">
        <v>16.848517529299755</v>
      </c>
      <c r="S80">
        <v>63.542763739920971</v>
      </c>
      <c r="T80">
        <v>16.396909518312874</v>
      </c>
      <c r="U80">
        <v>3.2118092124664028</v>
      </c>
      <c r="V80" s="29">
        <v>41220</v>
      </c>
      <c r="W80">
        <v>150072</v>
      </c>
      <c r="X80">
        <v>35657</v>
      </c>
      <c r="Y80">
        <v>5511</v>
      </c>
      <c r="Z80">
        <v>232460</v>
      </c>
      <c r="AA80" s="29">
        <v>17.732082939000257</v>
      </c>
      <c r="AB80">
        <v>64.558203561903127</v>
      </c>
      <c r="AC80">
        <v>15.338983050847457</v>
      </c>
      <c r="AD80">
        <v>2.3707304482491609</v>
      </c>
    </row>
    <row r="81" spans="2:30">
      <c r="B81" t="s">
        <v>51</v>
      </c>
      <c r="C81">
        <v>2007</v>
      </c>
      <c r="D81">
        <v>13052</v>
      </c>
      <c r="E81">
        <v>43803</v>
      </c>
      <c r="F81">
        <v>9866</v>
      </c>
      <c r="G81">
        <v>953</v>
      </c>
      <c r="H81">
        <v>67674</v>
      </c>
      <c r="I81" s="29">
        <v>19.286579779531284</v>
      </c>
      <c r="J81">
        <v>64.726482844223781</v>
      </c>
      <c r="K81">
        <v>14.578715607175576</v>
      </c>
      <c r="L81">
        <v>1.4082217690693619</v>
      </c>
      <c r="M81" s="29">
        <v>12417</v>
      </c>
      <c r="N81">
        <v>44566</v>
      </c>
      <c r="O81">
        <v>11970</v>
      </c>
      <c r="P81">
        <v>2330</v>
      </c>
      <c r="Q81">
        <v>71283</v>
      </c>
      <c r="R81" s="29">
        <v>17.419300534489292</v>
      </c>
      <c r="S81">
        <v>62.519815383752089</v>
      </c>
      <c r="T81">
        <v>16.792222549555998</v>
      </c>
      <c r="U81">
        <v>3.2686615322026289</v>
      </c>
      <c r="V81" s="29">
        <v>25469</v>
      </c>
      <c r="W81">
        <v>88369</v>
      </c>
      <c r="X81">
        <v>21836</v>
      </c>
      <c r="Y81">
        <v>3283</v>
      </c>
      <c r="Z81">
        <v>138957</v>
      </c>
      <c r="AA81" s="29">
        <v>18.328691609634635</v>
      </c>
      <c r="AB81">
        <v>63.594493260505047</v>
      </c>
      <c r="AC81">
        <v>15.714213749577208</v>
      </c>
      <c r="AD81">
        <v>2.3626013802831092</v>
      </c>
    </row>
    <row r="82" spans="2:30">
      <c r="B82" t="s">
        <v>53</v>
      </c>
      <c r="C82">
        <v>2007</v>
      </c>
      <c r="D82">
        <v>13381</v>
      </c>
      <c r="E82">
        <v>43264</v>
      </c>
      <c r="F82">
        <v>9135</v>
      </c>
      <c r="G82">
        <v>827</v>
      </c>
      <c r="H82">
        <v>66607</v>
      </c>
      <c r="I82" s="29">
        <v>20.089480084675785</v>
      </c>
      <c r="J82">
        <v>64.954133949885147</v>
      </c>
      <c r="K82">
        <v>13.714774723377424</v>
      </c>
      <c r="L82">
        <v>1.2416112420616452</v>
      </c>
      <c r="M82" s="29">
        <v>12590</v>
      </c>
      <c r="N82">
        <v>43778</v>
      </c>
      <c r="O82">
        <v>11067</v>
      </c>
      <c r="P82">
        <v>1907</v>
      </c>
      <c r="Q82">
        <v>69342</v>
      </c>
      <c r="R82" s="29">
        <v>18.156384298116581</v>
      </c>
      <c r="S82">
        <v>63.133454472037151</v>
      </c>
      <c r="T82">
        <v>15.960024227740762</v>
      </c>
      <c r="U82">
        <v>2.750137002105506</v>
      </c>
      <c r="V82" s="29">
        <v>25971</v>
      </c>
      <c r="W82">
        <v>87042</v>
      </c>
      <c r="X82">
        <v>20202</v>
      </c>
      <c r="Y82">
        <v>2734</v>
      </c>
      <c r="Z82">
        <v>135949</v>
      </c>
      <c r="AA82" s="29">
        <v>19.103487337163198</v>
      </c>
      <c r="AB82">
        <v>64.02548014328903</v>
      </c>
      <c r="AC82">
        <v>14.859984258802934</v>
      </c>
      <c r="AD82">
        <v>2.0110482607448383</v>
      </c>
    </row>
    <row r="83" spans="2:30">
      <c r="B83" t="s">
        <v>55</v>
      </c>
      <c r="C83">
        <v>2007</v>
      </c>
      <c r="D83">
        <v>12498</v>
      </c>
      <c r="E83">
        <v>38666</v>
      </c>
      <c r="F83">
        <v>8472</v>
      </c>
      <c r="G83">
        <v>891</v>
      </c>
      <c r="H83">
        <v>60527</v>
      </c>
      <c r="I83" s="29">
        <v>20.648636145852265</v>
      </c>
      <c r="J83">
        <v>63.882234374741856</v>
      </c>
      <c r="K83">
        <v>13.997059163679019</v>
      </c>
      <c r="L83">
        <v>1.4720703157268655</v>
      </c>
      <c r="M83" s="29">
        <v>11939</v>
      </c>
      <c r="N83">
        <v>40078</v>
      </c>
      <c r="O83">
        <v>10278</v>
      </c>
      <c r="P83">
        <v>1910</v>
      </c>
      <c r="Q83">
        <v>64205</v>
      </c>
      <c r="R83" s="29">
        <v>18.595124990265553</v>
      </c>
      <c r="S83">
        <v>62.421929756249519</v>
      </c>
      <c r="T83">
        <v>16.008099057705785</v>
      </c>
      <c r="U83">
        <v>2.9748461957791452</v>
      </c>
      <c r="V83" s="29">
        <v>24437</v>
      </c>
      <c r="W83">
        <v>78744</v>
      </c>
      <c r="X83">
        <v>18750</v>
      </c>
      <c r="Y83">
        <v>2801</v>
      </c>
      <c r="Z83">
        <v>124732</v>
      </c>
      <c r="AA83" s="29">
        <v>19.591604399833244</v>
      </c>
      <c r="AB83">
        <v>63.130551903280633</v>
      </c>
      <c r="AC83">
        <v>15.03222909918866</v>
      </c>
      <c r="AD83">
        <v>2.2456145976974633</v>
      </c>
    </row>
    <row r="84" spans="2:30">
      <c r="B84" t="s">
        <v>57</v>
      </c>
      <c r="C84">
        <v>2007</v>
      </c>
      <c r="D84">
        <v>30816</v>
      </c>
      <c r="E84">
        <v>111135</v>
      </c>
      <c r="F84">
        <v>16631</v>
      </c>
      <c r="G84">
        <v>1896</v>
      </c>
      <c r="H84">
        <v>160478</v>
      </c>
      <c r="I84" s="29">
        <v>19.20263213649223</v>
      </c>
      <c r="J84">
        <v>69.25248320642082</v>
      </c>
      <c r="K84">
        <v>10.363414299779409</v>
      </c>
      <c r="L84">
        <v>1.1814703573075438</v>
      </c>
      <c r="M84" s="29">
        <v>29681</v>
      </c>
      <c r="N84">
        <v>112442</v>
      </c>
      <c r="O84">
        <v>21387</v>
      </c>
      <c r="P84">
        <v>4208</v>
      </c>
      <c r="Q84">
        <v>167718</v>
      </c>
      <c r="R84" s="29">
        <v>17.696967528828154</v>
      </c>
      <c r="S84">
        <v>67.042297189329716</v>
      </c>
      <c r="T84">
        <v>12.751761886022967</v>
      </c>
      <c r="U84">
        <v>2.5089733958191727</v>
      </c>
      <c r="V84" s="29">
        <v>60497</v>
      </c>
      <c r="W84">
        <v>223577</v>
      </c>
      <c r="X84">
        <v>38018</v>
      </c>
      <c r="Y84">
        <v>6104</v>
      </c>
      <c r="Z84">
        <v>328196</v>
      </c>
      <c r="AA84" s="29">
        <v>18.433192360662531</v>
      </c>
      <c r="AB84">
        <v>68.123011858767327</v>
      </c>
      <c r="AC84">
        <v>11.58393155309632</v>
      </c>
      <c r="AD84">
        <v>1.8598642274738266</v>
      </c>
    </row>
    <row r="85" spans="2:30">
      <c r="B85" t="s">
        <v>59</v>
      </c>
      <c r="C85">
        <v>2007</v>
      </c>
      <c r="D85">
        <v>22731</v>
      </c>
      <c r="E85">
        <v>75361</v>
      </c>
      <c r="F85">
        <v>15161</v>
      </c>
      <c r="G85">
        <v>1294</v>
      </c>
      <c r="H85">
        <v>114547</v>
      </c>
      <c r="I85" s="29">
        <v>19.844256069560966</v>
      </c>
      <c r="J85">
        <v>65.790461557264706</v>
      </c>
      <c r="K85">
        <v>13.235615075034701</v>
      </c>
      <c r="L85">
        <v>1.1296672981396283</v>
      </c>
      <c r="M85" s="29">
        <v>21915</v>
      </c>
      <c r="N85">
        <v>76246</v>
      </c>
      <c r="O85">
        <v>18344</v>
      </c>
      <c r="P85">
        <v>3419</v>
      </c>
      <c r="Q85">
        <v>119924</v>
      </c>
      <c r="R85" s="29">
        <v>18.274073579933958</v>
      </c>
      <c r="S85">
        <v>63.578599779860582</v>
      </c>
      <c r="T85">
        <v>15.296354357759915</v>
      </c>
      <c r="U85">
        <v>2.8509722824455488</v>
      </c>
      <c r="V85" s="29">
        <v>44646</v>
      </c>
      <c r="W85">
        <v>151607</v>
      </c>
      <c r="X85">
        <v>33505</v>
      </c>
      <c r="Y85">
        <v>4713</v>
      </c>
      <c r="Z85">
        <v>234471</v>
      </c>
      <c r="AA85" s="29">
        <v>19.041160740560667</v>
      </c>
      <c r="AB85">
        <v>64.659168937736439</v>
      </c>
      <c r="AC85">
        <v>14.289613640919347</v>
      </c>
      <c r="AD85">
        <v>2.0100566807835509</v>
      </c>
    </row>
    <row r="86" spans="2:30">
      <c r="B86" t="s">
        <v>61</v>
      </c>
      <c r="C86">
        <v>2007</v>
      </c>
      <c r="D86">
        <v>5720</v>
      </c>
      <c r="E86">
        <v>18082</v>
      </c>
      <c r="F86">
        <v>3728</v>
      </c>
      <c r="G86">
        <v>305</v>
      </c>
      <c r="H86">
        <v>27835</v>
      </c>
      <c r="I86" s="29">
        <v>20.549667684569787</v>
      </c>
      <c r="J86">
        <v>64.961379558110295</v>
      </c>
      <c r="K86">
        <v>13.393209987425902</v>
      </c>
      <c r="L86">
        <v>1.0957427698940183</v>
      </c>
      <c r="M86" s="29">
        <v>5461</v>
      </c>
      <c r="N86">
        <v>18617</v>
      </c>
      <c r="O86">
        <v>4467</v>
      </c>
      <c r="P86">
        <v>793</v>
      </c>
      <c r="Q86">
        <v>29338</v>
      </c>
      <c r="R86" s="29">
        <v>18.614084122980433</v>
      </c>
      <c r="S86">
        <v>63.456950030676943</v>
      </c>
      <c r="T86">
        <v>15.225986774831277</v>
      </c>
      <c r="U86">
        <v>2.7029790715113506</v>
      </c>
      <c r="V86" s="29">
        <v>11181</v>
      </c>
      <c r="W86">
        <v>36699</v>
      </c>
      <c r="X86">
        <v>8195</v>
      </c>
      <c r="Y86">
        <v>1098</v>
      </c>
      <c r="Z86">
        <v>57173</v>
      </c>
      <c r="AA86" s="29">
        <v>19.556433981074981</v>
      </c>
      <c r="AB86">
        <v>64.189390096723969</v>
      </c>
      <c r="AC86">
        <v>14.333688979063544</v>
      </c>
      <c r="AD86">
        <v>1.9204869431374949</v>
      </c>
    </row>
    <row r="87" spans="2:30">
      <c r="B87" t="s">
        <v>63</v>
      </c>
      <c r="C87">
        <v>2007</v>
      </c>
      <c r="D87">
        <v>17932</v>
      </c>
      <c r="E87">
        <v>55634</v>
      </c>
      <c r="F87">
        <v>11137</v>
      </c>
      <c r="G87">
        <v>941</v>
      </c>
      <c r="H87">
        <v>85644</v>
      </c>
      <c r="I87" s="29">
        <v>20.937835691934055</v>
      </c>
      <c r="J87">
        <v>64.959600205501843</v>
      </c>
      <c r="K87">
        <v>13.003829807108497</v>
      </c>
      <c r="L87">
        <v>1.0987342954556067</v>
      </c>
      <c r="M87" s="29">
        <v>17098</v>
      </c>
      <c r="N87">
        <v>56714</v>
      </c>
      <c r="O87">
        <v>13250</v>
      </c>
      <c r="P87">
        <v>2281</v>
      </c>
      <c r="Q87">
        <v>89343</v>
      </c>
      <c r="R87" s="29">
        <v>19.13748139193893</v>
      </c>
      <c r="S87">
        <v>63.4789519044581</v>
      </c>
      <c r="T87">
        <v>14.830484760977358</v>
      </c>
      <c r="U87">
        <v>2.5530819426256115</v>
      </c>
      <c r="V87" s="29">
        <v>35030</v>
      </c>
      <c r="W87">
        <v>112348</v>
      </c>
      <c r="X87">
        <v>24387</v>
      </c>
      <c r="Y87">
        <v>3222</v>
      </c>
      <c r="Z87">
        <v>174987</v>
      </c>
      <c r="AA87" s="29">
        <v>20.018629955368112</v>
      </c>
      <c r="AB87">
        <v>64.20362655511552</v>
      </c>
      <c r="AC87">
        <v>13.936463851600406</v>
      </c>
      <c r="AD87">
        <v>1.8412796379159595</v>
      </c>
    </row>
    <row r="88" spans="2:30">
      <c r="B88" t="s">
        <v>65</v>
      </c>
      <c r="C88">
        <v>2007</v>
      </c>
      <c r="D88">
        <v>6560</v>
      </c>
      <c r="E88">
        <v>22133</v>
      </c>
      <c r="F88">
        <v>4872</v>
      </c>
      <c r="G88">
        <v>393</v>
      </c>
      <c r="H88">
        <v>33958</v>
      </c>
      <c r="I88" s="29">
        <v>19.317981035396667</v>
      </c>
      <c r="J88">
        <v>65.17757229518817</v>
      </c>
      <c r="K88">
        <v>14.347134695800696</v>
      </c>
      <c r="L88">
        <v>1.1573119736144648</v>
      </c>
      <c r="M88" s="29">
        <v>6605</v>
      </c>
      <c r="N88">
        <v>22359</v>
      </c>
      <c r="O88">
        <v>5633</v>
      </c>
      <c r="P88">
        <v>1130</v>
      </c>
      <c r="Q88">
        <v>35727</v>
      </c>
      <c r="R88" s="29">
        <v>18.487418479021471</v>
      </c>
      <c r="S88">
        <v>62.582920480309014</v>
      </c>
      <c r="T88">
        <v>15.76678702381952</v>
      </c>
      <c r="U88">
        <v>3.1628740168500014</v>
      </c>
      <c r="V88" s="29">
        <v>13165</v>
      </c>
      <c r="W88">
        <v>44492</v>
      </c>
      <c r="X88">
        <v>10505</v>
      </c>
      <c r="Y88">
        <v>1523</v>
      </c>
      <c r="Z88">
        <v>69685</v>
      </c>
      <c r="AA88" s="29">
        <v>18.892157566190715</v>
      </c>
      <c r="AB88">
        <v>63.847312908086387</v>
      </c>
      <c r="AC88">
        <v>15.074980268350435</v>
      </c>
      <c r="AD88">
        <v>2.1855492573724615</v>
      </c>
    </row>
    <row r="89" spans="2:30">
      <c r="B89" t="s">
        <v>67</v>
      </c>
      <c r="C89">
        <v>2007</v>
      </c>
      <c r="D89">
        <v>9115</v>
      </c>
      <c r="E89">
        <v>28425</v>
      </c>
      <c r="F89">
        <v>6150</v>
      </c>
      <c r="G89">
        <v>596</v>
      </c>
      <c r="H89">
        <v>44286</v>
      </c>
      <c r="I89" s="29">
        <v>20.582125276611119</v>
      </c>
      <c r="J89">
        <v>64.185069773743393</v>
      </c>
      <c r="K89">
        <v>13.887007180598834</v>
      </c>
      <c r="L89">
        <v>1.3457977690466514</v>
      </c>
      <c r="M89" s="29">
        <v>8752</v>
      </c>
      <c r="N89">
        <v>28931</v>
      </c>
      <c r="O89">
        <v>7596</v>
      </c>
      <c r="P89">
        <v>1409</v>
      </c>
      <c r="Q89">
        <v>46688</v>
      </c>
      <c r="R89" s="29">
        <v>18.745716244002743</v>
      </c>
      <c r="S89">
        <v>61.966672378341329</v>
      </c>
      <c r="T89">
        <v>16.269705277587388</v>
      </c>
      <c r="U89">
        <v>3.0179061000685401</v>
      </c>
      <c r="V89" s="29">
        <v>17867</v>
      </c>
      <c r="W89">
        <v>57356</v>
      </c>
      <c r="X89">
        <v>13746</v>
      </c>
      <c r="Y89">
        <v>2005</v>
      </c>
      <c r="Z89">
        <v>90974</v>
      </c>
      <c r="AA89" s="29">
        <v>19.639677270428912</v>
      </c>
      <c r="AB89">
        <v>63.046584738496712</v>
      </c>
      <c r="AC89">
        <v>15.10981159452151</v>
      </c>
      <c r="AD89">
        <v>2.2039263965528613</v>
      </c>
    </row>
    <row r="90" spans="2:30">
      <c r="B90" t="s">
        <v>69</v>
      </c>
      <c r="C90">
        <v>2007</v>
      </c>
      <c r="D90">
        <v>8700</v>
      </c>
      <c r="E90">
        <v>27669</v>
      </c>
      <c r="F90">
        <v>6867</v>
      </c>
      <c r="G90">
        <v>685</v>
      </c>
      <c r="H90">
        <v>43921</v>
      </c>
      <c r="I90" s="29">
        <v>19.808292160925298</v>
      </c>
      <c r="J90">
        <v>62.997199517315181</v>
      </c>
      <c r="K90">
        <v>15.63488991598552</v>
      </c>
      <c r="L90">
        <v>1.5596184057740035</v>
      </c>
      <c r="M90" s="29">
        <v>8155</v>
      </c>
      <c r="N90">
        <v>27902</v>
      </c>
      <c r="O90">
        <v>8050</v>
      </c>
      <c r="P90">
        <v>1564</v>
      </c>
      <c r="Q90">
        <v>45671</v>
      </c>
      <c r="R90" s="29">
        <v>17.855969871472048</v>
      </c>
      <c r="S90">
        <v>61.093472882135266</v>
      </c>
      <c r="T90">
        <v>17.62606467999387</v>
      </c>
      <c r="U90">
        <v>3.4244925663988091</v>
      </c>
      <c r="V90" s="29">
        <v>16855</v>
      </c>
      <c r="W90">
        <v>55571</v>
      </c>
      <c r="X90">
        <v>14917</v>
      </c>
      <c r="Y90">
        <v>2249</v>
      </c>
      <c r="Z90">
        <v>89592</v>
      </c>
      <c r="AA90" s="29">
        <v>18.813063666398786</v>
      </c>
      <c r="AB90">
        <v>62.02674345923743</v>
      </c>
      <c r="AC90">
        <v>16.649924100366103</v>
      </c>
      <c r="AD90">
        <v>2.5102687739976783</v>
      </c>
    </row>
    <row r="91" spans="2:30">
      <c r="B91" t="s">
        <v>71</v>
      </c>
      <c r="C91">
        <v>2007</v>
      </c>
      <c r="D91">
        <v>14752</v>
      </c>
      <c r="E91">
        <v>44231</v>
      </c>
      <c r="F91">
        <v>8979</v>
      </c>
      <c r="G91">
        <v>896</v>
      </c>
      <c r="H91">
        <v>68858</v>
      </c>
      <c r="I91" s="29">
        <v>21.423799703738126</v>
      </c>
      <c r="J91">
        <v>64.235092509221886</v>
      </c>
      <c r="K91">
        <v>13.039879171628568</v>
      </c>
      <c r="L91">
        <v>1.3012286154114265</v>
      </c>
      <c r="M91" s="29">
        <v>14336</v>
      </c>
      <c r="N91">
        <v>45278</v>
      </c>
      <c r="O91">
        <v>10830</v>
      </c>
      <c r="P91">
        <v>2074</v>
      </c>
      <c r="Q91">
        <v>72518</v>
      </c>
      <c r="R91" s="29">
        <v>19.768884966491079</v>
      </c>
      <c r="S91">
        <v>62.436912214898364</v>
      </c>
      <c r="T91">
        <v>14.934223227336659</v>
      </c>
      <c r="U91">
        <v>2.8599795912738908</v>
      </c>
      <c r="V91" s="29">
        <v>29088</v>
      </c>
      <c r="W91">
        <v>89509</v>
      </c>
      <c r="X91">
        <v>19809</v>
      </c>
      <c r="Y91">
        <v>2970</v>
      </c>
      <c r="Z91">
        <v>141376</v>
      </c>
      <c r="AA91" s="29">
        <v>20.574920778632865</v>
      </c>
      <c r="AB91">
        <v>63.312726346763235</v>
      </c>
      <c r="AC91">
        <v>14.011571978270712</v>
      </c>
      <c r="AD91">
        <v>2.1007808963331822</v>
      </c>
    </row>
    <row r="92" spans="2:30">
      <c r="B92" t="s">
        <v>20</v>
      </c>
      <c r="C92">
        <v>2007</v>
      </c>
      <c r="D92">
        <v>287328</v>
      </c>
      <c r="E92">
        <v>949881</v>
      </c>
      <c r="F92">
        <v>210557</v>
      </c>
      <c r="G92">
        <v>20769</v>
      </c>
      <c r="H92">
        <v>1468535</v>
      </c>
      <c r="I92" s="29">
        <v>19.565621520767294</v>
      </c>
      <c r="J92">
        <v>64.682217311810746</v>
      </c>
      <c r="K92">
        <v>14.337894568396395</v>
      </c>
      <c r="L92">
        <v>1.4142665990255594</v>
      </c>
      <c r="M92" s="29">
        <v>273727</v>
      </c>
      <c r="N92">
        <v>965489</v>
      </c>
      <c r="O92">
        <v>250457</v>
      </c>
      <c r="P92">
        <v>48091</v>
      </c>
      <c r="Q92">
        <v>1537764</v>
      </c>
      <c r="R92" s="29">
        <v>17.800325667657717</v>
      </c>
      <c r="S92">
        <v>62.785251833181164</v>
      </c>
      <c r="T92">
        <v>16.28708956640941</v>
      </c>
      <c r="U92">
        <v>3.1273329327517101</v>
      </c>
      <c r="V92" s="29">
        <v>561055</v>
      </c>
      <c r="W92">
        <v>1915370</v>
      </c>
      <c r="X92">
        <v>461014</v>
      </c>
      <c r="Y92">
        <v>68860</v>
      </c>
      <c r="Z92">
        <v>3006299</v>
      </c>
      <c r="AA92" s="29">
        <v>18.662647993429797</v>
      </c>
      <c r="AB92">
        <v>63.711892928813796</v>
      </c>
      <c r="AC92">
        <v>15.334935081307616</v>
      </c>
      <c r="AD92">
        <v>2.2905239964487896</v>
      </c>
    </row>
    <row r="93" spans="2:30">
      <c r="B93" t="s">
        <v>23</v>
      </c>
      <c r="C93">
        <v>2008</v>
      </c>
      <c r="D93">
        <v>63531</v>
      </c>
      <c r="E93">
        <v>211857</v>
      </c>
      <c r="F93">
        <v>52898</v>
      </c>
      <c r="G93">
        <v>5431</v>
      </c>
      <c r="H93">
        <v>333717</v>
      </c>
      <c r="I93" s="29">
        <v>19.037387966450613</v>
      </c>
      <c r="J93">
        <v>63.484029881606276</v>
      </c>
      <c r="K93">
        <v>15.85115532022642</v>
      </c>
      <c r="L93">
        <v>1.627426831716694</v>
      </c>
      <c r="M93" s="29">
        <v>60057</v>
      </c>
      <c r="N93">
        <v>215135</v>
      </c>
      <c r="O93">
        <v>61491</v>
      </c>
      <c r="P93">
        <v>12244</v>
      </c>
      <c r="Q93">
        <v>348927</v>
      </c>
      <c r="R93" s="29">
        <v>17.211909654454942</v>
      </c>
      <c r="S93">
        <v>61.656163036967612</v>
      </c>
      <c r="T93">
        <v>17.62288386969194</v>
      </c>
      <c r="U93">
        <v>3.5090434388854974</v>
      </c>
      <c r="V93" s="29">
        <v>123588</v>
      </c>
      <c r="W93">
        <v>426992</v>
      </c>
      <c r="X93">
        <v>114389</v>
      </c>
      <c r="Y93">
        <v>17675</v>
      </c>
      <c r="Z93">
        <v>682644</v>
      </c>
      <c r="AA93" s="29">
        <v>18.104312057236275</v>
      </c>
      <c r="AB93">
        <v>62.549733096606715</v>
      </c>
      <c r="AC93">
        <v>16.756757548590482</v>
      </c>
      <c r="AD93">
        <v>2.5891972975665207</v>
      </c>
    </row>
    <row r="94" spans="2:30">
      <c r="B94" t="s">
        <v>25</v>
      </c>
      <c r="C94">
        <v>2008</v>
      </c>
      <c r="D94">
        <v>12165</v>
      </c>
      <c r="E94">
        <v>40392</v>
      </c>
      <c r="F94">
        <v>11764</v>
      </c>
      <c r="G94">
        <v>1260</v>
      </c>
      <c r="H94">
        <v>65581</v>
      </c>
      <c r="I94" s="29">
        <v>18.549579908815055</v>
      </c>
      <c r="J94">
        <v>61.591009591192567</v>
      </c>
      <c r="K94">
        <v>17.938122322013996</v>
      </c>
      <c r="L94">
        <v>1.9212881779783779</v>
      </c>
      <c r="M94" s="29">
        <v>11441</v>
      </c>
      <c r="N94">
        <v>40377</v>
      </c>
      <c r="O94">
        <v>12915</v>
      </c>
      <c r="P94">
        <v>2551</v>
      </c>
      <c r="Q94">
        <v>67284</v>
      </c>
      <c r="R94" s="29">
        <v>17.004042565840319</v>
      </c>
      <c r="S94">
        <v>60.009809167112536</v>
      </c>
      <c r="T94">
        <v>19.194756554307116</v>
      </c>
      <c r="U94">
        <v>3.7913917127400278</v>
      </c>
      <c r="V94" s="29">
        <v>23606</v>
      </c>
      <c r="W94">
        <v>80769</v>
      </c>
      <c r="X94">
        <v>24679</v>
      </c>
      <c r="Y94">
        <v>3811</v>
      </c>
      <c r="Z94">
        <v>132865</v>
      </c>
      <c r="AA94" s="29">
        <v>17.766906258232041</v>
      </c>
      <c r="AB94">
        <v>60.790275843901711</v>
      </c>
      <c r="AC94">
        <v>18.574492906333496</v>
      </c>
      <c r="AD94">
        <v>2.8683249915327589</v>
      </c>
    </row>
    <row r="95" spans="2:30">
      <c r="B95" t="s">
        <v>26</v>
      </c>
      <c r="C95">
        <v>2008</v>
      </c>
      <c r="D95">
        <v>34714</v>
      </c>
      <c r="E95">
        <v>115778</v>
      </c>
      <c r="F95">
        <v>31306</v>
      </c>
      <c r="G95">
        <v>3082</v>
      </c>
      <c r="H95">
        <v>184880</v>
      </c>
      <c r="I95" s="29">
        <v>18.776503678061445</v>
      </c>
      <c r="J95">
        <v>62.62332323669407</v>
      </c>
      <c r="K95">
        <v>16.933145824318476</v>
      </c>
      <c r="L95">
        <v>1.6670272609260059</v>
      </c>
      <c r="M95" s="29">
        <v>32381</v>
      </c>
      <c r="N95">
        <v>119354</v>
      </c>
      <c r="O95">
        <v>35097</v>
      </c>
      <c r="P95">
        <v>6910</v>
      </c>
      <c r="Q95">
        <v>193742</v>
      </c>
      <c r="R95" s="29">
        <v>16.713464297880687</v>
      </c>
      <c r="S95">
        <v>61.604608190273659</v>
      </c>
      <c r="T95">
        <v>18.1153286329242</v>
      </c>
      <c r="U95">
        <v>3.5665988789214524</v>
      </c>
      <c r="V95" s="29">
        <v>67095</v>
      </c>
      <c r="W95">
        <v>235132</v>
      </c>
      <c r="X95">
        <v>66403</v>
      </c>
      <c r="Y95">
        <v>9992</v>
      </c>
      <c r="Z95">
        <v>378622</v>
      </c>
      <c r="AA95" s="29">
        <v>17.720840310388724</v>
      </c>
      <c r="AB95">
        <v>62.102043726988917</v>
      </c>
      <c r="AC95">
        <v>17.538072272609622</v>
      </c>
      <c r="AD95">
        <v>2.6390436900127301</v>
      </c>
    </row>
    <row r="96" spans="2:30">
      <c r="B96" t="s">
        <v>223</v>
      </c>
      <c r="C96">
        <v>2008</v>
      </c>
      <c r="D96">
        <v>47513</v>
      </c>
      <c r="E96">
        <v>163259</v>
      </c>
      <c r="F96">
        <v>35663</v>
      </c>
      <c r="G96">
        <v>3653</v>
      </c>
      <c r="H96">
        <v>250088</v>
      </c>
      <c r="I96" s="29">
        <v>18.998512523591696</v>
      </c>
      <c r="J96">
        <v>65.280621221330094</v>
      </c>
      <c r="K96">
        <v>14.260180416493395</v>
      </c>
      <c r="L96">
        <v>1.4606858385848183</v>
      </c>
      <c r="M96" s="29">
        <v>44846</v>
      </c>
      <c r="N96">
        <v>164804</v>
      </c>
      <c r="O96">
        <v>42863</v>
      </c>
      <c r="P96">
        <v>8194</v>
      </c>
      <c r="Q96">
        <v>260707</v>
      </c>
      <c r="R96" s="29">
        <v>17.201686184107061</v>
      </c>
      <c r="S96">
        <v>63.214259686161093</v>
      </c>
      <c r="T96">
        <v>16.441062188587189</v>
      </c>
      <c r="U96">
        <v>3.1429919411446563</v>
      </c>
      <c r="V96" s="29">
        <v>92359</v>
      </c>
      <c r="W96">
        <v>328063</v>
      </c>
      <c r="X96">
        <v>78526</v>
      </c>
      <c r="Y96">
        <v>11847</v>
      </c>
      <c r="Z96">
        <v>510795</v>
      </c>
      <c r="AA96" s="29">
        <v>18.081422096927337</v>
      </c>
      <c r="AB96">
        <v>64.225961491400668</v>
      </c>
      <c r="AC96">
        <v>15.373290654763652</v>
      </c>
      <c r="AD96">
        <v>2.3193257569083485</v>
      </c>
    </row>
    <row r="97" spans="2:30">
      <c r="B97" t="s">
        <v>107</v>
      </c>
      <c r="C97">
        <v>2008</v>
      </c>
      <c r="D97">
        <v>43419</v>
      </c>
      <c r="E97">
        <v>152119</v>
      </c>
      <c r="F97">
        <v>25359</v>
      </c>
      <c r="G97">
        <v>2901</v>
      </c>
      <c r="H97">
        <v>223798</v>
      </c>
      <c r="I97" s="29">
        <v>19.400977667360745</v>
      </c>
      <c r="J97">
        <v>67.971563642213056</v>
      </c>
      <c r="K97">
        <v>11.331200457555473</v>
      </c>
      <c r="L97">
        <v>1.2962582328707137</v>
      </c>
      <c r="M97" s="29">
        <v>41748</v>
      </c>
      <c r="N97">
        <v>154809</v>
      </c>
      <c r="O97">
        <v>31809</v>
      </c>
      <c r="P97">
        <v>6339</v>
      </c>
      <c r="Q97">
        <v>234705</v>
      </c>
      <c r="R97" s="29">
        <v>17.787435291110118</v>
      </c>
      <c r="S97">
        <v>65.958969770563044</v>
      </c>
      <c r="T97">
        <v>13.552757717134275</v>
      </c>
      <c r="U97">
        <v>2.7008372211925606</v>
      </c>
      <c r="V97" s="29">
        <v>85167</v>
      </c>
      <c r="W97">
        <v>306928</v>
      </c>
      <c r="X97">
        <v>57168</v>
      </c>
      <c r="Y97">
        <v>9240</v>
      </c>
      <c r="Z97">
        <v>458503</v>
      </c>
      <c r="AA97" s="29">
        <v>18.575014776348247</v>
      </c>
      <c r="AB97">
        <v>66.941328628166005</v>
      </c>
      <c r="AC97">
        <v>12.468402605871717</v>
      </c>
      <c r="AD97">
        <v>2.0152539896140267</v>
      </c>
    </row>
    <row r="98" spans="2:30">
      <c r="B98" t="s">
        <v>27</v>
      </c>
      <c r="C98">
        <v>2008</v>
      </c>
      <c r="D98">
        <v>28410</v>
      </c>
      <c r="E98">
        <v>93569</v>
      </c>
      <c r="F98">
        <v>19196</v>
      </c>
      <c r="G98">
        <v>1678</v>
      </c>
      <c r="H98">
        <v>142853</v>
      </c>
      <c r="I98" s="29">
        <v>19.88757673972545</v>
      </c>
      <c r="J98">
        <v>65.500199505785673</v>
      </c>
      <c r="K98">
        <v>13.437589690101012</v>
      </c>
      <c r="L98">
        <v>1.1746340643878672</v>
      </c>
      <c r="M98" s="29">
        <v>27267</v>
      </c>
      <c r="N98">
        <v>95181</v>
      </c>
      <c r="O98">
        <v>22889</v>
      </c>
      <c r="P98">
        <v>4222</v>
      </c>
      <c r="Q98">
        <v>149559</v>
      </c>
      <c r="R98" s="29">
        <v>18.231600906665594</v>
      </c>
      <c r="S98">
        <v>63.641104848253875</v>
      </c>
      <c r="T98">
        <v>15.304328057823332</v>
      </c>
      <c r="U98">
        <v>2.8229661872572027</v>
      </c>
      <c r="V98" s="29">
        <v>55677</v>
      </c>
      <c r="W98">
        <v>188750</v>
      </c>
      <c r="X98">
        <v>42085</v>
      </c>
      <c r="Y98">
        <v>5900</v>
      </c>
      <c r="Z98">
        <v>292412</v>
      </c>
      <c r="AA98" s="29">
        <v>19.040600248963791</v>
      </c>
      <c r="AB98">
        <v>64.549334500636093</v>
      </c>
      <c r="AC98">
        <v>14.392364198459706</v>
      </c>
      <c r="AD98">
        <v>2.017701051940413</v>
      </c>
    </row>
    <row r="99" spans="2:30">
      <c r="B99" t="s">
        <v>28</v>
      </c>
      <c r="C99">
        <v>2008</v>
      </c>
      <c r="D99">
        <v>56817</v>
      </c>
      <c r="E99">
        <v>179263</v>
      </c>
      <c r="F99">
        <v>38763</v>
      </c>
      <c r="G99">
        <v>3635</v>
      </c>
      <c r="H99">
        <v>278478</v>
      </c>
      <c r="I99" s="29">
        <v>20.402688901816301</v>
      </c>
      <c r="J99">
        <v>64.372410028799393</v>
      </c>
      <c r="K99">
        <v>13.919591493762523</v>
      </c>
      <c r="L99">
        <v>1.3053095756217725</v>
      </c>
      <c r="M99" s="29">
        <v>54602</v>
      </c>
      <c r="N99">
        <v>182658</v>
      </c>
      <c r="O99">
        <v>45787</v>
      </c>
      <c r="P99">
        <v>8501</v>
      </c>
      <c r="Q99">
        <v>291548</v>
      </c>
      <c r="R99" s="29">
        <v>18.728305459135374</v>
      </c>
      <c r="S99">
        <v>62.651090043491983</v>
      </c>
      <c r="T99">
        <v>15.704789605828202</v>
      </c>
      <c r="U99">
        <v>2.9158148915444455</v>
      </c>
      <c r="V99" s="29">
        <v>111419</v>
      </c>
      <c r="W99">
        <v>361921</v>
      </c>
      <c r="X99">
        <v>84550</v>
      </c>
      <c r="Y99">
        <v>12136</v>
      </c>
      <c r="Z99">
        <v>570026</v>
      </c>
      <c r="AA99" s="29">
        <v>19.546301396778393</v>
      </c>
      <c r="AB99">
        <v>63.492016153649132</v>
      </c>
      <c r="AC99">
        <v>14.832656756007619</v>
      </c>
      <c r="AD99">
        <v>2.1290256935648548</v>
      </c>
    </row>
    <row r="100" spans="2:30">
      <c r="B100" t="s">
        <v>30</v>
      </c>
      <c r="C100">
        <v>2008</v>
      </c>
      <c r="D100">
        <v>6246</v>
      </c>
      <c r="E100">
        <v>21446</v>
      </c>
      <c r="F100">
        <v>5950</v>
      </c>
      <c r="G100">
        <v>588</v>
      </c>
      <c r="H100">
        <v>34230</v>
      </c>
      <c r="I100" s="29">
        <v>18.247151621384749</v>
      </c>
      <c r="J100">
        <v>62.652643879637751</v>
      </c>
      <c r="K100">
        <v>17.382413087934559</v>
      </c>
      <c r="L100">
        <v>1.7177914110429449</v>
      </c>
      <c r="M100" s="29">
        <v>5823</v>
      </c>
      <c r="N100">
        <v>21671</v>
      </c>
      <c r="O100">
        <v>6829</v>
      </c>
      <c r="P100">
        <v>1363</v>
      </c>
      <c r="Q100">
        <v>35686</v>
      </c>
      <c r="R100" s="29">
        <v>16.317323320069494</v>
      </c>
      <c r="S100">
        <v>60.726895701395499</v>
      </c>
      <c r="T100">
        <v>19.136355993947205</v>
      </c>
      <c r="U100">
        <v>3.8194249845877937</v>
      </c>
      <c r="V100" s="29">
        <v>12069</v>
      </c>
      <c r="W100">
        <v>43117</v>
      </c>
      <c r="X100">
        <v>12779</v>
      </c>
      <c r="Y100">
        <v>1951</v>
      </c>
      <c r="Z100">
        <v>69916</v>
      </c>
      <c r="AA100" s="29">
        <v>17.262143143200412</v>
      </c>
      <c r="AB100">
        <v>61.669717947250987</v>
      </c>
      <c r="AC100">
        <v>18.277647462669488</v>
      </c>
      <c r="AD100">
        <v>2.7904914468791118</v>
      </c>
    </row>
    <row r="101" spans="2:30">
      <c r="B101" t="s">
        <v>32</v>
      </c>
      <c r="C101">
        <v>2008</v>
      </c>
      <c r="D101">
        <v>10689</v>
      </c>
      <c r="E101">
        <v>37138</v>
      </c>
      <c r="F101">
        <v>9528</v>
      </c>
      <c r="G101">
        <v>938</v>
      </c>
      <c r="H101">
        <v>58293</v>
      </c>
      <c r="I101" s="29">
        <v>18.336678503422366</v>
      </c>
      <c r="J101">
        <v>63.709193213593394</v>
      </c>
      <c r="K101">
        <v>16.345015696567341</v>
      </c>
      <c r="L101">
        <v>1.6091125864168938</v>
      </c>
      <c r="M101" s="29">
        <v>10351</v>
      </c>
      <c r="N101">
        <v>37589</v>
      </c>
      <c r="O101">
        <v>11294</v>
      </c>
      <c r="P101">
        <v>2219</v>
      </c>
      <c r="Q101">
        <v>61453</v>
      </c>
      <c r="R101" s="29">
        <v>16.843766781117274</v>
      </c>
      <c r="S101">
        <v>61.167070769531186</v>
      </c>
      <c r="T101">
        <v>18.378272826387647</v>
      </c>
      <c r="U101">
        <v>3.6108896229638914</v>
      </c>
      <c r="V101" s="29">
        <v>21040</v>
      </c>
      <c r="W101">
        <v>74727</v>
      </c>
      <c r="X101">
        <v>20822</v>
      </c>
      <c r="Y101">
        <v>3157</v>
      </c>
      <c r="Z101">
        <v>119746</v>
      </c>
      <c r="AA101" s="29">
        <v>17.570524276385015</v>
      </c>
      <c r="AB101">
        <v>62.404589714896531</v>
      </c>
      <c r="AC101">
        <v>17.388472266296993</v>
      </c>
      <c r="AD101">
        <v>2.6364137424214587</v>
      </c>
    </row>
    <row r="102" spans="2:30">
      <c r="B102" t="s">
        <v>34</v>
      </c>
      <c r="C102">
        <v>2008</v>
      </c>
      <c r="D102">
        <v>9930</v>
      </c>
      <c r="E102">
        <v>33496</v>
      </c>
      <c r="F102">
        <v>10418</v>
      </c>
      <c r="G102">
        <v>1270</v>
      </c>
      <c r="H102">
        <v>55114</v>
      </c>
      <c r="I102" s="29">
        <v>18.017200711253039</v>
      </c>
      <c r="J102">
        <v>60.775846427405014</v>
      </c>
      <c r="K102">
        <v>18.902638168160539</v>
      </c>
      <c r="L102">
        <v>2.3043146931814058</v>
      </c>
      <c r="M102" s="29">
        <v>9391</v>
      </c>
      <c r="N102">
        <v>34452</v>
      </c>
      <c r="O102">
        <v>12677</v>
      </c>
      <c r="P102">
        <v>2737</v>
      </c>
      <c r="Q102">
        <v>59257</v>
      </c>
      <c r="R102" s="29">
        <v>15.847916701824257</v>
      </c>
      <c r="S102">
        <v>58.139966586226102</v>
      </c>
      <c r="T102">
        <v>21.393253117775117</v>
      </c>
      <c r="U102">
        <v>4.6188635941745275</v>
      </c>
      <c r="V102" s="29">
        <v>19321</v>
      </c>
      <c r="W102">
        <v>67948</v>
      </c>
      <c r="X102">
        <v>23095</v>
      </c>
      <c r="Y102">
        <v>4007</v>
      </c>
      <c r="Z102">
        <v>114371</v>
      </c>
      <c r="AA102" s="29">
        <v>16.89326839845765</v>
      </c>
      <c r="AB102">
        <v>59.410165164246173</v>
      </c>
      <c r="AC102">
        <v>20.193055932010736</v>
      </c>
      <c r="AD102">
        <v>3.5035105052854307</v>
      </c>
    </row>
    <row r="103" spans="2:30">
      <c r="B103" t="s">
        <v>36</v>
      </c>
      <c r="C103">
        <v>2008</v>
      </c>
      <c r="D103">
        <v>9032</v>
      </c>
      <c r="E103">
        <v>28515</v>
      </c>
      <c r="F103">
        <v>7747</v>
      </c>
      <c r="G103">
        <v>861</v>
      </c>
      <c r="H103">
        <v>46155</v>
      </c>
      <c r="I103" s="29">
        <v>19.568844112230526</v>
      </c>
      <c r="J103">
        <v>61.7809554761131</v>
      </c>
      <c r="K103">
        <v>16.784747047990468</v>
      </c>
      <c r="L103">
        <v>1.8654533636659083</v>
      </c>
      <c r="M103" s="29">
        <v>8359</v>
      </c>
      <c r="N103">
        <v>29422</v>
      </c>
      <c r="O103">
        <v>8892</v>
      </c>
      <c r="P103">
        <v>1911</v>
      </c>
      <c r="Q103">
        <v>48584</v>
      </c>
      <c r="R103" s="29">
        <v>17.205252758109665</v>
      </c>
      <c r="S103">
        <v>60.559031780009875</v>
      </c>
      <c r="T103">
        <v>18.302321752017125</v>
      </c>
      <c r="U103">
        <v>3.9333937098633296</v>
      </c>
      <c r="V103" s="29">
        <v>17391</v>
      </c>
      <c r="W103">
        <v>57937</v>
      </c>
      <c r="X103">
        <v>16639</v>
      </c>
      <c r="Y103">
        <v>2772</v>
      </c>
      <c r="Z103">
        <v>94739</v>
      </c>
      <c r="AA103" s="29">
        <v>18.356748540727683</v>
      </c>
      <c r="AB103">
        <v>61.154329262500127</v>
      </c>
      <c r="AC103">
        <v>17.56298884303191</v>
      </c>
      <c r="AD103">
        <v>2.9259333537402759</v>
      </c>
    </row>
    <row r="104" spans="2:30">
      <c r="B104" t="s">
        <v>38</v>
      </c>
      <c r="C104">
        <v>2008</v>
      </c>
      <c r="D104">
        <v>14681</v>
      </c>
      <c r="E104">
        <v>48558</v>
      </c>
      <c r="F104">
        <v>10450</v>
      </c>
      <c r="G104">
        <v>941</v>
      </c>
      <c r="H104">
        <v>74630</v>
      </c>
      <c r="I104" s="29">
        <v>19.671713788020902</v>
      </c>
      <c r="J104">
        <v>65.06498727053463</v>
      </c>
      <c r="K104">
        <v>14.002411898700254</v>
      </c>
      <c r="L104">
        <v>1.2608870427442049</v>
      </c>
      <c r="M104" s="29">
        <v>14052</v>
      </c>
      <c r="N104">
        <v>49114</v>
      </c>
      <c r="O104">
        <v>11685</v>
      </c>
      <c r="P104">
        <v>2020</v>
      </c>
      <c r="Q104">
        <v>76871</v>
      </c>
      <c r="R104" s="29">
        <v>18.279975543442912</v>
      </c>
      <c r="S104">
        <v>63.89145451470646</v>
      </c>
      <c r="T104">
        <v>15.20079093546331</v>
      </c>
      <c r="U104">
        <v>2.6277790063873243</v>
      </c>
      <c r="V104" s="29">
        <v>28733</v>
      </c>
      <c r="W104">
        <v>97672</v>
      </c>
      <c r="X104">
        <v>22135</v>
      </c>
      <c r="Y104">
        <v>2961</v>
      </c>
      <c r="Z104">
        <v>151501</v>
      </c>
      <c r="AA104" s="29">
        <v>18.965551382499125</v>
      </c>
      <c r="AB104">
        <v>64.469541455171907</v>
      </c>
      <c r="AC104">
        <v>14.610464617395264</v>
      </c>
      <c r="AD104">
        <v>1.9544425449336968</v>
      </c>
    </row>
    <row r="105" spans="2:30">
      <c r="B105" t="s">
        <v>40</v>
      </c>
      <c r="C105">
        <v>2008</v>
      </c>
      <c r="D105">
        <v>12953</v>
      </c>
      <c r="E105">
        <v>42704</v>
      </c>
      <c r="F105">
        <v>8805</v>
      </c>
      <c r="G105">
        <v>833</v>
      </c>
      <c r="H105">
        <v>65295</v>
      </c>
      <c r="I105" s="29">
        <v>19.837659851443448</v>
      </c>
      <c r="J105">
        <v>65.401638716593922</v>
      </c>
      <c r="K105">
        <v>13.48495290604181</v>
      </c>
      <c r="L105">
        <v>1.275748525920821</v>
      </c>
      <c r="M105" s="29">
        <v>12081</v>
      </c>
      <c r="N105">
        <v>42887</v>
      </c>
      <c r="O105">
        <v>10114</v>
      </c>
      <c r="P105">
        <v>1994</v>
      </c>
      <c r="Q105">
        <v>67076</v>
      </c>
      <c r="R105" s="29">
        <v>18.010912994215516</v>
      </c>
      <c r="S105">
        <v>63.93792116405271</v>
      </c>
      <c r="T105">
        <v>15.078418510346472</v>
      </c>
      <c r="U105">
        <v>2.9727473313852943</v>
      </c>
      <c r="V105" s="29">
        <v>25034</v>
      </c>
      <c r="W105">
        <v>85591</v>
      </c>
      <c r="X105">
        <v>18919</v>
      </c>
      <c r="Y105">
        <v>2827</v>
      </c>
      <c r="Z105">
        <v>132371</v>
      </c>
      <c r="AA105" s="29">
        <v>18.911997340807275</v>
      </c>
      <c r="AB105">
        <v>64.659933066910426</v>
      </c>
      <c r="AC105">
        <v>14.292405436236033</v>
      </c>
      <c r="AD105">
        <v>2.1356641560462641</v>
      </c>
    </row>
    <row r="106" spans="2:30">
      <c r="B106" t="s">
        <v>41</v>
      </c>
      <c r="C106">
        <v>2008</v>
      </c>
      <c r="D106">
        <v>12165</v>
      </c>
      <c r="E106">
        <v>40392</v>
      </c>
      <c r="F106">
        <v>11764</v>
      </c>
      <c r="G106">
        <v>1260</v>
      </c>
      <c r="H106">
        <v>65581</v>
      </c>
      <c r="I106" s="29">
        <v>18.549579908815055</v>
      </c>
      <c r="J106">
        <v>61.591009591192567</v>
      </c>
      <c r="K106">
        <v>17.938122322013996</v>
      </c>
      <c r="L106">
        <v>1.9212881779783779</v>
      </c>
      <c r="M106" s="29">
        <v>11441</v>
      </c>
      <c r="N106">
        <v>40377</v>
      </c>
      <c r="O106">
        <v>12915</v>
      </c>
      <c r="P106">
        <v>2551</v>
      </c>
      <c r="Q106">
        <v>67284</v>
      </c>
      <c r="R106" s="29">
        <v>17.004042565840319</v>
      </c>
      <c r="S106">
        <v>60.009809167112536</v>
      </c>
      <c r="T106">
        <v>19.194756554307116</v>
      </c>
      <c r="U106">
        <v>3.7913917127400278</v>
      </c>
      <c r="V106" s="29">
        <v>23606</v>
      </c>
      <c r="W106">
        <v>80769</v>
      </c>
      <c r="X106">
        <v>24679</v>
      </c>
      <c r="Y106">
        <v>3811</v>
      </c>
      <c r="Z106">
        <v>132865</v>
      </c>
      <c r="AA106" s="29">
        <v>17.766906258232041</v>
      </c>
      <c r="AB106">
        <v>60.790275843901711</v>
      </c>
      <c r="AC106">
        <v>18.574492906333496</v>
      </c>
      <c r="AD106">
        <v>2.8683249915327589</v>
      </c>
    </row>
    <row r="107" spans="2:30">
      <c r="B107" t="s">
        <v>43</v>
      </c>
      <c r="C107">
        <v>2008</v>
      </c>
      <c r="D107">
        <v>5944</v>
      </c>
      <c r="E107">
        <v>24258</v>
      </c>
      <c r="F107">
        <v>6127</v>
      </c>
      <c r="G107">
        <v>682</v>
      </c>
      <c r="H107">
        <v>37011</v>
      </c>
      <c r="I107" s="29">
        <v>16.060090243441138</v>
      </c>
      <c r="J107">
        <v>65.542676501580615</v>
      </c>
      <c r="K107">
        <v>16.554537840101592</v>
      </c>
      <c r="L107">
        <v>1.8426954148766581</v>
      </c>
      <c r="M107" s="29">
        <v>5493</v>
      </c>
      <c r="N107">
        <v>24228</v>
      </c>
      <c r="O107">
        <v>6831</v>
      </c>
      <c r="P107">
        <v>1408</v>
      </c>
      <c r="Q107">
        <v>37960</v>
      </c>
      <c r="R107" s="29">
        <v>14.470495258166491</v>
      </c>
      <c r="S107">
        <v>63.825079030558484</v>
      </c>
      <c r="T107">
        <v>17.995258166491045</v>
      </c>
      <c r="U107">
        <v>3.7091675447839831</v>
      </c>
      <c r="V107" s="29">
        <v>11437</v>
      </c>
      <c r="W107">
        <v>48486</v>
      </c>
      <c r="X107">
        <v>12958</v>
      </c>
      <c r="Y107">
        <v>2090</v>
      </c>
      <c r="Z107">
        <v>74971</v>
      </c>
      <c r="AA107" s="29">
        <v>15.255232023048912</v>
      </c>
      <c r="AB107">
        <v>64.673006895999791</v>
      </c>
      <c r="AC107">
        <v>17.284016486374732</v>
      </c>
      <c r="AD107">
        <v>2.7877445945765698</v>
      </c>
    </row>
    <row r="108" spans="2:30">
      <c r="B108" t="s">
        <v>45</v>
      </c>
      <c r="C108">
        <v>2008</v>
      </c>
      <c r="D108">
        <v>11536</v>
      </c>
      <c r="E108">
        <v>36228</v>
      </c>
      <c r="F108">
        <v>10307</v>
      </c>
      <c r="G108">
        <v>994</v>
      </c>
      <c r="H108">
        <v>59065</v>
      </c>
      <c r="I108" s="29">
        <v>19.531025141792941</v>
      </c>
      <c r="J108">
        <v>61.335816473376795</v>
      </c>
      <c r="K108">
        <v>17.450266655379668</v>
      </c>
      <c r="L108">
        <v>1.6828917294506054</v>
      </c>
      <c r="M108" s="29">
        <v>10878</v>
      </c>
      <c r="N108">
        <v>37562</v>
      </c>
      <c r="O108">
        <v>11503</v>
      </c>
      <c r="P108">
        <v>2126</v>
      </c>
      <c r="Q108">
        <v>62069</v>
      </c>
      <c r="R108" s="29">
        <v>17.525656930190596</v>
      </c>
      <c r="S108">
        <v>60.516521935265587</v>
      </c>
      <c r="T108">
        <v>18.53260081522177</v>
      </c>
      <c r="U108">
        <v>3.4252203193220447</v>
      </c>
      <c r="V108" s="29">
        <v>22414</v>
      </c>
      <c r="W108">
        <v>73790</v>
      </c>
      <c r="X108">
        <v>21810</v>
      </c>
      <c r="Y108">
        <v>3120</v>
      </c>
      <c r="Z108">
        <v>121134</v>
      </c>
      <c r="AA108" s="29">
        <v>18.503475489953274</v>
      </c>
      <c r="AB108">
        <v>60.916010368682613</v>
      </c>
      <c r="AC108">
        <v>18.00485412848581</v>
      </c>
      <c r="AD108">
        <v>2.5756600128782998</v>
      </c>
    </row>
    <row r="109" spans="2:30">
      <c r="B109" t="s">
        <v>47</v>
      </c>
      <c r="C109">
        <v>2008</v>
      </c>
      <c r="D109">
        <v>17234</v>
      </c>
      <c r="E109">
        <v>55292</v>
      </c>
      <c r="F109">
        <v>14872</v>
      </c>
      <c r="G109">
        <v>1406</v>
      </c>
      <c r="H109">
        <v>88804</v>
      </c>
      <c r="I109" s="29">
        <v>19.406783478221701</v>
      </c>
      <c r="J109">
        <v>62.262961127877126</v>
      </c>
      <c r="K109">
        <v>16.746993378676635</v>
      </c>
      <c r="L109">
        <v>1.5832620152245396</v>
      </c>
      <c r="M109" s="29">
        <v>16010</v>
      </c>
      <c r="N109">
        <v>57564</v>
      </c>
      <c r="O109">
        <v>16763</v>
      </c>
      <c r="P109">
        <v>3376</v>
      </c>
      <c r="Q109">
        <v>93713</v>
      </c>
      <c r="R109" s="29">
        <v>17.084075848601582</v>
      </c>
      <c r="S109">
        <v>61.425842732598468</v>
      </c>
      <c r="T109">
        <v>17.887592970025505</v>
      </c>
      <c r="U109">
        <v>3.6024884487744497</v>
      </c>
      <c r="V109" s="29">
        <v>33244</v>
      </c>
      <c r="W109">
        <v>112856</v>
      </c>
      <c r="X109">
        <v>31635</v>
      </c>
      <c r="Y109">
        <v>4782</v>
      </c>
      <c r="Z109">
        <v>182517</v>
      </c>
      <c r="AA109" s="29">
        <v>18.214193746335958</v>
      </c>
      <c r="AB109">
        <v>61.83314430984511</v>
      </c>
      <c r="AC109">
        <v>17.332632028797317</v>
      </c>
      <c r="AD109">
        <v>2.6200299150216146</v>
      </c>
    </row>
    <row r="110" spans="2:30">
      <c r="B110" t="s">
        <v>49</v>
      </c>
      <c r="C110">
        <v>2008</v>
      </c>
      <c r="D110">
        <v>21223</v>
      </c>
      <c r="E110">
        <v>75408</v>
      </c>
      <c r="F110">
        <v>16323</v>
      </c>
      <c r="G110">
        <v>1769</v>
      </c>
      <c r="H110">
        <v>114723</v>
      </c>
      <c r="I110" s="29">
        <v>18.499341893081596</v>
      </c>
      <c r="J110">
        <v>65.730498679427839</v>
      </c>
      <c r="K110">
        <v>14.228184409403518</v>
      </c>
      <c r="L110">
        <v>1.5419750180870444</v>
      </c>
      <c r="M110" s="29">
        <v>19981</v>
      </c>
      <c r="N110">
        <v>75939</v>
      </c>
      <c r="O110">
        <v>19666</v>
      </c>
      <c r="P110">
        <v>3830</v>
      </c>
      <c r="Q110">
        <v>119416</v>
      </c>
      <c r="R110" s="29">
        <v>16.732263683258523</v>
      </c>
      <c r="S110">
        <v>63.591980974073827</v>
      </c>
      <c r="T110">
        <v>16.468479935687011</v>
      </c>
      <c r="U110">
        <v>3.2072754069806391</v>
      </c>
      <c r="V110" s="29">
        <v>41204</v>
      </c>
      <c r="W110">
        <v>151347</v>
      </c>
      <c r="X110">
        <v>35989</v>
      </c>
      <c r="Y110">
        <v>5599</v>
      </c>
      <c r="Z110">
        <v>234139</v>
      </c>
      <c r="AA110" s="29">
        <v>17.598093440221408</v>
      </c>
      <c r="AB110">
        <v>64.639807977312628</v>
      </c>
      <c r="AC110">
        <v>15.370784021457339</v>
      </c>
      <c r="AD110">
        <v>2.3913145610086315</v>
      </c>
    </row>
    <row r="111" spans="2:30">
      <c r="B111" t="s">
        <v>51</v>
      </c>
      <c r="C111">
        <v>2008</v>
      </c>
      <c r="D111">
        <v>12951</v>
      </c>
      <c r="E111">
        <v>44061</v>
      </c>
      <c r="F111">
        <v>10006</v>
      </c>
      <c r="G111">
        <v>990</v>
      </c>
      <c r="H111">
        <v>68008</v>
      </c>
      <c r="I111" s="29">
        <v>19.043347841430418</v>
      </c>
      <c r="J111">
        <v>64.787966121632749</v>
      </c>
      <c r="K111">
        <v>14.712974944124221</v>
      </c>
      <c r="L111">
        <v>1.4557110928126105</v>
      </c>
      <c r="M111" s="29">
        <v>12376</v>
      </c>
      <c r="N111">
        <v>44743</v>
      </c>
      <c r="O111">
        <v>11962</v>
      </c>
      <c r="P111">
        <v>2392</v>
      </c>
      <c r="Q111">
        <v>71473</v>
      </c>
      <c r="R111" s="29">
        <v>17.315629678340073</v>
      </c>
      <c r="S111">
        <v>62.601262015026649</v>
      </c>
      <c r="T111">
        <v>16.736389965441496</v>
      </c>
      <c r="U111">
        <v>3.3467183411917789</v>
      </c>
      <c r="V111" s="29">
        <v>25327</v>
      </c>
      <c r="W111">
        <v>88804</v>
      </c>
      <c r="X111">
        <v>21968</v>
      </c>
      <c r="Y111">
        <v>3382</v>
      </c>
      <c r="Z111">
        <v>139481</v>
      </c>
      <c r="AA111" s="29">
        <v>18.158028692079924</v>
      </c>
      <c r="AB111">
        <v>63.6674529147339</v>
      </c>
      <c r="AC111">
        <v>15.749815387041963</v>
      </c>
      <c r="AD111">
        <v>2.4247030061442061</v>
      </c>
    </row>
    <row r="112" spans="2:30">
      <c r="B112" t="s">
        <v>53</v>
      </c>
      <c r="C112">
        <v>2008</v>
      </c>
      <c r="D112">
        <v>13339</v>
      </c>
      <c r="E112">
        <v>43790</v>
      </c>
      <c r="F112">
        <v>9334</v>
      </c>
      <c r="G112">
        <v>894</v>
      </c>
      <c r="H112">
        <v>67357</v>
      </c>
      <c r="I112" s="29">
        <v>19.803435426162093</v>
      </c>
      <c r="J112">
        <v>65.011802782190415</v>
      </c>
      <c r="K112">
        <v>13.857505530234423</v>
      </c>
      <c r="L112">
        <v>1.3272562614130676</v>
      </c>
      <c r="M112" s="29">
        <v>12489</v>
      </c>
      <c r="N112">
        <v>44122</v>
      </c>
      <c r="O112">
        <v>11235</v>
      </c>
      <c r="P112">
        <v>1972</v>
      </c>
      <c r="Q112">
        <v>69818</v>
      </c>
      <c r="R112" s="29">
        <v>17.887937208169813</v>
      </c>
      <c r="S112">
        <v>63.195737488899709</v>
      </c>
      <c r="T112">
        <v>16.091838780830159</v>
      </c>
      <c r="U112">
        <v>2.8244865221003179</v>
      </c>
      <c r="V112" s="29">
        <v>25828</v>
      </c>
      <c r="W112">
        <v>87912</v>
      </c>
      <c r="X112">
        <v>20569</v>
      </c>
      <c r="Y112">
        <v>2866</v>
      </c>
      <c r="Z112">
        <v>137175</v>
      </c>
      <c r="AA112" s="29">
        <v>18.828503736103517</v>
      </c>
      <c r="AB112">
        <v>64.087479496992898</v>
      </c>
      <c r="AC112">
        <v>14.994714780390012</v>
      </c>
      <c r="AD112">
        <v>2.0893019865135773</v>
      </c>
    </row>
    <row r="113" spans="2:30">
      <c r="B113" t="s">
        <v>55</v>
      </c>
      <c r="C113">
        <v>2008</v>
      </c>
      <c r="D113">
        <v>12428</v>
      </c>
      <c r="E113">
        <v>38972</v>
      </c>
      <c r="F113">
        <v>8648</v>
      </c>
      <c r="G113">
        <v>930</v>
      </c>
      <c r="H113">
        <v>60978</v>
      </c>
      <c r="I113" s="29">
        <v>20.381121060054447</v>
      </c>
      <c r="J113">
        <v>63.911574666273083</v>
      </c>
      <c r="K113">
        <v>14.182164059168882</v>
      </c>
      <c r="L113">
        <v>1.5251402145035915</v>
      </c>
      <c r="M113" s="29">
        <v>11953</v>
      </c>
      <c r="N113">
        <v>40357</v>
      </c>
      <c r="O113">
        <v>10423</v>
      </c>
      <c r="P113">
        <v>2002</v>
      </c>
      <c r="Q113">
        <v>64735</v>
      </c>
      <c r="R113" s="29">
        <v>18.464509152699467</v>
      </c>
      <c r="S113">
        <v>62.341855256043878</v>
      </c>
      <c r="T113">
        <v>16.101027265003477</v>
      </c>
      <c r="U113">
        <v>3.092608326253186</v>
      </c>
      <c r="V113" s="29">
        <v>24381</v>
      </c>
      <c r="W113">
        <v>79329</v>
      </c>
      <c r="X113">
        <v>19071</v>
      </c>
      <c r="Y113">
        <v>2932</v>
      </c>
      <c r="Z113">
        <v>125713</v>
      </c>
      <c r="AA113" s="29">
        <v>19.394175622250682</v>
      </c>
      <c r="AB113">
        <v>63.103259010603516</v>
      </c>
      <c r="AC113">
        <v>15.170268786839866</v>
      </c>
      <c r="AD113">
        <v>2.3322965803059348</v>
      </c>
    </row>
    <row r="114" spans="2:30">
      <c r="B114" t="s">
        <v>57</v>
      </c>
      <c r="C114">
        <v>2008</v>
      </c>
      <c r="D114">
        <v>30991</v>
      </c>
      <c r="E114">
        <v>113147</v>
      </c>
      <c r="F114">
        <v>16711</v>
      </c>
      <c r="G114">
        <v>1971</v>
      </c>
      <c r="H114">
        <v>162820</v>
      </c>
      <c r="I114" s="29">
        <v>19.033902468984152</v>
      </c>
      <c r="J114">
        <v>69.49207714040044</v>
      </c>
      <c r="K114">
        <v>10.263481144822503</v>
      </c>
      <c r="L114">
        <v>1.2105392457929001</v>
      </c>
      <c r="M114" s="29">
        <v>29795</v>
      </c>
      <c r="N114">
        <v>114452</v>
      </c>
      <c r="O114">
        <v>21386</v>
      </c>
      <c r="P114">
        <v>4337</v>
      </c>
      <c r="Q114">
        <v>169970</v>
      </c>
      <c r="R114" s="29">
        <v>17.529564040713066</v>
      </c>
      <c r="S114">
        <v>67.336588809789959</v>
      </c>
      <c r="T114">
        <v>12.582220391833854</v>
      </c>
      <c r="U114">
        <v>2.5516267576631169</v>
      </c>
      <c r="V114" s="29">
        <v>60786</v>
      </c>
      <c r="W114">
        <v>227599</v>
      </c>
      <c r="X114">
        <v>38097</v>
      </c>
      <c r="Y114">
        <v>6308</v>
      </c>
      <c r="Z114">
        <v>332790</v>
      </c>
      <c r="AA114" s="29">
        <v>18.265572883800594</v>
      </c>
      <c r="AB114">
        <v>68.391177619519823</v>
      </c>
      <c r="AC114">
        <v>11.447759848553142</v>
      </c>
      <c r="AD114">
        <v>1.895489648126446</v>
      </c>
    </row>
    <row r="115" spans="2:30">
      <c r="B115" t="s">
        <v>59</v>
      </c>
      <c r="C115">
        <v>2008</v>
      </c>
      <c r="D115">
        <v>22649</v>
      </c>
      <c r="E115">
        <v>75309</v>
      </c>
      <c r="F115">
        <v>15395</v>
      </c>
      <c r="G115">
        <v>1362</v>
      </c>
      <c r="H115">
        <v>114715</v>
      </c>
      <c r="I115" s="29">
        <v>19.743712679248574</v>
      </c>
      <c r="J115">
        <v>65.64878176350085</v>
      </c>
      <c r="K115">
        <v>13.420215316218453</v>
      </c>
      <c r="L115">
        <v>1.1872902410321231</v>
      </c>
      <c r="M115" s="29">
        <v>21844</v>
      </c>
      <c r="N115">
        <v>76296</v>
      </c>
      <c r="O115">
        <v>18443</v>
      </c>
      <c r="P115">
        <v>3426</v>
      </c>
      <c r="Q115">
        <v>120009</v>
      </c>
      <c r="R115" s="29">
        <v>18.201968185719405</v>
      </c>
      <c r="S115">
        <v>63.575231857610682</v>
      </c>
      <c r="T115">
        <v>15.368014065611746</v>
      </c>
      <c r="U115">
        <v>2.8547858910581705</v>
      </c>
      <c r="V115" s="29">
        <v>44493</v>
      </c>
      <c r="W115">
        <v>151605</v>
      </c>
      <c r="X115">
        <v>33838</v>
      </c>
      <c r="Y115">
        <v>4788</v>
      </c>
      <c r="Z115">
        <v>234724</v>
      </c>
      <c r="AA115" s="29">
        <v>18.95545406519998</v>
      </c>
      <c r="AB115">
        <v>64.588623234096204</v>
      </c>
      <c r="AC115">
        <v>14.416080162233092</v>
      </c>
      <c r="AD115">
        <v>2.0398425384707144</v>
      </c>
    </row>
    <row r="116" spans="2:30">
      <c r="B116" t="s">
        <v>61</v>
      </c>
      <c r="C116">
        <v>2008</v>
      </c>
      <c r="D116">
        <v>5761</v>
      </c>
      <c r="E116">
        <v>18260</v>
      </c>
      <c r="F116">
        <v>3801</v>
      </c>
      <c r="G116">
        <v>316</v>
      </c>
      <c r="H116">
        <v>28138</v>
      </c>
      <c r="I116" s="29">
        <v>20.474091975264766</v>
      </c>
      <c r="J116">
        <v>64.89444878811571</v>
      </c>
      <c r="K116">
        <v>13.508422773473594</v>
      </c>
      <c r="L116">
        <v>1.1230364631459238</v>
      </c>
      <c r="M116" s="29">
        <v>5423</v>
      </c>
      <c r="N116">
        <v>18885</v>
      </c>
      <c r="O116">
        <v>4446</v>
      </c>
      <c r="P116">
        <v>796</v>
      </c>
      <c r="Q116">
        <v>29550</v>
      </c>
      <c r="R116" s="29">
        <v>18.351945854483926</v>
      </c>
      <c r="S116">
        <v>63.908629441624363</v>
      </c>
      <c r="T116">
        <v>15.045685279187818</v>
      </c>
      <c r="U116">
        <v>2.6937394247038915</v>
      </c>
      <c r="V116" s="29">
        <v>11184</v>
      </c>
      <c r="W116">
        <v>37145</v>
      </c>
      <c r="X116">
        <v>8247</v>
      </c>
      <c r="Y116">
        <v>1112</v>
      </c>
      <c r="Z116">
        <v>57688</v>
      </c>
      <c r="AA116" s="29">
        <v>19.387047566218278</v>
      </c>
      <c r="AB116">
        <v>64.389474414089591</v>
      </c>
      <c r="AC116">
        <v>14.295867424767717</v>
      </c>
      <c r="AD116">
        <v>1.9276105949244209</v>
      </c>
    </row>
    <row r="117" spans="2:30">
      <c r="B117" t="s">
        <v>63</v>
      </c>
      <c r="C117">
        <v>2008</v>
      </c>
      <c r="D117">
        <v>17904</v>
      </c>
      <c r="E117">
        <v>56088</v>
      </c>
      <c r="F117">
        <v>11383</v>
      </c>
      <c r="G117">
        <v>945</v>
      </c>
      <c r="H117">
        <v>86320</v>
      </c>
      <c r="I117" s="29">
        <v>20.741427247451345</v>
      </c>
      <c r="J117">
        <v>64.976830398517151</v>
      </c>
      <c r="K117">
        <v>13.186978683966636</v>
      </c>
      <c r="L117">
        <v>1.0947636700648748</v>
      </c>
      <c r="M117" s="29">
        <v>17002</v>
      </c>
      <c r="N117">
        <v>57264</v>
      </c>
      <c r="O117">
        <v>13401</v>
      </c>
      <c r="P117">
        <v>2272</v>
      </c>
      <c r="Q117">
        <v>89939</v>
      </c>
      <c r="R117" s="29">
        <v>18.9039237705556</v>
      </c>
      <c r="S117">
        <v>63.669820656222555</v>
      </c>
      <c r="T117">
        <v>14.90009895595904</v>
      </c>
      <c r="U117">
        <v>2.5261566172628114</v>
      </c>
      <c r="V117" s="29">
        <v>34906</v>
      </c>
      <c r="W117">
        <v>113352</v>
      </c>
      <c r="X117">
        <v>24784</v>
      </c>
      <c r="Y117">
        <v>3217</v>
      </c>
      <c r="Z117">
        <v>176259</v>
      </c>
      <c r="AA117" s="29">
        <v>19.803811436579124</v>
      </c>
      <c r="AB117">
        <v>64.309907579187438</v>
      </c>
      <c r="AC117">
        <v>14.061125956688736</v>
      </c>
      <c r="AD117">
        <v>1.8251550275446928</v>
      </c>
    </row>
    <row r="118" spans="2:30">
      <c r="B118" t="s">
        <v>65</v>
      </c>
      <c r="C118">
        <v>2008</v>
      </c>
      <c r="D118">
        <v>6510</v>
      </c>
      <c r="E118">
        <v>22173</v>
      </c>
      <c r="F118">
        <v>4952</v>
      </c>
      <c r="G118">
        <v>417</v>
      </c>
      <c r="H118">
        <v>34052</v>
      </c>
      <c r="I118" s="29">
        <v>19.11781980500411</v>
      </c>
      <c r="J118">
        <v>65.11511805473981</v>
      </c>
      <c r="K118">
        <v>14.542464466110655</v>
      </c>
      <c r="L118">
        <v>1.2245976741454245</v>
      </c>
      <c r="M118" s="29">
        <v>6492</v>
      </c>
      <c r="N118">
        <v>22496</v>
      </c>
      <c r="O118">
        <v>5656</v>
      </c>
      <c r="P118">
        <v>1124</v>
      </c>
      <c r="Q118">
        <v>35768</v>
      </c>
      <c r="R118" s="29">
        <v>18.150301945873405</v>
      </c>
      <c r="S118">
        <v>62.894207112502798</v>
      </c>
      <c r="T118">
        <v>15.813017222097963</v>
      </c>
      <c r="U118">
        <v>3.142473719525833</v>
      </c>
      <c r="V118" s="29">
        <v>13002</v>
      </c>
      <c r="W118">
        <v>44669</v>
      </c>
      <c r="X118">
        <v>10608</v>
      </c>
      <c r="Y118">
        <v>1541</v>
      </c>
      <c r="Z118">
        <v>69820</v>
      </c>
      <c r="AA118" s="29">
        <v>18.622171297622458</v>
      </c>
      <c r="AB118">
        <v>63.977370380979657</v>
      </c>
      <c r="AC118">
        <v>15.193354339730735</v>
      </c>
      <c r="AD118">
        <v>2.2071039816671441</v>
      </c>
    </row>
    <row r="119" spans="2:30">
      <c r="B119" t="s">
        <v>67</v>
      </c>
      <c r="C119">
        <v>2008</v>
      </c>
      <c r="D119">
        <v>9018</v>
      </c>
      <c r="E119">
        <v>28470</v>
      </c>
      <c r="F119">
        <v>6171</v>
      </c>
      <c r="G119">
        <v>651</v>
      </c>
      <c r="H119">
        <v>44310</v>
      </c>
      <c r="I119" s="29">
        <v>20.352064996614761</v>
      </c>
      <c r="J119">
        <v>64.251861882193637</v>
      </c>
      <c r="K119">
        <v>13.926878808395395</v>
      </c>
      <c r="L119">
        <v>1.4691943127962086</v>
      </c>
      <c r="M119" s="29">
        <v>8692</v>
      </c>
      <c r="N119">
        <v>29051</v>
      </c>
      <c r="O119">
        <v>7646</v>
      </c>
      <c r="P119">
        <v>1395</v>
      </c>
      <c r="Q119">
        <v>46784</v>
      </c>
      <c r="R119" s="29">
        <v>18.579001367989058</v>
      </c>
      <c r="S119">
        <v>62.096015731874147</v>
      </c>
      <c r="T119">
        <v>16.343194254445965</v>
      </c>
      <c r="U119">
        <v>2.9817886456908345</v>
      </c>
      <c r="V119" s="29">
        <v>17710</v>
      </c>
      <c r="W119">
        <v>57521</v>
      </c>
      <c r="X119">
        <v>13817</v>
      </c>
      <c r="Y119">
        <v>2046</v>
      </c>
      <c r="Z119">
        <v>91094</v>
      </c>
      <c r="AA119" s="29">
        <v>19.441456078336664</v>
      </c>
      <c r="AB119">
        <v>63.144663753924512</v>
      </c>
      <c r="AC119">
        <v>15.167848595955826</v>
      </c>
      <c r="AD119">
        <v>2.2460315717829933</v>
      </c>
    </row>
    <row r="120" spans="2:30">
      <c r="B120" t="s">
        <v>69</v>
      </c>
      <c r="C120">
        <v>2008</v>
      </c>
      <c r="D120">
        <v>8607</v>
      </c>
      <c r="E120">
        <v>27751</v>
      </c>
      <c r="F120">
        <v>7124</v>
      </c>
      <c r="G120">
        <v>701</v>
      </c>
      <c r="H120">
        <v>44183</v>
      </c>
      <c r="I120" s="29">
        <v>19.480343118393954</v>
      </c>
      <c r="J120">
        <v>62.809225267636869</v>
      </c>
      <c r="K120">
        <v>16.123848539030849</v>
      </c>
      <c r="L120">
        <v>1.5865830749383247</v>
      </c>
      <c r="M120" s="29">
        <v>8082</v>
      </c>
      <c r="N120">
        <v>27985</v>
      </c>
      <c r="O120">
        <v>8225</v>
      </c>
      <c r="P120">
        <v>1634</v>
      </c>
      <c r="Q120">
        <v>45926</v>
      </c>
      <c r="R120" s="29">
        <v>17.597874842137351</v>
      </c>
      <c r="S120">
        <v>60.934982362931677</v>
      </c>
      <c r="T120">
        <v>17.909245307668858</v>
      </c>
      <c r="U120">
        <v>3.5578974872621174</v>
      </c>
      <c r="V120" s="29">
        <v>16689</v>
      </c>
      <c r="W120">
        <v>55736</v>
      </c>
      <c r="X120">
        <v>15349</v>
      </c>
      <c r="Y120">
        <v>2335</v>
      </c>
      <c r="Z120">
        <v>90109</v>
      </c>
      <c r="AA120" s="29">
        <v>18.520902462573105</v>
      </c>
      <c r="AB120">
        <v>61.85397685025913</v>
      </c>
      <c r="AC120">
        <v>17.033814602314973</v>
      </c>
      <c r="AD120">
        <v>2.5913060848527896</v>
      </c>
    </row>
    <row r="121" spans="2:30">
      <c r="B121" t="s">
        <v>71</v>
      </c>
      <c r="C121">
        <v>2008</v>
      </c>
      <c r="D121">
        <v>14778</v>
      </c>
      <c r="E121">
        <v>44781</v>
      </c>
      <c r="F121">
        <v>9133</v>
      </c>
      <c r="G121">
        <v>921</v>
      </c>
      <c r="H121">
        <v>69613</v>
      </c>
      <c r="I121" s="29">
        <v>21.228793472483588</v>
      </c>
      <c r="J121">
        <v>64.328501860284717</v>
      </c>
      <c r="K121">
        <v>13.119675922600663</v>
      </c>
      <c r="L121">
        <v>1.3230287446310316</v>
      </c>
      <c r="M121" s="29">
        <v>14334</v>
      </c>
      <c r="N121">
        <v>45862</v>
      </c>
      <c r="O121">
        <v>10859</v>
      </c>
      <c r="P121">
        <v>2076</v>
      </c>
      <c r="Q121">
        <v>73131</v>
      </c>
      <c r="R121" s="29">
        <v>19.600443040571029</v>
      </c>
      <c r="S121">
        <v>62.712119347472338</v>
      </c>
      <c r="T121">
        <v>14.848696175356551</v>
      </c>
      <c r="U121">
        <v>2.8387414366000741</v>
      </c>
      <c r="V121" s="29">
        <v>29112</v>
      </c>
      <c r="W121">
        <v>90643</v>
      </c>
      <c r="X121">
        <v>19992</v>
      </c>
      <c r="Y121">
        <v>2997</v>
      </c>
      <c r="Z121">
        <v>142744</v>
      </c>
      <c r="AA121" s="29">
        <v>20.394552485568571</v>
      </c>
      <c r="AB121">
        <v>63.500392310710083</v>
      </c>
      <c r="AC121">
        <v>14.005492349941154</v>
      </c>
      <c r="AD121">
        <v>2.0995628537801942</v>
      </c>
    </row>
    <row r="122" spans="2:30">
      <c r="B122" t="s">
        <v>20</v>
      </c>
      <c r="C122">
        <v>2008</v>
      </c>
      <c r="D122">
        <v>286569</v>
      </c>
      <c r="E122">
        <v>956237</v>
      </c>
      <c r="F122">
        <v>214949</v>
      </c>
      <c r="G122">
        <v>21640</v>
      </c>
      <c r="H122">
        <v>1479395</v>
      </c>
      <c r="I122" s="29">
        <v>19.370688693688976</v>
      </c>
      <c r="J122">
        <v>64.637030678081246</v>
      </c>
      <c r="K122">
        <v>14.529520513453134</v>
      </c>
      <c r="L122">
        <v>1.4627601147766485</v>
      </c>
      <c r="M122" s="29">
        <v>272342</v>
      </c>
      <c r="N122">
        <v>972318</v>
      </c>
      <c r="O122">
        <v>252851</v>
      </c>
      <c r="P122">
        <v>48961</v>
      </c>
      <c r="Q122">
        <v>1546472</v>
      </c>
      <c r="R122" s="29">
        <v>17.610535463946324</v>
      </c>
      <c r="S122">
        <v>62.873301294818141</v>
      </c>
      <c r="T122">
        <v>16.35018286784371</v>
      </c>
      <c r="U122">
        <v>3.165980373391823</v>
      </c>
      <c r="V122" s="29">
        <v>558911</v>
      </c>
      <c r="W122">
        <v>1928555</v>
      </c>
      <c r="X122">
        <v>467800</v>
      </c>
      <c r="Y122">
        <v>70601</v>
      </c>
      <c r="Z122">
        <v>3025867</v>
      </c>
      <c r="AA122" s="29">
        <v>18.471102662476575</v>
      </c>
      <c r="AB122">
        <v>63.735616932270979</v>
      </c>
      <c r="AC122">
        <v>15.460031785931106</v>
      </c>
      <c r="AD122">
        <v>2.3332486193213384</v>
      </c>
    </row>
    <row r="123" spans="2:30">
      <c r="B123" t="s">
        <v>23</v>
      </c>
      <c r="C123">
        <v>2009</v>
      </c>
      <c r="D123">
        <v>63384</v>
      </c>
      <c r="E123">
        <v>211855</v>
      </c>
      <c r="F123">
        <v>54251</v>
      </c>
      <c r="G123">
        <v>5633</v>
      </c>
      <c r="H123">
        <v>335123</v>
      </c>
      <c r="I123" s="29">
        <v>18.913652599194922</v>
      </c>
      <c r="J123">
        <v>63.217087457441004</v>
      </c>
      <c r="K123">
        <v>16.188384563279751</v>
      </c>
      <c r="L123">
        <v>1.6808753800843272</v>
      </c>
      <c r="M123" s="29">
        <v>59919</v>
      </c>
      <c r="N123">
        <v>214821</v>
      </c>
      <c r="O123">
        <v>62362</v>
      </c>
      <c r="P123">
        <v>12350</v>
      </c>
      <c r="Q123">
        <v>349452</v>
      </c>
      <c r="R123" s="29">
        <v>17.146560901067957</v>
      </c>
      <c r="S123">
        <v>61.473678788503136</v>
      </c>
      <c r="T123">
        <v>17.845655483442645</v>
      </c>
      <c r="U123">
        <v>3.5341048269862529</v>
      </c>
      <c r="V123" s="29">
        <v>123303</v>
      </c>
      <c r="W123">
        <v>426676</v>
      </c>
      <c r="X123">
        <v>116613</v>
      </c>
      <c r="Y123">
        <v>17983</v>
      </c>
      <c r="Z123">
        <v>684575</v>
      </c>
      <c r="AA123" s="29">
        <v>18.011613044589708</v>
      </c>
      <c r="AB123">
        <v>62.327137274951617</v>
      </c>
      <c r="AC123">
        <v>17.03436438666326</v>
      </c>
      <c r="AD123">
        <v>2.6268852937954206</v>
      </c>
    </row>
    <row r="124" spans="2:30">
      <c r="B124" t="s">
        <v>25</v>
      </c>
      <c r="C124">
        <v>2009</v>
      </c>
      <c r="D124">
        <v>12037</v>
      </c>
      <c r="E124">
        <v>40228</v>
      </c>
      <c r="F124">
        <v>12154</v>
      </c>
      <c r="G124">
        <v>1337</v>
      </c>
      <c r="H124">
        <v>65756</v>
      </c>
      <c r="I124" s="29">
        <v>18.305553865806921</v>
      </c>
      <c r="J124">
        <v>61.177687207251054</v>
      </c>
      <c r="K124">
        <v>18.483484396861122</v>
      </c>
      <c r="L124">
        <v>2.033274530080905</v>
      </c>
      <c r="M124" s="29">
        <v>11272</v>
      </c>
      <c r="N124">
        <v>40282</v>
      </c>
      <c r="O124">
        <v>13209</v>
      </c>
      <c r="P124">
        <v>2571</v>
      </c>
      <c r="Q124">
        <v>67334</v>
      </c>
      <c r="R124" s="29">
        <v>16.740428312590964</v>
      </c>
      <c r="S124">
        <v>59.824160156830132</v>
      </c>
      <c r="T124">
        <v>19.61713250363858</v>
      </c>
      <c r="U124">
        <v>3.8182790269403273</v>
      </c>
      <c r="V124" s="29">
        <v>23309</v>
      </c>
      <c r="W124">
        <v>80510</v>
      </c>
      <c r="X124">
        <v>25363</v>
      </c>
      <c r="Y124">
        <v>3908</v>
      </c>
      <c r="Z124">
        <v>133090</v>
      </c>
      <c r="AA124" s="29">
        <v>17.51371252535878</v>
      </c>
      <c r="AB124">
        <v>60.492899541663533</v>
      </c>
      <c r="AC124">
        <v>19.057029078067472</v>
      </c>
      <c r="AD124">
        <v>2.9363588549102109</v>
      </c>
    </row>
    <row r="125" spans="2:30">
      <c r="B125" t="s">
        <v>26</v>
      </c>
      <c r="C125">
        <v>2009</v>
      </c>
      <c r="D125">
        <v>34453</v>
      </c>
      <c r="E125">
        <v>115639</v>
      </c>
      <c r="F125">
        <v>32038</v>
      </c>
      <c r="G125">
        <v>3240</v>
      </c>
      <c r="H125">
        <v>185370</v>
      </c>
      <c r="I125" s="29">
        <v>18.58607110104116</v>
      </c>
      <c r="J125">
        <v>62.38280196364029</v>
      </c>
      <c r="K125">
        <v>17.283271295247342</v>
      </c>
      <c r="L125">
        <v>1.7478556400712089</v>
      </c>
      <c r="M125" s="29">
        <v>32021</v>
      </c>
      <c r="N125">
        <v>118981</v>
      </c>
      <c r="O125">
        <v>35647</v>
      </c>
      <c r="P125">
        <v>7032</v>
      </c>
      <c r="Q125">
        <v>193681</v>
      </c>
      <c r="R125" s="29">
        <v>16.532855571790726</v>
      </c>
      <c r="S125">
        <v>61.431425901353251</v>
      </c>
      <c r="T125">
        <v>18.405006169939231</v>
      </c>
      <c r="U125">
        <v>3.6307123569167854</v>
      </c>
      <c r="V125" s="29">
        <v>66474</v>
      </c>
      <c r="W125">
        <v>234620</v>
      </c>
      <c r="X125">
        <v>67685</v>
      </c>
      <c r="Y125">
        <v>10272</v>
      </c>
      <c r="Z125">
        <v>379051</v>
      </c>
      <c r="AA125" s="29">
        <v>17.536954130183009</v>
      </c>
      <c r="AB125">
        <v>61.89668408736555</v>
      </c>
      <c r="AC125">
        <v>17.856436205154452</v>
      </c>
      <c r="AD125">
        <v>2.7099255772969864</v>
      </c>
    </row>
    <row r="126" spans="2:30">
      <c r="B126" t="s">
        <v>223</v>
      </c>
      <c r="C126">
        <v>2009</v>
      </c>
      <c r="D126">
        <v>47457</v>
      </c>
      <c r="E126">
        <v>164152</v>
      </c>
      <c r="F126">
        <v>36220</v>
      </c>
      <c r="G126">
        <v>3789</v>
      </c>
      <c r="H126">
        <v>251618</v>
      </c>
      <c r="I126" s="29">
        <v>18.860733333863237</v>
      </c>
      <c r="J126">
        <v>65.238575936538723</v>
      </c>
      <c r="K126">
        <v>14.394836617412111</v>
      </c>
      <c r="L126">
        <v>1.5058541121859326</v>
      </c>
      <c r="M126" s="29">
        <v>44556</v>
      </c>
      <c r="N126">
        <v>165111</v>
      </c>
      <c r="O126">
        <v>43414</v>
      </c>
      <c r="P126">
        <v>8222</v>
      </c>
      <c r="Q126">
        <v>261303</v>
      </c>
      <c r="R126" s="29">
        <v>17.051468984282614</v>
      </c>
      <c r="S126">
        <v>63.187563862642214</v>
      </c>
      <c r="T126">
        <v>16.614428460446302</v>
      </c>
      <c r="U126">
        <v>3.1465386926288641</v>
      </c>
      <c r="V126" s="29">
        <v>92013</v>
      </c>
      <c r="W126">
        <v>329263</v>
      </c>
      <c r="X126">
        <v>79634</v>
      </c>
      <c r="Y126">
        <v>12011</v>
      </c>
      <c r="Z126">
        <v>512921</v>
      </c>
      <c r="AA126" s="29">
        <v>17.939019849060578</v>
      </c>
      <c r="AB126">
        <v>64.19370624326163</v>
      </c>
      <c r="AC126">
        <v>15.525587761078215</v>
      </c>
      <c r="AD126">
        <v>2.341686146599574</v>
      </c>
    </row>
    <row r="127" spans="2:30">
      <c r="B127" t="s">
        <v>107</v>
      </c>
      <c r="C127">
        <v>2009</v>
      </c>
      <c r="D127">
        <v>43562</v>
      </c>
      <c r="E127">
        <v>154424</v>
      </c>
      <c r="F127">
        <v>25712</v>
      </c>
      <c r="G127">
        <v>3005</v>
      </c>
      <c r="H127">
        <v>226703</v>
      </c>
      <c r="I127" s="29">
        <v>19.215449288275849</v>
      </c>
      <c r="J127">
        <v>68.117316488974566</v>
      </c>
      <c r="K127">
        <v>11.341711402142892</v>
      </c>
      <c r="L127">
        <v>1.3255228206066969</v>
      </c>
      <c r="M127" s="29">
        <v>41935</v>
      </c>
      <c r="N127">
        <v>156714</v>
      </c>
      <c r="O127">
        <v>31963</v>
      </c>
      <c r="P127">
        <v>6503</v>
      </c>
      <c r="Q127">
        <v>237115</v>
      </c>
      <c r="R127" s="29">
        <v>17.685511249815491</v>
      </c>
      <c r="S127">
        <v>66.091980684477988</v>
      </c>
      <c r="T127">
        <v>13.479956982898594</v>
      </c>
      <c r="U127">
        <v>2.7425510828079203</v>
      </c>
      <c r="V127" s="29">
        <v>85497</v>
      </c>
      <c r="W127">
        <v>311138</v>
      </c>
      <c r="X127">
        <v>57675</v>
      </c>
      <c r="Y127">
        <v>9508</v>
      </c>
      <c r="Z127">
        <v>463818</v>
      </c>
      <c r="AA127" s="29">
        <v>18.433307892319835</v>
      </c>
      <c r="AB127">
        <v>67.081915751436981</v>
      </c>
      <c r="AC127">
        <v>12.434834353129892</v>
      </c>
      <c r="AD127">
        <v>2.0499420031132902</v>
      </c>
    </row>
    <row r="128" spans="2:30">
      <c r="B128" t="s">
        <v>27</v>
      </c>
      <c r="C128">
        <v>2009</v>
      </c>
      <c r="D128">
        <v>28270</v>
      </c>
      <c r="E128">
        <v>93536</v>
      </c>
      <c r="F128">
        <v>19623</v>
      </c>
      <c r="G128">
        <v>1741</v>
      </c>
      <c r="H128">
        <v>143170</v>
      </c>
      <c r="I128" s="29">
        <v>19.745756792624153</v>
      </c>
      <c r="J128">
        <v>65.332122651393448</v>
      </c>
      <c r="K128">
        <v>13.706083676747921</v>
      </c>
      <c r="L128">
        <v>1.2160368792344767</v>
      </c>
      <c r="M128" s="29">
        <v>27245</v>
      </c>
      <c r="N128">
        <v>95185</v>
      </c>
      <c r="O128">
        <v>23006</v>
      </c>
      <c r="P128">
        <v>4293</v>
      </c>
      <c r="Q128">
        <v>149729</v>
      </c>
      <c r="R128" s="29">
        <v>18.196207815453253</v>
      </c>
      <c r="S128">
        <v>63.571519211375218</v>
      </c>
      <c r="T128">
        <v>15.365092934568453</v>
      </c>
      <c r="U128">
        <v>2.8671800386030766</v>
      </c>
      <c r="V128" s="29">
        <v>55515</v>
      </c>
      <c r="W128">
        <v>188721</v>
      </c>
      <c r="X128">
        <v>42629</v>
      </c>
      <c r="Y128">
        <v>6034</v>
      </c>
      <c r="Z128">
        <v>292899</v>
      </c>
      <c r="AA128" s="29">
        <v>18.953632480821035</v>
      </c>
      <c r="AB128">
        <v>64.432107996271753</v>
      </c>
      <c r="AC128">
        <v>14.554163721965594</v>
      </c>
      <c r="AD128">
        <v>2.0600958009416215</v>
      </c>
    </row>
    <row r="129" spans="2:30">
      <c r="B129" t="s">
        <v>28</v>
      </c>
      <c r="C129">
        <v>2009</v>
      </c>
      <c r="D129">
        <v>56751</v>
      </c>
      <c r="E129">
        <v>179878</v>
      </c>
      <c r="F129">
        <v>39721</v>
      </c>
      <c r="G129">
        <v>3758</v>
      </c>
      <c r="H129">
        <v>280108</v>
      </c>
      <c r="I129" s="29">
        <v>20.260399560169649</v>
      </c>
      <c r="J129">
        <v>64.217373298870442</v>
      </c>
      <c r="K129">
        <v>14.180601767889527</v>
      </c>
      <c r="L129">
        <v>1.3416253730703871</v>
      </c>
      <c r="M129" s="29">
        <v>54103</v>
      </c>
      <c r="N129">
        <v>183504</v>
      </c>
      <c r="O129">
        <v>46142</v>
      </c>
      <c r="P129">
        <v>8661</v>
      </c>
      <c r="Q129">
        <v>292410</v>
      </c>
      <c r="R129" s="29">
        <v>18.502445196812694</v>
      </c>
      <c r="S129">
        <v>62.755719708628298</v>
      </c>
      <c r="T129">
        <v>15.779898088300673</v>
      </c>
      <c r="U129">
        <v>2.9619370062583359</v>
      </c>
      <c r="V129" s="29">
        <v>110854</v>
      </c>
      <c r="W129">
        <v>363382</v>
      </c>
      <c r="X129">
        <v>85863</v>
      </c>
      <c r="Y129">
        <v>12419</v>
      </c>
      <c r="Z129">
        <v>572518</v>
      </c>
      <c r="AA129" s="29">
        <v>19.362535326400216</v>
      </c>
      <c r="AB129">
        <v>63.470842838129101</v>
      </c>
      <c r="AC129">
        <v>14.997432395138668</v>
      </c>
      <c r="AD129">
        <v>2.1691894403320071</v>
      </c>
    </row>
    <row r="130" spans="2:30">
      <c r="B130" t="s">
        <v>30</v>
      </c>
      <c r="C130">
        <v>2009</v>
      </c>
      <c r="D130">
        <v>6231</v>
      </c>
      <c r="E130">
        <v>21304</v>
      </c>
      <c r="F130">
        <v>6136</v>
      </c>
      <c r="G130">
        <v>601</v>
      </c>
      <c r="H130">
        <v>34272</v>
      </c>
      <c r="I130" s="29">
        <v>18.181022408963585</v>
      </c>
      <c r="J130">
        <v>62.161531279178341</v>
      </c>
      <c r="K130">
        <v>17.903828197945845</v>
      </c>
      <c r="L130">
        <v>1.7536181139122315</v>
      </c>
      <c r="M130" s="29">
        <v>5761</v>
      </c>
      <c r="N130">
        <v>21490</v>
      </c>
      <c r="O130">
        <v>6980</v>
      </c>
      <c r="P130">
        <v>1381</v>
      </c>
      <c r="Q130">
        <v>35612</v>
      </c>
      <c r="R130" s="29">
        <v>16.177131304054811</v>
      </c>
      <c r="S130">
        <v>60.344827586206897</v>
      </c>
      <c r="T130">
        <v>19.600134786027184</v>
      </c>
      <c r="U130">
        <v>3.8779063237111084</v>
      </c>
      <c r="V130" s="29">
        <v>11992</v>
      </c>
      <c r="W130">
        <v>42794</v>
      </c>
      <c r="X130">
        <v>13116</v>
      </c>
      <c r="Y130">
        <v>1982</v>
      </c>
      <c r="Z130">
        <v>69884</v>
      </c>
      <c r="AA130" s="29">
        <v>17.159864919008644</v>
      </c>
      <c r="AB130">
        <v>61.235762120084715</v>
      </c>
      <c r="AC130">
        <v>18.768244519489443</v>
      </c>
      <c r="AD130">
        <v>2.8361284414172059</v>
      </c>
    </row>
    <row r="131" spans="2:30">
      <c r="B131" t="s">
        <v>32</v>
      </c>
      <c r="C131">
        <v>2009</v>
      </c>
      <c r="D131">
        <v>10628</v>
      </c>
      <c r="E131">
        <v>37292</v>
      </c>
      <c r="F131">
        <v>9754</v>
      </c>
      <c r="G131">
        <v>968</v>
      </c>
      <c r="H131">
        <v>58642</v>
      </c>
      <c r="I131" s="29">
        <v>18.123529211145595</v>
      </c>
      <c r="J131">
        <v>63.5926469083592</v>
      </c>
      <c r="K131">
        <v>16.633129838682173</v>
      </c>
      <c r="L131">
        <v>1.6506940418130351</v>
      </c>
      <c r="M131" s="29">
        <v>10337</v>
      </c>
      <c r="N131">
        <v>37599</v>
      </c>
      <c r="O131">
        <v>11500</v>
      </c>
      <c r="P131">
        <v>2266</v>
      </c>
      <c r="Q131">
        <v>61702</v>
      </c>
      <c r="R131" s="29">
        <v>16.753103627110953</v>
      </c>
      <c r="S131">
        <v>60.936436420213283</v>
      </c>
      <c r="T131">
        <v>18.637969595799163</v>
      </c>
      <c r="U131">
        <v>3.6724903568766001</v>
      </c>
      <c r="V131" s="29">
        <v>20965</v>
      </c>
      <c r="W131">
        <v>74891</v>
      </c>
      <c r="X131">
        <v>21254</v>
      </c>
      <c r="Y131">
        <v>3234</v>
      </c>
      <c r="Z131">
        <v>120344</v>
      </c>
      <c r="AA131" s="29">
        <v>17.420893438808747</v>
      </c>
      <c r="AB131">
        <v>62.23077178754238</v>
      </c>
      <c r="AC131">
        <v>17.661038356710762</v>
      </c>
      <c r="AD131">
        <v>2.6872964169381111</v>
      </c>
    </row>
    <row r="132" spans="2:30">
      <c r="B132" t="s">
        <v>34</v>
      </c>
      <c r="C132">
        <v>2009</v>
      </c>
      <c r="D132">
        <v>9883</v>
      </c>
      <c r="E132">
        <v>33509</v>
      </c>
      <c r="F132">
        <v>10570</v>
      </c>
      <c r="G132">
        <v>1337</v>
      </c>
      <c r="H132">
        <v>55299</v>
      </c>
      <c r="I132" s="29">
        <v>17.871932584676035</v>
      </c>
      <c r="J132">
        <v>60.596032477983329</v>
      </c>
      <c r="K132">
        <v>19.114269697462881</v>
      </c>
      <c r="L132">
        <v>2.4177652398777552</v>
      </c>
      <c r="M132" s="29">
        <v>9395</v>
      </c>
      <c r="N132">
        <v>34388</v>
      </c>
      <c r="O132">
        <v>12749</v>
      </c>
      <c r="P132">
        <v>2792</v>
      </c>
      <c r="Q132">
        <v>59324</v>
      </c>
      <c r="R132" s="29">
        <v>15.836760838783629</v>
      </c>
      <c r="S132">
        <v>57.966421684309886</v>
      </c>
      <c r="T132">
        <v>21.490459173353113</v>
      </c>
      <c r="U132">
        <v>4.706358303553368</v>
      </c>
      <c r="V132" s="29">
        <v>19278</v>
      </c>
      <c r="W132">
        <v>67897</v>
      </c>
      <c r="X132">
        <v>23319</v>
      </c>
      <c r="Y132">
        <v>4129</v>
      </c>
      <c r="Z132">
        <v>114623</v>
      </c>
      <c r="AA132" s="29">
        <v>16.818614065239963</v>
      </c>
      <c r="AB132">
        <v>59.235057536445566</v>
      </c>
      <c r="AC132">
        <v>20.344084520558699</v>
      </c>
      <c r="AD132">
        <v>3.602243877755773</v>
      </c>
    </row>
    <row r="133" spans="2:30">
      <c r="B133" t="s">
        <v>36</v>
      </c>
      <c r="C133">
        <v>2009</v>
      </c>
      <c r="D133">
        <v>8949</v>
      </c>
      <c r="E133">
        <v>28414</v>
      </c>
      <c r="F133">
        <v>7899</v>
      </c>
      <c r="G133">
        <v>896</v>
      </c>
      <c r="H133">
        <v>46158</v>
      </c>
      <c r="I133" s="29">
        <v>19.387755102040817</v>
      </c>
      <c r="J133">
        <v>61.558126435287484</v>
      </c>
      <c r="K133">
        <v>17.112959833614973</v>
      </c>
      <c r="L133">
        <v>1.9411586290567182</v>
      </c>
      <c r="M133" s="29">
        <v>8221</v>
      </c>
      <c r="N133">
        <v>29310</v>
      </c>
      <c r="O133">
        <v>8909</v>
      </c>
      <c r="P133">
        <v>1846</v>
      </c>
      <c r="Q133">
        <v>48286</v>
      </c>
      <c r="R133" s="29">
        <v>17.025638901544962</v>
      </c>
      <c r="S133">
        <v>60.700824255477784</v>
      </c>
      <c r="T133">
        <v>18.450482541523421</v>
      </c>
      <c r="U133">
        <v>3.8230543014538378</v>
      </c>
      <c r="V133" s="29">
        <v>17170</v>
      </c>
      <c r="W133">
        <v>57724</v>
      </c>
      <c r="X133">
        <v>16808</v>
      </c>
      <c r="Y133">
        <v>2742</v>
      </c>
      <c r="Z133">
        <v>94444</v>
      </c>
      <c r="AA133" s="29">
        <v>18.18008555334378</v>
      </c>
      <c r="AB133">
        <v>61.119817034433098</v>
      </c>
      <c r="AC133">
        <v>17.79678963195121</v>
      </c>
      <c r="AD133">
        <v>2.9033077802719074</v>
      </c>
    </row>
    <row r="134" spans="2:30">
      <c r="B134" t="s">
        <v>38</v>
      </c>
      <c r="C134">
        <v>2009</v>
      </c>
      <c r="D134">
        <v>14599</v>
      </c>
      <c r="E134">
        <v>48402</v>
      </c>
      <c r="F134">
        <v>10807</v>
      </c>
      <c r="G134">
        <v>986</v>
      </c>
      <c r="H134">
        <v>74794</v>
      </c>
      <c r="I134" s="29">
        <v>19.51894536994946</v>
      </c>
      <c r="J134">
        <v>64.713747092012724</v>
      </c>
      <c r="K134">
        <v>14.449019974864294</v>
      </c>
      <c r="L134">
        <v>1.3182875631735167</v>
      </c>
      <c r="M134" s="29">
        <v>14070</v>
      </c>
      <c r="N134">
        <v>49062</v>
      </c>
      <c r="O134">
        <v>11980</v>
      </c>
      <c r="P134">
        <v>2079</v>
      </c>
      <c r="Q134">
        <v>77191</v>
      </c>
      <c r="R134" s="29">
        <v>18.227513570234873</v>
      </c>
      <c r="S134">
        <v>63.559223225505569</v>
      </c>
      <c r="T134">
        <v>15.519944034926352</v>
      </c>
      <c r="U134">
        <v>2.6933191693332121</v>
      </c>
      <c r="V134" s="29">
        <v>28669</v>
      </c>
      <c r="W134">
        <v>97464</v>
      </c>
      <c r="X134">
        <v>22787</v>
      </c>
      <c r="Y134">
        <v>3065</v>
      </c>
      <c r="Z134">
        <v>151985</v>
      </c>
      <c r="AA134" s="29">
        <v>18.863045695298876</v>
      </c>
      <c r="AB134">
        <v>64.127380991545209</v>
      </c>
      <c r="AC134">
        <v>14.992926933578971</v>
      </c>
      <c r="AD134">
        <v>2.0166463795769323</v>
      </c>
    </row>
    <row r="135" spans="2:30">
      <c r="B135" t="s">
        <v>40</v>
      </c>
      <c r="C135">
        <v>2009</v>
      </c>
      <c r="D135">
        <v>13094</v>
      </c>
      <c r="E135">
        <v>42934</v>
      </c>
      <c r="F135">
        <v>9085</v>
      </c>
      <c r="G135">
        <v>845</v>
      </c>
      <c r="H135">
        <v>65958</v>
      </c>
      <c r="I135" s="29">
        <v>19.852027047515087</v>
      </c>
      <c r="J135">
        <v>65.092937930198005</v>
      </c>
      <c r="K135">
        <v>13.7739167348919</v>
      </c>
      <c r="L135">
        <v>1.2811182873950091</v>
      </c>
      <c r="M135" s="29">
        <v>12135</v>
      </c>
      <c r="N135">
        <v>42972</v>
      </c>
      <c r="O135">
        <v>10244</v>
      </c>
      <c r="P135">
        <v>1986</v>
      </c>
      <c r="Q135">
        <v>67337</v>
      </c>
      <c r="R135" s="29">
        <v>18.021295870026879</v>
      </c>
      <c r="S135">
        <v>63.816326833687278</v>
      </c>
      <c r="T135">
        <v>15.213032953651041</v>
      </c>
      <c r="U135">
        <v>2.9493443426348067</v>
      </c>
      <c r="V135" s="29">
        <v>25229</v>
      </c>
      <c r="W135">
        <v>85906</v>
      </c>
      <c r="X135">
        <v>19329</v>
      </c>
      <c r="Y135">
        <v>2831</v>
      </c>
      <c r="Z135">
        <v>133295</v>
      </c>
      <c r="AA135" s="29">
        <v>18.927191567575676</v>
      </c>
      <c r="AB135">
        <v>64.448028808282373</v>
      </c>
      <c r="AC135">
        <v>14.500919014216587</v>
      </c>
      <c r="AD135">
        <v>2.1238606099253534</v>
      </c>
    </row>
    <row r="136" spans="2:30">
      <c r="B136" t="s">
        <v>41</v>
      </c>
      <c r="C136">
        <v>2009</v>
      </c>
      <c r="D136">
        <v>12037</v>
      </c>
      <c r="E136">
        <v>40228</v>
      </c>
      <c r="F136">
        <v>12154</v>
      </c>
      <c r="G136">
        <v>1337</v>
      </c>
      <c r="H136">
        <v>65756</v>
      </c>
      <c r="I136" s="29">
        <v>18.305553865806921</v>
      </c>
      <c r="J136">
        <v>61.177687207251054</v>
      </c>
      <c r="K136">
        <v>18.483484396861122</v>
      </c>
      <c r="L136">
        <v>2.033274530080905</v>
      </c>
      <c r="M136" s="29">
        <v>11272</v>
      </c>
      <c r="N136">
        <v>40282</v>
      </c>
      <c r="O136">
        <v>13209</v>
      </c>
      <c r="P136">
        <v>2571</v>
      </c>
      <c r="Q136">
        <v>67334</v>
      </c>
      <c r="R136" s="29">
        <v>16.740428312590964</v>
      </c>
      <c r="S136">
        <v>59.824160156830132</v>
      </c>
      <c r="T136">
        <v>19.61713250363858</v>
      </c>
      <c r="U136">
        <v>3.8182790269403273</v>
      </c>
      <c r="V136" s="29">
        <v>23309</v>
      </c>
      <c r="W136">
        <v>80510</v>
      </c>
      <c r="X136">
        <v>25363</v>
      </c>
      <c r="Y136">
        <v>3908</v>
      </c>
      <c r="Z136">
        <v>133090</v>
      </c>
      <c r="AA136" s="29">
        <v>17.51371252535878</v>
      </c>
      <c r="AB136">
        <v>60.492899541663533</v>
      </c>
      <c r="AC136">
        <v>19.057029078067472</v>
      </c>
      <c r="AD136">
        <v>2.9363588549102109</v>
      </c>
    </row>
    <row r="137" spans="2:30">
      <c r="B137" t="s">
        <v>43</v>
      </c>
      <c r="C137">
        <v>2009</v>
      </c>
      <c r="D137">
        <v>5901</v>
      </c>
      <c r="E137">
        <v>24070</v>
      </c>
      <c r="F137">
        <v>6274</v>
      </c>
      <c r="G137">
        <v>705</v>
      </c>
      <c r="H137">
        <v>36950</v>
      </c>
      <c r="I137" s="29">
        <v>15.970230040595398</v>
      </c>
      <c r="J137">
        <v>65.142083897158315</v>
      </c>
      <c r="K137">
        <v>16.979702300405954</v>
      </c>
      <c r="L137">
        <v>1.9079837618403248</v>
      </c>
      <c r="M137" s="29">
        <v>5398</v>
      </c>
      <c r="N137">
        <v>23943</v>
      </c>
      <c r="O137">
        <v>6913</v>
      </c>
      <c r="P137">
        <v>1438</v>
      </c>
      <c r="Q137">
        <v>37692</v>
      </c>
      <c r="R137" s="29">
        <v>14.321341398705295</v>
      </c>
      <c r="S137">
        <v>63.522763451130217</v>
      </c>
      <c r="T137">
        <v>18.3407619654038</v>
      </c>
      <c r="U137">
        <v>3.815133184760692</v>
      </c>
      <c r="V137" s="29">
        <v>11299</v>
      </c>
      <c r="W137">
        <v>48013</v>
      </c>
      <c r="X137">
        <v>13187</v>
      </c>
      <c r="Y137">
        <v>2143</v>
      </c>
      <c r="Z137">
        <v>74642</v>
      </c>
      <c r="AA137" s="29">
        <v>15.137590096728385</v>
      </c>
      <c r="AB137">
        <v>64.3243750167466</v>
      </c>
      <c r="AC137">
        <v>17.666997132981432</v>
      </c>
      <c r="AD137">
        <v>2.8710377535435812</v>
      </c>
    </row>
    <row r="138" spans="2:30">
      <c r="B138" t="s">
        <v>45</v>
      </c>
      <c r="C138">
        <v>2009</v>
      </c>
      <c r="D138">
        <v>11468</v>
      </c>
      <c r="E138">
        <v>36258</v>
      </c>
      <c r="F138">
        <v>10593</v>
      </c>
      <c r="G138">
        <v>1053</v>
      </c>
      <c r="H138">
        <v>59372</v>
      </c>
      <c r="I138" s="29">
        <v>19.31550225695614</v>
      </c>
      <c r="J138">
        <v>61.069190864380516</v>
      </c>
      <c r="K138">
        <v>17.841743582833658</v>
      </c>
      <c r="L138">
        <v>1.7735632958296839</v>
      </c>
      <c r="M138" s="29">
        <v>10717</v>
      </c>
      <c r="N138">
        <v>37565</v>
      </c>
      <c r="O138">
        <v>11707</v>
      </c>
      <c r="P138">
        <v>2202</v>
      </c>
      <c r="Q138">
        <v>62191</v>
      </c>
      <c r="R138" s="29">
        <v>17.232396970622759</v>
      </c>
      <c r="S138">
        <v>60.402630605714656</v>
      </c>
      <c r="T138">
        <v>18.824267176922707</v>
      </c>
      <c r="U138">
        <v>3.5407052467398823</v>
      </c>
      <c r="V138" s="29">
        <v>22185</v>
      </c>
      <c r="W138">
        <v>73823</v>
      </c>
      <c r="X138">
        <v>22300</v>
      </c>
      <c r="Y138">
        <v>3255</v>
      </c>
      <c r="Z138">
        <v>121563</v>
      </c>
      <c r="AA138" s="29">
        <v>18.249796401865702</v>
      </c>
      <c r="AB138">
        <v>60.728182094880843</v>
      </c>
      <c r="AC138">
        <v>18.344397555177149</v>
      </c>
      <c r="AD138">
        <v>2.677623948076306</v>
      </c>
    </row>
    <row r="139" spans="2:30">
      <c r="B139" t="s">
        <v>47</v>
      </c>
      <c r="C139">
        <v>2009</v>
      </c>
      <c r="D139">
        <v>17084</v>
      </c>
      <c r="E139">
        <v>55311</v>
      </c>
      <c r="F139">
        <v>15171</v>
      </c>
      <c r="G139">
        <v>1482</v>
      </c>
      <c r="H139">
        <v>89048</v>
      </c>
      <c r="I139" s="29">
        <v>19.185158566166564</v>
      </c>
      <c r="J139">
        <v>62.113691492228909</v>
      </c>
      <c r="K139">
        <v>17.03687898661396</v>
      </c>
      <c r="L139">
        <v>1.6642709549905668</v>
      </c>
      <c r="M139" s="29">
        <v>15906</v>
      </c>
      <c r="N139">
        <v>57473</v>
      </c>
      <c r="O139">
        <v>17027</v>
      </c>
      <c r="P139">
        <v>3392</v>
      </c>
      <c r="Q139">
        <v>93798</v>
      </c>
      <c r="R139" s="29">
        <v>16.957717648563936</v>
      </c>
      <c r="S139">
        <v>61.273161474658309</v>
      </c>
      <c r="T139">
        <v>18.152839079724515</v>
      </c>
      <c r="U139">
        <v>3.6162817970532419</v>
      </c>
      <c r="V139" s="29">
        <v>32990</v>
      </c>
      <c r="W139">
        <v>112784</v>
      </c>
      <c r="X139">
        <v>32198</v>
      </c>
      <c r="Y139">
        <v>4874</v>
      </c>
      <c r="Z139">
        <v>182846</v>
      </c>
      <c r="AA139" s="29">
        <v>18.042505715192021</v>
      </c>
      <c r="AB139">
        <v>61.682508777878652</v>
      </c>
      <c r="AC139">
        <v>17.609354320028878</v>
      </c>
      <c r="AD139">
        <v>2.6656311869004514</v>
      </c>
    </row>
    <row r="140" spans="2:30">
      <c r="B140" t="s">
        <v>49</v>
      </c>
      <c r="C140">
        <v>2009</v>
      </c>
      <c r="D140">
        <v>21312</v>
      </c>
      <c r="E140">
        <v>76061</v>
      </c>
      <c r="F140">
        <v>16535</v>
      </c>
      <c r="G140">
        <v>1833</v>
      </c>
      <c r="H140">
        <v>115741</v>
      </c>
      <c r="I140" s="29">
        <v>18.413526753700072</v>
      </c>
      <c r="J140">
        <v>65.71655679491279</v>
      </c>
      <c r="K140">
        <v>14.286207998894081</v>
      </c>
      <c r="L140">
        <v>1.5837084524930662</v>
      </c>
      <c r="M140" s="29">
        <v>19944</v>
      </c>
      <c r="N140">
        <v>76241</v>
      </c>
      <c r="O140">
        <v>19865</v>
      </c>
      <c r="P140">
        <v>3810</v>
      </c>
      <c r="Q140">
        <v>119860</v>
      </c>
      <c r="R140" s="29">
        <v>16.63941264808944</v>
      </c>
      <c r="S140">
        <v>63.60837643917904</v>
      </c>
      <c r="T140">
        <v>16.573502419489405</v>
      </c>
      <c r="U140">
        <v>3.1787084932421159</v>
      </c>
      <c r="V140" s="29">
        <v>41256</v>
      </c>
      <c r="W140">
        <v>152302</v>
      </c>
      <c r="X140">
        <v>36400</v>
      </c>
      <c r="Y140">
        <v>5643</v>
      </c>
      <c r="Z140">
        <v>235601</v>
      </c>
      <c r="AA140" s="29">
        <v>17.51096132868706</v>
      </c>
      <c r="AB140">
        <v>64.644038013420996</v>
      </c>
      <c r="AC140">
        <v>15.449849533745613</v>
      </c>
      <c r="AD140">
        <v>2.3951511241463321</v>
      </c>
    </row>
    <row r="141" spans="2:30">
      <c r="B141" t="s">
        <v>51</v>
      </c>
      <c r="C141">
        <v>2009</v>
      </c>
      <c r="D141">
        <v>12842</v>
      </c>
      <c r="E141">
        <v>44145</v>
      </c>
      <c r="F141">
        <v>10145</v>
      </c>
      <c r="G141">
        <v>1015</v>
      </c>
      <c r="H141">
        <v>68147</v>
      </c>
      <c r="I141" s="29">
        <v>18.844556620247406</v>
      </c>
      <c r="J141">
        <v>64.779080517117407</v>
      </c>
      <c r="K141">
        <v>14.88693559511057</v>
      </c>
      <c r="L141">
        <v>1.4894272675246158</v>
      </c>
      <c r="M141" s="29">
        <v>12246</v>
      </c>
      <c r="N141">
        <v>44683</v>
      </c>
      <c r="O141">
        <v>12049</v>
      </c>
      <c r="P141">
        <v>2412</v>
      </c>
      <c r="Q141">
        <v>71390</v>
      </c>
      <c r="R141" s="29">
        <v>17.153662978008125</v>
      </c>
      <c r="S141">
        <v>62.589998599243593</v>
      </c>
      <c r="T141">
        <v>16.877713965541393</v>
      </c>
      <c r="U141">
        <v>3.3786244572068922</v>
      </c>
      <c r="V141" s="29">
        <v>25088</v>
      </c>
      <c r="W141">
        <v>88828</v>
      </c>
      <c r="X141">
        <v>22194</v>
      </c>
      <c r="Y141">
        <v>3427</v>
      </c>
      <c r="Z141">
        <v>139537</v>
      </c>
      <c r="AA141" s="29">
        <v>17.979460644846888</v>
      </c>
      <c r="AB141">
        <v>63.659101170298918</v>
      </c>
      <c r="AC141">
        <v>15.905458767208696</v>
      </c>
      <c r="AD141">
        <v>2.4559794176454988</v>
      </c>
    </row>
    <row r="142" spans="2:30">
      <c r="B142" t="s">
        <v>53</v>
      </c>
      <c r="C142">
        <v>2009</v>
      </c>
      <c r="D142">
        <v>13303</v>
      </c>
      <c r="E142">
        <v>43946</v>
      </c>
      <c r="F142">
        <v>9540</v>
      </c>
      <c r="G142">
        <v>941</v>
      </c>
      <c r="H142">
        <v>67730</v>
      </c>
      <c r="I142" s="29">
        <v>19.64122250110734</v>
      </c>
      <c r="J142">
        <v>64.884098626900936</v>
      </c>
      <c r="K142">
        <v>14.08533884541562</v>
      </c>
      <c r="L142">
        <v>1.3893400265761109</v>
      </c>
      <c r="M142" s="29">
        <v>12366</v>
      </c>
      <c r="N142">
        <v>44187</v>
      </c>
      <c r="O142">
        <v>11500</v>
      </c>
      <c r="P142">
        <v>2000</v>
      </c>
      <c r="Q142">
        <v>70053</v>
      </c>
      <c r="R142" s="29">
        <v>17.652348935805747</v>
      </c>
      <c r="S142">
        <v>63.076527771829902</v>
      </c>
      <c r="T142">
        <v>16.41614206386593</v>
      </c>
      <c r="U142">
        <v>2.8549812284984224</v>
      </c>
      <c r="V142" s="29">
        <v>25669</v>
      </c>
      <c r="W142">
        <v>88133</v>
      </c>
      <c r="X142">
        <v>21040</v>
      </c>
      <c r="Y142">
        <v>2941</v>
      </c>
      <c r="Z142">
        <v>137783</v>
      </c>
      <c r="AA142" s="29">
        <v>18.630019668609336</v>
      </c>
      <c r="AB142">
        <v>63.965075517298942</v>
      </c>
      <c r="AC142">
        <v>15.270388944935151</v>
      </c>
      <c r="AD142">
        <v>2.1345158691565724</v>
      </c>
    </row>
    <row r="143" spans="2:30">
      <c r="B143" t="s">
        <v>55</v>
      </c>
      <c r="C143">
        <v>2009</v>
      </c>
      <c r="D143">
        <v>12328</v>
      </c>
      <c r="E143">
        <v>39149</v>
      </c>
      <c r="F143">
        <v>8865</v>
      </c>
      <c r="G143">
        <v>941</v>
      </c>
      <c r="H143">
        <v>61283</v>
      </c>
      <c r="I143" s="29">
        <v>20.116508656560548</v>
      </c>
      <c r="J143">
        <v>63.882316466230435</v>
      </c>
      <c r="K143">
        <v>14.465675635983876</v>
      </c>
      <c r="L143">
        <v>1.5354992412251358</v>
      </c>
      <c r="M143" s="29">
        <v>11813</v>
      </c>
      <c r="N143">
        <v>40471</v>
      </c>
      <c r="O143">
        <v>10562</v>
      </c>
      <c r="P143">
        <v>2033</v>
      </c>
      <c r="Q143">
        <v>64879</v>
      </c>
      <c r="R143" s="29">
        <v>18.207740563202268</v>
      </c>
      <c r="S143">
        <v>62.379198199725636</v>
      </c>
      <c r="T143">
        <v>16.279535751167558</v>
      </c>
      <c r="U143">
        <v>3.1335254859045301</v>
      </c>
      <c r="V143" s="29">
        <v>24141</v>
      </c>
      <c r="W143">
        <v>79620</v>
      </c>
      <c r="X143">
        <v>19427</v>
      </c>
      <c r="Y143">
        <v>2974</v>
      </c>
      <c r="Z143">
        <v>126162</v>
      </c>
      <c r="AA143" s="29">
        <v>19.13492176725163</v>
      </c>
      <c r="AB143">
        <v>63.109335616112617</v>
      </c>
      <c r="AC143">
        <v>15.398455953456667</v>
      </c>
      <c r="AD143">
        <v>2.357286663179087</v>
      </c>
    </row>
    <row r="144" spans="2:30">
      <c r="B144" t="s">
        <v>57</v>
      </c>
      <c r="C144">
        <v>2009</v>
      </c>
      <c r="D144">
        <v>31234</v>
      </c>
      <c r="E144">
        <v>115275</v>
      </c>
      <c r="F144">
        <v>16847</v>
      </c>
      <c r="G144">
        <v>2064</v>
      </c>
      <c r="H144">
        <v>165420</v>
      </c>
      <c r="I144" s="29">
        <v>18.881634627010037</v>
      </c>
      <c r="J144">
        <v>69.686253173739573</v>
      </c>
      <c r="K144">
        <v>10.184379156087536</v>
      </c>
      <c r="L144">
        <v>1.2477330431628582</v>
      </c>
      <c r="M144" s="29">
        <v>30122</v>
      </c>
      <c r="N144">
        <v>116243</v>
      </c>
      <c r="O144">
        <v>21401</v>
      </c>
      <c r="P144">
        <v>4470</v>
      </c>
      <c r="Q144">
        <v>172236</v>
      </c>
      <c r="R144" s="29">
        <v>17.488794444831509</v>
      </c>
      <c r="S144">
        <v>67.490536240971693</v>
      </c>
      <c r="T144">
        <v>12.425393065328967</v>
      </c>
      <c r="U144">
        <v>2.5952762488678323</v>
      </c>
      <c r="V144" s="29">
        <v>61356</v>
      </c>
      <c r="W144">
        <v>231518</v>
      </c>
      <c r="X144">
        <v>38248</v>
      </c>
      <c r="Y144">
        <v>6534</v>
      </c>
      <c r="Z144">
        <v>337656</v>
      </c>
      <c r="AA144" s="29">
        <v>18.171156443244012</v>
      </c>
      <c r="AB144">
        <v>68.566233089297981</v>
      </c>
      <c r="AC144">
        <v>11.32750491624612</v>
      </c>
      <c r="AD144">
        <v>1.9351055512118842</v>
      </c>
    </row>
    <row r="145" spans="2:30">
      <c r="B145" t="s">
        <v>59</v>
      </c>
      <c r="C145">
        <v>2009</v>
      </c>
      <c r="D145">
        <v>22574</v>
      </c>
      <c r="E145">
        <v>75102</v>
      </c>
      <c r="F145">
        <v>15741</v>
      </c>
      <c r="G145">
        <v>1400</v>
      </c>
      <c r="H145">
        <v>114817</v>
      </c>
      <c r="I145" s="29">
        <v>19.660851616049886</v>
      </c>
      <c r="J145">
        <v>65.4101744515185</v>
      </c>
      <c r="K145">
        <v>13.70964230035622</v>
      </c>
      <c r="L145">
        <v>1.2193316320753895</v>
      </c>
      <c r="M145" s="29">
        <v>21819</v>
      </c>
      <c r="N145">
        <v>76126</v>
      </c>
      <c r="O145">
        <v>18506</v>
      </c>
      <c r="P145">
        <v>3475</v>
      </c>
      <c r="Q145">
        <v>119926</v>
      </c>
      <c r="R145" s="29">
        <v>18.193719460333874</v>
      </c>
      <c r="S145">
        <v>63.477477777963074</v>
      </c>
      <c r="T145">
        <v>15.431182562580259</v>
      </c>
      <c r="U145">
        <v>2.8976201991227923</v>
      </c>
      <c r="V145" s="29">
        <v>44393</v>
      </c>
      <c r="W145">
        <v>151228</v>
      </c>
      <c r="X145">
        <v>34247</v>
      </c>
      <c r="Y145">
        <v>4875</v>
      </c>
      <c r="Z145">
        <v>234743</v>
      </c>
      <c r="AA145" s="29">
        <v>18.911320039362195</v>
      </c>
      <c r="AB145">
        <v>64.422794289925577</v>
      </c>
      <c r="AC145">
        <v>14.589146428221502</v>
      </c>
      <c r="AD145">
        <v>2.0767392424907238</v>
      </c>
    </row>
    <row r="146" spans="2:30">
      <c r="B146" t="s">
        <v>61</v>
      </c>
      <c r="C146">
        <v>2009</v>
      </c>
      <c r="D146">
        <v>5696</v>
      </c>
      <c r="E146">
        <v>18434</v>
      </c>
      <c r="F146">
        <v>3882</v>
      </c>
      <c r="G146">
        <v>341</v>
      </c>
      <c r="H146">
        <v>28353</v>
      </c>
      <c r="I146" s="29">
        <v>20.089584876379924</v>
      </c>
      <c r="J146">
        <v>65.016047684548369</v>
      </c>
      <c r="K146">
        <v>13.69167283885303</v>
      </c>
      <c r="L146">
        <v>1.2026946002186718</v>
      </c>
      <c r="M146" s="29">
        <v>5426</v>
      </c>
      <c r="N146">
        <v>19059</v>
      </c>
      <c r="O146">
        <v>4500</v>
      </c>
      <c r="P146">
        <v>818</v>
      </c>
      <c r="Q146">
        <v>29803</v>
      </c>
      <c r="R146" s="29">
        <v>18.206220850249974</v>
      </c>
      <c r="S146">
        <v>63.949937925712177</v>
      </c>
      <c r="T146">
        <v>15.099151092171928</v>
      </c>
      <c r="U146">
        <v>2.7446901318659194</v>
      </c>
      <c r="V146" s="29">
        <v>11122</v>
      </c>
      <c r="W146">
        <v>37493</v>
      </c>
      <c r="X146">
        <v>8382</v>
      </c>
      <c r="Y146">
        <v>1159</v>
      </c>
      <c r="Z146">
        <v>58156</v>
      </c>
      <c r="AA146" s="29">
        <v>19.124423963133641</v>
      </c>
      <c r="AB146">
        <v>64.469702180342523</v>
      </c>
      <c r="AC146">
        <v>14.412958250223538</v>
      </c>
      <c r="AD146">
        <v>1.9929156063002957</v>
      </c>
    </row>
    <row r="147" spans="2:30">
      <c r="B147" t="s">
        <v>63</v>
      </c>
      <c r="C147">
        <v>2009</v>
      </c>
      <c r="D147">
        <v>17919</v>
      </c>
      <c r="E147">
        <v>56238</v>
      </c>
      <c r="F147">
        <v>11698</v>
      </c>
      <c r="G147">
        <v>961</v>
      </c>
      <c r="H147">
        <v>86816</v>
      </c>
      <c r="I147" s="29">
        <v>20.640204570586068</v>
      </c>
      <c r="J147">
        <v>64.778381865093991</v>
      </c>
      <c r="K147">
        <v>13.474474751197935</v>
      </c>
      <c r="L147">
        <v>1.1069388131220053</v>
      </c>
      <c r="M147" s="29">
        <v>16909</v>
      </c>
      <c r="N147">
        <v>57543</v>
      </c>
      <c r="O147">
        <v>13564</v>
      </c>
      <c r="P147">
        <v>2327</v>
      </c>
      <c r="Q147">
        <v>90343</v>
      </c>
      <c r="R147" s="29">
        <v>18.716447317445734</v>
      </c>
      <c r="S147">
        <v>63.693922052621673</v>
      </c>
      <c r="T147">
        <v>15.013891502385354</v>
      </c>
      <c r="U147">
        <v>2.5757391275472368</v>
      </c>
      <c r="V147" s="29">
        <v>34828</v>
      </c>
      <c r="W147">
        <v>113781</v>
      </c>
      <c r="X147">
        <v>25262</v>
      </c>
      <c r="Y147">
        <v>3288</v>
      </c>
      <c r="Z147">
        <v>177159</v>
      </c>
      <c r="AA147" s="29">
        <v>19.659176220231544</v>
      </c>
      <c r="AB147">
        <v>64.225356882800199</v>
      </c>
      <c r="AC147">
        <v>14.25950699653983</v>
      </c>
      <c r="AD147">
        <v>1.8559599004284288</v>
      </c>
    </row>
    <row r="148" spans="2:30">
      <c r="B148" t="s">
        <v>65</v>
      </c>
      <c r="C148">
        <v>2009</v>
      </c>
      <c r="D148">
        <v>6435</v>
      </c>
      <c r="E148">
        <v>22286</v>
      </c>
      <c r="F148">
        <v>5055</v>
      </c>
      <c r="G148">
        <v>423</v>
      </c>
      <c r="H148">
        <v>34199</v>
      </c>
      <c r="I148" s="29">
        <v>18.816339659054361</v>
      </c>
      <c r="J148">
        <v>65.165648118366036</v>
      </c>
      <c r="K148">
        <v>14.781133951285124</v>
      </c>
      <c r="L148">
        <v>1.2368782712944824</v>
      </c>
      <c r="M148" s="29">
        <v>6305</v>
      </c>
      <c r="N148">
        <v>22540</v>
      </c>
      <c r="O148">
        <v>5689</v>
      </c>
      <c r="P148">
        <v>1117</v>
      </c>
      <c r="Q148">
        <v>35651</v>
      </c>
      <c r="R148" s="29">
        <v>17.68533841967967</v>
      </c>
      <c r="S148">
        <v>63.224032986451995</v>
      </c>
      <c r="T148">
        <v>15.957476648621357</v>
      </c>
      <c r="U148">
        <v>3.1331519452469778</v>
      </c>
      <c r="V148" s="29">
        <v>12740</v>
      </c>
      <c r="W148">
        <v>44826</v>
      </c>
      <c r="X148">
        <v>10744</v>
      </c>
      <c r="Y148">
        <v>1540</v>
      </c>
      <c r="Z148">
        <v>69850</v>
      </c>
      <c r="AA148" s="29">
        <v>18.239083750894775</v>
      </c>
      <c r="AB148">
        <v>64.174659985683618</v>
      </c>
      <c r="AC148">
        <v>15.381531853972799</v>
      </c>
      <c r="AD148">
        <v>2.204724409448819</v>
      </c>
    </row>
    <row r="149" spans="2:30">
      <c r="B149" t="s">
        <v>67</v>
      </c>
      <c r="C149">
        <v>2009</v>
      </c>
      <c r="D149">
        <v>8965</v>
      </c>
      <c r="E149">
        <v>28474</v>
      </c>
      <c r="F149">
        <v>6263</v>
      </c>
      <c r="G149">
        <v>674</v>
      </c>
      <c r="H149">
        <v>44376</v>
      </c>
      <c r="I149" s="29">
        <v>20.202361636920855</v>
      </c>
      <c r="J149">
        <v>64.165314584460063</v>
      </c>
      <c r="K149">
        <v>14.113484766540472</v>
      </c>
      <c r="L149">
        <v>1.5188390120786011</v>
      </c>
      <c r="M149" s="29">
        <v>8609</v>
      </c>
      <c r="N149">
        <v>29132</v>
      </c>
      <c r="O149">
        <v>7635</v>
      </c>
      <c r="P149">
        <v>1447</v>
      </c>
      <c r="Q149">
        <v>46823</v>
      </c>
      <c r="R149" s="29">
        <v>18.3862631612669</v>
      </c>
      <c r="S149">
        <v>62.217286376353499</v>
      </c>
      <c r="T149">
        <v>16.306088887939687</v>
      </c>
      <c r="U149">
        <v>3.0903615744399122</v>
      </c>
      <c r="V149" s="29">
        <v>17574</v>
      </c>
      <c r="W149">
        <v>57606</v>
      </c>
      <c r="X149">
        <v>13898</v>
      </c>
      <c r="Y149">
        <v>2121</v>
      </c>
      <c r="Z149">
        <v>91199</v>
      </c>
      <c r="AA149" s="29">
        <v>19.269948135396223</v>
      </c>
      <c r="AB149">
        <v>63.165166284718033</v>
      </c>
      <c r="AC149">
        <v>15.239202184234477</v>
      </c>
      <c r="AD149">
        <v>2.3256833956512684</v>
      </c>
    </row>
    <row r="150" spans="2:30">
      <c r="B150" t="s">
        <v>69</v>
      </c>
      <c r="C150">
        <v>2009</v>
      </c>
      <c r="D150">
        <v>8546</v>
      </c>
      <c r="E150">
        <v>27743</v>
      </c>
      <c r="F150">
        <v>7389</v>
      </c>
      <c r="G150">
        <v>753</v>
      </c>
      <c r="H150">
        <v>44431</v>
      </c>
      <c r="I150" s="29">
        <v>19.234318381310349</v>
      </c>
      <c r="J150">
        <v>62.440638293083659</v>
      </c>
      <c r="K150">
        <v>16.630280659899618</v>
      </c>
      <c r="L150">
        <v>1.6947626657063761</v>
      </c>
      <c r="M150" s="29">
        <v>8009</v>
      </c>
      <c r="N150">
        <v>28079</v>
      </c>
      <c r="O150">
        <v>8371</v>
      </c>
      <c r="P150">
        <v>1667</v>
      </c>
      <c r="Q150">
        <v>46126</v>
      </c>
      <c r="R150" s="29">
        <v>17.363309196548585</v>
      </c>
      <c r="S150">
        <v>60.874560985127687</v>
      </c>
      <c r="T150">
        <v>18.148116030004768</v>
      </c>
      <c r="U150">
        <v>3.6140137883189523</v>
      </c>
      <c r="V150" s="29">
        <v>16555</v>
      </c>
      <c r="W150">
        <v>55822</v>
      </c>
      <c r="X150">
        <v>15760</v>
      </c>
      <c r="Y150">
        <v>2420</v>
      </c>
      <c r="Z150">
        <v>90557</v>
      </c>
      <c r="AA150" s="29">
        <v>18.281303488410614</v>
      </c>
      <c r="AB150">
        <v>61.642943118698724</v>
      </c>
      <c r="AC150">
        <v>17.40340338129576</v>
      </c>
      <c r="AD150">
        <v>2.672350011594907</v>
      </c>
    </row>
    <row r="151" spans="2:30">
      <c r="B151" t="s">
        <v>71</v>
      </c>
      <c r="C151">
        <v>2009</v>
      </c>
      <c r="D151">
        <v>14886</v>
      </c>
      <c r="E151">
        <v>45137</v>
      </c>
      <c r="F151">
        <v>9316</v>
      </c>
      <c r="G151">
        <v>947</v>
      </c>
      <c r="H151">
        <v>70286</v>
      </c>
      <c r="I151" s="29">
        <v>21.179182198446348</v>
      </c>
      <c r="J151">
        <v>64.219047890049225</v>
      </c>
      <c r="K151">
        <v>13.254417664968843</v>
      </c>
      <c r="L151">
        <v>1.3473522465355832</v>
      </c>
      <c r="M151" s="29">
        <v>14271</v>
      </c>
      <c r="N151">
        <v>46210</v>
      </c>
      <c r="O151">
        <v>10883</v>
      </c>
      <c r="P151">
        <v>2103</v>
      </c>
      <c r="Q151">
        <v>73467</v>
      </c>
      <c r="R151" s="29">
        <v>19.425047980726042</v>
      </c>
      <c r="S151">
        <v>62.898988661575949</v>
      </c>
      <c r="T151">
        <v>14.813453659466155</v>
      </c>
      <c r="U151">
        <v>2.8625096982318592</v>
      </c>
      <c r="V151" s="29">
        <v>29157</v>
      </c>
      <c r="W151">
        <v>91347</v>
      </c>
      <c r="X151">
        <v>20199</v>
      </c>
      <c r="Y151">
        <v>3050</v>
      </c>
      <c r="Z151">
        <v>143753</v>
      </c>
      <c r="AA151" s="29">
        <v>20.282707143503092</v>
      </c>
      <c r="AB151">
        <v>63.544412986163771</v>
      </c>
      <c r="AC151">
        <v>14.051185018747434</v>
      </c>
      <c r="AD151">
        <v>2.1216948515857061</v>
      </c>
    </row>
    <row r="152" spans="2:30">
      <c r="B152" t="s">
        <v>20</v>
      </c>
      <c r="C152">
        <v>2009</v>
      </c>
      <c r="D152">
        <v>285914</v>
      </c>
      <c r="E152">
        <v>959712</v>
      </c>
      <c r="F152">
        <v>219719</v>
      </c>
      <c r="G152">
        <v>22503</v>
      </c>
      <c r="H152">
        <v>1487848</v>
      </c>
      <c r="I152" s="29">
        <v>19.216613525037506</v>
      </c>
      <c r="J152">
        <v>64.50336324678328</v>
      </c>
      <c r="K152">
        <v>14.767570343207101</v>
      </c>
      <c r="L152">
        <v>1.5124528849721208</v>
      </c>
      <c r="M152" s="29">
        <v>271051</v>
      </c>
      <c r="N152">
        <v>974598</v>
      </c>
      <c r="O152">
        <v>255743</v>
      </c>
      <c r="P152">
        <v>49632</v>
      </c>
      <c r="Q152">
        <v>1551024</v>
      </c>
      <c r="R152" s="29">
        <v>17.475616109099537</v>
      </c>
      <c r="S152">
        <v>62.835778169776866</v>
      </c>
      <c r="T152">
        <v>16.488655236798401</v>
      </c>
      <c r="U152">
        <v>3.199950484325194</v>
      </c>
      <c r="V152" s="29">
        <v>556965</v>
      </c>
      <c r="W152">
        <v>1934310</v>
      </c>
      <c r="X152">
        <v>475462</v>
      </c>
      <c r="Y152">
        <v>72135</v>
      </c>
      <c r="Z152">
        <v>3038872</v>
      </c>
      <c r="AA152" s="29">
        <v>18.328017764486297</v>
      </c>
      <c r="AB152">
        <v>63.652236751004978</v>
      </c>
      <c r="AC152">
        <v>15.64600285895556</v>
      </c>
      <c r="AD152">
        <v>2.3737426255531657</v>
      </c>
    </row>
    <row r="153" spans="2:30">
      <c r="B153" t="s">
        <v>23</v>
      </c>
      <c r="C153">
        <v>2010</v>
      </c>
      <c r="D153">
        <v>63258</v>
      </c>
      <c r="E153">
        <v>212042</v>
      </c>
      <c r="F153">
        <v>55590</v>
      </c>
      <c r="G153">
        <v>5770</v>
      </c>
      <c r="H153">
        <v>336660</v>
      </c>
      <c r="I153" s="29">
        <v>18.789877027267867</v>
      </c>
      <c r="J153">
        <v>62.984019485534368</v>
      </c>
      <c r="K153">
        <v>16.512208162537874</v>
      </c>
      <c r="L153">
        <v>1.713895324659894</v>
      </c>
      <c r="M153" s="29">
        <v>59797</v>
      </c>
      <c r="N153">
        <v>213926</v>
      </c>
      <c r="O153">
        <v>63091</v>
      </c>
      <c r="P153">
        <v>12437</v>
      </c>
      <c r="Q153">
        <v>349251</v>
      </c>
      <c r="R153" s="29">
        <v>17.121497146751192</v>
      </c>
      <c r="S153">
        <v>61.252795267586926</v>
      </c>
      <c r="T153">
        <v>18.064658368909466</v>
      </c>
      <c r="U153">
        <v>3.5610492167524219</v>
      </c>
      <c r="V153" s="29">
        <v>123055</v>
      </c>
      <c r="W153">
        <v>425968</v>
      </c>
      <c r="X153">
        <v>118681</v>
      </c>
      <c r="Y153">
        <v>18207</v>
      </c>
      <c r="Z153">
        <v>685911</v>
      </c>
      <c r="AA153" s="29">
        <v>17.940374188488011</v>
      </c>
      <c r="AB153">
        <v>62.102517673575733</v>
      </c>
      <c r="AC153">
        <v>17.302682126398324</v>
      </c>
      <c r="AD153">
        <v>2.6544260115379399</v>
      </c>
    </row>
    <row r="154" spans="2:30">
      <c r="B154" t="s">
        <v>25</v>
      </c>
      <c r="C154">
        <v>2010</v>
      </c>
      <c r="D154">
        <v>11837</v>
      </c>
      <c r="E154">
        <v>39940</v>
      </c>
      <c r="F154">
        <v>12475</v>
      </c>
      <c r="G154">
        <v>1360</v>
      </c>
      <c r="H154">
        <v>65612</v>
      </c>
      <c r="I154" s="29">
        <v>18.040907151130892</v>
      </c>
      <c r="J154">
        <v>60.873011034566851</v>
      </c>
      <c r="K154">
        <v>19.013290251783211</v>
      </c>
      <c r="L154">
        <v>2.0727915625190514</v>
      </c>
      <c r="M154" s="29">
        <v>11086</v>
      </c>
      <c r="N154">
        <v>40072</v>
      </c>
      <c r="O154">
        <v>13446</v>
      </c>
      <c r="P154">
        <v>2662</v>
      </c>
      <c r="Q154">
        <v>67266</v>
      </c>
      <c r="R154" s="29">
        <v>16.480837272916482</v>
      </c>
      <c r="S154">
        <v>59.572443730859568</v>
      </c>
      <c r="T154">
        <v>19.98929622691999</v>
      </c>
      <c r="U154">
        <v>3.9574227693039572</v>
      </c>
      <c r="V154" s="29">
        <v>22923</v>
      </c>
      <c r="W154">
        <v>80012</v>
      </c>
      <c r="X154">
        <v>25921</v>
      </c>
      <c r="Y154">
        <v>4022</v>
      </c>
      <c r="Z154">
        <v>132878</v>
      </c>
      <c r="AA154" s="29">
        <v>17.251162720691159</v>
      </c>
      <c r="AB154">
        <v>60.214632971598</v>
      </c>
      <c r="AC154">
        <v>19.507367660560814</v>
      </c>
      <c r="AD154">
        <v>3.0268366471500174</v>
      </c>
    </row>
    <row r="155" spans="2:30">
      <c r="B155" t="s">
        <v>26</v>
      </c>
      <c r="C155">
        <v>2010</v>
      </c>
      <c r="D155">
        <v>34151</v>
      </c>
      <c r="E155">
        <v>115816</v>
      </c>
      <c r="F155">
        <v>32861</v>
      </c>
      <c r="G155">
        <v>3364</v>
      </c>
      <c r="H155">
        <v>186192</v>
      </c>
      <c r="I155" s="29">
        <v>18.341819197387643</v>
      </c>
      <c r="J155">
        <v>62.202457678095726</v>
      </c>
      <c r="K155">
        <v>17.648985992953513</v>
      </c>
      <c r="L155">
        <v>1.8067371315631175</v>
      </c>
      <c r="M155" s="29">
        <v>31811</v>
      </c>
      <c r="N155">
        <v>118849</v>
      </c>
      <c r="O155">
        <v>36137</v>
      </c>
      <c r="P155">
        <v>7206</v>
      </c>
      <c r="Q155">
        <v>194003</v>
      </c>
      <c r="R155" s="29">
        <v>16.397169115941505</v>
      </c>
      <c r="S155">
        <v>61.261423792415584</v>
      </c>
      <c r="T155">
        <v>18.627031540749371</v>
      </c>
      <c r="U155">
        <v>3.7143755508935428</v>
      </c>
      <c r="V155" s="29">
        <v>65962</v>
      </c>
      <c r="W155">
        <v>234665</v>
      </c>
      <c r="X155">
        <v>68998</v>
      </c>
      <c r="Y155">
        <v>10570</v>
      </c>
      <c r="Z155">
        <v>380195</v>
      </c>
      <c r="AA155" s="29">
        <v>17.349518010494613</v>
      </c>
      <c r="AB155">
        <v>61.722274096187476</v>
      </c>
      <c r="AC155">
        <v>18.148055603045808</v>
      </c>
      <c r="AD155">
        <v>2.7801522902720972</v>
      </c>
    </row>
    <row r="156" spans="2:30">
      <c r="B156" t="s">
        <v>223</v>
      </c>
      <c r="C156">
        <v>2010</v>
      </c>
      <c r="D156">
        <v>47066</v>
      </c>
      <c r="E156">
        <v>165503</v>
      </c>
      <c r="F156">
        <v>36938</v>
      </c>
      <c r="G156">
        <v>3860</v>
      </c>
      <c r="H156">
        <v>253367</v>
      </c>
      <c r="I156" s="29">
        <v>18.576215529252032</v>
      </c>
      <c r="J156">
        <v>65.321450701946191</v>
      </c>
      <c r="K156">
        <v>14.578852020981422</v>
      </c>
      <c r="L156">
        <v>1.5234817478203555</v>
      </c>
      <c r="M156" s="29">
        <v>44375</v>
      </c>
      <c r="N156">
        <v>165450</v>
      </c>
      <c r="O156">
        <v>43936</v>
      </c>
      <c r="P156">
        <v>8292</v>
      </c>
      <c r="Q156">
        <v>262053</v>
      </c>
      <c r="R156" s="29">
        <v>16.933597402052257</v>
      </c>
      <c r="S156">
        <v>63.136083158750331</v>
      </c>
      <c r="T156">
        <v>16.766074038457869</v>
      </c>
      <c r="U156">
        <v>3.1642454007395453</v>
      </c>
      <c r="V156" s="29">
        <v>91441</v>
      </c>
      <c r="W156">
        <v>330953</v>
      </c>
      <c r="X156">
        <v>80874</v>
      </c>
      <c r="Y156">
        <v>12152</v>
      </c>
      <c r="Z156">
        <v>515420</v>
      </c>
      <c r="AA156" s="29">
        <v>17.741065538783904</v>
      </c>
      <c r="AB156">
        <v>64.210352722051923</v>
      </c>
      <c r="AC156">
        <v>15.690892864072021</v>
      </c>
      <c r="AD156">
        <v>2.3576888750921579</v>
      </c>
    </row>
    <row r="157" spans="2:30">
      <c r="B157" t="s">
        <v>107</v>
      </c>
      <c r="C157">
        <v>2010</v>
      </c>
      <c r="D157">
        <v>43881</v>
      </c>
      <c r="E157">
        <v>155926</v>
      </c>
      <c r="F157">
        <v>26055</v>
      </c>
      <c r="G157">
        <v>3185</v>
      </c>
      <c r="H157">
        <v>229047</v>
      </c>
      <c r="I157" s="29">
        <v>19.158076726610695</v>
      </c>
      <c r="J157">
        <v>68.075984404947448</v>
      </c>
      <c r="K157">
        <v>11.375394569673473</v>
      </c>
      <c r="L157">
        <v>1.3905442987683752</v>
      </c>
      <c r="M157" s="29">
        <v>42190</v>
      </c>
      <c r="N157">
        <v>157723</v>
      </c>
      <c r="O157">
        <v>32165</v>
      </c>
      <c r="P157">
        <v>6712</v>
      </c>
      <c r="Q157">
        <v>238790</v>
      </c>
      <c r="R157" s="29">
        <v>17.668244063821767</v>
      </c>
      <c r="S157">
        <v>66.050923405502743</v>
      </c>
      <c r="T157">
        <v>13.469994555885926</v>
      </c>
      <c r="U157">
        <v>2.810837974789564</v>
      </c>
      <c r="V157" s="29">
        <v>86071</v>
      </c>
      <c r="W157">
        <v>313649</v>
      </c>
      <c r="X157">
        <v>58220</v>
      </c>
      <c r="Y157">
        <v>9897</v>
      </c>
      <c r="Z157">
        <v>467837</v>
      </c>
      <c r="AA157" s="29">
        <v>18.397647043735319</v>
      </c>
      <c r="AB157">
        <v>67.04236732024188</v>
      </c>
      <c r="AC157">
        <v>12.444505244347924</v>
      </c>
      <c r="AD157">
        <v>2.1154803916748781</v>
      </c>
    </row>
    <row r="158" spans="2:30">
      <c r="B158" t="s">
        <v>27</v>
      </c>
      <c r="C158">
        <v>2010</v>
      </c>
      <c r="D158">
        <v>28093</v>
      </c>
      <c r="E158">
        <v>93187</v>
      </c>
      <c r="F158">
        <v>20086</v>
      </c>
      <c r="G158">
        <v>1808</v>
      </c>
      <c r="H158">
        <v>143174</v>
      </c>
      <c r="I158" s="29">
        <v>19.621579337030468</v>
      </c>
      <c r="J158">
        <v>65.086538058586058</v>
      </c>
      <c r="K158">
        <v>14.029083492812941</v>
      </c>
      <c r="L158">
        <v>1.2627991115705366</v>
      </c>
      <c r="M158" s="29">
        <v>27087</v>
      </c>
      <c r="N158">
        <v>95131</v>
      </c>
      <c r="O158">
        <v>23184</v>
      </c>
      <c r="P158">
        <v>4376</v>
      </c>
      <c r="Q158">
        <v>149778</v>
      </c>
      <c r="R158" s="29">
        <v>18.084765452870247</v>
      </c>
      <c r="S158">
        <v>63.514668375862946</v>
      </c>
      <c r="T158">
        <v>15.478908785001803</v>
      </c>
      <c r="U158">
        <v>2.9216573862650055</v>
      </c>
      <c r="V158" s="29">
        <v>55180</v>
      </c>
      <c r="W158">
        <v>188318</v>
      </c>
      <c r="X158">
        <v>43270</v>
      </c>
      <c r="Y158">
        <v>6184</v>
      </c>
      <c r="Z158">
        <v>292952</v>
      </c>
      <c r="AA158" s="29">
        <v>18.835850241677818</v>
      </c>
      <c r="AB158">
        <v>64.282885933531773</v>
      </c>
      <c r="AC158">
        <v>14.770337802779979</v>
      </c>
      <c r="AD158">
        <v>2.1109260220104318</v>
      </c>
    </row>
    <row r="159" spans="2:30">
      <c r="B159" t="s">
        <v>28</v>
      </c>
      <c r="C159">
        <v>2010</v>
      </c>
      <c r="D159">
        <v>56574</v>
      </c>
      <c r="E159">
        <v>180187</v>
      </c>
      <c r="F159">
        <v>40775</v>
      </c>
      <c r="G159">
        <v>3905</v>
      </c>
      <c r="H159">
        <v>281441</v>
      </c>
      <c r="I159" s="29">
        <v>20.101548814849295</v>
      </c>
      <c r="J159">
        <v>64.023010151328336</v>
      </c>
      <c r="K159">
        <v>14.487938857522536</v>
      </c>
      <c r="L159">
        <v>1.3875021762998283</v>
      </c>
      <c r="M159" s="29">
        <v>53785</v>
      </c>
      <c r="N159">
        <v>183973</v>
      </c>
      <c r="O159">
        <v>46782</v>
      </c>
      <c r="P159">
        <v>8797</v>
      </c>
      <c r="Q159">
        <v>293337</v>
      </c>
      <c r="R159" s="29">
        <v>18.335566259967205</v>
      </c>
      <c r="S159">
        <v>62.717284215765488</v>
      </c>
      <c r="T159">
        <v>15.94820973828736</v>
      </c>
      <c r="U159">
        <v>2.9989397859799478</v>
      </c>
      <c r="V159" s="29">
        <v>110359</v>
      </c>
      <c r="W159">
        <v>364160</v>
      </c>
      <c r="X159">
        <v>87557</v>
      </c>
      <c r="Y159">
        <v>12702</v>
      </c>
      <c r="Z159">
        <v>574778</v>
      </c>
      <c r="AA159" s="29">
        <v>19.200282543869111</v>
      </c>
      <c r="AB159">
        <v>63.356635083458315</v>
      </c>
      <c r="AC159">
        <v>15.233185682124228</v>
      </c>
      <c r="AD159">
        <v>2.209896690548351</v>
      </c>
    </row>
    <row r="160" spans="2:30">
      <c r="B160" t="s">
        <v>30</v>
      </c>
      <c r="C160">
        <v>2010</v>
      </c>
      <c r="D160">
        <v>6157</v>
      </c>
      <c r="E160">
        <v>21230</v>
      </c>
      <c r="F160">
        <v>6330</v>
      </c>
      <c r="G160">
        <v>598</v>
      </c>
      <c r="H160">
        <v>34315</v>
      </c>
      <c r="I160" s="29">
        <v>17.94259070377386</v>
      </c>
      <c r="J160">
        <v>61.867987760454611</v>
      </c>
      <c r="K160">
        <v>18.446743406673466</v>
      </c>
      <c r="L160">
        <v>1.742678129098062</v>
      </c>
      <c r="M160" s="29">
        <v>5799</v>
      </c>
      <c r="N160">
        <v>21220</v>
      </c>
      <c r="O160">
        <v>7087</v>
      </c>
      <c r="P160">
        <v>1412</v>
      </c>
      <c r="Q160">
        <v>35518</v>
      </c>
      <c r="R160" s="29">
        <v>16.326932822794078</v>
      </c>
      <c r="S160">
        <v>59.744354974942283</v>
      </c>
      <c r="T160">
        <v>19.953263134185484</v>
      </c>
      <c r="U160">
        <v>3.9754490680781576</v>
      </c>
      <c r="V160" s="29">
        <v>11956</v>
      </c>
      <c r="W160">
        <v>42450</v>
      </c>
      <c r="X160">
        <v>13417</v>
      </c>
      <c r="Y160">
        <v>2010</v>
      </c>
      <c r="Z160">
        <v>69833</v>
      </c>
      <c r="AA160" s="29">
        <v>17.120845445562985</v>
      </c>
      <c r="AB160">
        <v>60.787879655750146</v>
      </c>
      <c r="AC160">
        <v>19.212979536895165</v>
      </c>
      <c r="AD160">
        <v>2.8782953617917029</v>
      </c>
    </row>
    <row r="161" spans="2:30">
      <c r="B161" t="s">
        <v>32</v>
      </c>
      <c r="C161">
        <v>2010</v>
      </c>
      <c r="D161">
        <v>10647</v>
      </c>
      <c r="E161">
        <v>37732</v>
      </c>
      <c r="F161">
        <v>9936</v>
      </c>
      <c r="G161">
        <v>1024</v>
      </c>
      <c r="H161">
        <v>59339</v>
      </c>
      <c r="I161" s="29">
        <v>17.942668396838503</v>
      </c>
      <c r="J161">
        <v>63.58718549352028</v>
      </c>
      <c r="K161">
        <v>16.744468224944807</v>
      </c>
      <c r="L161">
        <v>1.7256778846964056</v>
      </c>
      <c r="M161" s="29">
        <v>10292</v>
      </c>
      <c r="N161">
        <v>37677</v>
      </c>
      <c r="O161">
        <v>11528</v>
      </c>
      <c r="P161">
        <v>2319</v>
      </c>
      <c r="Q161">
        <v>61816</v>
      </c>
      <c r="R161" s="29">
        <v>16.649411155687847</v>
      </c>
      <c r="S161">
        <v>60.950239420214835</v>
      </c>
      <c r="T161">
        <v>18.648893490358486</v>
      </c>
      <c r="U161">
        <v>3.7514559337388378</v>
      </c>
      <c r="V161" s="29">
        <v>20939</v>
      </c>
      <c r="W161">
        <v>75409</v>
      </c>
      <c r="X161">
        <v>21464</v>
      </c>
      <c r="Y161">
        <v>3343</v>
      </c>
      <c r="Z161">
        <v>121155</v>
      </c>
      <c r="AA161" s="29">
        <v>17.282819528702902</v>
      </c>
      <c r="AB161">
        <v>62.241756427716567</v>
      </c>
      <c r="AC161">
        <v>17.716148735091412</v>
      </c>
      <c r="AD161">
        <v>2.7592753084891255</v>
      </c>
    </row>
    <row r="162" spans="2:30">
      <c r="B162" t="s">
        <v>34</v>
      </c>
      <c r="C162">
        <v>2010</v>
      </c>
      <c r="D162">
        <v>9837</v>
      </c>
      <c r="E162">
        <v>33379</v>
      </c>
      <c r="F162">
        <v>10834</v>
      </c>
      <c r="G162">
        <v>1348</v>
      </c>
      <c r="H162">
        <v>55398</v>
      </c>
      <c r="I162" s="29">
        <v>17.756958734972379</v>
      </c>
      <c r="J162">
        <v>60.253077728437852</v>
      </c>
      <c r="K162">
        <v>19.556662695404167</v>
      </c>
      <c r="L162">
        <v>2.4333008411856025</v>
      </c>
      <c r="M162" s="29">
        <v>9312</v>
      </c>
      <c r="N162">
        <v>34242</v>
      </c>
      <c r="O162">
        <v>12878</v>
      </c>
      <c r="P162">
        <v>2852</v>
      </c>
      <c r="Q162">
        <v>59284</v>
      </c>
      <c r="R162" s="29">
        <v>15.707442142905336</v>
      </c>
      <c r="S162">
        <v>57.759260508737597</v>
      </c>
      <c r="T162">
        <v>21.722555832939747</v>
      </c>
      <c r="U162">
        <v>4.8107415154173134</v>
      </c>
      <c r="V162" s="29">
        <v>19149</v>
      </c>
      <c r="W162">
        <v>67621</v>
      </c>
      <c r="X162">
        <v>23712</v>
      </c>
      <c r="Y162">
        <v>4200</v>
      </c>
      <c r="Z162">
        <v>114682</v>
      </c>
      <c r="AA162" s="29">
        <v>16.697476500235435</v>
      </c>
      <c r="AB162">
        <v>58.963917615667668</v>
      </c>
      <c r="AC162">
        <v>20.67630491271516</v>
      </c>
      <c r="AD162">
        <v>3.6623009713817338</v>
      </c>
    </row>
    <row r="163" spans="2:30">
      <c r="B163" t="s">
        <v>36</v>
      </c>
      <c r="C163">
        <v>2010</v>
      </c>
      <c r="D163">
        <v>8846</v>
      </c>
      <c r="E163">
        <v>28318</v>
      </c>
      <c r="F163">
        <v>8063</v>
      </c>
      <c r="G163">
        <v>891</v>
      </c>
      <c r="H163">
        <v>46118</v>
      </c>
      <c r="I163" s="29">
        <v>19.181230755887071</v>
      </c>
      <c r="J163">
        <v>61.403356606964742</v>
      </c>
      <c r="K163">
        <v>17.483412116744006</v>
      </c>
      <c r="L163">
        <v>1.9320005204041806</v>
      </c>
      <c r="M163" s="29">
        <v>8161</v>
      </c>
      <c r="N163">
        <v>29119</v>
      </c>
      <c r="O163">
        <v>8972</v>
      </c>
      <c r="P163">
        <v>1782</v>
      </c>
      <c r="Q163">
        <v>48034</v>
      </c>
      <c r="R163" s="29">
        <v>16.990048715493192</v>
      </c>
      <c r="S163">
        <v>60.621643002872958</v>
      </c>
      <c r="T163">
        <v>18.678436107757005</v>
      </c>
      <c r="U163">
        <v>3.7098721738768372</v>
      </c>
      <c r="V163" s="29">
        <v>17007</v>
      </c>
      <c r="W163">
        <v>57437</v>
      </c>
      <c r="X163">
        <v>17035</v>
      </c>
      <c r="Y163">
        <v>2673</v>
      </c>
      <c r="Z163">
        <v>94152</v>
      </c>
      <c r="AA163" s="29">
        <v>18.063344379301554</v>
      </c>
      <c r="AB163">
        <v>61.004545840768124</v>
      </c>
      <c r="AC163">
        <v>18.093083524513553</v>
      </c>
      <c r="AD163">
        <v>2.8390262554167727</v>
      </c>
    </row>
    <row r="164" spans="2:30">
      <c r="B164" t="s">
        <v>38</v>
      </c>
      <c r="C164">
        <v>2010</v>
      </c>
      <c r="D164">
        <v>14583</v>
      </c>
      <c r="E164">
        <v>48301</v>
      </c>
      <c r="F164">
        <v>11089</v>
      </c>
      <c r="G164">
        <v>1047</v>
      </c>
      <c r="H164">
        <v>75020</v>
      </c>
      <c r="I164" s="29">
        <v>19.438816315649159</v>
      </c>
      <c r="J164">
        <v>64.384164222873892</v>
      </c>
      <c r="K164">
        <v>14.781391628898961</v>
      </c>
      <c r="L164">
        <v>1.3956278325779792</v>
      </c>
      <c r="M164" s="29">
        <v>14027</v>
      </c>
      <c r="N164">
        <v>48703</v>
      </c>
      <c r="O164">
        <v>12247</v>
      </c>
      <c r="P164">
        <v>2083</v>
      </c>
      <c r="Q164">
        <v>77060</v>
      </c>
      <c r="R164" s="29">
        <v>18.202699195432132</v>
      </c>
      <c r="S164">
        <v>63.201401505320533</v>
      </c>
      <c r="T164">
        <v>15.892810796781728</v>
      </c>
      <c r="U164">
        <v>2.7030885024656111</v>
      </c>
      <c r="V164" s="29">
        <v>28610</v>
      </c>
      <c r="W164">
        <v>97004</v>
      </c>
      <c r="X164">
        <v>23336</v>
      </c>
      <c r="Y164">
        <v>3130</v>
      </c>
      <c r="Z164">
        <v>152080</v>
      </c>
      <c r="AA164" s="29">
        <v>18.812467122567071</v>
      </c>
      <c r="AB164">
        <v>63.784850078905841</v>
      </c>
      <c r="AC164">
        <v>15.344555497106786</v>
      </c>
      <c r="AD164">
        <v>2.0581273014203054</v>
      </c>
    </row>
    <row r="165" spans="2:30">
      <c r="B165" t="s">
        <v>40</v>
      </c>
      <c r="C165">
        <v>2010</v>
      </c>
      <c r="D165">
        <v>13188</v>
      </c>
      <c r="E165">
        <v>43082</v>
      </c>
      <c r="F165">
        <v>9338</v>
      </c>
      <c r="G165">
        <v>862</v>
      </c>
      <c r="H165">
        <v>66470</v>
      </c>
      <c r="I165" s="29">
        <v>19.840529562208513</v>
      </c>
      <c r="J165">
        <v>64.814201895591992</v>
      </c>
      <c r="K165">
        <v>14.048442906574394</v>
      </c>
      <c r="L165">
        <v>1.296825635625094</v>
      </c>
      <c r="M165" s="29">
        <v>12206</v>
      </c>
      <c r="N165">
        <v>42965</v>
      </c>
      <c r="O165">
        <v>10379</v>
      </c>
      <c r="P165">
        <v>1989</v>
      </c>
      <c r="Q165">
        <v>67539</v>
      </c>
      <c r="R165" s="29">
        <v>18.072521061904972</v>
      </c>
      <c r="S165">
        <v>63.615096462784471</v>
      </c>
      <c r="T165">
        <v>15.367417344053067</v>
      </c>
      <c r="U165">
        <v>2.9449651312574954</v>
      </c>
      <c r="V165" s="29">
        <v>25394</v>
      </c>
      <c r="W165">
        <v>86047</v>
      </c>
      <c r="X165">
        <v>19717</v>
      </c>
      <c r="Y165">
        <v>2851</v>
      </c>
      <c r="Z165">
        <v>134009</v>
      </c>
      <c r="AA165" s="29">
        <v>18.949473542821753</v>
      </c>
      <c r="AB165">
        <v>64.209866501503626</v>
      </c>
      <c r="AC165">
        <v>14.713190905088464</v>
      </c>
      <c r="AD165">
        <v>2.1274690505861544</v>
      </c>
    </row>
    <row r="166" spans="2:30">
      <c r="B166" t="s">
        <v>41</v>
      </c>
      <c r="C166">
        <v>2010</v>
      </c>
      <c r="D166">
        <v>11837</v>
      </c>
      <c r="E166">
        <v>39940</v>
      </c>
      <c r="F166">
        <v>12475</v>
      </c>
      <c r="G166">
        <v>1360</v>
      </c>
      <c r="H166">
        <v>65612</v>
      </c>
      <c r="I166" s="29">
        <v>18.040907151130892</v>
      </c>
      <c r="J166">
        <v>60.873011034566851</v>
      </c>
      <c r="K166">
        <v>19.013290251783211</v>
      </c>
      <c r="L166">
        <v>2.0727915625190514</v>
      </c>
      <c r="M166" s="29">
        <v>11086</v>
      </c>
      <c r="N166">
        <v>40072</v>
      </c>
      <c r="O166">
        <v>13446</v>
      </c>
      <c r="P166">
        <v>2662</v>
      </c>
      <c r="Q166">
        <v>67266</v>
      </c>
      <c r="R166" s="29">
        <v>16.480837272916482</v>
      </c>
      <c r="S166">
        <v>59.572443730859568</v>
      </c>
      <c r="T166">
        <v>19.98929622691999</v>
      </c>
      <c r="U166">
        <v>3.9574227693039572</v>
      </c>
      <c r="V166" s="29">
        <v>22923</v>
      </c>
      <c r="W166">
        <v>80012</v>
      </c>
      <c r="X166">
        <v>25921</v>
      </c>
      <c r="Y166">
        <v>4022</v>
      </c>
      <c r="Z166">
        <v>132878</v>
      </c>
      <c r="AA166" s="29">
        <v>17.251162720691159</v>
      </c>
      <c r="AB166">
        <v>60.214632971598</v>
      </c>
      <c r="AC166">
        <v>19.507367660560814</v>
      </c>
      <c r="AD166">
        <v>3.0268366471500174</v>
      </c>
    </row>
    <row r="167" spans="2:30">
      <c r="B167" t="s">
        <v>43</v>
      </c>
      <c r="C167">
        <v>2010</v>
      </c>
      <c r="D167">
        <v>5815</v>
      </c>
      <c r="E167">
        <v>24383</v>
      </c>
      <c r="F167">
        <v>6449</v>
      </c>
      <c r="G167">
        <v>708</v>
      </c>
      <c r="H167">
        <v>37355</v>
      </c>
      <c r="I167" s="29">
        <v>15.566858519609156</v>
      </c>
      <c r="J167">
        <v>65.273725070271709</v>
      </c>
      <c r="K167">
        <v>17.264087806183912</v>
      </c>
      <c r="L167">
        <v>1.895328603935216</v>
      </c>
      <c r="M167" s="29">
        <v>5418</v>
      </c>
      <c r="N167">
        <v>23959</v>
      </c>
      <c r="O167">
        <v>7047</v>
      </c>
      <c r="P167">
        <v>1438</v>
      </c>
      <c r="Q167">
        <v>37862</v>
      </c>
      <c r="R167" s="29">
        <v>14.309862130896414</v>
      </c>
      <c r="S167">
        <v>63.279805609846285</v>
      </c>
      <c r="T167">
        <v>18.612328984205799</v>
      </c>
      <c r="U167">
        <v>3.7980032750515029</v>
      </c>
      <c r="V167" s="29">
        <v>11233</v>
      </c>
      <c r="W167">
        <v>48342</v>
      </c>
      <c r="X167">
        <v>13496</v>
      </c>
      <c r="Y167">
        <v>2146</v>
      </c>
      <c r="Z167">
        <v>75217</v>
      </c>
      <c r="AA167" s="29">
        <v>14.934123934748794</v>
      </c>
      <c r="AB167">
        <v>64.270045335495965</v>
      </c>
      <c r="AC167">
        <v>17.942752303335681</v>
      </c>
      <c r="AD167">
        <v>2.8530784264195592</v>
      </c>
    </row>
    <row r="168" spans="2:30">
      <c r="B168" t="s">
        <v>45</v>
      </c>
      <c r="C168">
        <v>2010</v>
      </c>
      <c r="D168">
        <v>11373</v>
      </c>
      <c r="E168">
        <v>36187</v>
      </c>
      <c r="F168">
        <v>10885</v>
      </c>
      <c r="G168">
        <v>1091</v>
      </c>
      <c r="H168">
        <v>59536</v>
      </c>
      <c r="I168" s="29">
        <v>19.102727761354473</v>
      </c>
      <c r="J168">
        <v>60.781711905401771</v>
      </c>
      <c r="K168">
        <v>18.283055630206935</v>
      </c>
      <c r="L168">
        <v>1.832504703036818</v>
      </c>
      <c r="M168" s="29">
        <v>10617</v>
      </c>
      <c r="N168">
        <v>37574</v>
      </c>
      <c r="O168">
        <v>11974</v>
      </c>
      <c r="P168">
        <v>2273</v>
      </c>
      <c r="Q168">
        <v>62438</v>
      </c>
      <c r="R168" s="29">
        <v>17.004068035491208</v>
      </c>
      <c r="S168">
        <v>60.17809667189853</v>
      </c>
      <c r="T168">
        <v>19.177424004612575</v>
      </c>
      <c r="U168">
        <v>3.6404112879976935</v>
      </c>
      <c r="V168" s="29">
        <v>21990</v>
      </c>
      <c r="W168">
        <v>73761</v>
      </c>
      <c r="X168">
        <v>22859</v>
      </c>
      <c r="Y168">
        <v>3364</v>
      </c>
      <c r="Z168">
        <v>121974</v>
      </c>
      <c r="AA168" s="29">
        <v>18.028432288848443</v>
      </c>
      <c r="AB168">
        <v>60.472723695213737</v>
      </c>
      <c r="AC168">
        <v>18.740879203764738</v>
      </c>
      <c r="AD168">
        <v>2.757964812173086</v>
      </c>
    </row>
    <row r="169" spans="2:30">
      <c r="B169" t="s">
        <v>47</v>
      </c>
      <c r="C169">
        <v>2010</v>
      </c>
      <c r="D169">
        <v>16963</v>
      </c>
      <c r="E169">
        <v>55246</v>
      </c>
      <c r="F169">
        <v>15527</v>
      </c>
      <c r="G169">
        <v>1565</v>
      </c>
      <c r="H169">
        <v>89301</v>
      </c>
      <c r="I169" s="29">
        <v>18.995308003269841</v>
      </c>
      <c r="J169">
        <v>61.864928724202414</v>
      </c>
      <c r="K169">
        <v>17.38726330052295</v>
      </c>
      <c r="L169">
        <v>1.7524999720047927</v>
      </c>
      <c r="M169" s="29">
        <v>15776</v>
      </c>
      <c r="N169">
        <v>57316</v>
      </c>
      <c r="O169">
        <v>17116</v>
      </c>
      <c r="P169">
        <v>3495</v>
      </c>
      <c r="Q169">
        <v>93703</v>
      </c>
      <c r="R169" s="29">
        <v>16.836173868499408</v>
      </c>
      <c r="S169">
        <v>61.167732089687632</v>
      </c>
      <c r="T169">
        <v>18.266224133699026</v>
      </c>
      <c r="U169">
        <v>3.7298699081139342</v>
      </c>
      <c r="V169" s="29">
        <v>32739</v>
      </c>
      <c r="W169">
        <v>112562</v>
      </c>
      <c r="X169">
        <v>32643</v>
      </c>
      <c r="Y169">
        <v>5060</v>
      </c>
      <c r="Z169">
        <v>183004</v>
      </c>
      <c r="AA169" s="29">
        <v>17.889772901138773</v>
      </c>
      <c r="AB169">
        <v>61.50794518152609</v>
      </c>
      <c r="AC169">
        <v>17.837315031365435</v>
      </c>
      <c r="AD169">
        <v>2.7649668859697054</v>
      </c>
    </row>
    <row r="170" spans="2:30">
      <c r="B170" t="s">
        <v>49</v>
      </c>
      <c r="C170">
        <v>2010</v>
      </c>
      <c r="D170">
        <v>21250</v>
      </c>
      <c r="E170">
        <v>77116</v>
      </c>
      <c r="F170">
        <v>16741</v>
      </c>
      <c r="G170">
        <v>1855</v>
      </c>
      <c r="H170">
        <v>116962</v>
      </c>
      <c r="I170" s="29">
        <v>18.168293975821207</v>
      </c>
      <c r="J170">
        <v>65.932525093620157</v>
      </c>
      <c r="K170">
        <v>14.313195738786957</v>
      </c>
      <c r="L170">
        <v>1.5859851917716865</v>
      </c>
      <c r="M170" s="29">
        <v>19931</v>
      </c>
      <c r="N170">
        <v>76474</v>
      </c>
      <c r="O170">
        <v>20117</v>
      </c>
      <c r="P170">
        <v>3827</v>
      </c>
      <c r="Q170">
        <v>120349</v>
      </c>
      <c r="R170" s="29">
        <v>16.561001753234343</v>
      </c>
      <c r="S170">
        <v>63.543527573972355</v>
      </c>
      <c r="T170">
        <v>16.715552268818186</v>
      </c>
      <c r="U170">
        <v>3.1799184039751056</v>
      </c>
      <c r="V170" s="29">
        <v>41181</v>
      </c>
      <c r="W170">
        <v>153590</v>
      </c>
      <c r="X170">
        <v>36858</v>
      </c>
      <c r="Y170">
        <v>5682</v>
      </c>
      <c r="Z170">
        <v>237311</v>
      </c>
      <c r="AA170" s="29">
        <v>17.353177897358318</v>
      </c>
      <c r="AB170">
        <v>64.720977957195416</v>
      </c>
      <c r="AC170">
        <v>15.531517713043222</v>
      </c>
      <c r="AD170">
        <v>2.3943264324030493</v>
      </c>
    </row>
    <row r="171" spans="2:30">
      <c r="B171" t="s">
        <v>51</v>
      </c>
      <c r="C171">
        <v>2010</v>
      </c>
      <c r="D171">
        <v>12681</v>
      </c>
      <c r="E171">
        <v>44154</v>
      </c>
      <c r="F171">
        <v>10360</v>
      </c>
      <c r="G171">
        <v>1056</v>
      </c>
      <c r="H171">
        <v>68251</v>
      </c>
      <c r="I171" s="29">
        <v>18.579947546556095</v>
      </c>
      <c r="J171">
        <v>64.693557603551596</v>
      </c>
      <c r="K171">
        <v>15.179264772677323</v>
      </c>
      <c r="L171">
        <v>1.5472300772149858</v>
      </c>
      <c r="M171" s="29">
        <v>12156</v>
      </c>
      <c r="N171">
        <v>44707</v>
      </c>
      <c r="O171">
        <v>12093</v>
      </c>
      <c r="P171">
        <v>2431</v>
      </c>
      <c r="Q171">
        <v>71387</v>
      </c>
      <c r="R171" s="29">
        <v>17.028310476697438</v>
      </c>
      <c r="S171">
        <v>62.626248476613391</v>
      </c>
      <c r="T171">
        <v>16.940059114404583</v>
      </c>
      <c r="U171">
        <v>3.4053819322845893</v>
      </c>
      <c r="V171" s="29">
        <v>24837</v>
      </c>
      <c r="W171">
        <v>88861</v>
      </c>
      <c r="X171">
        <v>22453</v>
      </c>
      <c r="Y171">
        <v>3487</v>
      </c>
      <c r="Z171">
        <v>139638</v>
      </c>
      <c r="AA171" s="29">
        <v>17.786705624543462</v>
      </c>
      <c r="AB171">
        <v>63.636689153382321</v>
      </c>
      <c r="AC171">
        <v>16.079433964966555</v>
      </c>
      <c r="AD171">
        <v>2.4971712571076643</v>
      </c>
    </row>
    <row r="172" spans="2:30">
      <c r="B172" t="s">
        <v>53</v>
      </c>
      <c r="C172">
        <v>2010</v>
      </c>
      <c r="D172">
        <v>13135</v>
      </c>
      <c r="E172">
        <v>44233</v>
      </c>
      <c r="F172">
        <v>9837</v>
      </c>
      <c r="G172">
        <v>949</v>
      </c>
      <c r="H172">
        <v>68154</v>
      </c>
      <c r="I172" s="29">
        <v>19.272529858849076</v>
      </c>
      <c r="J172">
        <v>64.90154649763771</v>
      </c>
      <c r="K172">
        <v>14.43348886345629</v>
      </c>
      <c r="L172">
        <v>1.3924347800569299</v>
      </c>
      <c r="M172" s="29">
        <v>12288</v>
      </c>
      <c r="N172">
        <v>44269</v>
      </c>
      <c r="O172">
        <v>11726</v>
      </c>
      <c r="P172">
        <v>2034</v>
      </c>
      <c r="Q172">
        <v>70317</v>
      </c>
      <c r="R172" s="29">
        <v>17.475148257178208</v>
      </c>
      <c r="S172">
        <v>62.956326350669109</v>
      </c>
      <c r="T172">
        <v>16.67591051950453</v>
      </c>
      <c r="U172">
        <v>2.8926148726481506</v>
      </c>
      <c r="V172" s="29">
        <v>25423</v>
      </c>
      <c r="W172">
        <v>88502</v>
      </c>
      <c r="X172">
        <v>21563</v>
      </c>
      <c r="Y172">
        <v>2983</v>
      </c>
      <c r="Z172">
        <v>138471</v>
      </c>
      <c r="AA172" s="29">
        <v>18.359800969155994</v>
      </c>
      <c r="AB172">
        <v>63.913743671960198</v>
      </c>
      <c r="AC172">
        <v>15.572213676509882</v>
      </c>
      <c r="AD172">
        <v>2.1542416823739265</v>
      </c>
    </row>
    <row r="173" spans="2:30">
      <c r="B173" t="s">
        <v>55</v>
      </c>
      <c r="C173">
        <v>2010</v>
      </c>
      <c r="D173">
        <v>12283</v>
      </c>
      <c r="E173">
        <v>39316</v>
      </c>
      <c r="F173">
        <v>9010</v>
      </c>
      <c r="G173">
        <v>988</v>
      </c>
      <c r="H173">
        <v>61597</v>
      </c>
      <c r="I173" s="29">
        <v>19.940906212964919</v>
      </c>
      <c r="J173">
        <v>63.827783820640619</v>
      </c>
      <c r="K173">
        <v>14.62733574687079</v>
      </c>
      <c r="L173">
        <v>1.6039742195236781</v>
      </c>
      <c r="M173" s="29">
        <v>11717</v>
      </c>
      <c r="N173">
        <v>40313</v>
      </c>
      <c r="O173">
        <v>10723</v>
      </c>
      <c r="P173">
        <v>2085</v>
      </c>
      <c r="Q173">
        <v>64838</v>
      </c>
      <c r="R173" s="29">
        <v>18.071192819025882</v>
      </c>
      <c r="S173">
        <v>62.174959128905897</v>
      </c>
      <c r="T173">
        <v>16.538141213485918</v>
      </c>
      <c r="U173">
        <v>3.2157068385823129</v>
      </c>
      <c r="V173" s="29">
        <v>24000</v>
      </c>
      <c r="W173">
        <v>79629</v>
      </c>
      <c r="X173">
        <v>19733</v>
      </c>
      <c r="Y173">
        <v>3073</v>
      </c>
      <c r="Z173">
        <v>126435</v>
      </c>
      <c r="AA173" s="29">
        <v>18.982085656661525</v>
      </c>
      <c r="AB173">
        <v>62.980187448095862</v>
      </c>
      <c r="AC173">
        <v>15.607229010954246</v>
      </c>
      <c r="AD173">
        <v>2.4304978842883695</v>
      </c>
    </row>
    <row r="174" spans="2:30">
      <c r="B174" t="s">
        <v>57</v>
      </c>
      <c r="C174">
        <v>2010</v>
      </c>
      <c r="D174">
        <v>31598</v>
      </c>
      <c r="E174">
        <v>116610</v>
      </c>
      <c r="F174">
        <v>17045</v>
      </c>
      <c r="G174">
        <v>2197</v>
      </c>
      <c r="H174">
        <v>167450</v>
      </c>
      <c r="I174" s="29">
        <v>18.870110480740522</v>
      </c>
      <c r="J174">
        <v>69.638698118841447</v>
      </c>
      <c r="K174">
        <v>10.179157957599283</v>
      </c>
      <c r="L174">
        <v>1.3120334428187519</v>
      </c>
      <c r="M174" s="29">
        <v>30473</v>
      </c>
      <c r="N174">
        <v>117410</v>
      </c>
      <c r="O174">
        <v>21442</v>
      </c>
      <c r="P174">
        <v>4627</v>
      </c>
      <c r="Q174">
        <v>173952</v>
      </c>
      <c r="R174" s="29">
        <v>17.518050956585725</v>
      </c>
      <c r="S174">
        <v>67.495630978660785</v>
      </c>
      <c r="T174">
        <v>12.326388888888889</v>
      </c>
      <c r="U174">
        <v>2.6599291758646064</v>
      </c>
      <c r="V174" s="29">
        <v>62071</v>
      </c>
      <c r="W174">
        <v>234020</v>
      </c>
      <c r="X174">
        <v>38487</v>
      </c>
      <c r="Y174">
        <v>6824</v>
      </c>
      <c r="Z174">
        <v>341402</v>
      </c>
      <c r="AA174" s="29">
        <v>18.181205734002731</v>
      </c>
      <c r="AB174">
        <v>68.546757195329846</v>
      </c>
      <c r="AC174">
        <v>11.273220426359542</v>
      </c>
      <c r="AD174">
        <v>1.9988166443078832</v>
      </c>
    </row>
    <row r="175" spans="2:30">
      <c r="B175" t="s">
        <v>59</v>
      </c>
      <c r="C175">
        <v>2010</v>
      </c>
      <c r="D175">
        <v>22453</v>
      </c>
      <c r="E175">
        <v>74597</v>
      </c>
      <c r="F175">
        <v>16089</v>
      </c>
      <c r="G175">
        <v>1460</v>
      </c>
      <c r="H175">
        <v>114599</v>
      </c>
      <c r="I175" s="29">
        <v>19.592666602675415</v>
      </c>
      <c r="J175">
        <v>65.093936247262192</v>
      </c>
      <c r="K175">
        <v>14.03938952346879</v>
      </c>
      <c r="L175">
        <v>1.2740076265936005</v>
      </c>
      <c r="M175" s="29">
        <v>21754</v>
      </c>
      <c r="N175">
        <v>75944</v>
      </c>
      <c r="O175">
        <v>18646</v>
      </c>
      <c r="P175">
        <v>3516</v>
      </c>
      <c r="Q175">
        <v>119860</v>
      </c>
      <c r="R175" s="29">
        <v>18.149507759052227</v>
      </c>
      <c r="S175">
        <v>63.36058735191056</v>
      </c>
      <c r="T175">
        <v>15.556482562990157</v>
      </c>
      <c r="U175">
        <v>2.9334223260470549</v>
      </c>
      <c r="V175" s="29">
        <v>44207</v>
      </c>
      <c r="W175">
        <v>150541</v>
      </c>
      <c r="X175">
        <v>34735</v>
      </c>
      <c r="Y175">
        <v>4976</v>
      </c>
      <c r="Z175">
        <v>234459</v>
      </c>
      <c r="AA175" s="29">
        <v>18.854895738700584</v>
      </c>
      <c r="AB175">
        <v>64.207814585919081</v>
      </c>
      <c r="AC175">
        <v>14.814956986082855</v>
      </c>
      <c r="AD175">
        <v>2.1223326892974894</v>
      </c>
    </row>
    <row r="176" spans="2:30">
      <c r="B176" t="s">
        <v>61</v>
      </c>
      <c r="C176">
        <v>2010</v>
      </c>
      <c r="D176">
        <v>5640</v>
      </c>
      <c r="E176">
        <v>18590</v>
      </c>
      <c r="F176">
        <v>3997</v>
      </c>
      <c r="G176">
        <v>348</v>
      </c>
      <c r="H176">
        <v>28575</v>
      </c>
      <c r="I176" s="29">
        <v>19.737532808398949</v>
      </c>
      <c r="J176">
        <v>65.056867891513562</v>
      </c>
      <c r="K176">
        <v>13.987751531058617</v>
      </c>
      <c r="L176">
        <v>1.2178477690288714</v>
      </c>
      <c r="M176" s="29">
        <v>5333</v>
      </c>
      <c r="N176">
        <v>19187</v>
      </c>
      <c r="O176">
        <v>4538</v>
      </c>
      <c r="P176">
        <v>860</v>
      </c>
      <c r="Q176">
        <v>29918</v>
      </c>
      <c r="R176" s="29">
        <v>17.825389397687012</v>
      </c>
      <c r="S176">
        <v>64.131960692559659</v>
      </c>
      <c r="T176">
        <v>15.168126211645165</v>
      </c>
      <c r="U176">
        <v>2.8745236981081623</v>
      </c>
      <c r="V176" s="29">
        <v>10973</v>
      </c>
      <c r="W176">
        <v>37777</v>
      </c>
      <c r="X176">
        <v>8535</v>
      </c>
      <c r="Y176">
        <v>1208</v>
      </c>
      <c r="Z176">
        <v>58493</v>
      </c>
      <c r="AA176" s="29">
        <v>18.759509684919561</v>
      </c>
      <c r="AB176">
        <v>64.583796351700201</v>
      </c>
      <c r="AC176">
        <v>14.591489579949737</v>
      </c>
      <c r="AD176">
        <v>2.0652043834304958</v>
      </c>
    </row>
    <row r="177" spans="2:30">
      <c r="B177" t="s">
        <v>63</v>
      </c>
      <c r="C177">
        <v>2010</v>
      </c>
      <c r="D177">
        <v>17998</v>
      </c>
      <c r="E177">
        <v>56298</v>
      </c>
      <c r="F177">
        <v>12019</v>
      </c>
      <c r="G177">
        <v>1015</v>
      </c>
      <c r="H177">
        <v>87330</v>
      </c>
      <c r="I177" s="29">
        <v>20.609183556624298</v>
      </c>
      <c r="J177">
        <v>64.465819306080391</v>
      </c>
      <c r="K177">
        <v>13.762739035841062</v>
      </c>
      <c r="L177">
        <v>1.1622581014542539</v>
      </c>
      <c r="M177" s="29">
        <v>16857</v>
      </c>
      <c r="N177">
        <v>57699</v>
      </c>
      <c r="O177">
        <v>13861</v>
      </c>
      <c r="P177">
        <v>2354</v>
      </c>
      <c r="Q177">
        <v>90771</v>
      </c>
      <c r="R177" s="29">
        <v>18.570909211091649</v>
      </c>
      <c r="S177">
        <v>63.565455927553963</v>
      </c>
      <c r="T177">
        <v>15.270295578984477</v>
      </c>
      <c r="U177">
        <v>2.5933392823699197</v>
      </c>
      <c r="V177" s="29">
        <v>34855</v>
      </c>
      <c r="W177">
        <v>113997</v>
      </c>
      <c r="X177">
        <v>25880</v>
      </c>
      <c r="Y177">
        <v>3369</v>
      </c>
      <c r="Z177">
        <v>178101</v>
      </c>
      <c r="AA177" s="29">
        <v>19.570356146231632</v>
      </c>
      <c r="AB177">
        <v>64.006939882426266</v>
      </c>
      <c r="AC177">
        <v>14.531080678940601</v>
      </c>
      <c r="AD177">
        <v>1.8916232924015026</v>
      </c>
    </row>
    <row r="178" spans="2:30">
      <c r="B178" t="s">
        <v>65</v>
      </c>
      <c r="C178">
        <v>2010</v>
      </c>
      <c r="D178">
        <v>6322</v>
      </c>
      <c r="E178">
        <v>22274</v>
      </c>
      <c r="F178">
        <v>5173</v>
      </c>
      <c r="G178">
        <v>424</v>
      </c>
      <c r="H178">
        <v>34193</v>
      </c>
      <c r="I178" s="29">
        <v>18.4891644488638</v>
      </c>
      <c r="J178">
        <v>65.141988126224675</v>
      </c>
      <c r="K178">
        <v>15.128827537800134</v>
      </c>
      <c r="L178">
        <v>1.240019887111397</v>
      </c>
      <c r="M178" s="29">
        <v>6238</v>
      </c>
      <c r="N178">
        <v>22518</v>
      </c>
      <c r="O178">
        <v>5718</v>
      </c>
      <c r="P178">
        <v>1131</v>
      </c>
      <c r="Q178">
        <v>35605</v>
      </c>
      <c r="R178" s="29">
        <v>17.520011234377193</v>
      </c>
      <c r="S178">
        <v>63.243926414829374</v>
      </c>
      <c r="T178">
        <v>16.059542199129336</v>
      </c>
      <c r="U178">
        <v>3.1765201516640924</v>
      </c>
      <c r="V178" s="29">
        <v>12560</v>
      </c>
      <c r="W178">
        <v>44792</v>
      </c>
      <c r="X178">
        <v>10891</v>
      </c>
      <c r="Y178">
        <v>1555</v>
      </c>
      <c r="Z178">
        <v>69798</v>
      </c>
      <c r="AA178" s="29">
        <v>17.994784950858193</v>
      </c>
      <c r="AB178">
        <v>64.173758560417198</v>
      </c>
      <c r="AC178">
        <v>15.603598956990172</v>
      </c>
      <c r="AD178">
        <v>2.2278575317344336</v>
      </c>
    </row>
    <row r="179" spans="2:30">
      <c r="B179" t="s">
        <v>67</v>
      </c>
      <c r="C179">
        <v>2010</v>
      </c>
      <c r="D179">
        <v>8886</v>
      </c>
      <c r="E179">
        <v>28325</v>
      </c>
      <c r="F179">
        <v>6464</v>
      </c>
      <c r="G179">
        <v>688</v>
      </c>
      <c r="H179">
        <v>44363</v>
      </c>
      <c r="I179" s="29">
        <v>20.030205351306268</v>
      </c>
      <c r="J179">
        <v>63.848251921646415</v>
      </c>
      <c r="K179">
        <v>14.570700809232919</v>
      </c>
      <c r="L179">
        <v>1.5508419178143948</v>
      </c>
      <c r="M179" s="29">
        <v>8458</v>
      </c>
      <c r="N179">
        <v>29100</v>
      </c>
      <c r="O179">
        <v>7671</v>
      </c>
      <c r="P179">
        <v>1468</v>
      </c>
      <c r="Q179">
        <v>46697</v>
      </c>
      <c r="R179" s="29">
        <v>18.112512581107996</v>
      </c>
      <c r="S179">
        <v>62.316637043064858</v>
      </c>
      <c r="T179">
        <v>16.427179476197615</v>
      </c>
      <c r="U179">
        <v>3.1436708996295262</v>
      </c>
      <c r="V179" s="29">
        <v>17344</v>
      </c>
      <c r="W179">
        <v>57425</v>
      </c>
      <c r="X179">
        <v>14135</v>
      </c>
      <c r="Y179">
        <v>2156</v>
      </c>
      <c r="Z179">
        <v>91060</v>
      </c>
      <c r="AA179" s="29">
        <v>19.046782341313421</v>
      </c>
      <c r="AB179">
        <v>63.062815725895014</v>
      </c>
      <c r="AC179">
        <v>15.522732264441027</v>
      </c>
      <c r="AD179">
        <v>2.3676696683505383</v>
      </c>
    </row>
    <row r="180" spans="2:30">
      <c r="B180" t="s">
        <v>69</v>
      </c>
      <c r="C180">
        <v>2010</v>
      </c>
      <c r="D180">
        <v>8421</v>
      </c>
      <c r="E180">
        <v>27814</v>
      </c>
      <c r="F180">
        <v>7661</v>
      </c>
      <c r="G180">
        <v>798</v>
      </c>
      <c r="H180">
        <v>44694</v>
      </c>
      <c r="I180" s="29">
        <v>18.841455228889785</v>
      </c>
      <c r="J180">
        <v>62.23206694410883</v>
      </c>
      <c r="K180">
        <v>17.141003266657716</v>
      </c>
      <c r="L180">
        <v>1.7854745603436701</v>
      </c>
      <c r="M180" s="29">
        <v>7933</v>
      </c>
      <c r="N180">
        <v>28166</v>
      </c>
      <c r="O180">
        <v>8526</v>
      </c>
      <c r="P180">
        <v>1697</v>
      </c>
      <c r="Q180">
        <v>46322</v>
      </c>
      <c r="R180" s="29">
        <v>17.125771771512458</v>
      </c>
      <c r="S180">
        <v>60.804801174387975</v>
      </c>
      <c r="T180">
        <v>18.405941021544837</v>
      </c>
      <c r="U180">
        <v>3.6634860325547254</v>
      </c>
      <c r="V180" s="29">
        <v>16354</v>
      </c>
      <c r="W180">
        <v>55980</v>
      </c>
      <c r="X180">
        <v>16187</v>
      </c>
      <c r="Y180">
        <v>2495</v>
      </c>
      <c r="Z180">
        <v>91016</v>
      </c>
      <c r="AA180" s="29">
        <v>17.968269315285223</v>
      </c>
      <c r="AB180">
        <v>61.505669332864557</v>
      </c>
      <c r="AC180">
        <v>17.784785092730949</v>
      </c>
      <c r="AD180">
        <v>2.7412762591192759</v>
      </c>
    </row>
    <row r="181" spans="2:30">
      <c r="B181" t="s">
        <v>71</v>
      </c>
      <c r="C181">
        <v>2010</v>
      </c>
      <c r="D181">
        <v>14947</v>
      </c>
      <c r="E181">
        <v>45476</v>
      </c>
      <c r="F181">
        <v>9458</v>
      </c>
      <c r="G181">
        <v>980</v>
      </c>
      <c r="H181">
        <v>70861</v>
      </c>
      <c r="I181" s="29">
        <v>21.093408221729863</v>
      </c>
      <c r="J181">
        <v>64.176345239271242</v>
      </c>
      <c r="K181">
        <v>13.347257306557909</v>
      </c>
      <c r="L181">
        <v>1.382989232440976</v>
      </c>
      <c r="M181" s="29">
        <v>14299</v>
      </c>
      <c r="N181">
        <v>46490</v>
      </c>
      <c r="O181">
        <v>11006</v>
      </c>
      <c r="P181">
        <v>2147</v>
      </c>
      <c r="Q181">
        <v>73942</v>
      </c>
      <c r="R181" s="29">
        <v>19.338129885586</v>
      </c>
      <c r="S181">
        <v>62.873603635281704</v>
      </c>
      <c r="T181">
        <v>14.884639311893105</v>
      </c>
      <c r="U181">
        <v>2.9036271672391876</v>
      </c>
      <c r="V181" s="29">
        <v>29246</v>
      </c>
      <c r="W181">
        <v>91966</v>
      </c>
      <c r="X181">
        <v>20464</v>
      </c>
      <c r="Y181">
        <v>3127</v>
      </c>
      <c r="Z181">
        <v>144803</v>
      </c>
      <c r="AA181" s="29">
        <v>20.197095364046326</v>
      </c>
      <c r="AB181">
        <v>63.511115101206464</v>
      </c>
      <c r="AC181">
        <v>14.132303888731586</v>
      </c>
      <c r="AD181">
        <v>2.1594856460156211</v>
      </c>
    </row>
    <row r="182" spans="2:30">
      <c r="B182" t="s">
        <v>20</v>
      </c>
      <c r="C182">
        <v>2010</v>
      </c>
      <c r="D182">
        <v>284860</v>
      </c>
      <c r="E182">
        <v>962601</v>
      </c>
      <c r="F182">
        <v>224780</v>
      </c>
      <c r="G182">
        <v>23252</v>
      </c>
      <c r="H182">
        <v>1495493</v>
      </c>
      <c r="I182" s="29">
        <v>19.047899254627069</v>
      </c>
      <c r="J182">
        <v>64.366800780745876</v>
      </c>
      <c r="K182">
        <v>15.030494960524724</v>
      </c>
      <c r="L182">
        <v>1.5548050041023262</v>
      </c>
      <c r="M182" s="29">
        <v>270131</v>
      </c>
      <c r="N182">
        <v>975124</v>
      </c>
      <c r="O182">
        <v>258741</v>
      </c>
      <c r="P182">
        <v>50482</v>
      </c>
      <c r="Q182">
        <v>1554478</v>
      </c>
      <c r="R182" s="29">
        <v>17.377601998870361</v>
      </c>
      <c r="S182">
        <v>62.729996822084324</v>
      </c>
      <c r="T182">
        <v>16.644880146261318</v>
      </c>
      <c r="U182">
        <v>3.2475210327839954</v>
      </c>
      <c r="V182" s="29">
        <v>554991</v>
      </c>
      <c r="W182">
        <v>1937725</v>
      </c>
      <c r="X182">
        <v>483521</v>
      </c>
      <c r="Y182">
        <v>73734</v>
      </c>
      <c r="Z182">
        <v>3049971</v>
      </c>
      <c r="AA182" s="29">
        <v>18.19659924635349</v>
      </c>
      <c r="AB182">
        <v>63.532571293300819</v>
      </c>
      <c r="AC182">
        <v>15.85329827726231</v>
      </c>
      <c r="AD182">
        <v>2.4175311830833803</v>
      </c>
    </row>
    <row r="183" spans="2:30">
      <c r="B183" t="s">
        <v>23</v>
      </c>
      <c r="C183">
        <v>2011</v>
      </c>
      <c r="D183">
        <v>63357</v>
      </c>
      <c r="E183">
        <v>212145</v>
      </c>
      <c r="F183">
        <v>56867</v>
      </c>
      <c r="G183">
        <v>6018</v>
      </c>
      <c r="H183">
        <v>338387</v>
      </c>
      <c r="I183" s="29">
        <v>18.723237003785606</v>
      </c>
      <c r="J183">
        <v>62.693011256342587</v>
      </c>
      <c r="K183">
        <v>16.805314624970819</v>
      </c>
      <c r="L183">
        <v>1.7784371149009861</v>
      </c>
      <c r="M183" s="29">
        <v>59910</v>
      </c>
      <c r="N183">
        <v>213565</v>
      </c>
      <c r="O183">
        <v>63987</v>
      </c>
      <c r="P183">
        <v>12568</v>
      </c>
      <c r="Q183">
        <v>350030</v>
      </c>
      <c r="R183" s="29">
        <v>17.115675799217207</v>
      </c>
      <c r="S183">
        <v>61.013341713567407</v>
      </c>
      <c r="T183">
        <v>18.280433105733795</v>
      </c>
      <c r="U183">
        <v>3.590549381481587</v>
      </c>
      <c r="V183" s="29">
        <v>123267</v>
      </c>
      <c r="W183">
        <v>425710</v>
      </c>
      <c r="X183">
        <v>120854</v>
      </c>
      <c r="Y183">
        <v>18586</v>
      </c>
      <c r="Z183">
        <v>688417</v>
      </c>
      <c r="AA183" s="29">
        <v>17.905862289862103</v>
      </c>
      <c r="AB183">
        <v>61.838972599456433</v>
      </c>
      <c r="AC183">
        <v>17.555347994021066</v>
      </c>
      <c r="AD183">
        <v>2.6998171166603959</v>
      </c>
    </row>
    <row r="184" spans="2:30">
      <c r="B184" t="s">
        <v>25</v>
      </c>
      <c r="C184">
        <v>2011</v>
      </c>
      <c r="D184">
        <v>11744</v>
      </c>
      <c r="E184">
        <v>39868</v>
      </c>
      <c r="F184">
        <v>12711</v>
      </c>
      <c r="G184">
        <v>1428</v>
      </c>
      <c r="H184">
        <v>65751</v>
      </c>
      <c r="I184" s="29">
        <v>17.861325303037216</v>
      </c>
      <c r="J184">
        <v>60.634819242292892</v>
      </c>
      <c r="K184">
        <v>19.33202536843546</v>
      </c>
      <c r="L184">
        <v>2.1718300862344297</v>
      </c>
      <c r="M184" s="29">
        <v>11017</v>
      </c>
      <c r="N184">
        <v>39915</v>
      </c>
      <c r="O184">
        <v>13651</v>
      </c>
      <c r="P184">
        <v>2737</v>
      </c>
      <c r="Q184">
        <v>67320</v>
      </c>
      <c r="R184" s="29">
        <v>16.365121806298276</v>
      </c>
      <c r="S184">
        <v>59.291443850267378</v>
      </c>
      <c r="T184">
        <v>20.277777777777779</v>
      </c>
      <c r="U184">
        <v>4.0656565656565657</v>
      </c>
      <c r="V184" s="29">
        <v>22761</v>
      </c>
      <c r="W184">
        <v>79783</v>
      </c>
      <c r="X184">
        <v>26362</v>
      </c>
      <c r="Y184">
        <v>4165</v>
      </c>
      <c r="Z184">
        <v>133071</v>
      </c>
      <c r="AA184" s="29">
        <v>17.104402912730798</v>
      </c>
      <c r="AB184">
        <v>59.955211879372662</v>
      </c>
      <c r="AC184">
        <v>19.810477113721248</v>
      </c>
      <c r="AD184">
        <v>3.1299080941752897</v>
      </c>
    </row>
    <row r="185" spans="2:30">
      <c r="B185" t="s">
        <v>26</v>
      </c>
      <c r="C185">
        <v>2011</v>
      </c>
      <c r="D185">
        <v>34283</v>
      </c>
      <c r="E185">
        <v>115944</v>
      </c>
      <c r="F185">
        <v>33589</v>
      </c>
      <c r="G185">
        <v>3505</v>
      </c>
      <c r="H185">
        <v>187321</v>
      </c>
      <c r="I185" s="29">
        <v>18.301738726570964</v>
      </c>
      <c r="J185">
        <v>61.895889942932179</v>
      </c>
      <c r="K185">
        <v>17.931251701624483</v>
      </c>
      <c r="L185">
        <v>1.8711196288723635</v>
      </c>
      <c r="M185" s="29">
        <v>31910</v>
      </c>
      <c r="N185">
        <v>118594</v>
      </c>
      <c r="O185">
        <v>36668</v>
      </c>
      <c r="P185">
        <v>7374</v>
      </c>
      <c r="Q185">
        <v>194546</v>
      </c>
      <c r="R185" s="29">
        <v>16.402290460867867</v>
      </c>
      <c r="S185">
        <v>60.959361796181874</v>
      </c>
      <c r="T185">
        <v>18.847984538361107</v>
      </c>
      <c r="U185">
        <v>3.7903632045891458</v>
      </c>
      <c r="V185" s="29">
        <v>66193</v>
      </c>
      <c r="W185">
        <v>234538</v>
      </c>
      <c r="X185">
        <v>70257</v>
      </c>
      <c r="Y185">
        <v>10879</v>
      </c>
      <c r="Z185">
        <v>381867</v>
      </c>
      <c r="AA185" s="29">
        <v>17.334045623214365</v>
      </c>
      <c r="AB185">
        <v>61.41876621965239</v>
      </c>
      <c r="AC185">
        <v>18.398290504285523</v>
      </c>
      <c r="AD185">
        <v>2.848897652847719</v>
      </c>
    </row>
    <row r="186" spans="2:30">
      <c r="B186" t="s">
        <v>223</v>
      </c>
      <c r="C186">
        <v>2011</v>
      </c>
      <c r="D186">
        <v>47176</v>
      </c>
      <c r="E186">
        <v>166700</v>
      </c>
      <c r="F186">
        <v>37406</v>
      </c>
      <c r="G186">
        <v>4005</v>
      </c>
      <c r="H186">
        <v>255287</v>
      </c>
      <c r="I186" s="29">
        <v>18.479593555488531</v>
      </c>
      <c r="J186">
        <v>65.299055572747534</v>
      </c>
      <c r="K186">
        <v>14.652528330858994</v>
      </c>
      <c r="L186">
        <v>1.5688225409049423</v>
      </c>
      <c r="M186" s="29">
        <v>44178</v>
      </c>
      <c r="N186">
        <v>165662</v>
      </c>
      <c r="O186">
        <v>44511</v>
      </c>
      <c r="P186">
        <v>8343</v>
      </c>
      <c r="Q186">
        <v>262694</v>
      </c>
      <c r="R186" s="29">
        <v>16.817285510898611</v>
      </c>
      <c r="S186">
        <v>63.06272697511173</v>
      </c>
      <c r="T186">
        <v>16.944048969523475</v>
      </c>
      <c r="U186">
        <v>3.175938544466185</v>
      </c>
      <c r="V186" s="29">
        <v>91354</v>
      </c>
      <c r="W186">
        <v>332362</v>
      </c>
      <c r="X186">
        <v>81917</v>
      </c>
      <c r="Y186">
        <v>12348</v>
      </c>
      <c r="Z186">
        <v>517981</v>
      </c>
      <c r="AA186" s="29">
        <v>17.636554236545358</v>
      </c>
      <c r="AB186">
        <v>64.164901801417429</v>
      </c>
      <c r="AC186">
        <v>15.81467273896147</v>
      </c>
      <c r="AD186">
        <v>2.3838712230757499</v>
      </c>
    </row>
    <row r="187" spans="2:30">
      <c r="B187" t="s">
        <v>107</v>
      </c>
      <c r="C187">
        <v>2011</v>
      </c>
      <c r="D187">
        <v>44340</v>
      </c>
      <c r="E187">
        <v>157565</v>
      </c>
      <c r="F187">
        <v>26429</v>
      </c>
      <c r="G187">
        <v>3270</v>
      </c>
      <c r="H187">
        <v>231604</v>
      </c>
      <c r="I187" s="29">
        <v>19.144747068271705</v>
      </c>
      <c r="J187">
        <v>68.032071984939819</v>
      </c>
      <c r="K187">
        <v>11.411288233363845</v>
      </c>
      <c r="L187">
        <v>1.4118927134246386</v>
      </c>
      <c r="M187" s="29">
        <v>42510</v>
      </c>
      <c r="N187">
        <v>158739</v>
      </c>
      <c r="O187">
        <v>32419</v>
      </c>
      <c r="P187">
        <v>6849</v>
      </c>
      <c r="Q187">
        <v>240517</v>
      </c>
      <c r="R187" s="29">
        <v>17.674426339926075</v>
      </c>
      <c r="S187">
        <v>65.999076988320994</v>
      </c>
      <c r="T187">
        <v>13.478880910704857</v>
      </c>
      <c r="U187">
        <v>2.8476157610480755</v>
      </c>
      <c r="V187" s="29">
        <v>86850</v>
      </c>
      <c r="W187">
        <v>316304</v>
      </c>
      <c r="X187">
        <v>58848</v>
      </c>
      <c r="Y187">
        <v>10119</v>
      </c>
      <c r="Z187">
        <v>472121</v>
      </c>
      <c r="AA187" s="29">
        <v>18.39570787997145</v>
      </c>
      <c r="AB187">
        <v>66.99638440145641</v>
      </c>
      <c r="AC187">
        <v>12.464601235700171</v>
      </c>
      <c r="AD187">
        <v>2.1433064828719757</v>
      </c>
    </row>
    <row r="188" spans="2:30">
      <c r="B188" t="s">
        <v>27</v>
      </c>
      <c r="C188">
        <v>2011</v>
      </c>
      <c r="D188">
        <v>28200</v>
      </c>
      <c r="E188">
        <v>92813</v>
      </c>
      <c r="F188">
        <v>20507</v>
      </c>
      <c r="G188">
        <v>1874</v>
      </c>
      <c r="H188">
        <v>143394</v>
      </c>
      <c r="I188" s="29">
        <v>19.666094815682662</v>
      </c>
      <c r="J188">
        <v>64.725860217303378</v>
      </c>
      <c r="K188">
        <v>14.301156254794483</v>
      </c>
      <c r="L188">
        <v>1.3068887122194792</v>
      </c>
      <c r="M188" s="29">
        <v>27094</v>
      </c>
      <c r="N188">
        <v>94947</v>
      </c>
      <c r="O188">
        <v>23388</v>
      </c>
      <c r="P188">
        <v>4401</v>
      </c>
      <c r="Q188">
        <v>149830</v>
      </c>
      <c r="R188" s="29">
        <v>18.083160915704465</v>
      </c>
      <c r="S188">
        <v>63.369819128345462</v>
      </c>
      <c r="T188">
        <v>15.609690983114197</v>
      </c>
      <c r="U188">
        <v>2.9373289728358807</v>
      </c>
      <c r="V188" s="29">
        <v>55294</v>
      </c>
      <c r="W188">
        <v>187760</v>
      </c>
      <c r="X188">
        <v>43895</v>
      </c>
      <c r="Y188">
        <v>6275</v>
      </c>
      <c r="Z188">
        <v>293224</v>
      </c>
      <c r="AA188" s="29">
        <v>18.857255886284889</v>
      </c>
      <c r="AB188">
        <v>64.032957738793556</v>
      </c>
      <c r="AC188">
        <v>14.969784192289854</v>
      </c>
      <c r="AD188">
        <v>2.1400021826317084</v>
      </c>
    </row>
    <row r="189" spans="2:30">
      <c r="B189" t="s">
        <v>28</v>
      </c>
      <c r="C189">
        <v>2011</v>
      </c>
      <c r="D189">
        <v>56404</v>
      </c>
      <c r="E189">
        <v>180625</v>
      </c>
      <c r="F189">
        <v>41632</v>
      </c>
      <c r="G189">
        <v>4070</v>
      </c>
      <c r="H189">
        <v>282731</v>
      </c>
      <c r="I189" s="29">
        <v>19.949704843119431</v>
      </c>
      <c r="J189">
        <v>63.885813723999142</v>
      </c>
      <c r="K189">
        <v>14.724950571391183</v>
      </c>
      <c r="L189">
        <v>1.4395308614902504</v>
      </c>
      <c r="M189" s="29">
        <v>53718</v>
      </c>
      <c r="N189">
        <v>184442</v>
      </c>
      <c r="O189">
        <v>47297</v>
      </c>
      <c r="P189">
        <v>8889</v>
      </c>
      <c r="Q189">
        <v>294346</v>
      </c>
      <c r="R189" s="29">
        <v>18.249950738246827</v>
      </c>
      <c r="S189">
        <v>62.661629510847781</v>
      </c>
      <c r="T189">
        <v>16.068504413173613</v>
      </c>
      <c r="U189">
        <v>3.0199153377317849</v>
      </c>
      <c r="V189" s="29">
        <v>110122</v>
      </c>
      <c r="W189">
        <v>365067</v>
      </c>
      <c r="X189">
        <v>88929</v>
      </c>
      <c r="Y189">
        <v>12959</v>
      </c>
      <c r="Z189">
        <v>577077</v>
      </c>
      <c r="AA189" s="29">
        <v>19.082722063086901</v>
      </c>
      <c r="AB189">
        <v>63.261401857984289</v>
      </c>
      <c r="AC189">
        <v>15.41024854568801</v>
      </c>
      <c r="AD189">
        <v>2.245627533240798</v>
      </c>
    </row>
    <row r="190" spans="2:30">
      <c r="B190" t="s">
        <v>30</v>
      </c>
      <c r="C190">
        <v>2011</v>
      </c>
      <c r="D190">
        <v>6120</v>
      </c>
      <c r="E190">
        <v>21187</v>
      </c>
      <c r="F190">
        <v>6431</v>
      </c>
      <c r="G190">
        <v>628</v>
      </c>
      <c r="H190">
        <v>34366</v>
      </c>
      <c r="I190" s="29">
        <v>17.808298900075656</v>
      </c>
      <c r="J190">
        <v>61.651050456846882</v>
      </c>
      <c r="K190">
        <v>18.713263108886689</v>
      </c>
      <c r="L190">
        <v>1.8273875341907699</v>
      </c>
      <c r="M190" s="29">
        <v>5770</v>
      </c>
      <c r="N190">
        <v>21107</v>
      </c>
      <c r="O190">
        <v>7266</v>
      </c>
      <c r="P190">
        <v>1404</v>
      </c>
      <c r="Q190">
        <v>35547</v>
      </c>
      <c r="R190" s="29">
        <v>16.232030832419049</v>
      </c>
      <c r="S190">
        <v>59.377725265141926</v>
      </c>
      <c r="T190">
        <v>20.440543505781079</v>
      </c>
      <c r="U190">
        <v>3.9497003966579456</v>
      </c>
      <c r="V190" s="29">
        <v>11890</v>
      </c>
      <c r="W190">
        <v>42294</v>
      </c>
      <c r="X190">
        <v>13697</v>
      </c>
      <c r="Y190">
        <v>2032</v>
      </c>
      <c r="Z190">
        <v>69913</v>
      </c>
      <c r="AA190" s="29">
        <v>17.006851372420005</v>
      </c>
      <c r="AB190">
        <v>60.495186875116211</v>
      </c>
      <c r="AC190">
        <v>19.591492283266344</v>
      </c>
      <c r="AD190">
        <v>2.9064694691974311</v>
      </c>
    </row>
    <row r="191" spans="2:30">
      <c r="B191" t="s">
        <v>32</v>
      </c>
      <c r="C191">
        <v>2011</v>
      </c>
      <c r="D191">
        <v>10664</v>
      </c>
      <c r="E191">
        <v>37808</v>
      </c>
      <c r="F191">
        <v>10179</v>
      </c>
      <c r="G191">
        <v>1089</v>
      </c>
      <c r="H191">
        <v>59740</v>
      </c>
      <c r="I191" s="29">
        <v>17.85068630733177</v>
      </c>
      <c r="J191">
        <v>63.287579511215263</v>
      </c>
      <c r="K191">
        <v>17.038834951456312</v>
      </c>
      <c r="L191">
        <v>1.8228992299966524</v>
      </c>
      <c r="M191" s="29">
        <v>10204</v>
      </c>
      <c r="N191">
        <v>37528</v>
      </c>
      <c r="O191">
        <v>11636</v>
      </c>
      <c r="P191">
        <v>2415</v>
      </c>
      <c r="Q191">
        <v>61783</v>
      </c>
      <c r="R191" s="29">
        <v>16.515870061343733</v>
      </c>
      <c r="S191">
        <v>60.741627955910204</v>
      </c>
      <c r="T191">
        <v>18.833659744589937</v>
      </c>
      <c r="U191">
        <v>3.9088422381561272</v>
      </c>
      <c r="V191" s="29">
        <v>20868</v>
      </c>
      <c r="W191">
        <v>75336</v>
      </c>
      <c r="X191">
        <v>21815</v>
      </c>
      <c r="Y191">
        <v>3504</v>
      </c>
      <c r="Z191">
        <v>121523</v>
      </c>
      <c r="AA191" s="29">
        <v>17.17205796433597</v>
      </c>
      <c r="AB191">
        <v>61.993202932778161</v>
      </c>
      <c r="AC191">
        <v>17.951334315314796</v>
      </c>
      <c r="AD191">
        <v>2.8834047875710769</v>
      </c>
    </row>
    <row r="192" spans="2:30">
      <c r="B192" t="s">
        <v>34</v>
      </c>
      <c r="C192">
        <v>2011</v>
      </c>
      <c r="D192">
        <v>9820</v>
      </c>
      <c r="E192">
        <v>33468</v>
      </c>
      <c r="F192">
        <v>11096</v>
      </c>
      <c r="G192">
        <v>1406</v>
      </c>
      <c r="H192">
        <v>55790</v>
      </c>
      <c r="I192" s="29">
        <v>17.6017207384836</v>
      </c>
      <c r="J192">
        <v>59.989245384477506</v>
      </c>
      <c r="K192">
        <v>19.888868972934219</v>
      </c>
      <c r="L192">
        <v>2.5201649041046785</v>
      </c>
      <c r="M192" s="29">
        <v>9243</v>
      </c>
      <c r="N192">
        <v>34413</v>
      </c>
      <c r="O192">
        <v>12949</v>
      </c>
      <c r="P192">
        <v>2931</v>
      </c>
      <c r="Q192">
        <v>59536</v>
      </c>
      <c r="R192" s="29">
        <v>15.525060467616234</v>
      </c>
      <c r="S192">
        <v>57.802002149959684</v>
      </c>
      <c r="T192">
        <v>21.749865627519487</v>
      </c>
      <c r="U192">
        <v>4.9230717549045959</v>
      </c>
      <c r="V192" s="29">
        <v>19063</v>
      </c>
      <c r="W192">
        <v>67881</v>
      </c>
      <c r="X192">
        <v>24045</v>
      </c>
      <c r="Y192">
        <v>4337</v>
      </c>
      <c r="Z192">
        <v>115326</v>
      </c>
      <c r="AA192" s="29">
        <v>16.529663735844476</v>
      </c>
      <c r="AB192">
        <v>58.860100931273088</v>
      </c>
      <c r="AC192">
        <v>20.849591592529006</v>
      </c>
      <c r="AD192">
        <v>3.7606437403534332</v>
      </c>
    </row>
    <row r="193" spans="2:30">
      <c r="B193" t="s">
        <v>36</v>
      </c>
      <c r="C193">
        <v>2011</v>
      </c>
      <c r="D193">
        <v>8849</v>
      </c>
      <c r="E193">
        <v>28165</v>
      </c>
      <c r="F193">
        <v>8167</v>
      </c>
      <c r="G193">
        <v>890</v>
      </c>
      <c r="H193">
        <v>46071</v>
      </c>
      <c r="I193" s="29">
        <v>19.207310455601139</v>
      </c>
      <c r="J193">
        <v>61.133902020793997</v>
      </c>
      <c r="K193">
        <v>17.726986607627357</v>
      </c>
      <c r="L193">
        <v>1.9318009159775131</v>
      </c>
      <c r="M193" s="29">
        <v>8171</v>
      </c>
      <c r="N193">
        <v>28879</v>
      </c>
      <c r="O193">
        <v>9085</v>
      </c>
      <c r="P193">
        <v>1713</v>
      </c>
      <c r="Q193">
        <v>47848</v>
      </c>
      <c r="R193" s="29">
        <v>17.07699381374352</v>
      </c>
      <c r="S193">
        <v>60.355709747533858</v>
      </c>
      <c r="T193">
        <v>18.987209496739677</v>
      </c>
      <c r="U193">
        <v>3.5800869419829464</v>
      </c>
      <c r="V193" s="29">
        <v>17020</v>
      </c>
      <c r="W193">
        <v>57044</v>
      </c>
      <c r="X193">
        <v>17252</v>
      </c>
      <c r="Y193">
        <v>2603</v>
      </c>
      <c r="Z193">
        <v>93919</v>
      </c>
      <c r="AA193" s="29">
        <v>18.121998743598208</v>
      </c>
      <c r="AB193">
        <v>60.737443967674274</v>
      </c>
      <c r="AC193">
        <v>18.369020113076161</v>
      </c>
      <c r="AD193">
        <v>2.7715371756513592</v>
      </c>
    </row>
    <row r="194" spans="2:30">
      <c r="B194" t="s">
        <v>38</v>
      </c>
      <c r="C194">
        <v>2011</v>
      </c>
      <c r="D194">
        <v>14546</v>
      </c>
      <c r="E194">
        <v>48265</v>
      </c>
      <c r="F194">
        <v>11382</v>
      </c>
      <c r="G194">
        <v>1087</v>
      </c>
      <c r="H194">
        <v>75280</v>
      </c>
      <c r="I194" s="29">
        <v>19.322529224229541</v>
      </c>
      <c r="J194">
        <v>64.113974495217846</v>
      </c>
      <c r="K194">
        <v>15.119553666312433</v>
      </c>
      <c r="L194">
        <v>1.4439426142401699</v>
      </c>
      <c r="M194" s="29">
        <v>14038</v>
      </c>
      <c r="N194">
        <v>48708</v>
      </c>
      <c r="O194">
        <v>12541</v>
      </c>
      <c r="P194">
        <v>2099</v>
      </c>
      <c r="Q194">
        <v>77386</v>
      </c>
      <c r="R194" s="29">
        <v>18.140232083322566</v>
      </c>
      <c r="S194">
        <v>62.941617346806908</v>
      </c>
      <c r="T194">
        <v>16.205773654149329</v>
      </c>
      <c r="U194">
        <v>2.7123769157211899</v>
      </c>
      <c r="V194" s="29">
        <v>28584</v>
      </c>
      <c r="W194">
        <v>96973</v>
      </c>
      <c r="X194">
        <v>23923</v>
      </c>
      <c r="Y194">
        <v>3186</v>
      </c>
      <c r="Z194">
        <v>152666</v>
      </c>
      <c r="AA194" s="29">
        <v>18.723225865615134</v>
      </c>
      <c r="AB194">
        <v>63.519709693055425</v>
      </c>
      <c r="AC194">
        <v>15.670155764872334</v>
      </c>
      <c r="AD194">
        <v>2.0869086764571021</v>
      </c>
    </row>
    <row r="195" spans="2:30">
      <c r="B195" t="s">
        <v>40</v>
      </c>
      <c r="C195">
        <v>2011</v>
      </c>
      <c r="D195">
        <v>13358</v>
      </c>
      <c r="E195">
        <v>43252</v>
      </c>
      <c r="F195">
        <v>9612</v>
      </c>
      <c r="G195">
        <v>918</v>
      </c>
      <c r="H195">
        <v>67140</v>
      </c>
      <c r="I195" s="29">
        <v>19.895740244265713</v>
      </c>
      <c r="J195">
        <v>64.420613643133748</v>
      </c>
      <c r="K195">
        <v>14.316353887399464</v>
      </c>
      <c r="L195">
        <v>1.3672922252010724</v>
      </c>
      <c r="M195" s="29">
        <v>12484</v>
      </c>
      <c r="N195">
        <v>42930</v>
      </c>
      <c r="O195">
        <v>10510</v>
      </c>
      <c r="P195">
        <v>2006</v>
      </c>
      <c r="Q195">
        <v>67930</v>
      </c>
      <c r="R195" s="29">
        <v>18.377741793022228</v>
      </c>
      <c r="S195">
        <v>63.197409097600477</v>
      </c>
      <c r="T195">
        <v>15.471809215368761</v>
      </c>
      <c r="U195">
        <v>2.9530398940085378</v>
      </c>
      <c r="V195" s="29">
        <v>25842</v>
      </c>
      <c r="W195">
        <v>86182</v>
      </c>
      <c r="X195">
        <v>20122</v>
      </c>
      <c r="Y195">
        <v>2924</v>
      </c>
      <c r="Z195">
        <v>135070</v>
      </c>
      <c r="AA195" s="29">
        <v>19.132301769452877</v>
      </c>
      <c r="AB195">
        <v>63.805434219293701</v>
      </c>
      <c r="AC195">
        <v>14.897460575997631</v>
      </c>
      <c r="AD195">
        <v>2.1648034352557932</v>
      </c>
    </row>
    <row r="196" spans="2:30">
      <c r="B196" t="s">
        <v>41</v>
      </c>
      <c r="C196">
        <v>2011</v>
      </c>
      <c r="D196">
        <v>11744</v>
      </c>
      <c r="E196">
        <v>39868</v>
      </c>
      <c r="F196">
        <v>12711</v>
      </c>
      <c r="G196">
        <v>1428</v>
      </c>
      <c r="H196">
        <v>65751</v>
      </c>
      <c r="I196" s="29">
        <v>17.861325303037216</v>
      </c>
      <c r="J196">
        <v>60.634819242292892</v>
      </c>
      <c r="K196">
        <v>19.33202536843546</v>
      </c>
      <c r="L196">
        <v>2.1718300862344297</v>
      </c>
      <c r="M196" s="29">
        <v>11017</v>
      </c>
      <c r="N196">
        <v>39915</v>
      </c>
      <c r="O196">
        <v>13651</v>
      </c>
      <c r="P196">
        <v>2737</v>
      </c>
      <c r="Q196">
        <v>67320</v>
      </c>
      <c r="R196" s="29">
        <v>16.365121806298276</v>
      </c>
      <c r="S196">
        <v>59.291443850267378</v>
      </c>
      <c r="T196">
        <v>20.277777777777779</v>
      </c>
      <c r="U196">
        <v>4.0656565656565657</v>
      </c>
      <c r="V196" s="29">
        <v>22761</v>
      </c>
      <c r="W196">
        <v>79783</v>
      </c>
      <c r="X196">
        <v>26362</v>
      </c>
      <c r="Y196">
        <v>4165</v>
      </c>
      <c r="Z196">
        <v>133071</v>
      </c>
      <c r="AA196" s="29">
        <v>17.104402912730798</v>
      </c>
      <c r="AB196">
        <v>59.955211879372662</v>
      </c>
      <c r="AC196">
        <v>19.810477113721248</v>
      </c>
      <c r="AD196">
        <v>3.1299080941752897</v>
      </c>
    </row>
    <row r="197" spans="2:30">
      <c r="B197" t="s">
        <v>43</v>
      </c>
      <c r="C197">
        <v>2011</v>
      </c>
      <c r="D197">
        <v>5772</v>
      </c>
      <c r="E197">
        <v>24467</v>
      </c>
      <c r="F197">
        <v>6528</v>
      </c>
      <c r="G197">
        <v>710</v>
      </c>
      <c r="H197">
        <v>37477</v>
      </c>
      <c r="I197" s="29">
        <v>15.401446220348481</v>
      </c>
      <c r="J197">
        <v>65.285375030018415</v>
      </c>
      <c r="K197">
        <v>17.418683459188301</v>
      </c>
      <c r="L197">
        <v>1.8944952904448062</v>
      </c>
      <c r="M197" s="29">
        <v>5393</v>
      </c>
      <c r="N197">
        <v>23886</v>
      </c>
      <c r="O197">
        <v>7093</v>
      </c>
      <c r="P197">
        <v>1444</v>
      </c>
      <c r="Q197">
        <v>37816</v>
      </c>
      <c r="R197" s="29">
        <v>14.261159297651787</v>
      </c>
      <c r="S197">
        <v>63.163740215781687</v>
      </c>
      <c r="T197">
        <v>18.756610958324519</v>
      </c>
      <c r="U197">
        <v>3.8184895282420142</v>
      </c>
      <c r="V197" s="29">
        <v>11165</v>
      </c>
      <c r="W197">
        <v>48353</v>
      </c>
      <c r="X197">
        <v>13621</v>
      </c>
      <c r="Y197">
        <v>2154</v>
      </c>
      <c r="Z197">
        <v>75293</v>
      </c>
      <c r="AA197" s="29">
        <v>14.828735739046126</v>
      </c>
      <c r="AB197">
        <v>64.219781387379967</v>
      </c>
      <c r="AC197">
        <v>18.090659158221882</v>
      </c>
      <c r="AD197">
        <v>2.8608237153520246</v>
      </c>
    </row>
    <row r="198" spans="2:30">
      <c r="B198" t="s">
        <v>45</v>
      </c>
      <c r="C198">
        <v>2011</v>
      </c>
      <c r="D198">
        <v>11392</v>
      </c>
      <c r="E198">
        <v>36286</v>
      </c>
      <c r="F198">
        <v>11126</v>
      </c>
      <c r="G198">
        <v>1147</v>
      </c>
      <c r="H198">
        <v>59951</v>
      </c>
      <c r="I198" s="29">
        <v>19.002185117846242</v>
      </c>
      <c r="J198">
        <v>60.52609631198812</v>
      </c>
      <c r="K198">
        <v>18.558489433036982</v>
      </c>
      <c r="L198">
        <v>1.9132291371286549</v>
      </c>
      <c r="M198" s="29">
        <v>10610</v>
      </c>
      <c r="N198">
        <v>37411</v>
      </c>
      <c r="O198">
        <v>12270</v>
      </c>
      <c r="P198">
        <v>2371</v>
      </c>
      <c r="Q198">
        <v>62662</v>
      </c>
      <c r="R198" s="29">
        <v>16.932111965784685</v>
      </c>
      <c r="S198">
        <v>59.702850212249849</v>
      </c>
      <c r="T198">
        <v>19.581245411892375</v>
      </c>
      <c r="U198">
        <v>3.7837924100730906</v>
      </c>
      <c r="V198" s="29">
        <v>22002</v>
      </c>
      <c r="W198">
        <v>73697</v>
      </c>
      <c r="X198">
        <v>23396</v>
      </c>
      <c r="Y198">
        <v>3518</v>
      </c>
      <c r="Z198">
        <v>122613</v>
      </c>
      <c r="AA198" s="29">
        <v>17.944263658828998</v>
      </c>
      <c r="AB198">
        <v>60.105372187288467</v>
      </c>
      <c r="AC198">
        <v>19.081174100625546</v>
      </c>
      <c r="AD198">
        <v>2.8691900532569958</v>
      </c>
    </row>
    <row r="199" spans="2:30">
      <c r="B199" t="s">
        <v>47</v>
      </c>
      <c r="C199">
        <v>2011</v>
      </c>
      <c r="D199">
        <v>17119</v>
      </c>
      <c r="E199">
        <v>55191</v>
      </c>
      <c r="F199">
        <v>15935</v>
      </c>
      <c r="G199">
        <v>1648</v>
      </c>
      <c r="H199">
        <v>89893</v>
      </c>
      <c r="I199" s="29">
        <v>19.043752016286028</v>
      </c>
      <c r="J199">
        <v>61.396326744017891</v>
      </c>
      <c r="K199">
        <v>17.726630549653478</v>
      </c>
      <c r="L199">
        <v>1.8332906900426063</v>
      </c>
      <c r="M199" s="29">
        <v>15907</v>
      </c>
      <c r="N199">
        <v>57297</v>
      </c>
      <c r="O199">
        <v>17305</v>
      </c>
      <c r="P199">
        <v>3559</v>
      </c>
      <c r="Q199">
        <v>94068</v>
      </c>
      <c r="R199" s="29">
        <v>16.910107581749372</v>
      </c>
      <c r="S199">
        <v>60.910192626610538</v>
      </c>
      <c r="T199">
        <v>18.396266530594886</v>
      </c>
      <c r="U199">
        <v>3.7834332610452015</v>
      </c>
      <c r="V199" s="29">
        <v>33026</v>
      </c>
      <c r="W199">
        <v>112488</v>
      </c>
      <c r="X199">
        <v>33240</v>
      </c>
      <c r="Y199">
        <v>5207</v>
      </c>
      <c r="Z199">
        <v>183961</v>
      </c>
      <c r="AA199" s="29">
        <v>17.952718239192002</v>
      </c>
      <c r="AB199">
        <v>61.147743271671715</v>
      </c>
      <c r="AC199">
        <v>18.069047243709267</v>
      </c>
      <c r="AD199">
        <v>2.8304912454270199</v>
      </c>
    </row>
    <row r="200" spans="2:30">
      <c r="B200" t="s">
        <v>49</v>
      </c>
      <c r="C200">
        <v>2011</v>
      </c>
      <c r="D200">
        <v>21394</v>
      </c>
      <c r="E200">
        <v>77789</v>
      </c>
      <c r="F200">
        <v>16850</v>
      </c>
      <c r="G200">
        <v>1926</v>
      </c>
      <c r="H200">
        <v>117959</v>
      </c>
      <c r="I200" s="29">
        <v>18.136810247628414</v>
      </c>
      <c r="J200">
        <v>65.945794725285907</v>
      </c>
      <c r="K200">
        <v>14.284624318619182</v>
      </c>
      <c r="L200">
        <v>1.6327707084665011</v>
      </c>
      <c r="M200" s="29">
        <v>19928</v>
      </c>
      <c r="N200">
        <v>76547</v>
      </c>
      <c r="O200">
        <v>20404</v>
      </c>
      <c r="P200">
        <v>3853</v>
      </c>
      <c r="Q200">
        <v>120732</v>
      </c>
      <c r="R200" s="29">
        <v>16.505980187522777</v>
      </c>
      <c r="S200">
        <v>63.402411953748796</v>
      </c>
      <c r="T200">
        <v>16.900241857999536</v>
      </c>
      <c r="U200">
        <v>3.1913660007288875</v>
      </c>
      <c r="V200" s="29">
        <v>41322</v>
      </c>
      <c r="W200">
        <v>154336</v>
      </c>
      <c r="X200">
        <v>37254</v>
      </c>
      <c r="Y200">
        <v>5779</v>
      </c>
      <c r="Z200">
        <v>238691</v>
      </c>
      <c r="AA200" s="29">
        <v>17.311922108500109</v>
      </c>
      <c r="AB200">
        <v>64.659329425910485</v>
      </c>
      <c r="AC200">
        <v>15.607626596729663</v>
      </c>
      <c r="AD200">
        <v>2.4211218688597391</v>
      </c>
    </row>
    <row r="201" spans="2:30">
      <c r="B201" t="s">
        <v>51</v>
      </c>
      <c r="C201">
        <v>2011</v>
      </c>
      <c r="D201">
        <v>12603</v>
      </c>
      <c r="E201">
        <v>44279</v>
      </c>
      <c r="F201">
        <v>10477</v>
      </c>
      <c r="G201">
        <v>1063</v>
      </c>
      <c r="H201">
        <v>68422</v>
      </c>
      <c r="I201" s="29">
        <v>18.419514191341964</v>
      </c>
      <c r="J201">
        <v>64.714565490631671</v>
      </c>
      <c r="K201">
        <v>15.312326444710767</v>
      </c>
      <c r="L201">
        <v>1.5535938733156003</v>
      </c>
      <c r="M201" s="29">
        <v>12071</v>
      </c>
      <c r="N201">
        <v>44723</v>
      </c>
      <c r="O201">
        <v>12233</v>
      </c>
      <c r="P201">
        <v>2431</v>
      </c>
      <c r="Q201">
        <v>71458</v>
      </c>
      <c r="R201" s="29">
        <v>16.892440314590392</v>
      </c>
      <c r="S201">
        <v>62.586414397268328</v>
      </c>
      <c r="T201">
        <v>17.119146911472473</v>
      </c>
      <c r="U201">
        <v>3.4019983766688124</v>
      </c>
      <c r="V201" s="29">
        <v>24674</v>
      </c>
      <c r="W201">
        <v>89002</v>
      </c>
      <c r="X201">
        <v>22710</v>
      </c>
      <c r="Y201">
        <v>3494</v>
      </c>
      <c r="Z201">
        <v>139880</v>
      </c>
      <c r="AA201" s="29">
        <v>17.639405204460967</v>
      </c>
      <c r="AB201">
        <v>63.627394909922799</v>
      </c>
      <c r="AC201">
        <v>16.235344581069487</v>
      </c>
      <c r="AD201">
        <v>2.4978553045467544</v>
      </c>
    </row>
    <row r="202" spans="2:30">
      <c r="B202" t="s">
        <v>53</v>
      </c>
      <c r="C202">
        <v>2011</v>
      </c>
      <c r="D202">
        <v>13179</v>
      </c>
      <c r="E202">
        <v>44632</v>
      </c>
      <c r="F202">
        <v>10079</v>
      </c>
      <c r="G202">
        <v>1016</v>
      </c>
      <c r="H202">
        <v>68906</v>
      </c>
      <c r="I202" s="29">
        <v>19.126055786143443</v>
      </c>
      <c r="J202">
        <v>64.772298493599976</v>
      </c>
      <c r="K202">
        <v>14.627173250515193</v>
      </c>
      <c r="L202">
        <v>1.4744724697413869</v>
      </c>
      <c r="M202" s="29">
        <v>12179</v>
      </c>
      <c r="N202">
        <v>44392</v>
      </c>
      <c r="O202">
        <v>11874</v>
      </c>
      <c r="P202">
        <v>2059</v>
      </c>
      <c r="Q202">
        <v>70504</v>
      </c>
      <c r="R202" s="29">
        <v>17.274197208669012</v>
      </c>
      <c r="S202">
        <v>62.963803472143418</v>
      </c>
      <c r="T202">
        <v>16.841597639850221</v>
      </c>
      <c r="U202">
        <v>2.9204016793373424</v>
      </c>
      <c r="V202" s="29">
        <v>25358</v>
      </c>
      <c r="W202">
        <v>89024</v>
      </c>
      <c r="X202">
        <v>21953</v>
      </c>
      <c r="Y202">
        <v>3075</v>
      </c>
      <c r="Z202">
        <v>139410</v>
      </c>
      <c r="AA202" s="29">
        <v>18.189512947421274</v>
      </c>
      <c r="AB202">
        <v>63.857685962269564</v>
      </c>
      <c r="AC202">
        <v>15.747076967218995</v>
      </c>
      <c r="AD202">
        <v>2.2057241230901656</v>
      </c>
    </row>
    <row r="203" spans="2:30">
      <c r="B203" t="s">
        <v>55</v>
      </c>
      <c r="C203">
        <v>2011</v>
      </c>
      <c r="D203">
        <v>12123</v>
      </c>
      <c r="E203">
        <v>39435</v>
      </c>
      <c r="F203">
        <v>9174</v>
      </c>
      <c r="G203">
        <v>1010</v>
      </c>
      <c r="H203">
        <v>61742</v>
      </c>
      <c r="I203" s="29">
        <v>19.634932460885622</v>
      </c>
      <c r="J203">
        <v>63.8706229147096</v>
      </c>
      <c r="K203">
        <v>14.858605163421981</v>
      </c>
      <c r="L203">
        <v>1.6358394609827995</v>
      </c>
      <c r="M203" s="29">
        <v>11653</v>
      </c>
      <c r="N203">
        <v>40242</v>
      </c>
      <c r="O203">
        <v>10859</v>
      </c>
      <c r="P203">
        <v>2183</v>
      </c>
      <c r="Q203">
        <v>64937</v>
      </c>
      <c r="R203" s="29">
        <v>17.945085236459953</v>
      </c>
      <c r="S203">
        <v>61.97083326916858</v>
      </c>
      <c r="T203">
        <v>16.722361673622128</v>
      </c>
      <c r="U203">
        <v>3.3617198207493417</v>
      </c>
      <c r="V203" s="29">
        <v>23776</v>
      </c>
      <c r="W203">
        <v>79677</v>
      </c>
      <c r="X203">
        <v>20033</v>
      </c>
      <c r="Y203">
        <v>3193</v>
      </c>
      <c r="Z203">
        <v>126679</v>
      </c>
      <c r="AA203" s="29">
        <v>18.76869883721848</v>
      </c>
      <c r="AB203">
        <v>62.896770577601657</v>
      </c>
      <c r="AC203">
        <v>15.813986532890217</v>
      </c>
      <c r="AD203">
        <v>2.5205440522896456</v>
      </c>
    </row>
    <row r="204" spans="2:30">
      <c r="B204" t="s">
        <v>57</v>
      </c>
      <c r="C204">
        <v>2011</v>
      </c>
      <c r="D204">
        <v>32217</v>
      </c>
      <c r="E204">
        <v>118130</v>
      </c>
      <c r="F204">
        <v>17255</v>
      </c>
      <c r="G204">
        <v>2260</v>
      </c>
      <c r="H204">
        <v>169862</v>
      </c>
      <c r="I204" s="29">
        <v>18.966572865031615</v>
      </c>
      <c r="J204">
        <v>69.544689218306615</v>
      </c>
      <c r="K204">
        <v>10.158246105662244</v>
      </c>
      <c r="L204">
        <v>1.3304918109995174</v>
      </c>
      <c r="M204" s="29">
        <v>30857</v>
      </c>
      <c r="N204">
        <v>118497</v>
      </c>
      <c r="O204">
        <v>21560</v>
      </c>
      <c r="P204">
        <v>4666</v>
      </c>
      <c r="Q204">
        <v>175580</v>
      </c>
      <c r="R204" s="29">
        <v>17.574325093974259</v>
      </c>
      <c r="S204">
        <v>67.48889395147512</v>
      </c>
      <c r="T204">
        <v>12.279302881877207</v>
      </c>
      <c r="U204">
        <v>2.6574780726734253</v>
      </c>
      <c r="V204" s="29">
        <v>63074</v>
      </c>
      <c r="W204">
        <v>236627</v>
      </c>
      <c r="X204">
        <v>38815</v>
      </c>
      <c r="Y204">
        <v>6926</v>
      </c>
      <c r="Z204">
        <v>345442</v>
      </c>
      <c r="AA204" s="29">
        <v>18.258926245216273</v>
      </c>
      <c r="AB204">
        <v>68.499777097168263</v>
      </c>
      <c r="AC204">
        <v>11.236329108793951</v>
      </c>
      <c r="AD204">
        <v>2.0049675488215102</v>
      </c>
    </row>
    <row r="205" spans="2:30">
      <c r="B205" t="s">
        <v>59</v>
      </c>
      <c r="C205">
        <v>2011</v>
      </c>
      <c r="D205">
        <v>22543</v>
      </c>
      <c r="E205">
        <v>74101</v>
      </c>
      <c r="F205">
        <v>16430</v>
      </c>
      <c r="G205">
        <v>1522</v>
      </c>
      <c r="H205">
        <v>114596</v>
      </c>
      <c r="I205" s="29">
        <v>19.671716290271913</v>
      </c>
      <c r="J205">
        <v>64.662815456036853</v>
      </c>
      <c r="K205">
        <v>14.337324164892317</v>
      </c>
      <c r="L205">
        <v>1.3281440887989109</v>
      </c>
      <c r="M205" s="29">
        <v>21782</v>
      </c>
      <c r="N205">
        <v>75633</v>
      </c>
      <c r="O205">
        <v>18793</v>
      </c>
      <c r="P205">
        <v>3569</v>
      </c>
      <c r="Q205">
        <v>119777</v>
      </c>
      <c r="R205" s="29">
        <v>18.185461315611512</v>
      </c>
      <c r="S205">
        <v>63.144844168746914</v>
      </c>
      <c r="T205">
        <v>15.689990565801448</v>
      </c>
      <c r="U205">
        <v>2.9797039498401197</v>
      </c>
      <c r="V205" s="29">
        <v>44325</v>
      </c>
      <c r="W205">
        <v>149734</v>
      </c>
      <c r="X205">
        <v>35223</v>
      </c>
      <c r="Y205">
        <v>5091</v>
      </c>
      <c r="Z205">
        <v>234373</v>
      </c>
      <c r="AA205" s="29">
        <v>18.912161383777143</v>
      </c>
      <c r="AB205">
        <v>63.887051836175665</v>
      </c>
      <c r="AC205">
        <v>15.028608244123683</v>
      </c>
      <c r="AD205">
        <v>2.1721785359235066</v>
      </c>
    </row>
    <row r="206" spans="2:30">
      <c r="B206" t="s">
        <v>61</v>
      </c>
      <c r="C206">
        <v>2011</v>
      </c>
      <c r="D206">
        <v>5657</v>
      </c>
      <c r="E206">
        <v>18712</v>
      </c>
      <c r="F206">
        <v>4077</v>
      </c>
      <c r="G206">
        <v>352</v>
      </c>
      <c r="H206">
        <v>28798</v>
      </c>
      <c r="I206" s="29">
        <v>19.64372525869852</v>
      </c>
      <c r="J206">
        <v>64.976734495451069</v>
      </c>
      <c r="K206">
        <v>14.157233141190362</v>
      </c>
      <c r="L206">
        <v>1.2223071046600458</v>
      </c>
      <c r="M206" s="29">
        <v>5312</v>
      </c>
      <c r="N206">
        <v>19314</v>
      </c>
      <c r="O206">
        <v>4595</v>
      </c>
      <c r="P206">
        <v>832</v>
      </c>
      <c r="Q206">
        <v>30053</v>
      </c>
      <c r="R206" s="29">
        <v>17.675440055901241</v>
      </c>
      <c r="S206">
        <v>64.26646258277043</v>
      </c>
      <c r="T206">
        <v>15.289654942934149</v>
      </c>
      <c r="U206">
        <v>2.7684424183941703</v>
      </c>
      <c r="V206" s="29">
        <v>10969</v>
      </c>
      <c r="W206">
        <v>38026</v>
      </c>
      <c r="X206">
        <v>8672</v>
      </c>
      <c r="Y206">
        <v>1184</v>
      </c>
      <c r="Z206">
        <v>58851</v>
      </c>
      <c r="AA206" s="29">
        <v>18.638595775772714</v>
      </c>
      <c r="AB206">
        <v>64.614025250208158</v>
      </c>
      <c r="AC206">
        <v>14.735518512854497</v>
      </c>
      <c r="AD206">
        <v>2.0118604611646362</v>
      </c>
    </row>
    <row r="207" spans="2:30">
      <c r="B207" t="s">
        <v>63</v>
      </c>
      <c r="C207">
        <v>2011</v>
      </c>
      <c r="D207">
        <v>17944</v>
      </c>
      <c r="E207">
        <v>56319</v>
      </c>
      <c r="F207">
        <v>12335</v>
      </c>
      <c r="G207">
        <v>1040</v>
      </c>
      <c r="H207">
        <v>87638</v>
      </c>
      <c r="I207" s="29">
        <v>20.475136356375089</v>
      </c>
      <c r="J207">
        <v>64.263219151509617</v>
      </c>
      <c r="K207">
        <v>14.074944658709693</v>
      </c>
      <c r="L207">
        <v>1.1866998334056003</v>
      </c>
      <c r="M207" s="29">
        <v>16887</v>
      </c>
      <c r="N207">
        <v>57805</v>
      </c>
      <c r="O207">
        <v>14050</v>
      </c>
      <c r="P207">
        <v>2402</v>
      </c>
      <c r="Q207">
        <v>91144</v>
      </c>
      <c r="R207" s="29">
        <v>18.527824102519091</v>
      </c>
      <c r="S207">
        <v>63.421618537698585</v>
      </c>
      <c r="T207">
        <v>15.415167207934696</v>
      </c>
      <c r="U207">
        <v>2.6353901518476257</v>
      </c>
      <c r="V207" s="29">
        <v>34831</v>
      </c>
      <c r="W207">
        <v>114124</v>
      </c>
      <c r="X207">
        <v>26385</v>
      </c>
      <c r="Y207">
        <v>3442</v>
      </c>
      <c r="Z207">
        <v>178782</v>
      </c>
      <c r="AA207" s="29">
        <v>19.482386369992504</v>
      </c>
      <c r="AB207">
        <v>63.834166750567732</v>
      </c>
      <c r="AC207">
        <v>14.758197133939657</v>
      </c>
      <c r="AD207">
        <v>1.9252497455001061</v>
      </c>
    </row>
    <row r="208" spans="2:30">
      <c r="B208" t="s">
        <v>65</v>
      </c>
      <c r="C208">
        <v>2011</v>
      </c>
      <c r="D208">
        <v>6327</v>
      </c>
      <c r="E208">
        <v>22303</v>
      </c>
      <c r="F208">
        <v>5241</v>
      </c>
      <c r="G208">
        <v>439</v>
      </c>
      <c r="H208">
        <v>34310</v>
      </c>
      <c r="I208" s="29">
        <v>18.440687846109004</v>
      </c>
      <c r="J208">
        <v>65.00437190323521</v>
      </c>
      <c r="K208">
        <v>15.27542990381813</v>
      </c>
      <c r="L208">
        <v>1.2795103468376567</v>
      </c>
      <c r="M208" s="29">
        <v>6147</v>
      </c>
      <c r="N208">
        <v>22518</v>
      </c>
      <c r="O208">
        <v>5762</v>
      </c>
      <c r="P208">
        <v>1075</v>
      </c>
      <c r="Q208">
        <v>35502</v>
      </c>
      <c r="R208" s="29">
        <v>17.314517491972286</v>
      </c>
      <c r="S208">
        <v>63.427412540138583</v>
      </c>
      <c r="T208">
        <v>16.230071545265055</v>
      </c>
      <c r="U208">
        <v>3.0279984226240777</v>
      </c>
      <c r="V208" s="29">
        <v>12474</v>
      </c>
      <c r="W208">
        <v>44821</v>
      </c>
      <c r="X208">
        <v>11003</v>
      </c>
      <c r="Y208">
        <v>1514</v>
      </c>
      <c r="Z208">
        <v>69812</v>
      </c>
      <c r="AA208" s="29">
        <v>17.867988311465076</v>
      </c>
      <c r="AB208">
        <v>64.202429381768184</v>
      </c>
      <c r="AC208">
        <v>15.760900704749901</v>
      </c>
      <c r="AD208">
        <v>2.1686816020168451</v>
      </c>
    </row>
    <row r="209" spans="2:30">
      <c r="B209" t="s">
        <v>67</v>
      </c>
      <c r="C209">
        <v>2011</v>
      </c>
      <c r="D209">
        <v>8798</v>
      </c>
      <c r="E209">
        <v>28332</v>
      </c>
      <c r="F209">
        <v>6589</v>
      </c>
      <c r="G209">
        <v>703</v>
      </c>
      <c r="H209">
        <v>44422</v>
      </c>
      <c r="I209" s="29">
        <v>19.805501778398092</v>
      </c>
      <c r="J209">
        <v>63.779208500292647</v>
      </c>
      <c r="K209">
        <v>14.832740533969654</v>
      </c>
      <c r="L209">
        <v>1.5825491873396065</v>
      </c>
      <c r="M209" s="29">
        <v>8406</v>
      </c>
      <c r="N209">
        <v>29177</v>
      </c>
      <c r="O209">
        <v>7687</v>
      </c>
      <c r="P209">
        <v>1498</v>
      </c>
      <c r="Q209">
        <v>46768</v>
      </c>
      <c r="R209" s="29">
        <v>17.973828258638385</v>
      </c>
      <c r="S209">
        <v>62.386674649332875</v>
      </c>
      <c r="T209">
        <v>16.436452275059871</v>
      </c>
      <c r="U209">
        <v>3.2030448169688674</v>
      </c>
      <c r="V209" s="29">
        <v>17204</v>
      </c>
      <c r="W209">
        <v>57509</v>
      </c>
      <c r="X209">
        <v>14276</v>
      </c>
      <c r="Y209">
        <v>2201</v>
      </c>
      <c r="Z209">
        <v>91190</v>
      </c>
      <c r="AA209" s="29">
        <v>18.866103739445116</v>
      </c>
      <c r="AB209">
        <v>63.065029060203969</v>
      </c>
      <c r="AC209">
        <v>15.655225353657197</v>
      </c>
      <c r="AD209">
        <v>2.4136418466937166</v>
      </c>
    </row>
    <row r="210" spans="2:30">
      <c r="B210" t="s">
        <v>69</v>
      </c>
      <c r="C210">
        <v>2011</v>
      </c>
      <c r="D210">
        <v>8297</v>
      </c>
      <c r="E210">
        <v>27925</v>
      </c>
      <c r="F210">
        <v>7888</v>
      </c>
      <c r="G210">
        <v>855</v>
      </c>
      <c r="H210">
        <v>44965</v>
      </c>
      <c r="I210" s="29">
        <v>18.452129434004224</v>
      </c>
      <c r="J210">
        <v>62.103858556655176</v>
      </c>
      <c r="K210">
        <v>17.542533081285445</v>
      </c>
      <c r="L210">
        <v>1.9014789280551541</v>
      </c>
      <c r="M210" s="29">
        <v>7916</v>
      </c>
      <c r="N210">
        <v>28142</v>
      </c>
      <c r="O210">
        <v>8714</v>
      </c>
      <c r="P210">
        <v>1771</v>
      </c>
      <c r="Q210">
        <v>46543</v>
      </c>
      <c r="R210" s="29">
        <v>17.007928152461165</v>
      </c>
      <c r="S210">
        <v>60.464516683496981</v>
      </c>
      <c r="T210">
        <v>18.722471692843175</v>
      </c>
      <c r="U210">
        <v>3.8050834711986767</v>
      </c>
      <c r="V210" s="29">
        <v>16213</v>
      </c>
      <c r="W210">
        <v>56067</v>
      </c>
      <c r="X210">
        <v>16602</v>
      </c>
      <c r="Y210">
        <v>2626</v>
      </c>
      <c r="Z210">
        <v>91508</v>
      </c>
      <c r="AA210" s="29">
        <v>17.717576605324126</v>
      </c>
      <c r="AB210">
        <v>61.270052891550463</v>
      </c>
      <c r="AC210">
        <v>18.142676050181407</v>
      </c>
      <c r="AD210">
        <v>2.8696944529440049</v>
      </c>
    </row>
    <row r="211" spans="2:30">
      <c r="B211" t="s">
        <v>71</v>
      </c>
      <c r="C211">
        <v>2011</v>
      </c>
      <c r="D211">
        <v>15038</v>
      </c>
      <c r="E211">
        <v>45746</v>
      </c>
      <c r="F211">
        <v>9579</v>
      </c>
      <c r="G211">
        <v>1033</v>
      </c>
      <c r="H211">
        <v>71396</v>
      </c>
      <c r="I211" s="29">
        <v>21.062804638915345</v>
      </c>
      <c r="J211">
        <v>64.073617569611741</v>
      </c>
      <c r="K211">
        <v>13.416718023418678</v>
      </c>
      <c r="L211">
        <v>1.4468597680542328</v>
      </c>
      <c r="M211" s="29">
        <v>14362</v>
      </c>
      <c r="N211">
        <v>46800</v>
      </c>
      <c r="O211">
        <v>11084</v>
      </c>
      <c r="P211">
        <v>2143</v>
      </c>
      <c r="Q211">
        <v>74389</v>
      </c>
      <c r="R211" s="29">
        <v>19.30661791393889</v>
      </c>
      <c r="S211">
        <v>62.91252738980225</v>
      </c>
      <c r="T211">
        <v>14.900052427106159</v>
      </c>
      <c r="U211">
        <v>2.8808022691526975</v>
      </c>
      <c r="V211" s="29">
        <v>29400</v>
      </c>
      <c r="W211">
        <v>92546</v>
      </c>
      <c r="X211">
        <v>20663</v>
      </c>
      <c r="Y211">
        <v>3176</v>
      </c>
      <c r="Z211">
        <v>145785</v>
      </c>
      <c r="AA211" s="29">
        <v>20.166683815207325</v>
      </c>
      <c r="AB211">
        <v>63.481153753815555</v>
      </c>
      <c r="AC211">
        <v>14.173611825633639</v>
      </c>
      <c r="AD211">
        <v>2.1785506053434855</v>
      </c>
    </row>
    <row r="212" spans="2:30">
      <c r="B212" t="s">
        <v>20</v>
      </c>
      <c r="C212">
        <v>2011</v>
      </c>
      <c r="D212">
        <v>285504</v>
      </c>
      <c r="E212">
        <v>965660</v>
      </c>
      <c r="F212">
        <v>229141</v>
      </c>
      <c r="G212">
        <v>24170</v>
      </c>
      <c r="H212">
        <v>1504475</v>
      </c>
      <c r="I212" s="29">
        <v>18.976985327107464</v>
      </c>
      <c r="J212">
        <v>64.185845560743786</v>
      </c>
      <c r="K212">
        <v>15.230628624603268</v>
      </c>
      <c r="L212">
        <v>1.6065404875454894</v>
      </c>
      <c r="M212" s="29">
        <v>270337</v>
      </c>
      <c r="N212">
        <v>975864</v>
      </c>
      <c r="O212">
        <v>261921</v>
      </c>
      <c r="P212">
        <v>51161</v>
      </c>
      <c r="Q212">
        <v>1559283</v>
      </c>
      <c r="R212" s="29">
        <v>17.33726334475525</v>
      </c>
      <c r="S212">
        <v>62.584149253214463</v>
      </c>
      <c r="T212">
        <v>16.7975280946435</v>
      </c>
      <c r="U212">
        <v>3.2810593073867924</v>
      </c>
      <c r="V212" s="29">
        <v>555841</v>
      </c>
      <c r="W212">
        <v>1941524</v>
      </c>
      <c r="X212">
        <v>491062</v>
      </c>
      <c r="Y212">
        <v>75331</v>
      </c>
      <c r="Z212">
        <v>3063758</v>
      </c>
      <c r="AA212" s="29">
        <v>18.142457726752571</v>
      </c>
      <c r="AB212">
        <v>63.370670921136721</v>
      </c>
      <c r="AC212">
        <v>16.028093602693165</v>
      </c>
      <c r="AD212">
        <v>2.4587777494175453</v>
      </c>
    </row>
    <row r="213" spans="2:30">
      <c r="B213" t="s">
        <v>23</v>
      </c>
      <c r="C213">
        <v>2012</v>
      </c>
      <c r="D213">
        <v>63588</v>
      </c>
      <c r="E213">
        <v>210485</v>
      </c>
      <c r="F213">
        <v>59377</v>
      </c>
      <c r="G213">
        <v>6261</v>
      </c>
      <c r="H213">
        <v>339711</v>
      </c>
      <c r="I213" s="29">
        <v>18.718263465121822</v>
      </c>
      <c r="J213">
        <v>61.960018957290167</v>
      </c>
      <c r="K213">
        <v>17.478680407758361</v>
      </c>
      <c r="L213">
        <v>1.8430371698296495</v>
      </c>
      <c r="M213" s="29">
        <v>60096</v>
      </c>
      <c r="N213">
        <v>211692</v>
      </c>
      <c r="O213">
        <v>66170</v>
      </c>
      <c r="P213">
        <v>12765</v>
      </c>
      <c r="Q213">
        <v>350723</v>
      </c>
      <c r="R213" s="29">
        <v>17.134889927378584</v>
      </c>
      <c r="S213">
        <v>60.35874465033659</v>
      </c>
      <c r="T213">
        <v>18.866740989327759</v>
      </c>
      <c r="U213">
        <v>3.6396244329570631</v>
      </c>
      <c r="V213" s="29">
        <v>123684</v>
      </c>
      <c r="W213">
        <v>422177</v>
      </c>
      <c r="X213">
        <v>125547</v>
      </c>
      <c r="Y213">
        <v>19026</v>
      </c>
      <c r="Z213">
        <v>690434</v>
      </c>
      <c r="AA213" s="29">
        <v>17.913949776517381</v>
      </c>
      <c r="AB213">
        <v>61.146612130920552</v>
      </c>
      <c r="AC213">
        <v>18.183780057181426</v>
      </c>
      <c r="AD213">
        <v>2.7556580353806446</v>
      </c>
    </row>
    <row r="214" spans="2:30">
      <c r="B214" t="s">
        <v>25</v>
      </c>
      <c r="C214">
        <v>2012</v>
      </c>
      <c r="D214">
        <v>11489</v>
      </c>
      <c r="E214">
        <v>39430</v>
      </c>
      <c r="F214">
        <v>13311</v>
      </c>
      <c r="G214">
        <v>1441</v>
      </c>
      <c r="H214">
        <v>65671</v>
      </c>
      <c r="I214" s="29">
        <v>17.494784608122309</v>
      </c>
      <c r="J214">
        <v>60.041723135021549</v>
      </c>
      <c r="K214">
        <v>20.269220812839762</v>
      </c>
      <c r="L214">
        <v>2.1942714440163846</v>
      </c>
      <c r="M214" s="29">
        <v>10911</v>
      </c>
      <c r="N214">
        <v>39376</v>
      </c>
      <c r="O214">
        <v>14178</v>
      </c>
      <c r="P214">
        <v>2816</v>
      </c>
      <c r="Q214">
        <v>67281</v>
      </c>
      <c r="R214" s="29">
        <v>16.217059793998306</v>
      </c>
      <c r="S214">
        <v>58.524694936163257</v>
      </c>
      <c r="T214">
        <v>21.072814018816604</v>
      </c>
      <c r="U214">
        <v>4.1854312510218339</v>
      </c>
      <c r="V214" s="29">
        <v>22400</v>
      </c>
      <c r="W214">
        <v>78806</v>
      </c>
      <c r="X214">
        <v>27489</v>
      </c>
      <c r="Y214">
        <v>4257</v>
      </c>
      <c r="Z214">
        <v>132952</v>
      </c>
      <c r="AA214" s="29">
        <v>16.848185811420663</v>
      </c>
      <c r="AB214">
        <v>59.274023707804325</v>
      </c>
      <c r="AC214">
        <v>20.675883025452794</v>
      </c>
      <c r="AD214">
        <v>3.2019074553222211</v>
      </c>
    </row>
    <row r="215" spans="2:30">
      <c r="B215" t="s">
        <v>26</v>
      </c>
      <c r="C215">
        <v>2012</v>
      </c>
      <c r="D215">
        <v>34157</v>
      </c>
      <c r="E215">
        <v>115567</v>
      </c>
      <c r="F215">
        <v>34889</v>
      </c>
      <c r="G215">
        <v>3695</v>
      </c>
      <c r="H215">
        <v>188308</v>
      </c>
      <c r="I215" s="29">
        <v>18.138900099836437</v>
      </c>
      <c r="J215">
        <v>61.371264099241664</v>
      </c>
      <c r="K215">
        <v>18.527624954861185</v>
      </c>
      <c r="L215">
        <v>1.9622108460607091</v>
      </c>
      <c r="M215" s="29">
        <v>31914</v>
      </c>
      <c r="N215">
        <v>117920</v>
      </c>
      <c r="O215">
        <v>37812</v>
      </c>
      <c r="P215">
        <v>7444</v>
      </c>
      <c r="Q215">
        <v>195090</v>
      </c>
      <c r="R215" s="29">
        <v>16.358603721359373</v>
      </c>
      <c r="S215">
        <v>60.443897688246452</v>
      </c>
      <c r="T215">
        <v>19.381823773642935</v>
      </c>
      <c r="U215">
        <v>3.8156748167512431</v>
      </c>
      <c r="V215" s="29">
        <v>66071</v>
      </c>
      <c r="W215">
        <v>233487</v>
      </c>
      <c r="X215">
        <v>72701</v>
      </c>
      <c r="Y215">
        <v>11139</v>
      </c>
      <c r="Z215">
        <v>383398</v>
      </c>
      <c r="AA215" s="29">
        <v>17.233005910307305</v>
      </c>
      <c r="AB215">
        <v>60.899378713503985</v>
      </c>
      <c r="AC215">
        <v>18.962279406778336</v>
      </c>
      <c r="AD215">
        <v>2.9053359694103777</v>
      </c>
    </row>
    <row r="216" spans="2:30">
      <c r="B216" t="s">
        <v>223</v>
      </c>
      <c r="C216">
        <v>2012</v>
      </c>
      <c r="D216">
        <v>47271</v>
      </c>
      <c r="E216">
        <v>165897</v>
      </c>
      <c r="F216">
        <v>38817</v>
      </c>
      <c r="G216">
        <v>4113</v>
      </c>
      <c r="H216">
        <v>256098</v>
      </c>
      <c r="I216" s="29">
        <v>18.458168357425674</v>
      </c>
      <c r="J216">
        <v>64.778717522198534</v>
      </c>
      <c r="K216">
        <v>15.157088302134339</v>
      </c>
      <c r="L216">
        <v>1.6060258182414546</v>
      </c>
      <c r="M216" s="29">
        <v>44346</v>
      </c>
      <c r="N216">
        <v>164731</v>
      </c>
      <c r="O216">
        <v>45861</v>
      </c>
      <c r="P216">
        <v>8445</v>
      </c>
      <c r="Q216">
        <v>263383</v>
      </c>
      <c r="R216" s="29">
        <v>16.837077563851881</v>
      </c>
      <c r="S216">
        <v>62.544279623210308</v>
      </c>
      <c r="T216">
        <v>17.412285530956819</v>
      </c>
      <c r="U216">
        <v>3.2063572819809933</v>
      </c>
      <c r="V216" s="29">
        <v>91617</v>
      </c>
      <c r="W216">
        <v>330628</v>
      </c>
      <c r="X216">
        <v>84678</v>
      </c>
      <c r="Y216">
        <v>12558</v>
      </c>
      <c r="Z216">
        <v>519481</v>
      </c>
      <c r="AA216" s="29">
        <v>17.636256186463029</v>
      </c>
      <c r="AB216">
        <v>63.645831127606215</v>
      </c>
      <c r="AC216">
        <v>16.300499922037574</v>
      </c>
      <c r="AD216">
        <v>2.4174127638931937</v>
      </c>
    </row>
    <row r="217" spans="2:30">
      <c r="B217" t="s">
        <v>107</v>
      </c>
      <c r="C217">
        <v>2012</v>
      </c>
      <c r="D217">
        <v>44699</v>
      </c>
      <c r="E217">
        <v>157351</v>
      </c>
      <c r="F217">
        <v>27505</v>
      </c>
      <c r="G217">
        <v>3325</v>
      </c>
      <c r="H217">
        <v>232880</v>
      </c>
      <c r="I217" s="29">
        <v>19.194005496392993</v>
      </c>
      <c r="J217">
        <v>67.567416695293716</v>
      </c>
      <c r="K217">
        <v>11.810803847475094</v>
      </c>
      <c r="L217">
        <v>1.4277739608381999</v>
      </c>
      <c r="M217" s="29">
        <v>42996</v>
      </c>
      <c r="N217">
        <v>159060</v>
      </c>
      <c r="O217">
        <v>33398</v>
      </c>
      <c r="P217">
        <v>6990</v>
      </c>
      <c r="Q217">
        <v>242444</v>
      </c>
      <c r="R217" s="29">
        <v>17.73440464602135</v>
      </c>
      <c r="S217">
        <v>65.606903037402446</v>
      </c>
      <c r="T217">
        <v>13.775552292488163</v>
      </c>
      <c r="U217">
        <v>2.8831400240880369</v>
      </c>
      <c r="V217" s="29">
        <v>87695</v>
      </c>
      <c r="W217">
        <v>316411</v>
      </c>
      <c r="X217">
        <v>60903</v>
      </c>
      <c r="Y217">
        <v>10315</v>
      </c>
      <c r="Z217">
        <v>475324</v>
      </c>
      <c r="AA217" s="29">
        <v>18.449520747952974</v>
      </c>
      <c r="AB217">
        <v>66.567436106739819</v>
      </c>
      <c r="AC217">
        <v>12.812944433691545</v>
      </c>
      <c r="AD217">
        <v>2.1700987116156556</v>
      </c>
    </row>
    <row r="218" spans="2:30">
      <c r="B218" t="s">
        <v>27</v>
      </c>
      <c r="C218">
        <v>2012</v>
      </c>
      <c r="D218">
        <v>28224</v>
      </c>
      <c r="E218">
        <v>92602</v>
      </c>
      <c r="F218">
        <v>21353</v>
      </c>
      <c r="G218">
        <v>1975</v>
      </c>
      <c r="H218">
        <v>144154</v>
      </c>
      <c r="I218" s="29">
        <v>19.579061281684865</v>
      </c>
      <c r="J218">
        <v>64.238245209983774</v>
      </c>
      <c r="K218">
        <v>14.812630936359728</v>
      </c>
      <c r="L218">
        <v>1.3700625719716415</v>
      </c>
      <c r="M218" s="29">
        <v>27161</v>
      </c>
      <c r="N218">
        <v>94664</v>
      </c>
      <c r="O218">
        <v>24159</v>
      </c>
      <c r="P218">
        <v>4359</v>
      </c>
      <c r="Q218">
        <v>150343</v>
      </c>
      <c r="R218" s="29">
        <v>18.066022362198439</v>
      </c>
      <c r="S218">
        <v>62.965352560478372</v>
      </c>
      <c r="T218">
        <v>16.069254970301245</v>
      </c>
      <c r="U218">
        <v>2.8993701070219431</v>
      </c>
      <c r="V218" s="29">
        <v>55385</v>
      </c>
      <c r="W218">
        <v>187266</v>
      </c>
      <c r="X218">
        <v>45512</v>
      </c>
      <c r="Y218">
        <v>6334</v>
      </c>
      <c r="Z218">
        <v>294497</v>
      </c>
      <c r="AA218" s="29">
        <v>18.80664319161146</v>
      </c>
      <c r="AB218">
        <v>63.588423651174722</v>
      </c>
      <c r="AC218">
        <v>15.454147240888702</v>
      </c>
      <c r="AD218">
        <v>2.1507859163251242</v>
      </c>
    </row>
    <row r="219" spans="2:30">
      <c r="B219" t="s">
        <v>28</v>
      </c>
      <c r="C219">
        <v>2012</v>
      </c>
      <c r="D219">
        <v>56079</v>
      </c>
      <c r="E219">
        <v>179439</v>
      </c>
      <c r="F219">
        <v>43319</v>
      </c>
      <c r="G219">
        <v>4277</v>
      </c>
      <c r="H219">
        <v>283114</v>
      </c>
      <c r="I219" s="29">
        <v>19.807921897186294</v>
      </c>
      <c r="J219">
        <v>63.380475709431536</v>
      </c>
      <c r="K219">
        <v>15.30090352296248</v>
      </c>
      <c r="L219">
        <v>1.5106988704196895</v>
      </c>
      <c r="M219" s="29">
        <v>53621</v>
      </c>
      <c r="N219">
        <v>183423</v>
      </c>
      <c r="O219">
        <v>48797</v>
      </c>
      <c r="P219">
        <v>9026</v>
      </c>
      <c r="Q219">
        <v>294867</v>
      </c>
      <c r="R219" s="29">
        <v>18.18480874428132</v>
      </c>
      <c r="S219">
        <v>62.205333251940708</v>
      </c>
      <c r="T219">
        <v>16.54881692424042</v>
      </c>
      <c r="U219">
        <v>3.0610410795375542</v>
      </c>
      <c r="V219" s="29">
        <v>109700</v>
      </c>
      <c r="W219">
        <v>362862</v>
      </c>
      <c r="X219">
        <v>92116</v>
      </c>
      <c r="Y219">
        <v>13303</v>
      </c>
      <c r="Z219">
        <v>577981</v>
      </c>
      <c r="AA219" s="29">
        <v>18.979862659845221</v>
      </c>
      <c r="AB219">
        <v>62.780956467427131</v>
      </c>
      <c r="AC219">
        <v>15.937548120093915</v>
      </c>
      <c r="AD219">
        <v>2.3016327526337372</v>
      </c>
    </row>
    <row r="220" spans="2:30">
      <c r="B220" t="s">
        <v>30</v>
      </c>
      <c r="C220">
        <v>2012</v>
      </c>
      <c r="D220">
        <v>6171</v>
      </c>
      <c r="E220">
        <v>20959</v>
      </c>
      <c r="F220">
        <v>6631</v>
      </c>
      <c r="G220">
        <v>667</v>
      </c>
      <c r="H220">
        <v>34428</v>
      </c>
      <c r="I220" s="29">
        <v>17.924363889857091</v>
      </c>
      <c r="J220">
        <v>60.877773904961074</v>
      </c>
      <c r="K220">
        <v>19.260485651214129</v>
      </c>
      <c r="L220">
        <v>1.9373765539677006</v>
      </c>
      <c r="M220" s="29">
        <v>5842</v>
      </c>
      <c r="N220">
        <v>20830</v>
      </c>
      <c r="O220">
        <v>7502</v>
      </c>
      <c r="P220">
        <v>1447</v>
      </c>
      <c r="Q220">
        <v>35621</v>
      </c>
      <c r="R220" s="29">
        <v>16.400437943909491</v>
      </c>
      <c r="S220">
        <v>58.476741248140144</v>
      </c>
      <c r="T220">
        <v>21.060610314140536</v>
      </c>
      <c r="U220">
        <v>4.0622104938098316</v>
      </c>
      <c r="V220" s="29">
        <v>12013</v>
      </c>
      <c r="W220">
        <v>41789</v>
      </c>
      <c r="X220">
        <v>14133</v>
      </c>
      <c r="Y220">
        <v>2114</v>
      </c>
      <c r="Z220">
        <v>70049</v>
      </c>
      <c r="AA220" s="29">
        <v>17.149423974646318</v>
      </c>
      <c r="AB220">
        <v>59.65681166040914</v>
      </c>
      <c r="AC220">
        <v>20.175876886179676</v>
      </c>
      <c r="AD220">
        <v>3.0178874787648646</v>
      </c>
    </row>
    <row r="221" spans="2:30">
      <c r="B221" t="s">
        <v>32</v>
      </c>
      <c r="C221">
        <v>2012</v>
      </c>
      <c r="D221">
        <v>10775</v>
      </c>
      <c r="E221">
        <v>37671</v>
      </c>
      <c r="F221">
        <v>10606</v>
      </c>
      <c r="G221">
        <v>1150</v>
      </c>
      <c r="H221">
        <v>60202</v>
      </c>
      <c r="I221" s="29">
        <v>17.898076475864588</v>
      </c>
      <c r="J221">
        <v>62.574333078635256</v>
      </c>
      <c r="K221">
        <v>17.617354905152652</v>
      </c>
      <c r="L221">
        <v>1.9102355403474967</v>
      </c>
      <c r="M221" s="29">
        <v>10303</v>
      </c>
      <c r="N221">
        <v>37250</v>
      </c>
      <c r="O221">
        <v>11905</v>
      </c>
      <c r="P221">
        <v>2482</v>
      </c>
      <c r="Q221">
        <v>61940</v>
      </c>
      <c r="R221" s="29">
        <v>16.633839199225058</v>
      </c>
      <c r="S221">
        <v>60.138844042621898</v>
      </c>
      <c r="T221">
        <v>19.220213109460769</v>
      </c>
      <c r="U221">
        <v>4.0071036486922829</v>
      </c>
      <c r="V221" s="29">
        <v>21078</v>
      </c>
      <c r="W221">
        <v>74921</v>
      </c>
      <c r="X221">
        <v>22511</v>
      </c>
      <c r="Y221">
        <v>3632</v>
      </c>
      <c r="Z221">
        <v>122142</v>
      </c>
      <c r="AA221" s="29">
        <v>17.256963206759345</v>
      </c>
      <c r="AB221">
        <v>61.339260860310127</v>
      </c>
      <c r="AC221">
        <v>18.430187814183491</v>
      </c>
      <c r="AD221">
        <v>2.9735881187470321</v>
      </c>
    </row>
    <row r="222" spans="2:30">
      <c r="B222" t="s">
        <v>34</v>
      </c>
      <c r="C222">
        <v>2012</v>
      </c>
      <c r="D222">
        <v>9803</v>
      </c>
      <c r="E222">
        <v>33107</v>
      </c>
      <c r="F222">
        <v>11482</v>
      </c>
      <c r="G222">
        <v>1460</v>
      </c>
      <c r="H222">
        <v>55852</v>
      </c>
      <c r="I222" s="29">
        <v>17.551743894578529</v>
      </c>
      <c r="J222">
        <v>59.276301654372269</v>
      </c>
      <c r="K222">
        <v>20.557903029434936</v>
      </c>
      <c r="L222">
        <v>2.6140514216142661</v>
      </c>
      <c r="M222" s="29">
        <v>9266</v>
      </c>
      <c r="N222">
        <v>34178</v>
      </c>
      <c r="O222">
        <v>13263</v>
      </c>
      <c r="P222">
        <v>2956</v>
      </c>
      <c r="Q222">
        <v>59663</v>
      </c>
      <c r="R222" s="29">
        <v>15.530563330707473</v>
      </c>
      <c r="S222">
        <v>57.285084558268942</v>
      </c>
      <c r="T222">
        <v>22.229857700752557</v>
      </c>
      <c r="U222">
        <v>4.954494410271022</v>
      </c>
      <c r="V222" s="29">
        <v>19069</v>
      </c>
      <c r="W222">
        <v>67285</v>
      </c>
      <c r="X222">
        <v>24745</v>
      </c>
      <c r="Y222">
        <v>4416</v>
      </c>
      <c r="Z222">
        <v>115515</v>
      </c>
      <c r="AA222" s="29">
        <v>16.507812838159548</v>
      </c>
      <c r="AB222">
        <v>58.247846600008657</v>
      </c>
      <c r="AC222">
        <v>21.42146041639614</v>
      </c>
      <c r="AD222">
        <v>3.8228801454356578</v>
      </c>
    </row>
    <row r="223" spans="2:30">
      <c r="B223" t="s">
        <v>36</v>
      </c>
      <c r="C223">
        <v>2012</v>
      </c>
      <c r="D223">
        <v>8842</v>
      </c>
      <c r="E223">
        <v>27955</v>
      </c>
      <c r="F223">
        <v>8570</v>
      </c>
      <c r="G223">
        <v>908</v>
      </c>
      <c r="H223">
        <v>46275</v>
      </c>
      <c r="I223" s="29">
        <v>19.107509454349</v>
      </c>
      <c r="J223">
        <v>60.410588870880609</v>
      </c>
      <c r="K223">
        <v>18.519719070772556</v>
      </c>
      <c r="L223">
        <v>1.9621826039978392</v>
      </c>
      <c r="M223" s="29">
        <v>8087</v>
      </c>
      <c r="N223">
        <v>28603</v>
      </c>
      <c r="O223">
        <v>9396</v>
      </c>
      <c r="P223">
        <v>1705</v>
      </c>
      <c r="Q223">
        <v>47791</v>
      </c>
      <c r="R223" s="29">
        <v>16.921596116423597</v>
      </c>
      <c r="S223">
        <v>59.850180996421919</v>
      </c>
      <c r="T223">
        <v>19.660605553346862</v>
      </c>
      <c r="U223">
        <v>3.5676173338076205</v>
      </c>
      <c r="V223" s="29">
        <v>16929</v>
      </c>
      <c r="W223">
        <v>56558</v>
      </c>
      <c r="X223">
        <v>17966</v>
      </c>
      <c r="Y223">
        <v>2613</v>
      </c>
      <c r="Z223">
        <v>94066</v>
      </c>
      <c r="AA223" s="29">
        <v>17.996938319903048</v>
      </c>
      <c r="AB223">
        <v>60.125869070652513</v>
      </c>
      <c r="AC223">
        <v>19.099355771479598</v>
      </c>
      <c r="AD223">
        <v>2.7778368379648333</v>
      </c>
    </row>
    <row r="224" spans="2:30">
      <c r="B224" t="s">
        <v>38</v>
      </c>
      <c r="C224">
        <v>2012</v>
      </c>
      <c r="D224">
        <v>14531</v>
      </c>
      <c r="E224">
        <v>47673</v>
      </c>
      <c r="F224">
        <v>12020</v>
      </c>
      <c r="G224">
        <v>1088</v>
      </c>
      <c r="H224">
        <v>75312</v>
      </c>
      <c r="I224" s="29">
        <v>19.294401954535797</v>
      </c>
      <c r="J224">
        <v>63.300669216061188</v>
      </c>
      <c r="K224">
        <v>15.960271935415339</v>
      </c>
      <c r="L224">
        <v>1.4446568939876778</v>
      </c>
      <c r="M224" s="29">
        <v>13951</v>
      </c>
      <c r="N224">
        <v>48190</v>
      </c>
      <c r="O224">
        <v>13165</v>
      </c>
      <c r="P224">
        <v>2125</v>
      </c>
      <c r="Q224">
        <v>77431</v>
      </c>
      <c r="R224" s="29">
        <v>18.017331559711227</v>
      </c>
      <c r="S224">
        <v>62.236055326677942</v>
      </c>
      <c r="T224">
        <v>17.002234247265307</v>
      </c>
      <c r="U224">
        <v>2.7443788663455204</v>
      </c>
      <c r="V224" s="29">
        <v>28482</v>
      </c>
      <c r="W224">
        <v>95863</v>
      </c>
      <c r="X224">
        <v>25185</v>
      </c>
      <c r="Y224">
        <v>3213</v>
      </c>
      <c r="Z224">
        <v>152743</v>
      </c>
      <c r="AA224" s="29">
        <v>18.647008373542487</v>
      </c>
      <c r="AB224">
        <v>62.760977589807723</v>
      </c>
      <c r="AC224">
        <v>16.488480650504442</v>
      </c>
      <c r="AD224">
        <v>2.1035333861453553</v>
      </c>
    </row>
    <row r="225" spans="2:30">
      <c r="B225" t="s">
        <v>40</v>
      </c>
      <c r="C225">
        <v>2012</v>
      </c>
      <c r="D225">
        <v>13466</v>
      </c>
      <c r="E225">
        <v>43120</v>
      </c>
      <c r="F225">
        <v>10068</v>
      </c>
      <c r="G225">
        <v>988</v>
      </c>
      <c r="H225">
        <v>67642</v>
      </c>
      <c r="I225" s="29">
        <v>19.907749623015285</v>
      </c>
      <c r="J225">
        <v>63.747375890718786</v>
      </c>
      <c r="K225">
        <v>14.884243517341297</v>
      </c>
      <c r="L225">
        <v>1.4606309689246326</v>
      </c>
      <c r="M225" s="29">
        <v>12647</v>
      </c>
      <c r="N225">
        <v>42641</v>
      </c>
      <c r="O225">
        <v>10939</v>
      </c>
      <c r="P225">
        <v>2050</v>
      </c>
      <c r="Q225">
        <v>68277</v>
      </c>
      <c r="R225" s="29">
        <v>18.523075120465162</v>
      </c>
      <c r="S225">
        <v>62.452949016506288</v>
      </c>
      <c r="T225">
        <v>16.021500651756813</v>
      </c>
      <c r="U225">
        <v>3.0024752112717312</v>
      </c>
      <c r="V225" s="29">
        <v>26113</v>
      </c>
      <c r="W225">
        <v>85761</v>
      </c>
      <c r="X225">
        <v>21007</v>
      </c>
      <c r="Y225">
        <v>3038</v>
      </c>
      <c r="Z225">
        <v>135919</v>
      </c>
      <c r="AA225" s="29">
        <v>19.212177841214253</v>
      </c>
      <c r="AB225">
        <v>63.097138737041917</v>
      </c>
      <c r="AC225">
        <v>15.455528660452181</v>
      </c>
      <c r="AD225">
        <v>2.2351547612916516</v>
      </c>
    </row>
    <row r="226" spans="2:30">
      <c r="B226" t="s">
        <v>41</v>
      </c>
      <c r="C226">
        <v>2012</v>
      </c>
      <c r="D226">
        <v>11489</v>
      </c>
      <c r="E226">
        <v>39430</v>
      </c>
      <c r="F226">
        <v>13311</v>
      </c>
      <c r="G226">
        <v>1441</v>
      </c>
      <c r="H226">
        <v>65671</v>
      </c>
      <c r="I226" s="29">
        <v>17.494784608122309</v>
      </c>
      <c r="J226">
        <v>60.041723135021549</v>
      </c>
      <c r="K226">
        <v>20.269220812839762</v>
      </c>
      <c r="L226">
        <v>2.1942714440163846</v>
      </c>
      <c r="M226" s="29">
        <v>10911</v>
      </c>
      <c r="N226">
        <v>39376</v>
      </c>
      <c r="O226">
        <v>14178</v>
      </c>
      <c r="P226">
        <v>2816</v>
      </c>
      <c r="Q226">
        <v>67281</v>
      </c>
      <c r="R226" s="29">
        <v>16.217059793998306</v>
      </c>
      <c r="S226">
        <v>58.524694936163257</v>
      </c>
      <c r="T226">
        <v>21.072814018816604</v>
      </c>
      <c r="U226">
        <v>4.1854312510218339</v>
      </c>
      <c r="V226" s="29">
        <v>22400</v>
      </c>
      <c r="W226">
        <v>78806</v>
      </c>
      <c r="X226">
        <v>27489</v>
      </c>
      <c r="Y226">
        <v>4257</v>
      </c>
      <c r="Z226">
        <v>132952</v>
      </c>
      <c r="AA226" s="29">
        <v>16.848185811420663</v>
      </c>
      <c r="AB226">
        <v>59.274023707804325</v>
      </c>
      <c r="AC226">
        <v>20.675883025452794</v>
      </c>
      <c r="AD226">
        <v>3.2019074553222211</v>
      </c>
    </row>
    <row r="227" spans="2:30">
      <c r="B227" t="s">
        <v>43</v>
      </c>
      <c r="C227">
        <v>2012</v>
      </c>
      <c r="D227">
        <v>5764</v>
      </c>
      <c r="E227">
        <v>24687</v>
      </c>
      <c r="F227">
        <v>6808</v>
      </c>
      <c r="G227">
        <v>754</v>
      </c>
      <c r="H227">
        <v>38013</v>
      </c>
      <c r="I227" s="29">
        <v>15.163233630600059</v>
      </c>
      <c r="J227">
        <v>64.943571935916651</v>
      </c>
      <c r="K227">
        <v>17.909662483887089</v>
      </c>
      <c r="L227">
        <v>1.9835319495961907</v>
      </c>
      <c r="M227" s="29">
        <v>5354</v>
      </c>
      <c r="N227">
        <v>23871</v>
      </c>
      <c r="O227">
        <v>7321</v>
      </c>
      <c r="P227">
        <v>1487</v>
      </c>
      <c r="Q227">
        <v>38033</v>
      </c>
      <c r="R227" s="29">
        <v>14.077248705071913</v>
      </c>
      <c r="S227">
        <v>62.763915547024951</v>
      </c>
      <c r="T227">
        <v>19.249073173296875</v>
      </c>
      <c r="U227">
        <v>3.9097625746062632</v>
      </c>
      <c r="V227" s="29">
        <v>11118</v>
      </c>
      <c r="W227">
        <v>48558</v>
      </c>
      <c r="X227">
        <v>14129</v>
      </c>
      <c r="Y227">
        <v>2241</v>
      </c>
      <c r="Z227">
        <v>76046</v>
      </c>
      <c r="AA227" s="29">
        <v>14.620098361518027</v>
      </c>
      <c r="AB227">
        <v>63.85345711806012</v>
      </c>
      <c r="AC227">
        <v>18.579543960234595</v>
      </c>
      <c r="AD227">
        <v>2.9469005601872551</v>
      </c>
    </row>
    <row r="228" spans="2:30">
      <c r="B228" t="s">
        <v>45</v>
      </c>
      <c r="C228">
        <v>2012</v>
      </c>
      <c r="D228">
        <v>11301</v>
      </c>
      <c r="E228">
        <v>36073</v>
      </c>
      <c r="F228">
        <v>11575</v>
      </c>
      <c r="G228">
        <v>1207</v>
      </c>
      <c r="H228">
        <v>60156</v>
      </c>
      <c r="I228" s="29">
        <v>18.786155994414521</v>
      </c>
      <c r="J228">
        <v>59.965755701841886</v>
      </c>
      <c r="K228">
        <v>19.241638406808963</v>
      </c>
      <c r="L228">
        <v>2.0064498969346367</v>
      </c>
      <c r="M228" s="29">
        <v>10690</v>
      </c>
      <c r="N228">
        <v>37073</v>
      </c>
      <c r="O228">
        <v>12727</v>
      </c>
      <c r="P228">
        <v>2389</v>
      </c>
      <c r="Q228">
        <v>62879</v>
      </c>
      <c r="R228" s="29">
        <v>17.000906502966014</v>
      </c>
      <c r="S228">
        <v>58.959270980772594</v>
      </c>
      <c r="T228">
        <v>20.240461839405842</v>
      </c>
      <c r="U228">
        <v>3.7993606768555481</v>
      </c>
      <c r="V228" s="29">
        <v>21991</v>
      </c>
      <c r="W228">
        <v>73146</v>
      </c>
      <c r="X228">
        <v>24302</v>
      </c>
      <c r="Y228">
        <v>3596</v>
      </c>
      <c r="Z228">
        <v>123035</v>
      </c>
      <c r="AA228" s="29">
        <v>17.873775754866504</v>
      </c>
      <c r="AB228">
        <v>59.451375624822198</v>
      </c>
      <c r="AC228">
        <v>19.752103060104847</v>
      </c>
      <c r="AD228">
        <v>2.9227455602064452</v>
      </c>
    </row>
    <row r="229" spans="2:30">
      <c r="B229" t="s">
        <v>47</v>
      </c>
      <c r="C229">
        <v>2012</v>
      </c>
      <c r="D229">
        <v>17092</v>
      </c>
      <c r="E229">
        <v>54807</v>
      </c>
      <c r="F229">
        <v>16506</v>
      </c>
      <c r="G229">
        <v>1734</v>
      </c>
      <c r="H229">
        <v>90139</v>
      </c>
      <c r="I229" s="29">
        <v>18.961825624868258</v>
      </c>
      <c r="J229">
        <v>60.802760181497462</v>
      </c>
      <c r="K229">
        <v>18.311718567989438</v>
      </c>
      <c r="L229">
        <v>1.9236956256448372</v>
      </c>
      <c r="M229" s="29">
        <v>15870</v>
      </c>
      <c r="N229">
        <v>56976</v>
      </c>
      <c r="O229">
        <v>17764</v>
      </c>
      <c r="P229">
        <v>3568</v>
      </c>
      <c r="Q229">
        <v>94178</v>
      </c>
      <c r="R229" s="29">
        <v>16.851069251842258</v>
      </c>
      <c r="S229">
        <v>60.498205525706638</v>
      </c>
      <c r="T229">
        <v>18.862154643334961</v>
      </c>
      <c r="U229">
        <v>3.7885705791161421</v>
      </c>
      <c r="V229" s="29">
        <v>32962</v>
      </c>
      <c r="W229">
        <v>111783</v>
      </c>
      <c r="X229">
        <v>34270</v>
      </c>
      <c r="Y229">
        <v>5302</v>
      </c>
      <c r="Z229">
        <v>184317</v>
      </c>
      <c r="AA229" s="29">
        <v>17.883320583559843</v>
      </c>
      <c r="AB229">
        <v>60.647145949641114</v>
      </c>
      <c r="AC229">
        <v>18.592967550470114</v>
      </c>
      <c r="AD229">
        <v>2.8765659163289334</v>
      </c>
    </row>
    <row r="230" spans="2:30">
      <c r="B230" t="s">
        <v>49</v>
      </c>
      <c r="C230">
        <v>2012</v>
      </c>
      <c r="D230">
        <v>21536</v>
      </c>
      <c r="E230">
        <v>77610</v>
      </c>
      <c r="F230">
        <v>17453</v>
      </c>
      <c r="G230">
        <v>2001</v>
      </c>
      <c r="H230">
        <v>118600</v>
      </c>
      <c r="I230" s="29">
        <v>18.158516020236089</v>
      </c>
      <c r="J230">
        <v>65.438448566610447</v>
      </c>
      <c r="K230">
        <v>14.715851602023609</v>
      </c>
      <c r="L230">
        <v>1.6871838111298481</v>
      </c>
      <c r="M230" s="29">
        <v>19936</v>
      </c>
      <c r="N230">
        <v>76174</v>
      </c>
      <c r="O230">
        <v>20967</v>
      </c>
      <c r="P230">
        <v>3956</v>
      </c>
      <c r="Q230">
        <v>121033</v>
      </c>
      <c r="R230" s="29">
        <v>16.471540819445938</v>
      </c>
      <c r="S230">
        <v>62.936554493402632</v>
      </c>
      <c r="T230">
        <v>17.323374616840034</v>
      </c>
      <c r="U230">
        <v>3.2685300703114026</v>
      </c>
      <c r="V230" s="29">
        <v>41472</v>
      </c>
      <c r="W230">
        <v>153784</v>
      </c>
      <c r="X230">
        <v>38420</v>
      </c>
      <c r="Y230">
        <v>5957</v>
      </c>
      <c r="Z230">
        <v>239633</v>
      </c>
      <c r="AA230" s="29">
        <v>17.306464468583208</v>
      </c>
      <c r="AB230">
        <v>64.17480063263406</v>
      </c>
      <c r="AC230">
        <v>16.032850233482034</v>
      </c>
      <c r="AD230">
        <v>2.4858846653006887</v>
      </c>
    </row>
    <row r="231" spans="2:30">
      <c r="B231" t="s">
        <v>51</v>
      </c>
      <c r="C231">
        <v>2012</v>
      </c>
      <c r="D231">
        <v>12563</v>
      </c>
      <c r="E231">
        <v>44021</v>
      </c>
      <c r="F231">
        <v>10852</v>
      </c>
      <c r="G231">
        <v>1088</v>
      </c>
      <c r="H231">
        <v>68524</v>
      </c>
      <c r="I231" s="29">
        <v>18.333722491389878</v>
      </c>
      <c r="J231">
        <v>64.241725526822719</v>
      </c>
      <c r="K231">
        <v>15.836787111085169</v>
      </c>
      <c r="L231">
        <v>1.5877648707022358</v>
      </c>
      <c r="M231" s="29">
        <v>12069</v>
      </c>
      <c r="N231">
        <v>44469</v>
      </c>
      <c r="O231">
        <v>12595</v>
      </c>
      <c r="P231">
        <v>2451</v>
      </c>
      <c r="Q231">
        <v>71584</v>
      </c>
      <c r="R231" s="29">
        <v>16.85991282968261</v>
      </c>
      <c r="S231">
        <v>62.121423781850694</v>
      </c>
      <c r="T231">
        <v>17.594713902548058</v>
      </c>
      <c r="U231">
        <v>3.4239494859186412</v>
      </c>
      <c r="V231" s="29">
        <v>24632</v>
      </c>
      <c r="W231">
        <v>88490</v>
      </c>
      <c r="X231">
        <v>23447</v>
      </c>
      <c r="Y231">
        <v>3539</v>
      </c>
      <c r="Z231">
        <v>140108</v>
      </c>
      <c r="AA231" s="29">
        <v>17.580723441916234</v>
      </c>
      <c r="AB231">
        <v>63.158420646929514</v>
      </c>
      <c r="AC231">
        <v>16.734947326348244</v>
      </c>
      <c r="AD231">
        <v>2.5259085848060066</v>
      </c>
    </row>
    <row r="232" spans="2:30">
      <c r="B232" t="s">
        <v>53</v>
      </c>
      <c r="C232">
        <v>2012</v>
      </c>
      <c r="D232">
        <v>13172</v>
      </c>
      <c r="E232">
        <v>44266</v>
      </c>
      <c r="F232">
        <v>10512</v>
      </c>
      <c r="G232">
        <v>1024</v>
      </c>
      <c r="H232">
        <v>68974</v>
      </c>
      <c r="I232" s="29">
        <v>19.097051062719288</v>
      </c>
      <c r="J232">
        <v>64.177806129846033</v>
      </c>
      <c r="K232">
        <v>15.240525415373909</v>
      </c>
      <c r="L232">
        <v>1.4846173920607766</v>
      </c>
      <c r="M232" s="29">
        <v>12341</v>
      </c>
      <c r="N232">
        <v>44088</v>
      </c>
      <c r="O232">
        <v>12299</v>
      </c>
      <c r="P232">
        <v>2038</v>
      </c>
      <c r="Q232">
        <v>70766</v>
      </c>
      <c r="R232" s="29">
        <v>17.439165701042874</v>
      </c>
      <c r="S232">
        <v>62.301105050447958</v>
      </c>
      <c r="T232">
        <v>17.379815165474945</v>
      </c>
      <c r="U232">
        <v>2.8799140830342256</v>
      </c>
      <c r="V232" s="29">
        <v>25513</v>
      </c>
      <c r="W232">
        <v>88354</v>
      </c>
      <c r="X232">
        <v>22811</v>
      </c>
      <c r="Y232">
        <v>3062</v>
      </c>
      <c r="Z232">
        <v>139740</v>
      </c>
      <c r="AA232" s="29">
        <v>18.257478173751252</v>
      </c>
      <c r="AB232">
        <v>63.227422355803633</v>
      </c>
      <c r="AC232">
        <v>16.323887219121225</v>
      </c>
      <c r="AD232">
        <v>2.1912122513238872</v>
      </c>
    </row>
    <row r="233" spans="2:30">
      <c r="B233" t="s">
        <v>55</v>
      </c>
      <c r="C233">
        <v>2012</v>
      </c>
      <c r="D233">
        <v>12146</v>
      </c>
      <c r="E233">
        <v>38926</v>
      </c>
      <c r="F233">
        <v>9629</v>
      </c>
      <c r="G233">
        <v>1033</v>
      </c>
      <c r="H233">
        <v>61734</v>
      </c>
      <c r="I233" s="29">
        <v>19.674733534195095</v>
      </c>
      <c r="J233">
        <v>63.054394660964789</v>
      </c>
      <c r="K233">
        <v>15.597563741212298</v>
      </c>
      <c r="L233">
        <v>1.6733080636278226</v>
      </c>
      <c r="M233" s="29">
        <v>11668</v>
      </c>
      <c r="N233">
        <v>39874</v>
      </c>
      <c r="O233">
        <v>11308</v>
      </c>
      <c r="P233">
        <v>2247</v>
      </c>
      <c r="Q233">
        <v>65097</v>
      </c>
      <c r="R233" s="29">
        <v>17.924021076240074</v>
      </c>
      <c r="S233">
        <v>61.253206752999368</v>
      </c>
      <c r="T233">
        <v>17.371000199701982</v>
      </c>
      <c r="U233">
        <v>3.4517719710585739</v>
      </c>
      <c r="V233" s="29">
        <v>23814</v>
      </c>
      <c r="W233">
        <v>78800</v>
      </c>
      <c r="X233">
        <v>20937</v>
      </c>
      <c r="Y233">
        <v>3280</v>
      </c>
      <c r="Z233">
        <v>126831</v>
      </c>
      <c r="AA233" s="29">
        <v>18.776166710031458</v>
      </c>
      <c r="AB233">
        <v>62.129920918387462</v>
      </c>
      <c r="AC233">
        <v>16.507793835891857</v>
      </c>
      <c r="AD233">
        <v>2.5861185356892245</v>
      </c>
    </row>
    <row r="234" spans="2:30">
      <c r="B234" t="s">
        <v>57</v>
      </c>
      <c r="C234">
        <v>2012</v>
      </c>
      <c r="D234">
        <v>32553</v>
      </c>
      <c r="E234">
        <v>118425</v>
      </c>
      <c r="F234">
        <v>17876</v>
      </c>
      <c r="G234">
        <v>2292</v>
      </c>
      <c r="H234">
        <v>171146</v>
      </c>
      <c r="I234" s="29">
        <v>19.020602292779266</v>
      </c>
      <c r="J234">
        <v>69.195306930924474</v>
      </c>
      <c r="K234">
        <v>10.444883315999204</v>
      </c>
      <c r="L234">
        <v>1.3392074602970563</v>
      </c>
      <c r="M234" s="29">
        <v>31328</v>
      </c>
      <c r="N234">
        <v>119186</v>
      </c>
      <c r="O234">
        <v>22090</v>
      </c>
      <c r="P234">
        <v>4743</v>
      </c>
      <c r="Q234">
        <v>177347</v>
      </c>
      <c r="R234" s="29">
        <v>17.664804028260981</v>
      </c>
      <c r="S234">
        <v>67.204971045464546</v>
      </c>
      <c r="T234">
        <v>12.455806977281826</v>
      </c>
      <c r="U234">
        <v>2.6744179489926529</v>
      </c>
      <c r="V234" s="29">
        <v>63881</v>
      </c>
      <c r="W234">
        <v>237611</v>
      </c>
      <c r="X234">
        <v>39966</v>
      </c>
      <c r="Y234">
        <v>7035</v>
      </c>
      <c r="Z234">
        <v>348493</v>
      </c>
      <c r="AA234" s="29">
        <v>18.330640787619839</v>
      </c>
      <c r="AB234">
        <v>68.182431210956892</v>
      </c>
      <c r="AC234">
        <v>11.468236090825354</v>
      </c>
      <c r="AD234">
        <v>2.0186919105979175</v>
      </c>
    </row>
    <row r="235" spans="2:30">
      <c r="B235" t="s">
        <v>59</v>
      </c>
      <c r="C235">
        <v>2012</v>
      </c>
      <c r="D235">
        <v>22579</v>
      </c>
      <c r="E235">
        <v>74037</v>
      </c>
      <c r="F235">
        <v>17137</v>
      </c>
      <c r="G235">
        <v>1602</v>
      </c>
      <c r="H235">
        <v>115355</v>
      </c>
      <c r="I235" s="29">
        <v>19.573490529235837</v>
      </c>
      <c r="J235">
        <v>64.181873347492527</v>
      </c>
      <c r="K235">
        <v>14.85587967578345</v>
      </c>
      <c r="L235">
        <v>1.3887564474881886</v>
      </c>
      <c r="M235" s="29">
        <v>21793</v>
      </c>
      <c r="N235">
        <v>75480</v>
      </c>
      <c r="O235">
        <v>19444</v>
      </c>
      <c r="P235">
        <v>3527</v>
      </c>
      <c r="Q235">
        <v>120244</v>
      </c>
      <c r="R235" s="29">
        <v>18.123981238149099</v>
      </c>
      <c r="S235">
        <v>62.772362862180231</v>
      </c>
      <c r="T235">
        <v>16.170453411396828</v>
      </c>
      <c r="U235">
        <v>2.9332024882738432</v>
      </c>
      <c r="V235" s="29">
        <v>44372</v>
      </c>
      <c r="W235">
        <v>149517</v>
      </c>
      <c r="X235">
        <v>36581</v>
      </c>
      <c r="Y235">
        <v>5129</v>
      </c>
      <c r="Z235">
        <v>235599</v>
      </c>
      <c r="AA235" s="29">
        <v>18.833696238099481</v>
      </c>
      <c r="AB235">
        <v>63.462493474080958</v>
      </c>
      <c r="AC235">
        <v>15.526806140942872</v>
      </c>
      <c r="AD235">
        <v>2.1770041468766843</v>
      </c>
    </row>
    <row r="236" spans="2:30">
      <c r="B236" t="s">
        <v>61</v>
      </c>
      <c r="C236">
        <v>2012</v>
      </c>
      <c r="D236">
        <v>5645</v>
      </c>
      <c r="E236">
        <v>18565</v>
      </c>
      <c r="F236">
        <v>4216</v>
      </c>
      <c r="G236">
        <v>373</v>
      </c>
      <c r="H236">
        <v>28799</v>
      </c>
      <c r="I236" s="29">
        <v>19.601375047744714</v>
      </c>
      <c r="J236">
        <v>64.464043890412853</v>
      </c>
      <c r="K236">
        <v>14.639397201291713</v>
      </c>
      <c r="L236">
        <v>1.2951838605507136</v>
      </c>
      <c r="M236" s="29">
        <v>5368</v>
      </c>
      <c r="N236">
        <v>19184</v>
      </c>
      <c r="O236">
        <v>4715</v>
      </c>
      <c r="P236">
        <v>832</v>
      </c>
      <c r="Q236">
        <v>30099</v>
      </c>
      <c r="R236" s="29">
        <v>17.83447955081564</v>
      </c>
      <c r="S236">
        <v>63.736336755373934</v>
      </c>
      <c r="T236">
        <v>15.664972258214558</v>
      </c>
      <c r="U236">
        <v>2.7642114355958669</v>
      </c>
      <c r="V236" s="29">
        <v>11013</v>
      </c>
      <c r="W236">
        <v>37749</v>
      </c>
      <c r="X236">
        <v>8931</v>
      </c>
      <c r="Y236">
        <v>1205</v>
      </c>
      <c r="Z236">
        <v>58898</v>
      </c>
      <c r="AA236" s="29">
        <v>18.698427790417334</v>
      </c>
      <c r="AB236">
        <v>64.092159326292915</v>
      </c>
      <c r="AC236">
        <v>15.163503005195423</v>
      </c>
      <c r="AD236">
        <v>2.0459098780943328</v>
      </c>
    </row>
    <row r="237" spans="2:30">
      <c r="B237" t="s">
        <v>63</v>
      </c>
      <c r="C237">
        <v>2012</v>
      </c>
      <c r="D237">
        <v>17867</v>
      </c>
      <c r="E237">
        <v>55919</v>
      </c>
      <c r="F237">
        <v>12865</v>
      </c>
      <c r="G237">
        <v>1093</v>
      </c>
      <c r="H237">
        <v>87744</v>
      </c>
      <c r="I237" s="29">
        <v>20.362645878920496</v>
      </c>
      <c r="J237">
        <v>63.729713712618533</v>
      </c>
      <c r="K237">
        <v>14.661971188913203</v>
      </c>
      <c r="L237">
        <v>1.2456692195477754</v>
      </c>
      <c r="M237" s="29">
        <v>16808</v>
      </c>
      <c r="N237">
        <v>57529</v>
      </c>
      <c r="O237">
        <v>14535</v>
      </c>
      <c r="P237">
        <v>2406</v>
      </c>
      <c r="Q237">
        <v>91278</v>
      </c>
      <c r="R237" s="29">
        <v>18.41407568088696</v>
      </c>
      <c r="S237">
        <v>63.026139924187653</v>
      </c>
      <c r="T237">
        <v>15.923880891342931</v>
      </c>
      <c r="U237">
        <v>2.6359035035824623</v>
      </c>
      <c r="V237" s="29">
        <v>34675</v>
      </c>
      <c r="W237">
        <v>113448</v>
      </c>
      <c r="X237">
        <v>27400</v>
      </c>
      <c r="Y237">
        <v>3499</v>
      </c>
      <c r="Z237">
        <v>179022</v>
      </c>
      <c r="AA237" s="29">
        <v>19.36912781669292</v>
      </c>
      <c r="AB237">
        <v>63.370982337366357</v>
      </c>
      <c r="AC237">
        <v>15.305381461496353</v>
      </c>
      <c r="AD237">
        <v>1.95450838444437</v>
      </c>
    </row>
    <row r="238" spans="2:30">
      <c r="B238" t="s">
        <v>65</v>
      </c>
      <c r="C238">
        <v>2012</v>
      </c>
      <c r="D238">
        <v>6288</v>
      </c>
      <c r="E238">
        <v>22102</v>
      </c>
      <c r="F238">
        <v>5461</v>
      </c>
      <c r="G238">
        <v>457</v>
      </c>
      <c r="H238">
        <v>34308</v>
      </c>
      <c r="I238" s="29">
        <v>18.328086743616648</v>
      </c>
      <c r="J238">
        <v>64.422292176751782</v>
      </c>
      <c r="K238">
        <v>15.917570246006763</v>
      </c>
      <c r="L238">
        <v>1.3320508336248105</v>
      </c>
      <c r="M238" s="29">
        <v>6096</v>
      </c>
      <c r="N238">
        <v>22409</v>
      </c>
      <c r="O238">
        <v>5943</v>
      </c>
      <c r="P238">
        <v>1066</v>
      </c>
      <c r="Q238">
        <v>35514</v>
      </c>
      <c r="R238" s="29">
        <v>17.165061665821931</v>
      </c>
      <c r="S238">
        <v>63.099059525820799</v>
      </c>
      <c r="T238">
        <v>16.734245649602975</v>
      </c>
      <c r="U238">
        <v>3.0016331587542942</v>
      </c>
      <c r="V238" s="29">
        <v>12384</v>
      </c>
      <c r="W238">
        <v>44511</v>
      </c>
      <c r="X238">
        <v>11404</v>
      </c>
      <c r="Y238">
        <v>1523</v>
      </c>
      <c r="Z238">
        <v>69822</v>
      </c>
      <c r="AA238" s="29">
        <v>17.736530033513791</v>
      </c>
      <c r="AB238">
        <v>63.749248087995191</v>
      </c>
      <c r="AC238">
        <v>16.332960957864284</v>
      </c>
      <c r="AD238">
        <v>2.1812609206267366</v>
      </c>
    </row>
    <row r="239" spans="2:30">
      <c r="B239" t="s">
        <v>67</v>
      </c>
      <c r="C239">
        <v>2012</v>
      </c>
      <c r="D239">
        <v>8730</v>
      </c>
      <c r="E239">
        <v>28191</v>
      </c>
      <c r="F239">
        <v>6837</v>
      </c>
      <c r="G239">
        <v>727</v>
      </c>
      <c r="H239">
        <v>44485</v>
      </c>
      <c r="I239" s="29">
        <v>19.624592559289646</v>
      </c>
      <c r="J239">
        <v>63.371923120152864</v>
      </c>
      <c r="K239">
        <v>15.369225581656737</v>
      </c>
      <c r="L239">
        <v>1.634258738900753</v>
      </c>
      <c r="M239" s="29">
        <v>8429</v>
      </c>
      <c r="N239">
        <v>29042</v>
      </c>
      <c r="O239">
        <v>7878</v>
      </c>
      <c r="P239">
        <v>1538</v>
      </c>
      <c r="Q239">
        <v>46887</v>
      </c>
      <c r="R239" s="29">
        <v>17.977264486958006</v>
      </c>
      <c r="S239">
        <v>61.940409921726705</v>
      </c>
      <c r="T239">
        <v>16.802098662742338</v>
      </c>
      <c r="U239">
        <v>3.2802269285729517</v>
      </c>
      <c r="V239" s="29">
        <v>17159</v>
      </c>
      <c r="W239">
        <v>57233</v>
      </c>
      <c r="X239">
        <v>14715</v>
      </c>
      <c r="Y239">
        <v>2265</v>
      </c>
      <c r="Z239">
        <v>91372</v>
      </c>
      <c r="AA239" s="29">
        <v>18.779275926979818</v>
      </c>
      <c r="AB239">
        <v>62.637350610690369</v>
      </c>
      <c r="AC239">
        <v>16.104495906842359</v>
      </c>
      <c r="AD239">
        <v>2.478877555487458</v>
      </c>
    </row>
    <row r="240" spans="2:30">
      <c r="B240" t="s">
        <v>69</v>
      </c>
      <c r="C240">
        <v>2012</v>
      </c>
      <c r="D240">
        <v>8188</v>
      </c>
      <c r="E240">
        <v>27663</v>
      </c>
      <c r="F240">
        <v>8257</v>
      </c>
      <c r="G240">
        <v>901</v>
      </c>
      <c r="H240">
        <v>45009</v>
      </c>
      <c r="I240" s="29">
        <v>18.19191717212113</v>
      </c>
      <c r="J240">
        <v>61.461041125108309</v>
      </c>
      <c r="K240">
        <v>18.345219844919907</v>
      </c>
      <c r="L240">
        <v>2.0018218578506519</v>
      </c>
      <c r="M240" s="29">
        <v>7867</v>
      </c>
      <c r="N240">
        <v>27903</v>
      </c>
      <c r="O240">
        <v>9034</v>
      </c>
      <c r="P240">
        <v>1846</v>
      </c>
      <c r="Q240">
        <v>46650</v>
      </c>
      <c r="R240" s="29">
        <v>16.863879957127544</v>
      </c>
      <c r="S240">
        <v>59.813504823151121</v>
      </c>
      <c r="T240">
        <v>19.365487674169344</v>
      </c>
      <c r="U240">
        <v>3.9571275455519825</v>
      </c>
      <c r="V240" s="29">
        <v>16055</v>
      </c>
      <c r="W240">
        <v>55566</v>
      </c>
      <c r="X240">
        <v>17291</v>
      </c>
      <c r="Y240">
        <v>2747</v>
      </c>
      <c r="Z240">
        <v>91659</v>
      </c>
      <c r="AA240" s="29">
        <v>17.516010429963234</v>
      </c>
      <c r="AB240">
        <v>60.622524792982688</v>
      </c>
      <c r="AC240">
        <v>18.864486847990921</v>
      </c>
      <c r="AD240">
        <v>2.9969779290631582</v>
      </c>
    </row>
    <row r="241" spans="2:30">
      <c r="B241" t="s">
        <v>71</v>
      </c>
      <c r="C241">
        <v>2012</v>
      </c>
      <c r="D241">
        <v>15006</v>
      </c>
      <c r="E241">
        <v>45564</v>
      </c>
      <c r="F241">
        <v>9899</v>
      </c>
      <c r="G241">
        <v>1099</v>
      </c>
      <c r="H241">
        <v>71568</v>
      </c>
      <c r="I241" s="29">
        <v>20.96747149564051</v>
      </c>
      <c r="J241">
        <v>63.665325285043593</v>
      </c>
      <c r="K241">
        <v>13.831600715403534</v>
      </c>
      <c r="L241">
        <v>1.5356025039123631</v>
      </c>
      <c r="M241" s="29">
        <v>14421</v>
      </c>
      <c r="N241">
        <v>46540</v>
      </c>
      <c r="O241">
        <v>11407</v>
      </c>
      <c r="P241">
        <v>2170</v>
      </c>
      <c r="Q241">
        <v>74538</v>
      </c>
      <c r="R241" s="29">
        <v>19.347178620301055</v>
      </c>
      <c r="S241">
        <v>62.437951112184386</v>
      </c>
      <c r="T241">
        <v>15.303603531084816</v>
      </c>
      <c r="U241">
        <v>2.9112667364297407</v>
      </c>
      <c r="V241" s="29">
        <v>29427</v>
      </c>
      <c r="W241">
        <v>92104</v>
      </c>
      <c r="X241">
        <v>21306</v>
      </c>
      <c r="Y241">
        <v>3269</v>
      </c>
      <c r="Z241">
        <v>146106</v>
      </c>
      <c r="AA241" s="29">
        <v>20.140856638331076</v>
      </c>
      <c r="AB241">
        <v>63.039163347158912</v>
      </c>
      <c r="AC241">
        <v>14.582563344421173</v>
      </c>
      <c r="AD241">
        <v>2.2374166700888396</v>
      </c>
    </row>
    <row r="242" spans="2:30">
      <c r="B242" t="s">
        <v>20</v>
      </c>
      <c r="C242">
        <v>2012</v>
      </c>
      <c r="D242">
        <v>285507</v>
      </c>
      <c r="E242">
        <v>960771</v>
      </c>
      <c r="F242">
        <v>238571</v>
      </c>
      <c r="G242">
        <v>25087</v>
      </c>
      <c r="H242">
        <v>1509936</v>
      </c>
      <c r="I242" s="29">
        <v>18.908549766347711</v>
      </c>
      <c r="J242">
        <v>63.62991544012462</v>
      </c>
      <c r="K242">
        <v>15.800073645505504</v>
      </c>
      <c r="L242">
        <v>1.6614611480221679</v>
      </c>
      <c r="M242" s="29">
        <v>271045</v>
      </c>
      <c r="N242">
        <v>970866</v>
      </c>
      <c r="O242">
        <v>270375</v>
      </c>
      <c r="P242">
        <v>51845</v>
      </c>
      <c r="Q242">
        <v>1564131</v>
      </c>
      <c r="R242" s="29">
        <v>17.328791514265749</v>
      </c>
      <c r="S242">
        <v>62.070632191293441</v>
      </c>
      <c r="T242">
        <v>17.285956227451539</v>
      </c>
      <c r="U242">
        <v>3.3146200669892738</v>
      </c>
      <c r="V242" s="29">
        <v>556552</v>
      </c>
      <c r="W242">
        <v>1931637</v>
      </c>
      <c r="X242">
        <v>508946</v>
      </c>
      <c r="Y242">
        <v>76932</v>
      </c>
      <c r="Z242">
        <v>3074067</v>
      </c>
      <c r="AA242" s="29">
        <v>18.104745277184914</v>
      </c>
      <c r="AB242">
        <v>62.836528937072615</v>
      </c>
      <c r="AC242">
        <v>16.556112797801738</v>
      </c>
      <c r="AD242">
        <v>2.5026129879407311</v>
      </c>
    </row>
    <row r="243" spans="2:30">
      <c r="B243" t="s">
        <v>23</v>
      </c>
      <c r="C243">
        <v>2013</v>
      </c>
      <c r="D243">
        <v>63549</v>
      </c>
      <c r="E243">
        <v>209544</v>
      </c>
      <c r="F243">
        <v>61313</v>
      </c>
      <c r="G243">
        <v>6465</v>
      </c>
      <c r="H243">
        <v>340871</v>
      </c>
      <c r="I243" s="29">
        <v>18.643123058283045</v>
      </c>
      <c r="J243">
        <v>61.473108595333713</v>
      </c>
      <c r="K243">
        <v>17.987156431611957</v>
      </c>
      <c r="L243">
        <v>1.8966119147712772</v>
      </c>
      <c r="M243" s="29">
        <v>60042</v>
      </c>
      <c r="N243">
        <v>210489</v>
      </c>
      <c r="O243">
        <v>67816</v>
      </c>
      <c r="P243">
        <v>12768</v>
      </c>
      <c r="Q243">
        <v>351115</v>
      </c>
      <c r="R243" s="29">
        <v>17.10038021730772</v>
      </c>
      <c r="S243">
        <v>59.948734745026556</v>
      </c>
      <c r="T243">
        <v>19.314469618216254</v>
      </c>
      <c r="U243">
        <v>3.636415419449468</v>
      </c>
      <c r="V243" s="29">
        <v>123591</v>
      </c>
      <c r="W243">
        <v>420033</v>
      </c>
      <c r="X243">
        <v>129129</v>
      </c>
      <c r="Y243">
        <v>19233</v>
      </c>
      <c r="Z243">
        <v>691986</v>
      </c>
      <c r="AA243" s="29">
        <v>17.860332434471218</v>
      </c>
      <c r="AB243">
        <v>60.699638431991396</v>
      </c>
      <c r="AC243">
        <v>18.660637642958093</v>
      </c>
      <c r="AD243">
        <v>2.7793914905792891</v>
      </c>
    </row>
    <row r="244" spans="2:30">
      <c r="B244" t="s">
        <v>25</v>
      </c>
      <c r="C244">
        <v>2013</v>
      </c>
      <c r="D244">
        <v>11345</v>
      </c>
      <c r="E244">
        <v>38962</v>
      </c>
      <c r="F244">
        <v>13857</v>
      </c>
      <c r="G244">
        <v>1490</v>
      </c>
      <c r="H244">
        <v>65654</v>
      </c>
      <c r="I244" s="29">
        <v>17.279982940871843</v>
      </c>
      <c r="J244">
        <v>59.344442075121087</v>
      </c>
      <c r="K244">
        <v>21.106101684588904</v>
      </c>
      <c r="L244">
        <v>2.2694732994181619</v>
      </c>
      <c r="M244" s="29">
        <v>10757</v>
      </c>
      <c r="N244">
        <v>38923</v>
      </c>
      <c r="O244">
        <v>14541</v>
      </c>
      <c r="P244">
        <v>2830</v>
      </c>
      <c r="Q244">
        <v>67051</v>
      </c>
      <c r="R244" s="29">
        <v>16.04301203561468</v>
      </c>
      <c r="S244">
        <v>58.049842657081918</v>
      </c>
      <c r="T244">
        <v>21.686477457457755</v>
      </c>
      <c r="U244">
        <v>4.2206678498456398</v>
      </c>
      <c r="V244" s="29">
        <v>22102</v>
      </c>
      <c r="W244">
        <v>77885</v>
      </c>
      <c r="X244">
        <v>28398</v>
      </c>
      <c r="Y244">
        <v>4320</v>
      </c>
      <c r="Z244">
        <v>132705</v>
      </c>
      <c r="AA244" s="29">
        <v>16.654986624467803</v>
      </c>
      <c r="AB244">
        <v>58.690328171508234</v>
      </c>
      <c r="AC244">
        <v>21.399344410534646</v>
      </c>
      <c r="AD244">
        <v>3.2553407934893182</v>
      </c>
    </row>
    <row r="245" spans="2:30">
      <c r="B245" t="s">
        <v>26</v>
      </c>
      <c r="C245">
        <v>2013</v>
      </c>
      <c r="D245">
        <v>33760</v>
      </c>
      <c r="E245">
        <v>115240</v>
      </c>
      <c r="F245">
        <v>36014</v>
      </c>
      <c r="G245">
        <v>3836</v>
      </c>
      <c r="H245">
        <v>188850</v>
      </c>
      <c r="I245" s="29">
        <v>17.876621657400051</v>
      </c>
      <c r="J245">
        <v>61.021975112523165</v>
      </c>
      <c r="K245">
        <v>19.070161503839024</v>
      </c>
      <c r="L245">
        <v>2.0312417262377549</v>
      </c>
      <c r="M245" s="29">
        <v>31838</v>
      </c>
      <c r="N245">
        <v>117020</v>
      </c>
      <c r="O245">
        <v>38761</v>
      </c>
      <c r="P245">
        <v>7437</v>
      </c>
      <c r="Q245">
        <v>195056</v>
      </c>
      <c r="R245" s="29">
        <v>16.322492002296777</v>
      </c>
      <c r="S245">
        <v>59.993027643343453</v>
      </c>
      <c r="T245">
        <v>19.871729144450825</v>
      </c>
      <c r="U245">
        <v>3.8127512099089489</v>
      </c>
      <c r="V245" s="29">
        <v>65598</v>
      </c>
      <c r="W245">
        <v>232260</v>
      </c>
      <c r="X245">
        <v>74775</v>
      </c>
      <c r="Y245">
        <v>11273</v>
      </c>
      <c r="Z245">
        <v>383906</v>
      </c>
      <c r="AA245" s="29">
        <v>17.086995254046563</v>
      </c>
      <c r="AB245">
        <v>60.499184696253771</v>
      </c>
      <c r="AC245">
        <v>19.477424161122777</v>
      </c>
      <c r="AD245">
        <v>2.9363958885768913</v>
      </c>
    </row>
    <row r="246" spans="2:30">
      <c r="B246" t="s">
        <v>223</v>
      </c>
      <c r="C246">
        <v>2013</v>
      </c>
      <c r="D246">
        <v>47262</v>
      </c>
      <c r="E246">
        <v>165656</v>
      </c>
      <c r="F246">
        <v>39914</v>
      </c>
      <c r="G246">
        <v>4215</v>
      </c>
      <c r="H246">
        <v>257047</v>
      </c>
      <c r="I246" s="29">
        <v>18.38652075301404</v>
      </c>
      <c r="J246">
        <v>64.445801740537718</v>
      </c>
      <c r="K246">
        <v>15.527899567005257</v>
      </c>
      <c r="L246">
        <v>1.6397779394429812</v>
      </c>
      <c r="M246" s="29">
        <v>44189</v>
      </c>
      <c r="N246">
        <v>164092</v>
      </c>
      <c r="O246">
        <v>46924</v>
      </c>
      <c r="P246">
        <v>8458</v>
      </c>
      <c r="Q246">
        <v>263663</v>
      </c>
      <c r="R246" s="29">
        <v>16.759651524863177</v>
      </c>
      <c r="S246">
        <v>62.235505171374058</v>
      </c>
      <c r="T246">
        <v>17.79696051398945</v>
      </c>
      <c r="U246">
        <v>3.2078827897733095</v>
      </c>
      <c r="V246" s="29">
        <v>91451</v>
      </c>
      <c r="W246">
        <v>329748</v>
      </c>
      <c r="X246">
        <v>86838</v>
      </c>
      <c r="Y246">
        <v>12673</v>
      </c>
      <c r="Z246">
        <v>520710</v>
      </c>
      <c r="AA246" s="29">
        <v>17.562750859403504</v>
      </c>
      <c r="AB246">
        <v>63.326611741660422</v>
      </c>
      <c r="AC246">
        <v>16.676845076914212</v>
      </c>
      <c r="AD246">
        <v>2.4337923220218549</v>
      </c>
    </row>
    <row r="247" spans="2:30">
      <c r="B247" t="s">
        <v>107</v>
      </c>
      <c r="C247">
        <v>2013</v>
      </c>
      <c r="D247">
        <v>45083</v>
      </c>
      <c r="E247">
        <v>157853</v>
      </c>
      <c r="F247">
        <v>28285</v>
      </c>
      <c r="G247">
        <v>3346</v>
      </c>
      <c r="H247">
        <v>234567</v>
      </c>
      <c r="I247" s="29">
        <v>19.219668580831918</v>
      </c>
      <c r="J247">
        <v>67.295484872126082</v>
      </c>
      <c r="K247">
        <v>12.058388434860829</v>
      </c>
      <c r="L247">
        <v>1.4264581121811679</v>
      </c>
      <c r="M247" s="29">
        <v>43312</v>
      </c>
      <c r="N247">
        <v>159828</v>
      </c>
      <c r="O247">
        <v>34236</v>
      </c>
      <c r="P247">
        <v>6926</v>
      </c>
      <c r="Q247">
        <v>244302</v>
      </c>
      <c r="R247" s="29">
        <v>17.728876554428535</v>
      </c>
      <c r="S247">
        <v>65.4223051796547</v>
      </c>
      <c r="T247">
        <v>14.013802588599356</v>
      </c>
      <c r="U247">
        <v>2.8350156773174184</v>
      </c>
      <c r="V247" s="29">
        <v>88395</v>
      </c>
      <c r="W247">
        <v>317681</v>
      </c>
      <c r="X247">
        <v>62521</v>
      </c>
      <c r="Y247">
        <v>10272</v>
      </c>
      <c r="Z247">
        <v>478869</v>
      </c>
      <c r="AA247" s="29">
        <v>18.459119299850272</v>
      </c>
      <c r="AB247">
        <v>66.339854949892356</v>
      </c>
      <c r="AC247">
        <v>13.055971466100333</v>
      </c>
      <c r="AD247">
        <v>2.145054284157045</v>
      </c>
    </row>
    <row r="248" spans="2:30">
      <c r="B248" t="s">
        <v>27</v>
      </c>
      <c r="C248">
        <v>2013</v>
      </c>
      <c r="D248">
        <v>28093</v>
      </c>
      <c r="E248">
        <v>92285</v>
      </c>
      <c r="F248">
        <v>22061</v>
      </c>
      <c r="G248">
        <v>2019</v>
      </c>
      <c r="H248">
        <v>144458</v>
      </c>
      <c r="I248" s="29">
        <v>19.447174957427073</v>
      </c>
      <c r="J248">
        <v>63.883620152570295</v>
      </c>
      <c r="K248">
        <v>15.271566822190533</v>
      </c>
      <c r="L248">
        <v>1.3976380678120977</v>
      </c>
      <c r="M248" s="29">
        <v>27111</v>
      </c>
      <c r="N248">
        <v>94472</v>
      </c>
      <c r="O248">
        <v>24785</v>
      </c>
      <c r="P248">
        <v>4309</v>
      </c>
      <c r="Q248">
        <v>150677</v>
      </c>
      <c r="R248" s="29">
        <v>17.992792529715881</v>
      </c>
      <c r="S248">
        <v>62.698354758855032</v>
      </c>
      <c r="T248">
        <v>16.449093093172813</v>
      </c>
      <c r="U248">
        <v>2.8597596182562701</v>
      </c>
      <c r="V248" s="29">
        <v>55204</v>
      </c>
      <c r="W248">
        <v>186757</v>
      </c>
      <c r="X248">
        <v>46846</v>
      </c>
      <c r="Y248">
        <v>6328</v>
      </c>
      <c r="Z248">
        <v>295135</v>
      </c>
      <c r="AA248" s="29">
        <v>18.704660579057041</v>
      </c>
      <c r="AB248">
        <v>63.278499669642706</v>
      </c>
      <c r="AC248">
        <v>15.872736205465296</v>
      </c>
      <c r="AD248">
        <v>2.1441035458349567</v>
      </c>
    </row>
    <row r="249" spans="2:30">
      <c r="B249" t="s">
        <v>28</v>
      </c>
      <c r="C249">
        <v>2013</v>
      </c>
      <c r="D249">
        <v>55616</v>
      </c>
      <c r="E249">
        <v>179142</v>
      </c>
      <c r="F249">
        <v>44685</v>
      </c>
      <c r="G249">
        <v>4337</v>
      </c>
      <c r="H249">
        <v>283780</v>
      </c>
      <c r="I249" s="29">
        <v>19.598280358023821</v>
      </c>
      <c r="J249">
        <v>63.127070265698784</v>
      </c>
      <c r="K249">
        <v>15.746352808513636</v>
      </c>
      <c r="L249">
        <v>1.5282965677637605</v>
      </c>
      <c r="M249" s="29">
        <v>53208</v>
      </c>
      <c r="N249">
        <v>183111</v>
      </c>
      <c r="O249">
        <v>50140</v>
      </c>
      <c r="P249">
        <v>8862</v>
      </c>
      <c r="Q249">
        <v>295321</v>
      </c>
      <c r="R249" s="29">
        <v>18.017005224823158</v>
      </c>
      <c r="S249">
        <v>62.00405660281524</v>
      </c>
      <c r="T249">
        <v>16.978135655777951</v>
      </c>
      <c r="U249">
        <v>3.0008025165836498</v>
      </c>
      <c r="V249" s="29">
        <v>108824</v>
      </c>
      <c r="W249">
        <v>362253</v>
      </c>
      <c r="X249">
        <v>94825</v>
      </c>
      <c r="Y249">
        <v>13199</v>
      </c>
      <c r="Z249">
        <v>579101</v>
      </c>
      <c r="AA249" s="29">
        <v>18.791886044057946</v>
      </c>
      <c r="AB249">
        <v>62.554373071364068</v>
      </c>
      <c r="AC249">
        <v>16.374518434608127</v>
      </c>
      <c r="AD249">
        <v>2.279222449969867</v>
      </c>
    </row>
    <row r="250" spans="2:30">
      <c r="B250" t="s">
        <v>30</v>
      </c>
      <c r="C250">
        <v>2013</v>
      </c>
      <c r="D250">
        <v>6172</v>
      </c>
      <c r="E250">
        <v>20751</v>
      </c>
      <c r="F250">
        <v>6832</v>
      </c>
      <c r="G250">
        <v>655</v>
      </c>
      <c r="H250">
        <v>34410</v>
      </c>
      <c r="I250" s="29">
        <v>17.936646323743098</v>
      </c>
      <c r="J250">
        <v>60.30514385353095</v>
      </c>
      <c r="K250">
        <v>19.8546934030805</v>
      </c>
      <c r="L250">
        <v>1.9035164196454519</v>
      </c>
      <c r="M250" s="29">
        <v>5881</v>
      </c>
      <c r="N250">
        <v>20708</v>
      </c>
      <c r="O250">
        <v>7624</v>
      </c>
      <c r="P250">
        <v>1468</v>
      </c>
      <c r="Q250">
        <v>35681</v>
      </c>
      <c r="R250" s="29">
        <v>16.482161374400942</v>
      </c>
      <c r="S250">
        <v>58.036490008688105</v>
      </c>
      <c r="T250">
        <v>21.367114150388161</v>
      </c>
      <c r="U250">
        <v>4.1142344665227997</v>
      </c>
      <c r="V250" s="29">
        <v>12053</v>
      </c>
      <c r="W250">
        <v>41459</v>
      </c>
      <c r="X250">
        <v>14456</v>
      </c>
      <c r="Y250">
        <v>2123</v>
      </c>
      <c r="Z250">
        <v>70091</v>
      </c>
      <c r="AA250" s="29">
        <v>17.196216347319911</v>
      </c>
      <c r="AB250">
        <v>59.150247535346914</v>
      </c>
      <c r="AC250">
        <v>20.624616569887717</v>
      </c>
      <c r="AD250">
        <v>3.0289195474454638</v>
      </c>
    </row>
    <row r="251" spans="2:30">
      <c r="B251" t="s">
        <v>32</v>
      </c>
      <c r="C251">
        <v>2013</v>
      </c>
      <c r="D251">
        <v>10728</v>
      </c>
      <c r="E251">
        <v>37388</v>
      </c>
      <c r="F251">
        <v>10896</v>
      </c>
      <c r="G251">
        <v>1212</v>
      </c>
      <c r="H251">
        <v>60224</v>
      </c>
      <c r="I251" s="29">
        <v>17.813496280552606</v>
      </c>
      <c r="J251">
        <v>62.081562167906476</v>
      </c>
      <c r="K251">
        <v>18.092454835281615</v>
      </c>
      <c r="L251">
        <v>2.0124867162592985</v>
      </c>
      <c r="M251" s="29">
        <v>10212</v>
      </c>
      <c r="N251">
        <v>36911</v>
      </c>
      <c r="O251">
        <v>12069</v>
      </c>
      <c r="P251">
        <v>2495</v>
      </c>
      <c r="Q251">
        <v>61687</v>
      </c>
      <c r="R251" s="29">
        <v>16.554541475513478</v>
      </c>
      <c r="S251">
        <v>59.835945985377791</v>
      </c>
      <c r="T251">
        <v>19.564900222088934</v>
      </c>
      <c r="U251">
        <v>4.0446123170197934</v>
      </c>
      <c r="V251" s="29">
        <v>20940</v>
      </c>
      <c r="W251">
        <v>74299</v>
      </c>
      <c r="X251">
        <v>22965</v>
      </c>
      <c r="Y251">
        <v>3707</v>
      </c>
      <c r="Z251">
        <v>121911</v>
      </c>
      <c r="AA251" s="29">
        <v>17.176464798090411</v>
      </c>
      <c r="AB251">
        <v>60.945279753262625</v>
      </c>
      <c r="AC251">
        <v>18.837512611659324</v>
      </c>
      <c r="AD251">
        <v>3.0407428369876386</v>
      </c>
    </row>
    <row r="252" spans="2:30">
      <c r="B252" t="s">
        <v>34</v>
      </c>
      <c r="C252">
        <v>2013</v>
      </c>
      <c r="D252">
        <v>9702</v>
      </c>
      <c r="E252">
        <v>33152</v>
      </c>
      <c r="F252">
        <v>11825</v>
      </c>
      <c r="G252">
        <v>1508</v>
      </c>
      <c r="H252">
        <v>56187</v>
      </c>
      <c r="I252" s="29">
        <v>17.267339420150567</v>
      </c>
      <c r="J252">
        <v>59.0029722177728</v>
      </c>
      <c r="K252">
        <v>21.045793510954493</v>
      </c>
      <c r="L252">
        <v>2.6838948511221457</v>
      </c>
      <c r="M252" s="29">
        <v>9254</v>
      </c>
      <c r="N252">
        <v>33970</v>
      </c>
      <c r="O252">
        <v>13457</v>
      </c>
      <c r="P252">
        <v>2967</v>
      </c>
      <c r="Q252">
        <v>59648</v>
      </c>
      <c r="R252" s="29">
        <v>15.514350858369101</v>
      </c>
      <c r="S252">
        <v>56.95077789699571</v>
      </c>
      <c r="T252">
        <v>22.560689377682401</v>
      </c>
      <c r="U252">
        <v>4.9741818669527902</v>
      </c>
      <c r="V252" s="29">
        <v>18956</v>
      </c>
      <c r="W252">
        <v>67122</v>
      </c>
      <c r="X252">
        <v>25282</v>
      </c>
      <c r="Y252">
        <v>4475</v>
      </c>
      <c r="Z252">
        <v>115835</v>
      </c>
      <c r="AA252" s="29">
        <v>16.364656623645704</v>
      </c>
      <c r="AB252">
        <v>57.946216601199986</v>
      </c>
      <c r="AC252">
        <v>21.825873009021453</v>
      </c>
      <c r="AD252">
        <v>3.863253766132861</v>
      </c>
    </row>
    <row r="253" spans="2:30">
      <c r="B253" t="s">
        <v>36</v>
      </c>
      <c r="C253">
        <v>2013</v>
      </c>
      <c r="D253">
        <v>8900</v>
      </c>
      <c r="E253">
        <v>27844</v>
      </c>
      <c r="F253">
        <v>8856</v>
      </c>
      <c r="G253">
        <v>944</v>
      </c>
      <c r="H253">
        <v>46544</v>
      </c>
      <c r="I253" s="29">
        <v>19.121691302853215</v>
      </c>
      <c r="J253">
        <v>59.822963217600552</v>
      </c>
      <c r="K253">
        <v>19.027157098659334</v>
      </c>
      <c r="L253">
        <v>2.0281883808869026</v>
      </c>
      <c r="M253" s="29">
        <v>8099</v>
      </c>
      <c r="N253">
        <v>28478</v>
      </c>
      <c r="O253">
        <v>9670</v>
      </c>
      <c r="P253">
        <v>1719</v>
      </c>
      <c r="Q253">
        <v>47966</v>
      </c>
      <c r="R253" s="29">
        <v>16.884876787724636</v>
      </c>
      <c r="S253">
        <v>59.371221281741235</v>
      </c>
      <c r="T253">
        <v>20.160113413668014</v>
      </c>
      <c r="U253">
        <v>3.5837885168661132</v>
      </c>
      <c r="V253" s="29">
        <v>16999</v>
      </c>
      <c r="W253">
        <v>56322</v>
      </c>
      <c r="X253">
        <v>18526</v>
      </c>
      <c r="Y253">
        <v>2663</v>
      </c>
      <c r="Z253">
        <v>94510</v>
      </c>
      <c r="AA253" s="29">
        <v>17.986456459633899</v>
      </c>
      <c r="AB253">
        <v>59.593693789017031</v>
      </c>
      <c r="AC253">
        <v>19.602158501745848</v>
      </c>
      <c r="AD253">
        <v>2.8176912496032167</v>
      </c>
    </row>
    <row r="254" spans="2:30">
      <c r="B254" t="s">
        <v>38</v>
      </c>
      <c r="C254">
        <v>2013</v>
      </c>
      <c r="D254">
        <v>14494</v>
      </c>
      <c r="E254">
        <v>47406</v>
      </c>
      <c r="F254">
        <v>12480</v>
      </c>
      <c r="G254">
        <v>1105</v>
      </c>
      <c r="H254">
        <v>75485</v>
      </c>
      <c r="I254" s="29">
        <v>19.201165794528716</v>
      </c>
      <c r="J254">
        <v>62.801881168444062</v>
      </c>
      <c r="K254">
        <v>16.53308604358482</v>
      </c>
      <c r="L254">
        <v>1.4638669934424058</v>
      </c>
      <c r="M254" s="29">
        <v>13916</v>
      </c>
      <c r="N254">
        <v>48083</v>
      </c>
      <c r="O254">
        <v>13674</v>
      </c>
      <c r="P254">
        <v>2082</v>
      </c>
      <c r="Q254">
        <v>77755</v>
      </c>
      <c r="R254" s="29">
        <v>17.897241334962384</v>
      </c>
      <c r="S254">
        <v>61.839110025078767</v>
      </c>
      <c r="T254">
        <v>17.586007330718282</v>
      </c>
      <c r="U254">
        <v>2.6776413092405633</v>
      </c>
      <c r="V254" s="29">
        <v>28410</v>
      </c>
      <c r="W254">
        <v>95489</v>
      </c>
      <c r="X254">
        <v>26154</v>
      </c>
      <c r="Y254">
        <v>3187</v>
      </c>
      <c r="Z254">
        <v>153240</v>
      </c>
      <c r="AA254" s="29">
        <v>18.539545810493344</v>
      </c>
      <c r="AB254">
        <v>62.313364656747581</v>
      </c>
      <c r="AC254">
        <v>17.067345340642127</v>
      </c>
      <c r="AD254">
        <v>2.0797441921169408</v>
      </c>
    </row>
    <row r="255" spans="2:30">
      <c r="B255" t="s">
        <v>40</v>
      </c>
      <c r="C255">
        <v>2013</v>
      </c>
      <c r="D255">
        <v>13553</v>
      </c>
      <c r="E255">
        <v>43003</v>
      </c>
      <c r="F255">
        <v>10424</v>
      </c>
      <c r="G255">
        <v>1041</v>
      </c>
      <c r="H255">
        <v>68021</v>
      </c>
      <c r="I255" s="29">
        <v>19.924729127769368</v>
      </c>
      <c r="J255">
        <v>63.220182002616845</v>
      </c>
      <c r="K255">
        <v>15.324679143205774</v>
      </c>
      <c r="L255">
        <v>1.530409726408021</v>
      </c>
      <c r="M255" s="29">
        <v>12680</v>
      </c>
      <c r="N255">
        <v>42339</v>
      </c>
      <c r="O255">
        <v>11322</v>
      </c>
      <c r="P255">
        <v>2037</v>
      </c>
      <c r="Q255">
        <v>68378</v>
      </c>
      <c r="R255" s="29">
        <v>18.543976132674253</v>
      </c>
      <c r="S255">
        <v>61.919038287168384</v>
      </c>
      <c r="T255">
        <v>16.557957237708035</v>
      </c>
      <c r="U255">
        <v>2.9790283424493258</v>
      </c>
      <c r="V255" s="29">
        <v>26233</v>
      </c>
      <c r="W255">
        <v>85342</v>
      </c>
      <c r="X255">
        <v>21746</v>
      </c>
      <c r="Y255">
        <v>3078</v>
      </c>
      <c r="Z255">
        <v>136399</v>
      </c>
      <c r="AA255" s="29">
        <v>19.232545693150243</v>
      </c>
      <c r="AB255">
        <v>62.567907389350367</v>
      </c>
      <c r="AC255">
        <v>15.942932132933526</v>
      </c>
      <c r="AD255">
        <v>2.2566147845658695</v>
      </c>
    </row>
    <row r="256" spans="2:30">
      <c r="B256" t="s">
        <v>41</v>
      </c>
      <c r="C256">
        <v>2013</v>
      </c>
      <c r="D256">
        <v>11345</v>
      </c>
      <c r="E256">
        <v>38962</v>
      </c>
      <c r="F256">
        <v>13857</v>
      </c>
      <c r="G256">
        <v>1490</v>
      </c>
      <c r="H256">
        <v>65654</v>
      </c>
      <c r="I256" s="29">
        <v>17.279982940871843</v>
      </c>
      <c r="J256">
        <v>59.344442075121087</v>
      </c>
      <c r="K256">
        <v>21.106101684588904</v>
      </c>
      <c r="L256">
        <v>2.2694732994181619</v>
      </c>
      <c r="M256" s="29">
        <v>10757</v>
      </c>
      <c r="N256">
        <v>38923</v>
      </c>
      <c r="O256">
        <v>14541</v>
      </c>
      <c r="P256">
        <v>2830</v>
      </c>
      <c r="Q256">
        <v>67051</v>
      </c>
      <c r="R256" s="29">
        <v>16.04301203561468</v>
      </c>
      <c r="S256">
        <v>58.049842657081918</v>
      </c>
      <c r="T256">
        <v>21.686477457457755</v>
      </c>
      <c r="U256">
        <v>4.2206678498456398</v>
      </c>
      <c r="V256" s="29">
        <v>22102</v>
      </c>
      <c r="W256">
        <v>77885</v>
      </c>
      <c r="X256">
        <v>28398</v>
      </c>
      <c r="Y256">
        <v>4320</v>
      </c>
      <c r="Z256">
        <v>132705</v>
      </c>
      <c r="AA256" s="29">
        <v>16.654986624467803</v>
      </c>
      <c r="AB256">
        <v>58.690328171508234</v>
      </c>
      <c r="AC256">
        <v>21.399344410534646</v>
      </c>
      <c r="AD256">
        <v>3.2553407934893182</v>
      </c>
    </row>
    <row r="257" spans="2:30">
      <c r="B257" t="s">
        <v>43</v>
      </c>
      <c r="C257">
        <v>2013</v>
      </c>
      <c r="D257">
        <v>5682</v>
      </c>
      <c r="E257">
        <v>24600</v>
      </c>
      <c r="F257">
        <v>7026</v>
      </c>
      <c r="G257">
        <v>786</v>
      </c>
      <c r="H257">
        <v>38094</v>
      </c>
      <c r="I257" s="29">
        <v>14.915734761379746</v>
      </c>
      <c r="J257">
        <v>64.577098755709557</v>
      </c>
      <c r="K257">
        <v>18.443849425106315</v>
      </c>
      <c r="L257">
        <v>2.0633170578043787</v>
      </c>
      <c r="M257" s="29">
        <v>5383</v>
      </c>
      <c r="N257">
        <v>23573</v>
      </c>
      <c r="O257">
        <v>7429</v>
      </c>
      <c r="P257">
        <v>1485</v>
      </c>
      <c r="Q257">
        <v>37870</v>
      </c>
      <c r="R257" s="29">
        <v>14.214417744916821</v>
      </c>
      <c r="S257">
        <v>62.247161341431209</v>
      </c>
      <c r="T257">
        <v>19.617111169791389</v>
      </c>
      <c r="U257">
        <v>3.9213097438605757</v>
      </c>
      <c r="V257" s="29">
        <v>11065</v>
      </c>
      <c r="W257">
        <v>48173</v>
      </c>
      <c r="X257">
        <v>14455</v>
      </c>
      <c r="Y257">
        <v>2271</v>
      </c>
      <c r="Z257">
        <v>75964</v>
      </c>
      <c r="AA257" s="29">
        <v>14.566110262756043</v>
      </c>
      <c r="AB257">
        <v>63.41556526775841</v>
      </c>
      <c r="AC257">
        <v>19.028750460744565</v>
      </c>
      <c r="AD257">
        <v>2.9895740087409828</v>
      </c>
    </row>
    <row r="258" spans="2:30">
      <c r="B258" t="s">
        <v>45</v>
      </c>
      <c r="C258">
        <v>2013</v>
      </c>
      <c r="D258">
        <v>11208</v>
      </c>
      <c r="E258">
        <v>35955</v>
      </c>
      <c r="F258">
        <v>11974</v>
      </c>
      <c r="G258">
        <v>1276</v>
      </c>
      <c r="H258">
        <v>60413</v>
      </c>
      <c r="I258" s="29">
        <v>18.5522983463824</v>
      </c>
      <c r="J258">
        <v>59.515336103156599</v>
      </c>
      <c r="K258">
        <v>19.820237366129806</v>
      </c>
      <c r="L258">
        <v>2.112128184331187</v>
      </c>
      <c r="M258" s="29">
        <v>10575</v>
      </c>
      <c r="N258">
        <v>36773</v>
      </c>
      <c r="O258">
        <v>13107</v>
      </c>
      <c r="P258">
        <v>2393</v>
      </c>
      <c r="Q258">
        <v>62848</v>
      </c>
      <c r="R258" s="29">
        <v>16.826311099796335</v>
      </c>
      <c r="S258">
        <v>58.51101069246436</v>
      </c>
      <c r="T258">
        <v>20.855078920570264</v>
      </c>
      <c r="U258">
        <v>3.8075992871690429</v>
      </c>
      <c r="V258" s="29">
        <v>21783</v>
      </c>
      <c r="W258">
        <v>72728</v>
      </c>
      <c r="X258">
        <v>25081</v>
      </c>
      <c r="Y258">
        <v>3669</v>
      </c>
      <c r="Z258">
        <v>123261</v>
      </c>
      <c r="AA258" s="29">
        <v>17.672256431474676</v>
      </c>
      <c r="AB258">
        <v>59.003253259343992</v>
      </c>
      <c r="AC258">
        <v>20.347879702420069</v>
      </c>
      <c r="AD258">
        <v>2.976610606761263</v>
      </c>
    </row>
    <row r="259" spans="2:30">
      <c r="B259" t="s">
        <v>47</v>
      </c>
      <c r="C259">
        <v>2013</v>
      </c>
      <c r="D259">
        <v>16870</v>
      </c>
      <c r="E259">
        <v>54685</v>
      </c>
      <c r="F259">
        <v>17014</v>
      </c>
      <c r="G259">
        <v>1774</v>
      </c>
      <c r="H259">
        <v>90343</v>
      </c>
      <c r="I259" s="29">
        <v>18.673278505252206</v>
      </c>
      <c r="J259">
        <v>60.530422943670239</v>
      </c>
      <c r="K259">
        <v>18.83267104258216</v>
      </c>
      <c r="L259">
        <v>1.9636275084954007</v>
      </c>
      <c r="M259" s="29">
        <v>15880</v>
      </c>
      <c r="N259">
        <v>56674</v>
      </c>
      <c r="O259">
        <v>18225</v>
      </c>
      <c r="P259">
        <v>3559</v>
      </c>
      <c r="Q259">
        <v>94338</v>
      </c>
      <c r="R259" s="29">
        <v>16.833089529139901</v>
      </c>
      <c r="S259">
        <v>60.075473298140722</v>
      </c>
      <c r="T259">
        <v>19.318832283915281</v>
      </c>
      <c r="U259">
        <v>3.7726048888040875</v>
      </c>
      <c r="V259" s="29">
        <v>32750</v>
      </c>
      <c r="W259">
        <v>111359</v>
      </c>
      <c r="X259">
        <v>35239</v>
      </c>
      <c r="Y259">
        <v>5333</v>
      </c>
      <c r="Z259">
        <v>184681</v>
      </c>
      <c r="AA259" s="29">
        <v>17.73328062984281</v>
      </c>
      <c r="AB259">
        <v>60.298027409424904</v>
      </c>
      <c r="AC259">
        <v>19.081009957710865</v>
      </c>
      <c r="AD259">
        <v>2.8876820030214261</v>
      </c>
    </row>
    <row r="260" spans="2:30">
      <c r="B260" t="s">
        <v>49</v>
      </c>
      <c r="C260">
        <v>2013</v>
      </c>
      <c r="D260">
        <v>21620</v>
      </c>
      <c r="E260">
        <v>77689</v>
      </c>
      <c r="F260">
        <v>17858</v>
      </c>
      <c r="G260">
        <v>2054</v>
      </c>
      <c r="H260">
        <v>119221</v>
      </c>
      <c r="I260" s="29">
        <v>18.134389075750075</v>
      </c>
      <c r="J260">
        <v>65.163855361052157</v>
      </c>
      <c r="K260">
        <v>14.978904723161188</v>
      </c>
      <c r="L260">
        <v>1.7228508400365705</v>
      </c>
      <c r="M260" s="29">
        <v>19911</v>
      </c>
      <c r="N260">
        <v>75751</v>
      </c>
      <c r="O260">
        <v>21444</v>
      </c>
      <c r="P260">
        <v>4005</v>
      </c>
      <c r="Q260">
        <v>121111</v>
      </c>
      <c r="R260" s="29">
        <v>16.44029031219295</v>
      </c>
      <c r="S260">
        <v>62.546754630050117</v>
      </c>
      <c r="T260">
        <v>17.706071289973661</v>
      </c>
      <c r="U260">
        <v>3.306883767783273</v>
      </c>
      <c r="V260" s="29">
        <v>41531</v>
      </c>
      <c r="W260">
        <v>153440</v>
      </c>
      <c r="X260">
        <v>39302</v>
      </c>
      <c r="Y260">
        <v>6059</v>
      </c>
      <c r="Z260">
        <v>240332</v>
      </c>
      <c r="AA260" s="29">
        <v>17.280678394887072</v>
      </c>
      <c r="AB260">
        <v>63.845014396751168</v>
      </c>
      <c r="AC260">
        <v>16.353211390909241</v>
      </c>
      <c r="AD260">
        <v>2.5210958174525242</v>
      </c>
    </row>
    <row r="261" spans="2:30">
      <c r="B261" t="s">
        <v>51</v>
      </c>
      <c r="C261">
        <v>2013</v>
      </c>
      <c r="D261">
        <v>12479</v>
      </c>
      <c r="E261">
        <v>43688</v>
      </c>
      <c r="F261">
        <v>11203</v>
      </c>
      <c r="G261">
        <v>1111</v>
      </c>
      <c r="H261">
        <v>68481</v>
      </c>
      <c r="I261" s="29">
        <v>18.222572684394212</v>
      </c>
      <c r="J261">
        <v>63.795797374454231</v>
      </c>
      <c r="K261">
        <v>16.359282136651043</v>
      </c>
      <c r="L261">
        <v>1.6223478045005184</v>
      </c>
      <c r="M261" s="29">
        <v>11920</v>
      </c>
      <c r="N261">
        <v>44267</v>
      </c>
      <c r="O261">
        <v>12814</v>
      </c>
      <c r="P261">
        <v>2416</v>
      </c>
      <c r="Q261">
        <v>71417</v>
      </c>
      <c r="R261" s="29">
        <v>16.690703894030833</v>
      </c>
      <c r="S261">
        <v>61.983841382303929</v>
      </c>
      <c r="T261">
        <v>17.942506686083146</v>
      </c>
      <c r="U261">
        <v>3.3829480375820884</v>
      </c>
      <c r="V261" s="29">
        <v>24399</v>
      </c>
      <c r="W261">
        <v>87955</v>
      </c>
      <c r="X261">
        <v>24017</v>
      </c>
      <c r="Y261">
        <v>3527</v>
      </c>
      <c r="Z261">
        <v>139898</v>
      </c>
      <c r="AA261" s="29">
        <v>17.440563839368682</v>
      </c>
      <c r="AB261">
        <v>62.870805872850219</v>
      </c>
      <c r="AC261">
        <v>17.167507755650547</v>
      </c>
      <c r="AD261">
        <v>2.5211225321305526</v>
      </c>
    </row>
    <row r="262" spans="2:30">
      <c r="B262" t="s">
        <v>53</v>
      </c>
      <c r="C262">
        <v>2013</v>
      </c>
      <c r="D262">
        <v>13163</v>
      </c>
      <c r="E262">
        <v>44279</v>
      </c>
      <c r="F262">
        <v>10853</v>
      </c>
      <c r="G262">
        <v>1050</v>
      </c>
      <c r="H262">
        <v>69345</v>
      </c>
      <c r="I262" s="29">
        <v>18.981902083783979</v>
      </c>
      <c r="J262">
        <v>63.85319777921984</v>
      </c>
      <c r="K262">
        <v>15.650731848006345</v>
      </c>
      <c r="L262">
        <v>1.5141682889898334</v>
      </c>
      <c r="M262" s="29">
        <v>12358</v>
      </c>
      <c r="N262">
        <v>44074</v>
      </c>
      <c r="O262">
        <v>12666</v>
      </c>
      <c r="P262">
        <v>2037</v>
      </c>
      <c r="Q262">
        <v>71135</v>
      </c>
      <c r="R262" s="29">
        <v>17.372601391719968</v>
      </c>
      <c r="S262">
        <v>61.958248400927815</v>
      </c>
      <c r="T262">
        <v>17.805580937653755</v>
      </c>
      <c r="U262">
        <v>2.8635692696984605</v>
      </c>
      <c r="V262" s="29">
        <v>25521</v>
      </c>
      <c r="W262">
        <v>88353</v>
      </c>
      <c r="X262">
        <v>23519</v>
      </c>
      <c r="Y262">
        <v>3087</v>
      </c>
      <c r="Z262">
        <v>140480</v>
      </c>
      <c r="AA262" s="29">
        <v>18.166998861047837</v>
      </c>
      <c r="AB262">
        <v>62.89365034168565</v>
      </c>
      <c r="AC262">
        <v>16.741884965831435</v>
      </c>
      <c r="AD262">
        <v>2.1974658314350797</v>
      </c>
    </row>
    <row r="263" spans="2:30">
      <c r="B263" t="s">
        <v>55</v>
      </c>
      <c r="C263">
        <v>2013</v>
      </c>
      <c r="D263">
        <v>12116</v>
      </c>
      <c r="E263">
        <v>38726</v>
      </c>
      <c r="F263">
        <v>9967</v>
      </c>
      <c r="G263">
        <v>1048</v>
      </c>
      <c r="H263">
        <v>61857</v>
      </c>
      <c r="I263" s="29">
        <v>19.587112210420809</v>
      </c>
      <c r="J263">
        <v>62.605687311056144</v>
      </c>
      <c r="K263">
        <v>16.112970237806554</v>
      </c>
      <c r="L263">
        <v>1.6942302407164913</v>
      </c>
      <c r="M263" s="29">
        <v>11634</v>
      </c>
      <c r="N263">
        <v>39716</v>
      </c>
      <c r="O263">
        <v>11721</v>
      </c>
      <c r="P263">
        <v>2231</v>
      </c>
      <c r="Q263">
        <v>65302</v>
      </c>
      <c r="R263" s="29">
        <v>17.815687115249151</v>
      </c>
      <c r="S263">
        <v>60.818964197114944</v>
      </c>
      <c r="T263">
        <v>17.948914275213625</v>
      </c>
      <c r="U263">
        <v>3.4164344124222841</v>
      </c>
      <c r="V263" s="29">
        <v>23750</v>
      </c>
      <c r="W263">
        <v>78442</v>
      </c>
      <c r="X263">
        <v>21688</v>
      </c>
      <c r="Y263">
        <v>3279</v>
      </c>
      <c r="Z263">
        <v>127159</v>
      </c>
      <c r="AA263" s="29">
        <v>18.677403880181505</v>
      </c>
      <c r="AB263">
        <v>61.688122743966211</v>
      </c>
      <c r="AC263">
        <v>17.05581201487901</v>
      </c>
      <c r="AD263">
        <v>2.5786613609732698</v>
      </c>
    </row>
    <row r="264" spans="2:30">
      <c r="B264" t="s">
        <v>57</v>
      </c>
      <c r="C264">
        <v>2013</v>
      </c>
      <c r="D264">
        <v>32967</v>
      </c>
      <c r="E264">
        <v>119127</v>
      </c>
      <c r="F264">
        <v>18318</v>
      </c>
      <c r="G264">
        <v>2298</v>
      </c>
      <c r="H264">
        <v>172710</v>
      </c>
      <c r="I264" s="29">
        <v>19.088066701406984</v>
      </c>
      <c r="J264">
        <v>68.975160673962137</v>
      </c>
      <c r="K264">
        <v>10.6062185165885</v>
      </c>
      <c r="L264">
        <v>1.3305541080423831</v>
      </c>
      <c r="M264" s="29">
        <v>31678</v>
      </c>
      <c r="N264">
        <v>120112</v>
      </c>
      <c r="O264">
        <v>22515</v>
      </c>
      <c r="P264">
        <v>4695</v>
      </c>
      <c r="Q264">
        <v>179000</v>
      </c>
      <c r="R264" s="29">
        <v>17.697206703910613</v>
      </c>
      <c r="S264">
        <v>67.101675977653628</v>
      </c>
      <c r="T264">
        <v>12.578212290502794</v>
      </c>
      <c r="U264">
        <v>2.6229050279329607</v>
      </c>
      <c r="V264" s="29">
        <v>64645</v>
      </c>
      <c r="W264">
        <v>239239</v>
      </c>
      <c r="X264">
        <v>40833</v>
      </c>
      <c r="Y264">
        <v>6993</v>
      </c>
      <c r="Z264">
        <v>351710</v>
      </c>
      <c r="AA264" s="29">
        <v>18.380199596258283</v>
      </c>
      <c r="AB264">
        <v>68.021665576753577</v>
      </c>
      <c r="AC264">
        <v>11.609849023343095</v>
      </c>
      <c r="AD264">
        <v>1.9882858036450486</v>
      </c>
    </row>
    <row r="265" spans="2:30">
      <c r="B265" t="s">
        <v>59</v>
      </c>
      <c r="C265">
        <v>2013</v>
      </c>
      <c r="D265">
        <v>22440</v>
      </c>
      <c r="E265">
        <v>73766</v>
      </c>
      <c r="F265">
        <v>17751</v>
      </c>
      <c r="G265">
        <v>1634</v>
      </c>
      <c r="H265">
        <v>115591</v>
      </c>
      <c r="I265" s="29">
        <v>19.413276120113157</v>
      </c>
      <c r="J265">
        <v>63.816387088960212</v>
      </c>
      <c r="K265">
        <v>15.356731925495929</v>
      </c>
      <c r="L265">
        <v>1.4136048654306996</v>
      </c>
      <c r="M265" s="29">
        <v>21762</v>
      </c>
      <c r="N265">
        <v>75304</v>
      </c>
      <c r="O265">
        <v>19974</v>
      </c>
      <c r="P265">
        <v>3483</v>
      </c>
      <c r="Q265">
        <v>120523</v>
      </c>
      <c r="R265" s="29">
        <v>18.056304605759895</v>
      </c>
      <c r="S265">
        <v>62.481020220206929</v>
      </c>
      <c r="T265">
        <v>16.572770342590211</v>
      </c>
      <c r="U265">
        <v>2.8899048314429612</v>
      </c>
      <c r="V265" s="29">
        <v>44202</v>
      </c>
      <c r="W265">
        <v>149070</v>
      </c>
      <c r="X265">
        <v>37725</v>
      </c>
      <c r="Y265">
        <v>5117</v>
      </c>
      <c r="Z265">
        <v>236114</v>
      </c>
      <c r="AA265" s="29">
        <v>18.720618006556155</v>
      </c>
      <c r="AB265">
        <v>63.1347569394445</v>
      </c>
      <c r="AC265">
        <v>15.97745157000432</v>
      </c>
      <c r="AD265">
        <v>2.1671734839950196</v>
      </c>
    </row>
    <row r="266" spans="2:30">
      <c r="B266" t="s">
        <v>61</v>
      </c>
      <c r="C266">
        <v>2013</v>
      </c>
      <c r="D266">
        <v>5653</v>
      </c>
      <c r="E266">
        <v>18519</v>
      </c>
      <c r="F266">
        <v>4310</v>
      </c>
      <c r="G266">
        <v>385</v>
      </c>
      <c r="H266">
        <v>28867</v>
      </c>
      <c r="I266" s="29">
        <v>19.582914746942876</v>
      </c>
      <c r="J266">
        <v>64.152838881768105</v>
      </c>
      <c r="K266">
        <v>14.930543527211002</v>
      </c>
      <c r="L266">
        <v>1.333702844078013</v>
      </c>
      <c r="M266" s="29">
        <v>5349</v>
      </c>
      <c r="N266">
        <v>19168</v>
      </c>
      <c r="O266">
        <v>4811</v>
      </c>
      <c r="P266">
        <v>826</v>
      </c>
      <c r="Q266">
        <v>30154</v>
      </c>
      <c r="R266" s="29">
        <v>17.738940107448432</v>
      </c>
      <c r="S266">
        <v>63.567022617231551</v>
      </c>
      <c r="T266">
        <v>15.954765536910525</v>
      </c>
      <c r="U266">
        <v>2.739271738409498</v>
      </c>
      <c r="V266" s="29">
        <v>11002</v>
      </c>
      <c r="W266">
        <v>37687</v>
      </c>
      <c r="X266">
        <v>9121</v>
      </c>
      <c r="Y266">
        <v>1211</v>
      </c>
      <c r="Z266">
        <v>59021</v>
      </c>
      <c r="AA266" s="29">
        <v>18.640822758001388</v>
      </c>
      <c r="AB266">
        <v>63.853543653953679</v>
      </c>
      <c r="AC266">
        <v>15.453821521153488</v>
      </c>
      <c r="AD266">
        <v>2.0518120668914457</v>
      </c>
    </row>
    <row r="267" spans="2:30">
      <c r="B267" t="s">
        <v>63</v>
      </c>
      <c r="C267">
        <v>2013</v>
      </c>
      <c r="D267">
        <v>17608</v>
      </c>
      <c r="E267">
        <v>55743</v>
      </c>
      <c r="F267">
        <v>13368</v>
      </c>
      <c r="G267">
        <v>1099</v>
      </c>
      <c r="H267">
        <v>87818</v>
      </c>
      <c r="I267" s="29">
        <v>20.050559110888429</v>
      </c>
      <c r="J267">
        <v>63.475597257965333</v>
      </c>
      <c r="K267">
        <v>15.222391764786265</v>
      </c>
      <c r="L267">
        <v>1.2514518663599716</v>
      </c>
      <c r="M267" s="29">
        <v>16664</v>
      </c>
      <c r="N267">
        <v>57401</v>
      </c>
      <c r="O267">
        <v>15015</v>
      </c>
      <c r="P267">
        <v>2349</v>
      </c>
      <c r="Q267">
        <v>91429</v>
      </c>
      <c r="R267" s="29">
        <v>18.226164564853605</v>
      </c>
      <c r="S267">
        <v>62.782049459143167</v>
      </c>
      <c r="T267">
        <v>16.422579269159677</v>
      </c>
      <c r="U267">
        <v>2.5692067068435618</v>
      </c>
      <c r="V267" s="29">
        <v>34272</v>
      </c>
      <c r="W267">
        <v>113144</v>
      </c>
      <c r="X267">
        <v>28383</v>
      </c>
      <c r="Y267">
        <v>3448</v>
      </c>
      <c r="Z267">
        <v>179247</v>
      </c>
      <c r="AA267" s="29">
        <v>19.119985271720026</v>
      </c>
      <c r="AB267">
        <v>63.121837464504281</v>
      </c>
      <c r="AC267">
        <v>15.834574637232423</v>
      </c>
      <c r="AD267">
        <v>1.9236026265432618</v>
      </c>
    </row>
    <row r="268" spans="2:30">
      <c r="B268" t="s">
        <v>65</v>
      </c>
      <c r="C268">
        <v>2013</v>
      </c>
      <c r="D268">
        <v>6265</v>
      </c>
      <c r="E268">
        <v>22014</v>
      </c>
      <c r="F268">
        <v>5581</v>
      </c>
      <c r="G268">
        <v>458</v>
      </c>
      <c r="H268">
        <v>34318</v>
      </c>
      <c r="I268" s="29">
        <v>18.255725858150242</v>
      </c>
      <c r="J268">
        <v>64.147094819045407</v>
      </c>
      <c r="K268">
        <v>16.26260271577598</v>
      </c>
      <c r="L268">
        <v>1.3345766070283815</v>
      </c>
      <c r="M268" s="29">
        <v>6106</v>
      </c>
      <c r="N268">
        <v>22318</v>
      </c>
      <c r="O268">
        <v>6019</v>
      </c>
      <c r="P268">
        <v>1028</v>
      </c>
      <c r="Q268">
        <v>35471</v>
      </c>
      <c r="R268" s="29">
        <v>17.214062191649514</v>
      </c>
      <c r="S268">
        <v>62.919004256998676</v>
      </c>
      <c r="T268">
        <v>16.968791407064927</v>
      </c>
      <c r="U268">
        <v>2.898142144286882</v>
      </c>
      <c r="V268" s="29">
        <v>12371</v>
      </c>
      <c r="W268">
        <v>44332</v>
      </c>
      <c r="X268">
        <v>11600</v>
      </c>
      <c r="Y268">
        <v>1486</v>
      </c>
      <c r="Z268">
        <v>69789</v>
      </c>
      <c r="AA268" s="29">
        <v>17.726289243290491</v>
      </c>
      <c r="AB268">
        <v>63.522904755763797</v>
      </c>
      <c r="AC268">
        <v>16.62153061370703</v>
      </c>
      <c r="AD268">
        <v>2.1292753872386765</v>
      </c>
    </row>
    <row r="269" spans="2:30">
      <c r="B269" t="s">
        <v>67</v>
      </c>
      <c r="C269">
        <v>2013</v>
      </c>
      <c r="D269">
        <v>8631</v>
      </c>
      <c r="E269">
        <v>28112</v>
      </c>
      <c r="F269">
        <v>7031</v>
      </c>
      <c r="G269">
        <v>741</v>
      </c>
      <c r="H269">
        <v>44515</v>
      </c>
      <c r="I269" s="29">
        <v>19.388970010108952</v>
      </c>
      <c r="J269">
        <v>63.151746602268901</v>
      </c>
      <c r="K269">
        <v>15.794675951926319</v>
      </c>
      <c r="L269">
        <v>1.6646074356958327</v>
      </c>
      <c r="M269" s="29">
        <v>8337</v>
      </c>
      <c r="N269">
        <v>28972</v>
      </c>
      <c r="O269">
        <v>8064</v>
      </c>
      <c r="P269">
        <v>1519</v>
      </c>
      <c r="Q269">
        <v>46892</v>
      </c>
      <c r="R269" s="29">
        <v>17.779152094173849</v>
      </c>
      <c r="S269">
        <v>61.784526145184685</v>
      </c>
      <c r="T269">
        <v>17.196963234666896</v>
      </c>
      <c r="U269">
        <v>3.2393585259745796</v>
      </c>
      <c r="V269" s="29">
        <v>16968</v>
      </c>
      <c r="W269">
        <v>57084</v>
      </c>
      <c r="X269">
        <v>15095</v>
      </c>
      <c r="Y269">
        <v>2260</v>
      </c>
      <c r="Z269">
        <v>91407</v>
      </c>
      <c r="AA269" s="29">
        <v>18.56312973842266</v>
      </c>
      <c r="AB269">
        <v>62.450359381666608</v>
      </c>
      <c r="AC269">
        <v>16.514052534269805</v>
      </c>
      <c r="AD269">
        <v>2.4724583456409244</v>
      </c>
    </row>
    <row r="270" spans="2:30">
      <c r="B270" t="s">
        <v>69</v>
      </c>
      <c r="C270">
        <v>2013</v>
      </c>
      <c r="D270">
        <v>8099</v>
      </c>
      <c r="E270">
        <v>27688</v>
      </c>
      <c r="F270">
        <v>8543</v>
      </c>
      <c r="G270">
        <v>920</v>
      </c>
      <c r="H270">
        <v>45250</v>
      </c>
      <c r="I270" s="29">
        <v>17.898342541436463</v>
      </c>
      <c r="J270">
        <v>61.188950276243091</v>
      </c>
      <c r="K270">
        <v>18.879558011049724</v>
      </c>
      <c r="L270">
        <v>2.0331491712707184</v>
      </c>
      <c r="M270" s="29">
        <v>7731</v>
      </c>
      <c r="N270">
        <v>27907</v>
      </c>
      <c r="O270">
        <v>9346</v>
      </c>
      <c r="P270">
        <v>1866</v>
      </c>
      <c r="Q270">
        <v>46850</v>
      </c>
      <c r="R270" s="29">
        <v>16.501600853788688</v>
      </c>
      <c r="S270">
        <v>59.566702241195301</v>
      </c>
      <c r="T270">
        <v>19.948772678762005</v>
      </c>
      <c r="U270">
        <v>3.9829242262540019</v>
      </c>
      <c r="V270" s="29">
        <v>15830</v>
      </c>
      <c r="W270">
        <v>55595</v>
      </c>
      <c r="X270">
        <v>17889</v>
      </c>
      <c r="Y270">
        <v>2786</v>
      </c>
      <c r="Z270">
        <v>92100</v>
      </c>
      <c r="AA270" s="29">
        <v>17.187839305103147</v>
      </c>
      <c r="AB270">
        <v>60.363735070575466</v>
      </c>
      <c r="AC270">
        <v>19.423452768729639</v>
      </c>
      <c r="AD270">
        <v>3.0249728555917481</v>
      </c>
    </row>
    <row r="271" spans="2:30">
      <c r="B271" t="s">
        <v>71</v>
      </c>
      <c r="C271">
        <v>2013</v>
      </c>
      <c r="D271">
        <v>15013</v>
      </c>
      <c r="E271">
        <v>45585</v>
      </c>
      <c r="F271">
        <v>10162</v>
      </c>
      <c r="G271">
        <v>1119</v>
      </c>
      <c r="H271">
        <v>71879</v>
      </c>
      <c r="I271" s="29">
        <v>20.886489795350517</v>
      </c>
      <c r="J271">
        <v>63.419079286022338</v>
      </c>
      <c r="K271">
        <v>14.137647991763934</v>
      </c>
      <c r="L271">
        <v>1.5567829268632007</v>
      </c>
      <c r="M271" s="29">
        <v>14370</v>
      </c>
      <c r="N271">
        <v>46513</v>
      </c>
      <c r="O271">
        <v>11696</v>
      </c>
      <c r="P271">
        <v>2100</v>
      </c>
      <c r="Q271">
        <v>74679</v>
      </c>
      <c r="R271" s="29">
        <v>19.242357289197766</v>
      </c>
      <c r="S271">
        <v>62.283908461548762</v>
      </c>
      <c r="T271">
        <v>15.661698737262148</v>
      </c>
      <c r="U271">
        <v>2.812035511991323</v>
      </c>
      <c r="V271" s="29">
        <v>29383</v>
      </c>
      <c r="W271">
        <v>92098</v>
      </c>
      <c r="X271">
        <v>21858</v>
      </c>
      <c r="Y271">
        <v>3219</v>
      </c>
      <c r="Z271">
        <v>146558</v>
      </c>
      <c r="AA271" s="29">
        <v>20.048717913726989</v>
      </c>
      <c r="AB271">
        <v>62.840650118042007</v>
      </c>
      <c r="AC271">
        <v>14.914231908186521</v>
      </c>
      <c r="AD271">
        <v>2.1964000600444877</v>
      </c>
    </row>
    <row r="272" spans="2:30">
      <c r="B272" t="s">
        <v>20</v>
      </c>
      <c r="C272">
        <v>2013</v>
      </c>
      <c r="D272">
        <v>284708</v>
      </c>
      <c r="E272">
        <v>958682</v>
      </c>
      <c r="F272">
        <v>246129</v>
      </c>
      <c r="G272">
        <v>25708</v>
      </c>
      <c r="H272">
        <v>1515227</v>
      </c>
      <c r="I272" s="29">
        <v>18.789791892567912</v>
      </c>
      <c r="J272">
        <v>63.269859895580005</v>
      </c>
      <c r="K272">
        <v>16.243704738629923</v>
      </c>
      <c r="L272">
        <v>1.696643473222164</v>
      </c>
      <c r="M272" s="29">
        <v>270457</v>
      </c>
      <c r="N272">
        <v>967935</v>
      </c>
      <c r="O272">
        <v>277203</v>
      </c>
      <c r="P272">
        <v>51590</v>
      </c>
      <c r="Q272">
        <v>1567185</v>
      </c>
      <c r="R272" s="29">
        <v>17.257503102696877</v>
      </c>
      <c r="S272">
        <v>61.76265086763847</v>
      </c>
      <c r="T272">
        <v>17.687956431435982</v>
      </c>
      <c r="U272">
        <v>3.2918895982286713</v>
      </c>
      <c r="V272" s="29">
        <v>555165</v>
      </c>
      <c r="W272">
        <v>1926617</v>
      </c>
      <c r="X272">
        <v>523332</v>
      </c>
      <c r="Y272">
        <v>77298</v>
      </c>
      <c r="Z272">
        <v>3082412</v>
      </c>
      <c r="AA272" s="29">
        <v>18.010733153128132</v>
      </c>
      <c r="AB272">
        <v>62.503552412850716</v>
      </c>
      <c r="AC272">
        <v>16.978002940554347</v>
      </c>
      <c r="AD272">
        <v>2.5077114934668043</v>
      </c>
    </row>
    <row r="273" spans="2:30">
      <c r="B273" t="s">
        <v>23</v>
      </c>
      <c r="C273">
        <v>2014</v>
      </c>
      <c r="D273">
        <v>63592</v>
      </c>
      <c r="E273">
        <v>208587</v>
      </c>
      <c r="F273">
        <v>63184</v>
      </c>
      <c r="G273">
        <v>6752</v>
      </c>
      <c r="H273">
        <v>342115</v>
      </c>
      <c r="I273" s="29">
        <v>18.587901728950794</v>
      </c>
      <c r="J273">
        <v>60.969849319673209</v>
      </c>
      <c r="K273">
        <v>18.468643584759512</v>
      </c>
      <c r="L273">
        <v>1.9736053666164888</v>
      </c>
      <c r="M273" s="29">
        <v>60174</v>
      </c>
      <c r="N273">
        <v>209542</v>
      </c>
      <c r="O273">
        <v>69140</v>
      </c>
      <c r="P273">
        <v>13067</v>
      </c>
      <c r="Q273">
        <v>351923</v>
      </c>
      <c r="R273" s="29">
        <v>17.098626688224414</v>
      </c>
      <c r="S273">
        <v>59.542002085683521</v>
      </c>
      <c r="T273">
        <v>19.646343092096853</v>
      </c>
      <c r="U273">
        <v>3.7130281339952207</v>
      </c>
      <c r="V273" s="29">
        <v>123766</v>
      </c>
      <c r="W273">
        <v>418129</v>
      </c>
      <c r="X273">
        <v>132324</v>
      </c>
      <c r="Y273">
        <v>19819</v>
      </c>
      <c r="Z273">
        <v>694038</v>
      </c>
      <c r="AA273" s="29">
        <v>17.832741146738364</v>
      </c>
      <c r="AB273">
        <v>60.245836683293994</v>
      </c>
      <c r="AC273">
        <v>19.065814840109617</v>
      </c>
      <c r="AD273">
        <v>2.8556073298580191</v>
      </c>
    </row>
    <row r="274" spans="2:30">
      <c r="B274" t="s">
        <v>25</v>
      </c>
      <c r="C274">
        <v>2014</v>
      </c>
      <c r="D274">
        <v>11238</v>
      </c>
      <c r="E274">
        <v>38609</v>
      </c>
      <c r="F274">
        <v>14211</v>
      </c>
      <c r="G274">
        <v>1583</v>
      </c>
      <c r="H274">
        <v>65641</v>
      </c>
      <c r="I274" s="29">
        <v>17.1203973126552</v>
      </c>
      <c r="J274">
        <v>58.818421413445861</v>
      </c>
      <c r="K274">
        <v>21.649578769366705</v>
      </c>
      <c r="L274">
        <v>2.4116025045322282</v>
      </c>
      <c r="M274" s="29">
        <v>10676</v>
      </c>
      <c r="N274">
        <v>38560</v>
      </c>
      <c r="O274">
        <v>14930</v>
      </c>
      <c r="P274">
        <v>2868</v>
      </c>
      <c r="Q274">
        <v>67034</v>
      </c>
      <c r="R274" s="29">
        <v>15.926246382432796</v>
      </c>
      <c r="S274">
        <v>57.523048005489755</v>
      </c>
      <c r="T274">
        <v>22.272279738640094</v>
      </c>
      <c r="U274">
        <v>4.2784258734373601</v>
      </c>
      <c r="V274" s="29">
        <v>21914</v>
      </c>
      <c r="W274">
        <v>77169</v>
      </c>
      <c r="X274">
        <v>29141</v>
      </c>
      <c r="Y274">
        <v>4451</v>
      </c>
      <c r="Z274">
        <v>132675</v>
      </c>
      <c r="AA274" s="29">
        <v>16.517052948935369</v>
      </c>
      <c r="AB274">
        <v>58.163934426229517</v>
      </c>
      <c r="AC274">
        <v>21.964198228754476</v>
      </c>
      <c r="AD274">
        <v>3.354814396080648</v>
      </c>
    </row>
    <row r="275" spans="2:30">
      <c r="B275" t="s">
        <v>26</v>
      </c>
      <c r="C275">
        <v>2014</v>
      </c>
      <c r="D275">
        <v>33526</v>
      </c>
      <c r="E275">
        <v>114541</v>
      </c>
      <c r="F275">
        <v>36948</v>
      </c>
      <c r="G275">
        <v>4016</v>
      </c>
      <c r="H275">
        <v>189031</v>
      </c>
      <c r="I275" s="29">
        <v>17.735715305955107</v>
      </c>
      <c r="J275">
        <v>60.593765043828782</v>
      </c>
      <c r="K275">
        <v>19.54600039147018</v>
      </c>
      <c r="L275">
        <v>2.1245192587459201</v>
      </c>
      <c r="M275" s="29">
        <v>31724</v>
      </c>
      <c r="N275">
        <v>116047</v>
      </c>
      <c r="O275">
        <v>39674</v>
      </c>
      <c r="P275">
        <v>7513</v>
      </c>
      <c r="Q275">
        <v>194958</v>
      </c>
      <c r="R275" s="29">
        <v>16.272222735153214</v>
      </c>
      <c r="S275">
        <v>59.524102627232537</v>
      </c>
      <c r="T275">
        <v>20.350024107756543</v>
      </c>
      <c r="U275">
        <v>3.8536505298577128</v>
      </c>
      <c r="V275" s="29">
        <v>65250</v>
      </c>
      <c r="W275">
        <v>230588</v>
      </c>
      <c r="X275">
        <v>76622</v>
      </c>
      <c r="Y275">
        <v>11529</v>
      </c>
      <c r="Z275">
        <v>383989</v>
      </c>
      <c r="AA275" s="29">
        <v>16.992674269315007</v>
      </c>
      <c r="AB275">
        <v>60.050678535062204</v>
      </c>
      <c r="AC275">
        <v>19.954217438520374</v>
      </c>
      <c r="AD275">
        <v>3.002429757102417</v>
      </c>
    </row>
    <row r="276" spans="2:30">
      <c r="B276" t="s">
        <v>223</v>
      </c>
      <c r="C276">
        <v>2014</v>
      </c>
      <c r="D276">
        <v>47374</v>
      </c>
      <c r="E276">
        <v>165950</v>
      </c>
      <c r="F276">
        <v>40956</v>
      </c>
      <c r="G276">
        <v>4371</v>
      </c>
      <c r="H276">
        <v>258651</v>
      </c>
      <c r="I276" s="29">
        <v>18.315800054900233</v>
      </c>
      <c r="J276">
        <v>64.1598138031556</v>
      </c>
      <c r="K276">
        <v>15.834464200795667</v>
      </c>
      <c r="L276">
        <v>1.6899219411484974</v>
      </c>
      <c r="M276" s="29">
        <v>44103</v>
      </c>
      <c r="N276">
        <v>163811</v>
      </c>
      <c r="O276">
        <v>47848</v>
      </c>
      <c r="P276">
        <v>8588</v>
      </c>
      <c r="Q276">
        <v>264350</v>
      </c>
      <c r="R276" s="29">
        <v>16.683563457537357</v>
      </c>
      <c r="S276">
        <v>61.96746737280121</v>
      </c>
      <c r="T276">
        <v>18.100245886135806</v>
      </c>
      <c r="U276">
        <v>3.2487232835256288</v>
      </c>
      <c r="V276" s="29">
        <v>91477</v>
      </c>
      <c r="W276">
        <v>329761</v>
      </c>
      <c r="X276">
        <v>88804</v>
      </c>
      <c r="Y276">
        <v>12959</v>
      </c>
      <c r="Z276">
        <v>523001</v>
      </c>
      <c r="AA276" s="29">
        <v>17.490788736541614</v>
      </c>
      <c r="AB276">
        <v>63.051695885858727</v>
      </c>
      <c r="AC276">
        <v>16.979699847610235</v>
      </c>
      <c r="AD276">
        <v>2.4778155299894267</v>
      </c>
    </row>
    <row r="277" spans="2:30">
      <c r="B277" t="s">
        <v>107</v>
      </c>
      <c r="C277">
        <v>2014</v>
      </c>
      <c r="D277">
        <v>45434</v>
      </c>
      <c r="E277">
        <v>158430</v>
      </c>
      <c r="F277">
        <v>29069</v>
      </c>
      <c r="G277">
        <v>3415</v>
      </c>
      <c r="H277">
        <v>236348</v>
      </c>
      <c r="I277" s="29">
        <v>19.223348621524195</v>
      </c>
      <c r="J277">
        <v>67.03251138152217</v>
      </c>
      <c r="K277">
        <v>12.299236718736777</v>
      </c>
      <c r="L277">
        <v>1.4449032782168667</v>
      </c>
      <c r="M277" s="29">
        <v>43491</v>
      </c>
      <c r="N277">
        <v>160289</v>
      </c>
      <c r="O277">
        <v>34788</v>
      </c>
      <c r="P277">
        <v>7063</v>
      </c>
      <c r="Q277">
        <v>245631</v>
      </c>
      <c r="R277" s="29">
        <v>17.705827033232776</v>
      </c>
      <c r="S277">
        <v>65.2560141024545</v>
      </c>
      <c r="T277">
        <v>14.162707475847919</v>
      </c>
      <c r="U277">
        <v>2.875451388464811</v>
      </c>
      <c r="V277" s="29">
        <v>88925</v>
      </c>
      <c r="W277">
        <v>318719</v>
      </c>
      <c r="X277">
        <v>63857</v>
      </c>
      <c r="Y277">
        <v>10478</v>
      </c>
      <c r="Z277">
        <v>481979</v>
      </c>
      <c r="AA277" s="29">
        <v>18.449973961521145</v>
      </c>
      <c r="AB277">
        <v>66.127154917537894</v>
      </c>
      <c r="AC277">
        <v>13.24891748395677</v>
      </c>
      <c r="AD277">
        <v>2.1739536369841836</v>
      </c>
    </row>
    <row r="278" spans="2:30">
      <c r="B278" t="s">
        <v>27</v>
      </c>
      <c r="C278">
        <v>2014</v>
      </c>
      <c r="D278">
        <v>28110</v>
      </c>
      <c r="E278">
        <v>92280</v>
      </c>
      <c r="F278">
        <v>22587</v>
      </c>
      <c r="G278">
        <v>2077</v>
      </c>
      <c r="H278">
        <v>145054</v>
      </c>
      <c r="I278" s="29">
        <v>19.378989893419003</v>
      </c>
      <c r="J278">
        <v>63.617687206143913</v>
      </c>
      <c r="K278">
        <v>15.571442359397189</v>
      </c>
      <c r="L278">
        <v>1.4318805410398885</v>
      </c>
      <c r="M278" s="29">
        <v>27102</v>
      </c>
      <c r="N278">
        <v>94251</v>
      </c>
      <c r="O278">
        <v>25282</v>
      </c>
      <c r="P278">
        <v>4264</v>
      </c>
      <c r="Q278">
        <v>150899</v>
      </c>
      <c r="R278" s="29">
        <v>17.960357590176208</v>
      </c>
      <c r="S278">
        <v>62.459658447040731</v>
      </c>
      <c r="T278">
        <v>16.754252844617923</v>
      </c>
      <c r="U278">
        <v>2.8257311181651303</v>
      </c>
      <c r="V278" s="29">
        <v>55212</v>
      </c>
      <c r="W278">
        <v>186531</v>
      </c>
      <c r="X278">
        <v>47869</v>
      </c>
      <c r="Y278">
        <v>6341</v>
      </c>
      <c r="Z278">
        <v>295953</v>
      </c>
      <c r="AA278" s="29">
        <v>18.655664919767666</v>
      </c>
      <c r="AB278">
        <v>63.027237432970772</v>
      </c>
      <c r="AC278">
        <v>16.174527712170512</v>
      </c>
      <c r="AD278">
        <v>2.142569935091045</v>
      </c>
    </row>
    <row r="279" spans="2:30">
      <c r="B279" t="s">
        <v>28</v>
      </c>
      <c r="C279">
        <v>2014</v>
      </c>
      <c r="D279">
        <v>55334</v>
      </c>
      <c r="E279">
        <v>178796</v>
      </c>
      <c r="F279">
        <v>45881</v>
      </c>
      <c r="G279">
        <v>4464</v>
      </c>
      <c r="H279">
        <v>284475</v>
      </c>
      <c r="I279" s="29">
        <v>19.451269883118023</v>
      </c>
      <c r="J279">
        <v>62.851217154407244</v>
      </c>
      <c r="K279">
        <v>16.128306529572018</v>
      </c>
      <c r="L279">
        <v>1.5692064329027156</v>
      </c>
      <c r="M279" s="29">
        <v>52963</v>
      </c>
      <c r="N279">
        <v>182755</v>
      </c>
      <c r="O279">
        <v>51383</v>
      </c>
      <c r="P279">
        <v>8825</v>
      </c>
      <c r="Q279">
        <v>295926</v>
      </c>
      <c r="R279" s="29">
        <v>17.897379750342989</v>
      </c>
      <c r="S279">
        <v>61.756993302379648</v>
      </c>
      <c r="T279">
        <v>17.363462487243435</v>
      </c>
      <c r="U279">
        <v>2.9821644600339274</v>
      </c>
      <c r="V279" s="29">
        <v>108297</v>
      </c>
      <c r="W279">
        <v>361551</v>
      </c>
      <c r="X279">
        <v>97264</v>
      </c>
      <c r="Y279">
        <v>13289</v>
      </c>
      <c r="Z279">
        <v>580401</v>
      </c>
      <c r="AA279" s="29">
        <v>18.658996107863356</v>
      </c>
      <c r="AB279">
        <v>62.293311003943828</v>
      </c>
      <c r="AC279">
        <v>16.758068990232616</v>
      </c>
      <c r="AD279">
        <v>2.2896238979602033</v>
      </c>
    </row>
    <row r="280" spans="2:30">
      <c r="B280" t="s">
        <v>30</v>
      </c>
      <c r="C280">
        <v>2014</v>
      </c>
      <c r="D280">
        <v>6192</v>
      </c>
      <c r="E280">
        <v>20607</v>
      </c>
      <c r="F280">
        <v>7017</v>
      </c>
      <c r="G280">
        <v>682</v>
      </c>
      <c r="H280">
        <v>34498</v>
      </c>
      <c r="I280" s="29">
        <v>17.948866600962372</v>
      </c>
      <c r="J280">
        <v>59.73389761725317</v>
      </c>
      <c r="K280">
        <v>20.340309583164242</v>
      </c>
      <c r="L280">
        <v>1.9769261986202098</v>
      </c>
      <c r="M280" s="29">
        <v>5873</v>
      </c>
      <c r="N280">
        <v>20534</v>
      </c>
      <c r="O280">
        <v>7766</v>
      </c>
      <c r="P280">
        <v>1498</v>
      </c>
      <c r="Q280">
        <v>35671</v>
      </c>
      <c r="R280" s="29">
        <v>16.464354798015194</v>
      </c>
      <c r="S280">
        <v>57.56496874211544</v>
      </c>
      <c r="T280">
        <v>21.771186678254043</v>
      </c>
      <c r="U280">
        <v>4.1994897816153181</v>
      </c>
      <c r="V280" s="29">
        <v>12065</v>
      </c>
      <c r="W280">
        <v>41141</v>
      </c>
      <c r="X280">
        <v>14783</v>
      </c>
      <c r="Y280">
        <v>2180</v>
      </c>
      <c r="Z280">
        <v>70169</v>
      </c>
      <c r="AA280" s="29">
        <v>17.194202568085622</v>
      </c>
      <c r="AB280">
        <v>58.631304422180733</v>
      </c>
      <c r="AC280">
        <v>21.067707962205532</v>
      </c>
      <c r="AD280">
        <v>3.1067850475281107</v>
      </c>
    </row>
    <row r="281" spans="2:30">
      <c r="B281" t="s">
        <v>32</v>
      </c>
      <c r="C281">
        <v>2014</v>
      </c>
      <c r="D281">
        <v>10733</v>
      </c>
      <c r="E281">
        <v>37322</v>
      </c>
      <c r="F281">
        <v>11224</v>
      </c>
      <c r="G281">
        <v>1262</v>
      </c>
      <c r="H281">
        <v>60541</v>
      </c>
      <c r="I281" s="29">
        <v>17.728481524916997</v>
      </c>
      <c r="J281">
        <v>61.64747856824301</v>
      </c>
      <c r="K281">
        <v>18.539502155563998</v>
      </c>
      <c r="L281">
        <v>2.0845377512759948</v>
      </c>
      <c r="M281" s="29">
        <v>10179</v>
      </c>
      <c r="N281">
        <v>36754</v>
      </c>
      <c r="O281">
        <v>12220</v>
      </c>
      <c r="P281">
        <v>2579</v>
      </c>
      <c r="Q281">
        <v>61732</v>
      </c>
      <c r="R281" s="29">
        <v>16.489017041404782</v>
      </c>
      <c r="S281">
        <v>59.53800298062594</v>
      </c>
      <c r="T281">
        <v>19.795243957752866</v>
      </c>
      <c r="U281">
        <v>4.1777360202164191</v>
      </c>
      <c r="V281" s="29">
        <v>20912</v>
      </c>
      <c r="W281">
        <v>74076</v>
      </c>
      <c r="X281">
        <v>23444</v>
      </c>
      <c r="Y281">
        <v>3841</v>
      </c>
      <c r="Z281">
        <v>122273</v>
      </c>
      <c r="AA281" s="29">
        <v>17.102712782053274</v>
      </c>
      <c r="AB281">
        <v>60.582467102303859</v>
      </c>
      <c r="AC281">
        <v>19.173488832366917</v>
      </c>
      <c r="AD281">
        <v>3.1413312832759477</v>
      </c>
    </row>
    <row r="282" spans="2:30">
      <c r="B282" t="s">
        <v>34</v>
      </c>
      <c r="C282">
        <v>2014</v>
      </c>
      <c r="D282">
        <v>9697</v>
      </c>
      <c r="E282">
        <v>33005</v>
      </c>
      <c r="F282">
        <v>12195</v>
      </c>
      <c r="G282">
        <v>1540</v>
      </c>
      <c r="H282">
        <v>56437</v>
      </c>
      <c r="I282" s="29">
        <v>17.181990538122154</v>
      </c>
      <c r="J282">
        <v>58.481138260361107</v>
      </c>
      <c r="K282">
        <v>21.608164856388541</v>
      </c>
      <c r="L282">
        <v>2.7287063451281961</v>
      </c>
      <c r="M282" s="29">
        <v>9238</v>
      </c>
      <c r="N282">
        <v>33905</v>
      </c>
      <c r="O282">
        <v>13653</v>
      </c>
      <c r="P282">
        <v>3054</v>
      </c>
      <c r="Q282">
        <v>59850</v>
      </c>
      <c r="R282" s="29">
        <v>15.435254803675857</v>
      </c>
      <c r="S282">
        <v>56.649958228905597</v>
      </c>
      <c r="T282">
        <v>22.81203007518797</v>
      </c>
      <c r="U282">
        <v>5.1027568922305759</v>
      </c>
      <c r="V282" s="29">
        <v>18935</v>
      </c>
      <c r="W282">
        <v>66910</v>
      </c>
      <c r="X282">
        <v>25848</v>
      </c>
      <c r="Y282">
        <v>4594</v>
      </c>
      <c r="Z282">
        <v>116287</v>
      </c>
      <c r="AA282" s="29">
        <v>16.282989500116091</v>
      </c>
      <c r="AB282">
        <v>57.538675862306185</v>
      </c>
      <c r="AC282">
        <v>22.227764066490664</v>
      </c>
      <c r="AD282">
        <v>3.9505705710870518</v>
      </c>
    </row>
    <row r="283" spans="2:30">
      <c r="B283" t="s">
        <v>36</v>
      </c>
      <c r="C283">
        <v>2014</v>
      </c>
      <c r="D283">
        <v>8953</v>
      </c>
      <c r="E283">
        <v>27669</v>
      </c>
      <c r="F283">
        <v>9158</v>
      </c>
      <c r="G283">
        <v>957</v>
      </c>
      <c r="H283">
        <v>46737</v>
      </c>
      <c r="I283" s="29">
        <v>19.156128977041746</v>
      </c>
      <c r="J283">
        <v>59.201489184158163</v>
      </c>
      <c r="K283">
        <v>19.594753621327857</v>
      </c>
      <c r="L283">
        <v>2.0476282174722384</v>
      </c>
      <c r="M283" s="29">
        <v>8189</v>
      </c>
      <c r="N283">
        <v>28268</v>
      </c>
      <c r="O283">
        <v>9898</v>
      </c>
      <c r="P283">
        <v>1699</v>
      </c>
      <c r="Q283">
        <v>48054</v>
      </c>
      <c r="R283" s="29">
        <v>17.041245265742706</v>
      </c>
      <c r="S283">
        <v>58.825487992674908</v>
      </c>
      <c r="T283">
        <v>20.597660964747991</v>
      </c>
      <c r="U283">
        <v>3.5356057768343949</v>
      </c>
      <c r="V283" s="29">
        <v>17142</v>
      </c>
      <c r="W283">
        <v>55937</v>
      </c>
      <c r="X283">
        <v>19056</v>
      </c>
      <c r="Y283">
        <v>2656</v>
      </c>
      <c r="Z283">
        <v>94791</v>
      </c>
      <c r="AA283" s="29">
        <v>18.083995316011013</v>
      </c>
      <c r="AB283">
        <v>59.010876560010971</v>
      </c>
      <c r="AC283">
        <v>20.103174351995442</v>
      </c>
      <c r="AD283">
        <v>2.8019537719825722</v>
      </c>
    </row>
    <row r="284" spans="2:30">
      <c r="B284" t="s">
        <v>38</v>
      </c>
      <c r="C284">
        <v>2014</v>
      </c>
      <c r="D284">
        <v>14449</v>
      </c>
      <c r="E284">
        <v>47215</v>
      </c>
      <c r="F284">
        <v>12892</v>
      </c>
      <c r="G284">
        <v>1197</v>
      </c>
      <c r="H284">
        <v>75753</v>
      </c>
      <c r="I284" s="29">
        <v>19.073832059456393</v>
      </c>
      <c r="J284">
        <v>62.327564584900927</v>
      </c>
      <c r="K284">
        <v>17.018467915462093</v>
      </c>
      <c r="L284">
        <v>1.5801354401805869</v>
      </c>
      <c r="M284" s="29">
        <v>13970</v>
      </c>
      <c r="N284">
        <v>47864</v>
      </c>
      <c r="O284">
        <v>14042</v>
      </c>
      <c r="P284">
        <v>2175</v>
      </c>
      <c r="Q284">
        <v>78051</v>
      </c>
      <c r="R284" s="29">
        <v>17.898553509884565</v>
      </c>
      <c r="S284">
        <v>61.324006098576568</v>
      </c>
      <c r="T284">
        <v>17.990800886599786</v>
      </c>
      <c r="U284">
        <v>2.7866395049390782</v>
      </c>
      <c r="V284" s="29">
        <v>28419</v>
      </c>
      <c r="W284">
        <v>95079</v>
      </c>
      <c r="X284">
        <v>26934</v>
      </c>
      <c r="Y284">
        <v>3372</v>
      </c>
      <c r="Z284">
        <v>153804</v>
      </c>
      <c r="AA284" s="29">
        <v>18.477412811110245</v>
      </c>
      <c r="AB284">
        <v>61.818288210969804</v>
      </c>
      <c r="AC284">
        <v>17.511898260123274</v>
      </c>
      <c r="AD284">
        <v>2.192400717796676</v>
      </c>
    </row>
    <row r="285" spans="2:30">
      <c r="B285" t="s">
        <v>40</v>
      </c>
      <c r="C285">
        <v>2014</v>
      </c>
      <c r="D285">
        <v>13568</v>
      </c>
      <c r="E285">
        <v>42769</v>
      </c>
      <c r="F285">
        <v>10698</v>
      </c>
      <c r="G285">
        <v>1114</v>
      </c>
      <c r="H285">
        <v>68149</v>
      </c>
      <c r="I285" s="29">
        <v>19.909316350936919</v>
      </c>
      <c r="J285">
        <v>62.758074219724428</v>
      </c>
      <c r="K285">
        <v>15.697955949463674</v>
      </c>
      <c r="L285">
        <v>1.6346534798749799</v>
      </c>
      <c r="M285" s="29">
        <v>12725</v>
      </c>
      <c r="N285">
        <v>42217</v>
      </c>
      <c r="O285">
        <v>11561</v>
      </c>
      <c r="P285">
        <v>2062</v>
      </c>
      <c r="Q285">
        <v>68565</v>
      </c>
      <c r="R285" s="29">
        <v>18.559031575876904</v>
      </c>
      <c r="S285">
        <v>61.572230729964275</v>
      </c>
      <c r="T285">
        <v>16.861372420331072</v>
      </c>
      <c r="U285">
        <v>3.0073652738277548</v>
      </c>
      <c r="V285" s="29">
        <v>26293</v>
      </c>
      <c r="W285">
        <v>84986</v>
      </c>
      <c r="X285">
        <v>22259</v>
      </c>
      <c r="Y285">
        <v>3176</v>
      </c>
      <c r="Z285">
        <v>136714</v>
      </c>
      <c r="AA285" s="29">
        <v>19.232119607355504</v>
      </c>
      <c r="AB285">
        <v>62.163348303758212</v>
      </c>
      <c r="AC285">
        <v>16.281434234972277</v>
      </c>
      <c r="AD285">
        <v>2.3230978539140104</v>
      </c>
    </row>
    <row r="286" spans="2:30">
      <c r="B286" t="s">
        <v>41</v>
      </c>
      <c r="C286">
        <v>2014</v>
      </c>
      <c r="D286">
        <v>11238</v>
      </c>
      <c r="E286">
        <v>38609</v>
      </c>
      <c r="F286">
        <v>14211</v>
      </c>
      <c r="G286">
        <v>1583</v>
      </c>
      <c r="H286">
        <v>65641</v>
      </c>
      <c r="I286" s="29">
        <v>17.1203973126552</v>
      </c>
      <c r="J286">
        <v>58.818421413445861</v>
      </c>
      <c r="K286">
        <v>21.649578769366705</v>
      </c>
      <c r="L286">
        <v>2.4116025045322282</v>
      </c>
      <c r="M286" s="29">
        <v>10676</v>
      </c>
      <c r="N286">
        <v>38560</v>
      </c>
      <c r="O286">
        <v>14930</v>
      </c>
      <c r="P286">
        <v>2868</v>
      </c>
      <c r="Q286">
        <v>67034</v>
      </c>
      <c r="R286" s="29">
        <v>15.926246382432796</v>
      </c>
      <c r="S286">
        <v>57.523048005489755</v>
      </c>
      <c r="T286">
        <v>22.272279738640094</v>
      </c>
      <c r="U286">
        <v>4.2784258734373601</v>
      </c>
      <c r="V286" s="29">
        <v>21914</v>
      </c>
      <c r="W286">
        <v>77169</v>
      </c>
      <c r="X286">
        <v>29141</v>
      </c>
      <c r="Y286">
        <v>4451</v>
      </c>
      <c r="Z286">
        <v>132675</v>
      </c>
      <c r="AA286" s="29">
        <v>16.517052948935369</v>
      </c>
      <c r="AB286">
        <v>58.163934426229517</v>
      </c>
      <c r="AC286">
        <v>21.964198228754476</v>
      </c>
      <c r="AD286">
        <v>3.354814396080648</v>
      </c>
    </row>
    <row r="287" spans="2:30">
      <c r="B287" t="s">
        <v>43</v>
      </c>
      <c r="C287">
        <v>2014</v>
      </c>
      <c r="D287">
        <v>5636</v>
      </c>
      <c r="E287">
        <v>24177</v>
      </c>
      <c r="F287">
        <v>7224</v>
      </c>
      <c r="G287">
        <v>831</v>
      </c>
      <c r="H287">
        <v>37868</v>
      </c>
      <c r="I287" s="29">
        <v>14.883278757790219</v>
      </c>
      <c r="J287">
        <v>63.845463187915918</v>
      </c>
      <c r="K287">
        <v>19.076793070666525</v>
      </c>
      <c r="L287">
        <v>2.1944649836273369</v>
      </c>
      <c r="M287" s="29">
        <v>5388</v>
      </c>
      <c r="N287">
        <v>23103</v>
      </c>
      <c r="O287">
        <v>7575</v>
      </c>
      <c r="P287">
        <v>1491</v>
      </c>
      <c r="Q287">
        <v>37557</v>
      </c>
      <c r="R287" s="29">
        <v>14.34619378544612</v>
      </c>
      <c r="S287">
        <v>61.51449796309609</v>
      </c>
      <c r="T287">
        <v>20.169342599249141</v>
      </c>
      <c r="U287">
        <v>3.9699656522086428</v>
      </c>
      <c r="V287" s="29">
        <v>11024</v>
      </c>
      <c r="W287">
        <v>47280</v>
      </c>
      <c r="X287">
        <v>14799</v>
      </c>
      <c r="Y287">
        <v>2322</v>
      </c>
      <c r="Z287">
        <v>75425</v>
      </c>
      <c r="AA287" s="29">
        <v>14.615843553198541</v>
      </c>
      <c r="AB287">
        <v>62.684786211468349</v>
      </c>
      <c r="AC287">
        <v>19.620815379516078</v>
      </c>
      <c r="AD287">
        <v>3.0785548558170368</v>
      </c>
    </row>
    <row r="288" spans="2:30">
      <c r="B288" t="s">
        <v>45</v>
      </c>
      <c r="C288">
        <v>2014</v>
      </c>
      <c r="D288">
        <v>11092</v>
      </c>
      <c r="E288">
        <v>35972</v>
      </c>
      <c r="F288">
        <v>12291</v>
      </c>
      <c r="G288">
        <v>1324</v>
      </c>
      <c r="H288">
        <v>60679</v>
      </c>
      <c r="I288" s="29">
        <v>18.279800260386626</v>
      </c>
      <c r="J288">
        <v>59.282453567131952</v>
      </c>
      <c r="K288">
        <v>20.255772178183555</v>
      </c>
      <c r="L288">
        <v>2.1819739942978629</v>
      </c>
      <c r="M288" s="29">
        <v>10498</v>
      </c>
      <c r="N288">
        <v>36597</v>
      </c>
      <c r="O288">
        <v>13431</v>
      </c>
      <c r="P288">
        <v>2461</v>
      </c>
      <c r="Q288">
        <v>62987</v>
      </c>
      <c r="R288" s="29">
        <v>16.666931271532221</v>
      </c>
      <c r="S288">
        <v>58.102465588137228</v>
      </c>
      <c r="T288">
        <v>21.323447695556226</v>
      </c>
      <c r="U288">
        <v>3.9071554447743182</v>
      </c>
      <c r="V288" s="29">
        <v>21590</v>
      </c>
      <c r="W288">
        <v>72569</v>
      </c>
      <c r="X288">
        <v>25722</v>
      </c>
      <c r="Y288">
        <v>3785</v>
      </c>
      <c r="Z288">
        <v>123666</v>
      </c>
      <c r="AA288" s="29">
        <v>17.458315139165169</v>
      </c>
      <c r="AB288">
        <v>58.681448417511682</v>
      </c>
      <c r="AC288">
        <v>20.79957304352045</v>
      </c>
      <c r="AD288">
        <v>3.0606633998026944</v>
      </c>
    </row>
    <row r="289" spans="2:30">
      <c r="B289" t="s">
        <v>47</v>
      </c>
      <c r="C289">
        <v>2014</v>
      </c>
      <c r="D289">
        <v>16798</v>
      </c>
      <c r="E289">
        <v>54392</v>
      </c>
      <c r="F289">
        <v>17433</v>
      </c>
      <c r="G289">
        <v>1861</v>
      </c>
      <c r="H289">
        <v>90484</v>
      </c>
      <c r="I289" s="29">
        <v>18.564608107510718</v>
      </c>
      <c r="J289">
        <v>60.112285044869807</v>
      </c>
      <c r="K289">
        <v>19.266389637947039</v>
      </c>
      <c r="L289">
        <v>2.0567172096724282</v>
      </c>
      <c r="M289" s="29">
        <v>15838</v>
      </c>
      <c r="N289">
        <v>56347</v>
      </c>
      <c r="O289">
        <v>18668</v>
      </c>
      <c r="P289">
        <v>3561</v>
      </c>
      <c r="Q289">
        <v>94414</v>
      </c>
      <c r="R289" s="29">
        <v>16.77505454699515</v>
      </c>
      <c r="S289">
        <v>59.680767682758919</v>
      </c>
      <c r="T289">
        <v>19.772491367805621</v>
      </c>
      <c r="U289">
        <v>3.7716864024403165</v>
      </c>
      <c r="V289" s="29">
        <v>32636</v>
      </c>
      <c r="W289">
        <v>110739</v>
      </c>
      <c r="X289">
        <v>36101</v>
      </c>
      <c r="Y289">
        <v>5422</v>
      </c>
      <c r="Z289">
        <v>184898</v>
      </c>
      <c r="AA289" s="29">
        <v>17.650812880615259</v>
      </c>
      <c r="AB289">
        <v>59.891940421205206</v>
      </c>
      <c r="AC289">
        <v>19.524819089443909</v>
      </c>
      <c r="AD289">
        <v>2.9324276087356269</v>
      </c>
    </row>
    <row r="290" spans="2:30">
      <c r="B290" t="s">
        <v>49</v>
      </c>
      <c r="C290">
        <v>2014</v>
      </c>
      <c r="D290">
        <v>21656</v>
      </c>
      <c r="E290">
        <v>77992</v>
      </c>
      <c r="F290">
        <v>18275</v>
      </c>
      <c r="G290">
        <v>2106</v>
      </c>
      <c r="H290">
        <v>120029</v>
      </c>
      <c r="I290" s="29">
        <v>18.0423064426097</v>
      </c>
      <c r="J290">
        <v>64.977630405985224</v>
      </c>
      <c r="K290">
        <v>15.225487173932967</v>
      </c>
      <c r="L290">
        <v>1.7545759774721108</v>
      </c>
      <c r="M290" s="29">
        <v>19835</v>
      </c>
      <c r="N290">
        <v>75548</v>
      </c>
      <c r="O290">
        <v>21781</v>
      </c>
      <c r="P290">
        <v>4104</v>
      </c>
      <c r="Q290">
        <v>121268</v>
      </c>
      <c r="R290" s="29">
        <v>16.356334729689614</v>
      </c>
      <c r="S290">
        <v>62.298380446614111</v>
      </c>
      <c r="T290">
        <v>17.961044958274236</v>
      </c>
      <c r="U290">
        <v>3.3842398654220402</v>
      </c>
      <c r="V290" s="29">
        <v>41491</v>
      </c>
      <c r="W290">
        <v>153540</v>
      </c>
      <c r="X290">
        <v>40056</v>
      </c>
      <c r="Y290">
        <v>6210</v>
      </c>
      <c r="Z290">
        <v>241297</v>
      </c>
      <c r="AA290" s="29">
        <v>17.194992063722299</v>
      </c>
      <c r="AB290">
        <v>63.631126785662481</v>
      </c>
      <c r="AC290">
        <v>16.600289270069666</v>
      </c>
      <c r="AD290">
        <v>2.573591880545552</v>
      </c>
    </row>
    <row r="291" spans="2:30">
      <c r="B291" t="s">
        <v>51</v>
      </c>
      <c r="C291">
        <v>2014</v>
      </c>
      <c r="D291">
        <v>12575</v>
      </c>
      <c r="E291">
        <v>43705</v>
      </c>
      <c r="F291">
        <v>11444</v>
      </c>
      <c r="G291">
        <v>1179</v>
      </c>
      <c r="H291">
        <v>68903</v>
      </c>
      <c r="I291" s="29">
        <v>18.250293891412568</v>
      </c>
      <c r="J291">
        <v>63.42974906752972</v>
      </c>
      <c r="K291">
        <v>16.608855927898642</v>
      </c>
      <c r="L291">
        <v>1.7111011131590785</v>
      </c>
      <c r="M291" s="29">
        <v>11938</v>
      </c>
      <c r="N291">
        <v>44177</v>
      </c>
      <c r="O291">
        <v>13060</v>
      </c>
      <c r="P291">
        <v>2412</v>
      </c>
      <c r="Q291">
        <v>71587</v>
      </c>
      <c r="R291" s="29">
        <v>16.676212161425958</v>
      </c>
      <c r="S291">
        <v>61.710925167977429</v>
      </c>
      <c r="T291">
        <v>18.243535837512397</v>
      </c>
      <c r="U291">
        <v>3.3693268330842194</v>
      </c>
      <c r="V291" s="29">
        <v>24513</v>
      </c>
      <c r="W291">
        <v>87882</v>
      </c>
      <c r="X291">
        <v>24504</v>
      </c>
      <c r="Y291">
        <v>3591</v>
      </c>
      <c r="Z291">
        <v>140490</v>
      </c>
      <c r="AA291" s="29">
        <v>17.448216954943412</v>
      </c>
      <c r="AB291">
        <v>62.553918428357889</v>
      </c>
      <c r="AC291">
        <v>17.441810805039502</v>
      </c>
      <c r="AD291">
        <v>2.5560538116591927</v>
      </c>
    </row>
    <row r="292" spans="2:30">
      <c r="B292" t="s">
        <v>53</v>
      </c>
      <c r="C292">
        <v>2014</v>
      </c>
      <c r="D292">
        <v>13143</v>
      </c>
      <c r="E292">
        <v>44253</v>
      </c>
      <c r="F292">
        <v>11237</v>
      </c>
      <c r="G292">
        <v>1086</v>
      </c>
      <c r="H292">
        <v>69719</v>
      </c>
      <c r="I292" s="29">
        <v>18.851389147865</v>
      </c>
      <c r="J292">
        <v>63.473371677734903</v>
      </c>
      <c r="K292">
        <v>16.117557624177053</v>
      </c>
      <c r="L292">
        <v>1.5576815502230381</v>
      </c>
      <c r="M292" s="29">
        <v>12330</v>
      </c>
      <c r="N292">
        <v>44086</v>
      </c>
      <c r="O292">
        <v>13007</v>
      </c>
      <c r="P292">
        <v>2072</v>
      </c>
      <c r="Q292">
        <v>71495</v>
      </c>
      <c r="R292" s="29">
        <v>17.24596125603189</v>
      </c>
      <c r="S292">
        <v>61.663053360374853</v>
      </c>
      <c r="T292">
        <v>18.19288062102245</v>
      </c>
      <c r="U292">
        <v>2.8981047625708092</v>
      </c>
      <c r="V292" s="29">
        <v>25473</v>
      </c>
      <c r="W292">
        <v>88339</v>
      </c>
      <c r="X292">
        <v>24244</v>
      </c>
      <c r="Y292">
        <v>3158</v>
      </c>
      <c r="Z292">
        <v>141214</v>
      </c>
      <c r="AA292" s="29">
        <v>18.038579744217994</v>
      </c>
      <c r="AB292">
        <v>62.556828643052384</v>
      </c>
      <c r="AC292">
        <v>17.168269435041854</v>
      </c>
      <c r="AD292">
        <v>2.2363221776877649</v>
      </c>
    </row>
    <row r="293" spans="2:30">
      <c r="B293" t="s">
        <v>55</v>
      </c>
      <c r="C293">
        <v>2014</v>
      </c>
      <c r="D293">
        <v>12096</v>
      </c>
      <c r="E293">
        <v>38667</v>
      </c>
      <c r="F293">
        <v>10244</v>
      </c>
      <c r="G293">
        <v>1063</v>
      </c>
      <c r="H293">
        <v>62070</v>
      </c>
      <c r="I293" s="29">
        <v>19.487675205413243</v>
      </c>
      <c r="J293">
        <v>62.295795070082164</v>
      </c>
      <c r="K293">
        <v>16.503947156436283</v>
      </c>
      <c r="L293">
        <v>1.71258256806831</v>
      </c>
      <c r="M293" s="29">
        <v>11565</v>
      </c>
      <c r="N293">
        <v>39811</v>
      </c>
      <c r="O293">
        <v>11959</v>
      </c>
      <c r="P293">
        <v>2280</v>
      </c>
      <c r="Q293">
        <v>65615</v>
      </c>
      <c r="R293" s="29">
        <v>17.625542939876553</v>
      </c>
      <c r="S293">
        <v>60.673626457364925</v>
      </c>
      <c r="T293">
        <v>18.226015392821761</v>
      </c>
      <c r="U293">
        <v>3.4748152099367524</v>
      </c>
      <c r="V293" s="29">
        <v>23661</v>
      </c>
      <c r="W293">
        <v>78478</v>
      </c>
      <c r="X293">
        <v>22203</v>
      </c>
      <c r="Y293">
        <v>3343</v>
      </c>
      <c r="Z293">
        <v>127685</v>
      </c>
      <c r="AA293" s="29">
        <v>18.530759290441321</v>
      </c>
      <c r="AB293">
        <v>61.462192113404079</v>
      </c>
      <c r="AC293">
        <v>17.38888671339625</v>
      </c>
      <c r="AD293">
        <v>2.6181618827583506</v>
      </c>
    </row>
    <row r="294" spans="2:30">
      <c r="B294" t="s">
        <v>57</v>
      </c>
      <c r="C294">
        <v>2014</v>
      </c>
      <c r="D294">
        <v>33338</v>
      </c>
      <c r="E294">
        <v>119763</v>
      </c>
      <c r="F294">
        <v>18825</v>
      </c>
      <c r="G294">
        <v>2352</v>
      </c>
      <c r="H294">
        <v>174278</v>
      </c>
      <c r="I294" s="29">
        <v>19.129207358358485</v>
      </c>
      <c r="J294">
        <v>68.719517093379551</v>
      </c>
      <c r="K294">
        <v>10.801707616566635</v>
      </c>
      <c r="L294">
        <v>1.3495679316953373</v>
      </c>
      <c r="M294" s="29">
        <v>31926</v>
      </c>
      <c r="N294">
        <v>120478</v>
      </c>
      <c r="O294">
        <v>22829</v>
      </c>
      <c r="P294">
        <v>4783</v>
      </c>
      <c r="Q294">
        <v>180016</v>
      </c>
      <c r="R294" s="29">
        <v>17.735090214203179</v>
      </c>
      <c r="S294">
        <v>66.926273220158208</v>
      </c>
      <c r="T294">
        <v>12.681650519953783</v>
      </c>
      <c r="U294">
        <v>2.6569860456848278</v>
      </c>
      <c r="V294" s="29">
        <v>65264</v>
      </c>
      <c r="W294">
        <v>240241</v>
      </c>
      <c r="X294">
        <v>41654</v>
      </c>
      <c r="Y294">
        <v>7135</v>
      </c>
      <c r="Z294">
        <v>354294</v>
      </c>
      <c r="AA294" s="29">
        <v>18.420859512156571</v>
      </c>
      <c r="AB294">
        <v>67.80837383641834</v>
      </c>
      <c r="AC294">
        <v>11.756902459539251</v>
      </c>
      <c r="AD294">
        <v>2.0138641918858351</v>
      </c>
    </row>
    <row r="295" spans="2:30">
      <c r="B295" t="s">
        <v>59</v>
      </c>
      <c r="C295">
        <v>2014</v>
      </c>
      <c r="D295">
        <v>22392</v>
      </c>
      <c r="E295">
        <v>73876</v>
      </c>
      <c r="F295">
        <v>18156</v>
      </c>
      <c r="G295">
        <v>1652</v>
      </c>
      <c r="H295">
        <v>116076</v>
      </c>
      <c r="I295" s="29">
        <v>19.290809469657809</v>
      </c>
      <c r="J295">
        <v>63.644508770116126</v>
      </c>
      <c r="K295">
        <v>15.641476274165203</v>
      </c>
      <c r="L295">
        <v>1.4232054860608567</v>
      </c>
      <c r="M295" s="29">
        <v>21803</v>
      </c>
      <c r="N295">
        <v>75182</v>
      </c>
      <c r="O295">
        <v>20373</v>
      </c>
      <c r="P295">
        <v>3454</v>
      </c>
      <c r="Q295">
        <v>120812</v>
      </c>
      <c r="R295" s="29">
        <v>18.047048306459622</v>
      </c>
      <c r="S295">
        <v>62.23057312187531</v>
      </c>
      <c r="T295">
        <v>16.863391053868821</v>
      </c>
      <c r="U295">
        <v>2.8589875177962454</v>
      </c>
      <c r="V295" s="29">
        <v>44195</v>
      </c>
      <c r="W295">
        <v>149058</v>
      </c>
      <c r="X295">
        <v>38529</v>
      </c>
      <c r="Y295">
        <v>5106</v>
      </c>
      <c r="Z295">
        <v>236888</v>
      </c>
      <c r="AA295" s="29">
        <v>18.656495896795111</v>
      </c>
      <c r="AB295">
        <v>62.923406842051946</v>
      </c>
      <c r="AC295">
        <v>16.264648272601399</v>
      </c>
      <c r="AD295">
        <v>2.155448988551552</v>
      </c>
    </row>
    <row r="296" spans="2:30">
      <c r="B296" t="s">
        <v>61</v>
      </c>
      <c r="C296">
        <v>2014</v>
      </c>
      <c r="D296">
        <v>5718</v>
      </c>
      <c r="E296">
        <v>18404</v>
      </c>
      <c r="F296">
        <v>4431</v>
      </c>
      <c r="G296">
        <v>425</v>
      </c>
      <c r="H296">
        <v>28978</v>
      </c>
      <c r="I296" s="29">
        <v>19.732210642556421</v>
      </c>
      <c r="J296">
        <v>63.510249154531031</v>
      </c>
      <c r="K296">
        <v>15.290910345779556</v>
      </c>
      <c r="L296">
        <v>1.4666298571329974</v>
      </c>
      <c r="M296" s="29">
        <v>5299</v>
      </c>
      <c r="N296">
        <v>19069</v>
      </c>
      <c r="O296">
        <v>4909</v>
      </c>
      <c r="P296">
        <v>810</v>
      </c>
      <c r="Q296">
        <v>30087</v>
      </c>
      <c r="R296" s="29">
        <v>17.612257785754647</v>
      </c>
      <c r="S296">
        <v>63.379532688536578</v>
      </c>
      <c r="T296">
        <v>16.316016884368665</v>
      </c>
      <c r="U296">
        <v>2.6921926413401134</v>
      </c>
      <c r="V296" s="29">
        <v>11017</v>
      </c>
      <c r="W296">
        <v>37473</v>
      </c>
      <c r="X296">
        <v>9340</v>
      </c>
      <c r="Y296">
        <v>1235</v>
      </c>
      <c r="Z296">
        <v>59065</v>
      </c>
      <c r="AA296" s="29">
        <v>18.652332176415811</v>
      </c>
      <c r="AB296">
        <v>63.443663760264116</v>
      </c>
      <c r="AC296">
        <v>15.813087276729027</v>
      </c>
      <c r="AD296">
        <v>2.0909167865910439</v>
      </c>
    </row>
    <row r="297" spans="2:30">
      <c r="B297" t="s">
        <v>63</v>
      </c>
      <c r="C297">
        <v>2014</v>
      </c>
      <c r="D297">
        <v>17489</v>
      </c>
      <c r="E297">
        <v>55698</v>
      </c>
      <c r="F297">
        <v>13767</v>
      </c>
      <c r="G297">
        <v>1143</v>
      </c>
      <c r="H297">
        <v>88097</v>
      </c>
      <c r="I297" s="29">
        <v>19.851981338751603</v>
      </c>
      <c r="J297">
        <v>63.223492286911018</v>
      </c>
      <c r="K297">
        <v>15.627092863548134</v>
      </c>
      <c r="L297">
        <v>1.2974335107892436</v>
      </c>
      <c r="M297" s="29">
        <v>16687</v>
      </c>
      <c r="N297">
        <v>57381</v>
      </c>
      <c r="O297">
        <v>15430</v>
      </c>
      <c r="P297">
        <v>2346</v>
      </c>
      <c r="Q297">
        <v>91844</v>
      </c>
      <c r="R297" s="29">
        <v>18.168851530856671</v>
      </c>
      <c r="S297">
        <v>62.476590740821393</v>
      </c>
      <c r="T297">
        <v>16.800226470972518</v>
      </c>
      <c r="U297">
        <v>2.5543312573494186</v>
      </c>
      <c r="V297" s="29">
        <v>34176</v>
      </c>
      <c r="W297">
        <v>113079</v>
      </c>
      <c r="X297">
        <v>29197</v>
      </c>
      <c r="Y297">
        <v>3489</v>
      </c>
      <c r="Z297">
        <v>179941</v>
      </c>
      <c r="AA297" s="29">
        <v>18.992892114637574</v>
      </c>
      <c r="AB297">
        <v>62.84226496462729</v>
      </c>
      <c r="AC297">
        <v>16.225874036489738</v>
      </c>
      <c r="AD297">
        <v>1.9389688842453914</v>
      </c>
    </row>
    <row r="298" spans="2:30">
      <c r="B298" t="s">
        <v>65</v>
      </c>
      <c r="C298">
        <v>2014</v>
      </c>
      <c r="D298">
        <v>6230</v>
      </c>
      <c r="E298">
        <v>21833</v>
      </c>
      <c r="F298">
        <v>5736</v>
      </c>
      <c r="G298">
        <v>475</v>
      </c>
      <c r="H298">
        <v>34274</v>
      </c>
      <c r="I298" s="29">
        <v>18.177043823306295</v>
      </c>
      <c r="J298">
        <v>63.701347960553193</v>
      </c>
      <c r="K298">
        <v>16.735718036995973</v>
      </c>
      <c r="L298">
        <v>1.385890179144541</v>
      </c>
      <c r="M298" s="29">
        <v>6018</v>
      </c>
      <c r="N298">
        <v>22208</v>
      </c>
      <c r="O298">
        <v>6156</v>
      </c>
      <c r="P298">
        <v>1018</v>
      </c>
      <c r="Q298">
        <v>35400</v>
      </c>
      <c r="R298" s="29">
        <v>17</v>
      </c>
      <c r="S298">
        <v>62.734463276836159</v>
      </c>
      <c r="T298">
        <v>17.389830508474578</v>
      </c>
      <c r="U298">
        <v>2.8757062146892656</v>
      </c>
      <c r="V298" s="29">
        <v>12248</v>
      </c>
      <c r="W298">
        <v>44041</v>
      </c>
      <c r="X298">
        <v>11892</v>
      </c>
      <c r="Y298">
        <v>1493</v>
      </c>
      <c r="Z298">
        <v>69674</v>
      </c>
      <c r="AA298" s="29">
        <v>17.579010821827367</v>
      </c>
      <c r="AB298">
        <v>63.210092717512993</v>
      </c>
      <c r="AC298">
        <v>17.068059821454202</v>
      </c>
      <c r="AD298">
        <v>2.1428366392054423</v>
      </c>
    </row>
    <row r="299" spans="2:30">
      <c r="B299" t="s">
        <v>67</v>
      </c>
      <c r="C299">
        <v>2014</v>
      </c>
      <c r="D299">
        <v>8655</v>
      </c>
      <c r="E299">
        <v>28013</v>
      </c>
      <c r="F299">
        <v>7252</v>
      </c>
      <c r="G299">
        <v>753</v>
      </c>
      <c r="H299">
        <v>44673</v>
      </c>
      <c r="I299" s="29">
        <v>19.374118595124575</v>
      </c>
      <c r="J299">
        <v>62.706780381886148</v>
      </c>
      <c r="K299">
        <v>16.233519127884851</v>
      </c>
      <c r="L299">
        <v>1.6855818951044255</v>
      </c>
      <c r="M299" s="29">
        <v>8271</v>
      </c>
      <c r="N299">
        <v>28905</v>
      </c>
      <c r="O299">
        <v>8255</v>
      </c>
      <c r="P299">
        <v>1505</v>
      </c>
      <c r="Q299">
        <v>46936</v>
      </c>
      <c r="R299" s="29">
        <v>17.621868075677519</v>
      </c>
      <c r="S299">
        <v>61.583858871655018</v>
      </c>
      <c r="T299">
        <v>17.587779103460029</v>
      </c>
      <c r="U299">
        <v>3.2064939492074314</v>
      </c>
      <c r="V299" s="29">
        <v>16926</v>
      </c>
      <c r="W299">
        <v>56918</v>
      </c>
      <c r="X299">
        <v>15507</v>
      </c>
      <c r="Y299">
        <v>2258</v>
      </c>
      <c r="Z299">
        <v>91609</v>
      </c>
      <c r="AA299" s="29">
        <v>18.476350576908381</v>
      </c>
      <c r="AB299">
        <v>62.131449966706334</v>
      </c>
      <c r="AC299">
        <v>16.927376131166152</v>
      </c>
      <c r="AD299">
        <v>2.4648233252191378</v>
      </c>
    </row>
    <row r="300" spans="2:30">
      <c r="B300" t="s">
        <v>69</v>
      </c>
      <c r="C300">
        <v>2014</v>
      </c>
      <c r="D300">
        <v>7970</v>
      </c>
      <c r="E300">
        <v>27617</v>
      </c>
      <c r="F300">
        <v>8844</v>
      </c>
      <c r="G300">
        <v>961</v>
      </c>
      <c r="H300">
        <v>45392</v>
      </c>
      <c r="I300" s="29">
        <v>17.558160028198802</v>
      </c>
      <c r="J300">
        <v>60.841117377511452</v>
      </c>
      <c r="K300">
        <v>19.483609446598518</v>
      </c>
      <c r="L300">
        <v>2.1171131476912231</v>
      </c>
      <c r="M300" s="29">
        <v>7648</v>
      </c>
      <c r="N300">
        <v>27835</v>
      </c>
      <c r="O300">
        <v>9618</v>
      </c>
      <c r="P300">
        <v>1843</v>
      </c>
      <c r="Q300">
        <v>46944</v>
      </c>
      <c r="R300" s="29">
        <v>16.291751874573958</v>
      </c>
      <c r="S300">
        <v>59.294052488070889</v>
      </c>
      <c r="T300">
        <v>20.488241308793455</v>
      </c>
      <c r="U300">
        <v>3.9259543285616907</v>
      </c>
      <c r="V300" s="29">
        <v>15618</v>
      </c>
      <c r="W300">
        <v>55452</v>
      </c>
      <c r="X300">
        <v>18462</v>
      </c>
      <c r="Y300">
        <v>2804</v>
      </c>
      <c r="Z300">
        <v>92336</v>
      </c>
      <c r="AA300" s="29">
        <v>16.914312944030495</v>
      </c>
      <c r="AB300">
        <v>60.054583261133253</v>
      </c>
      <c r="AC300">
        <v>19.994368393692604</v>
      </c>
      <c r="AD300">
        <v>3.0367354011436491</v>
      </c>
    </row>
    <row r="301" spans="2:30">
      <c r="B301" t="s">
        <v>71</v>
      </c>
      <c r="C301">
        <v>2014</v>
      </c>
      <c r="D301">
        <v>14990</v>
      </c>
      <c r="E301">
        <v>45635</v>
      </c>
      <c r="F301">
        <v>10282</v>
      </c>
      <c r="G301">
        <v>1132</v>
      </c>
      <c r="H301">
        <v>72039</v>
      </c>
      <c r="I301" s="29">
        <v>20.808173350546234</v>
      </c>
      <c r="J301">
        <v>63.347631144241312</v>
      </c>
      <c r="K301">
        <v>14.272824442315969</v>
      </c>
      <c r="L301">
        <v>1.5713710628964865</v>
      </c>
      <c r="M301" s="29">
        <v>14339</v>
      </c>
      <c r="N301">
        <v>46426</v>
      </c>
      <c r="O301">
        <v>11924</v>
      </c>
      <c r="P301">
        <v>2113</v>
      </c>
      <c r="Q301">
        <v>74802</v>
      </c>
      <c r="R301" s="29">
        <v>19.169273548835591</v>
      </c>
      <c r="S301">
        <v>62.065185422849659</v>
      </c>
      <c r="T301">
        <v>15.94075024731959</v>
      </c>
      <c r="U301">
        <v>2.8247907809951607</v>
      </c>
      <c r="V301" s="29">
        <v>29329</v>
      </c>
      <c r="W301">
        <v>92061</v>
      </c>
      <c r="X301">
        <v>22206</v>
      </c>
      <c r="Y301">
        <v>3245</v>
      </c>
      <c r="Z301">
        <v>146841</v>
      </c>
      <c r="AA301" s="29">
        <v>19.973304458564026</v>
      </c>
      <c r="AB301">
        <v>62.694342860645193</v>
      </c>
      <c r="AC301">
        <v>15.122479416511736</v>
      </c>
      <c r="AD301">
        <v>2.2098732642790502</v>
      </c>
    </row>
    <row r="302" spans="2:30">
      <c r="B302" t="s">
        <v>20</v>
      </c>
      <c r="C302">
        <v>2014</v>
      </c>
      <c r="D302">
        <v>284608</v>
      </c>
      <c r="E302">
        <v>957193</v>
      </c>
      <c r="F302">
        <v>252836</v>
      </c>
      <c r="G302">
        <v>26678</v>
      </c>
      <c r="H302">
        <v>1521315</v>
      </c>
      <c r="I302" s="29">
        <v>18.708025622569949</v>
      </c>
      <c r="J302">
        <v>62.918790651508729</v>
      </c>
      <c r="K302">
        <v>16.619569254230715</v>
      </c>
      <c r="L302">
        <v>1.7536144716906097</v>
      </c>
      <c r="M302" s="29">
        <v>270233</v>
      </c>
      <c r="N302">
        <v>965255</v>
      </c>
      <c r="O302">
        <v>283045</v>
      </c>
      <c r="P302">
        <v>52188</v>
      </c>
      <c r="Q302">
        <v>1570721</v>
      </c>
      <c r="R302" s="29">
        <v>17.204392123107795</v>
      </c>
      <c r="S302">
        <v>61.452988786678219</v>
      </c>
      <c r="T302">
        <v>18.020068490839559</v>
      </c>
      <c r="U302">
        <v>3.3225505993744275</v>
      </c>
      <c r="V302" s="29">
        <v>554841</v>
      </c>
      <c r="W302">
        <v>1922448</v>
      </c>
      <c r="X302">
        <v>535881</v>
      </c>
      <c r="Y302">
        <v>78866</v>
      </c>
      <c r="Z302">
        <v>3092036</v>
      </c>
      <c r="AA302" s="29">
        <v>17.944195992543424</v>
      </c>
      <c r="AB302">
        <v>62.174179084590222</v>
      </c>
      <c r="AC302">
        <v>17.331007789042559</v>
      </c>
      <c r="AD302">
        <v>2.5506171338237977</v>
      </c>
    </row>
    <row r="303" spans="2:30">
      <c r="V303" s="6"/>
    </row>
    <row r="304" spans="2:30">
      <c r="D304" s="30" t="b">
        <v>1</v>
      </c>
      <c r="E304" s="30" t="b">
        <v>1</v>
      </c>
      <c r="F304" s="30" t="b">
        <v>1</v>
      </c>
      <c r="G304" s="30" t="b">
        <v>1</v>
      </c>
      <c r="H304" s="30" t="b">
        <v>1</v>
      </c>
      <c r="I304" s="30" t="b">
        <v>1</v>
      </c>
      <c r="J304" s="30" t="b">
        <v>1</v>
      </c>
      <c r="K304" s="30" t="b">
        <v>1</v>
      </c>
      <c r="L304" s="30" t="b">
        <v>1</v>
      </c>
      <c r="M304" s="30" t="b">
        <v>1</v>
      </c>
      <c r="N304" s="30" t="b">
        <v>1</v>
      </c>
      <c r="O304" s="30" t="b">
        <v>1</v>
      </c>
      <c r="P304" s="30" t="b">
        <v>1</v>
      </c>
      <c r="Q304" s="30" t="b">
        <v>1</v>
      </c>
      <c r="R304" s="30" t="b">
        <v>1</v>
      </c>
      <c r="S304" s="30" t="b">
        <v>1</v>
      </c>
      <c r="T304" s="30" t="b">
        <v>1</v>
      </c>
      <c r="U304" s="30" t="b">
        <v>1</v>
      </c>
      <c r="V304" s="30" t="b">
        <v>1</v>
      </c>
      <c r="W304" s="30" t="b">
        <v>1</v>
      </c>
      <c r="X304" s="30" t="b">
        <v>1</v>
      </c>
      <c r="Y304" s="30" t="b">
        <v>1</v>
      </c>
      <c r="Z304" s="30" t="b">
        <v>1</v>
      </c>
      <c r="AA304" s="30" t="b">
        <v>1</v>
      </c>
      <c r="AB304" s="30" t="b">
        <v>1</v>
      </c>
      <c r="AC304" s="30" t="b">
        <v>1</v>
      </c>
      <c r="AD304" s="30" t="b">
        <v>1</v>
      </c>
    </row>
    <row r="305" spans="4:30">
      <c r="D305" s="30" t="b">
        <v>1</v>
      </c>
      <c r="E305" s="30" t="b">
        <v>1</v>
      </c>
      <c r="F305" s="30" t="b">
        <v>1</v>
      </c>
      <c r="G305" s="30" t="b">
        <v>1</v>
      </c>
      <c r="H305" s="30" t="b">
        <v>1</v>
      </c>
      <c r="I305" s="30" t="b">
        <v>1</v>
      </c>
      <c r="J305" s="30" t="b">
        <v>1</v>
      </c>
      <c r="K305" s="30" t="b">
        <v>1</v>
      </c>
      <c r="L305" s="30" t="b">
        <v>1</v>
      </c>
      <c r="M305" s="30" t="b">
        <v>1</v>
      </c>
      <c r="N305" s="30" t="b">
        <v>1</v>
      </c>
      <c r="O305" s="30" t="b">
        <v>1</v>
      </c>
      <c r="P305" s="30" t="b">
        <v>1</v>
      </c>
      <c r="Q305" s="30" t="b">
        <v>1</v>
      </c>
      <c r="R305" s="30" t="b">
        <v>1</v>
      </c>
      <c r="S305" s="30" t="b">
        <v>1</v>
      </c>
      <c r="T305" s="30" t="b">
        <v>1</v>
      </c>
      <c r="U305" s="30" t="b">
        <v>1</v>
      </c>
      <c r="V305" s="30" t="b">
        <v>1</v>
      </c>
      <c r="W305" s="30" t="b">
        <v>1</v>
      </c>
      <c r="X305" s="30" t="b">
        <v>1</v>
      </c>
      <c r="Y305" s="30" t="b">
        <v>1</v>
      </c>
      <c r="Z305" s="30" t="b">
        <v>1</v>
      </c>
      <c r="AA305" s="30" t="b">
        <v>1</v>
      </c>
      <c r="AB305" s="30" t="b">
        <v>1</v>
      </c>
      <c r="AC305" s="30" t="b">
        <v>1</v>
      </c>
      <c r="AD305" s="30" t="b">
        <v>1</v>
      </c>
    </row>
    <row r="306" spans="4:30">
      <c r="D306" s="30" t="b">
        <v>1</v>
      </c>
      <c r="E306" s="30" t="b">
        <v>1</v>
      </c>
      <c r="F306" s="30" t="b">
        <v>1</v>
      </c>
      <c r="G306" s="30" t="b">
        <v>1</v>
      </c>
      <c r="H306" s="30" t="b">
        <v>1</v>
      </c>
      <c r="I306" s="30" t="b">
        <v>1</v>
      </c>
      <c r="J306" s="30" t="b">
        <v>1</v>
      </c>
      <c r="K306" s="30" t="b">
        <v>1</v>
      </c>
      <c r="L306" s="30" t="b">
        <v>1</v>
      </c>
      <c r="M306" s="30" t="b">
        <v>1</v>
      </c>
      <c r="N306" s="30" t="b">
        <v>1</v>
      </c>
      <c r="O306" s="30" t="b">
        <v>1</v>
      </c>
      <c r="P306" s="30" t="b">
        <v>1</v>
      </c>
      <c r="Q306" s="30" t="b">
        <v>1</v>
      </c>
      <c r="R306" s="30" t="b">
        <v>1</v>
      </c>
      <c r="S306" s="30" t="b">
        <v>1</v>
      </c>
      <c r="T306" s="30" t="b">
        <v>1</v>
      </c>
      <c r="U306" s="30" t="b">
        <v>1</v>
      </c>
      <c r="V306" s="30" t="b">
        <v>1</v>
      </c>
      <c r="W306" s="30" t="b">
        <v>1</v>
      </c>
      <c r="X306" s="30" t="b">
        <v>1</v>
      </c>
      <c r="Y306" s="30" t="b">
        <v>1</v>
      </c>
      <c r="Z306" s="30" t="b">
        <v>1</v>
      </c>
      <c r="AA306" s="30" t="b">
        <v>1</v>
      </c>
      <c r="AB306" s="30" t="b">
        <v>1</v>
      </c>
      <c r="AC306" s="30" t="b">
        <v>1</v>
      </c>
      <c r="AD306" s="30" t="b">
        <v>1</v>
      </c>
    </row>
    <row r="307" spans="4:30">
      <c r="D307" s="30" t="b">
        <v>1</v>
      </c>
      <c r="E307" s="30" t="b">
        <v>1</v>
      </c>
      <c r="F307" s="30" t="b">
        <v>1</v>
      </c>
      <c r="G307" s="30" t="b">
        <v>1</v>
      </c>
      <c r="H307" s="30" t="b">
        <v>1</v>
      </c>
      <c r="I307" s="30" t="b">
        <v>1</v>
      </c>
      <c r="J307" s="30" t="b">
        <v>1</v>
      </c>
      <c r="K307" s="30" t="b">
        <v>1</v>
      </c>
      <c r="L307" s="30" t="b">
        <v>1</v>
      </c>
      <c r="M307" s="30" t="b">
        <v>1</v>
      </c>
      <c r="N307" s="30" t="b">
        <v>1</v>
      </c>
      <c r="O307" s="30" t="b">
        <v>1</v>
      </c>
      <c r="P307" s="30" t="b">
        <v>1</v>
      </c>
      <c r="Q307" s="30" t="b">
        <v>1</v>
      </c>
      <c r="R307" s="30" t="b">
        <v>1</v>
      </c>
      <c r="S307" s="30" t="b">
        <v>1</v>
      </c>
      <c r="T307" s="30" t="b">
        <v>1</v>
      </c>
      <c r="U307" s="30" t="b">
        <v>1</v>
      </c>
      <c r="V307" s="30" t="b">
        <v>1</v>
      </c>
      <c r="W307" s="30" t="b">
        <v>1</v>
      </c>
      <c r="X307" s="30" t="b">
        <v>1</v>
      </c>
      <c r="Y307" s="30" t="b">
        <v>1</v>
      </c>
      <c r="Z307" s="30" t="b">
        <v>1</v>
      </c>
      <c r="AA307" s="30" t="b">
        <v>1</v>
      </c>
      <c r="AB307" s="30" t="b">
        <v>1</v>
      </c>
      <c r="AC307" s="30" t="b">
        <v>1</v>
      </c>
      <c r="AD307" s="30" t="b">
        <v>1</v>
      </c>
    </row>
    <row r="308" spans="4:30">
      <c r="D308" s="30" t="b">
        <v>1</v>
      </c>
      <c r="E308" s="30" t="b">
        <v>1</v>
      </c>
      <c r="F308" s="30" t="b">
        <v>1</v>
      </c>
      <c r="G308" s="30" t="b">
        <v>1</v>
      </c>
      <c r="H308" s="30" t="b">
        <v>1</v>
      </c>
      <c r="I308" s="30" t="b">
        <v>1</v>
      </c>
      <c r="J308" s="30" t="b">
        <v>1</v>
      </c>
      <c r="K308" s="30" t="b">
        <v>1</v>
      </c>
      <c r="L308" s="30" t="b">
        <v>1</v>
      </c>
      <c r="M308" s="30" t="b">
        <v>1</v>
      </c>
      <c r="N308" s="30" t="b">
        <v>1</v>
      </c>
      <c r="O308" s="30" t="b">
        <v>1</v>
      </c>
      <c r="P308" s="30" t="b">
        <v>1</v>
      </c>
      <c r="Q308" s="30" t="b">
        <v>1</v>
      </c>
      <c r="R308" s="30" t="b">
        <v>1</v>
      </c>
      <c r="S308" s="30" t="b">
        <v>1</v>
      </c>
      <c r="T308" s="30" t="b">
        <v>1</v>
      </c>
      <c r="U308" s="30" t="b">
        <v>1</v>
      </c>
      <c r="V308" s="30" t="b">
        <v>1</v>
      </c>
      <c r="W308" s="30" t="b">
        <v>1</v>
      </c>
      <c r="X308" s="30" t="b">
        <v>1</v>
      </c>
      <c r="Y308" s="30" t="b">
        <v>1</v>
      </c>
      <c r="Z308" s="30" t="b">
        <v>1</v>
      </c>
      <c r="AA308" s="30" t="b">
        <v>1</v>
      </c>
      <c r="AB308" s="30" t="b">
        <v>1</v>
      </c>
      <c r="AC308" s="30" t="b">
        <v>1</v>
      </c>
      <c r="AD308" s="30" t="b">
        <v>1</v>
      </c>
    </row>
    <row r="309" spans="4:30">
      <c r="D309" s="30" t="b">
        <v>1</v>
      </c>
      <c r="E309" s="30" t="b">
        <v>1</v>
      </c>
      <c r="F309" s="30" t="b">
        <v>1</v>
      </c>
      <c r="G309" s="30" t="b">
        <v>1</v>
      </c>
      <c r="H309" s="30" t="b">
        <v>1</v>
      </c>
      <c r="I309" s="30" t="b">
        <v>1</v>
      </c>
      <c r="J309" s="30" t="b">
        <v>1</v>
      </c>
      <c r="K309" s="30" t="b">
        <v>1</v>
      </c>
      <c r="L309" s="30" t="b">
        <v>1</v>
      </c>
      <c r="M309" s="30" t="b">
        <v>1</v>
      </c>
      <c r="N309" s="30" t="b">
        <v>1</v>
      </c>
      <c r="O309" s="30" t="b">
        <v>1</v>
      </c>
      <c r="P309" s="30" t="b">
        <v>1</v>
      </c>
      <c r="Q309" s="30" t="b">
        <v>1</v>
      </c>
      <c r="R309" s="30" t="b">
        <v>1</v>
      </c>
      <c r="S309" s="30" t="b">
        <v>1</v>
      </c>
      <c r="T309" s="30" t="b">
        <v>1</v>
      </c>
      <c r="U309" s="30" t="b">
        <v>1</v>
      </c>
      <c r="V309" s="30" t="b">
        <v>1</v>
      </c>
      <c r="W309" s="30" t="b">
        <v>1</v>
      </c>
      <c r="X309" s="30" t="b">
        <v>1</v>
      </c>
      <c r="Y309" s="30" t="b">
        <v>1</v>
      </c>
      <c r="Z309" s="30" t="b">
        <v>1</v>
      </c>
      <c r="AA309" s="30" t="b">
        <v>1</v>
      </c>
      <c r="AB309" s="30" t="b">
        <v>1</v>
      </c>
      <c r="AC309" s="30" t="b">
        <v>1</v>
      </c>
      <c r="AD309" s="30" t="b">
        <v>1</v>
      </c>
    </row>
    <row r="310" spans="4:30">
      <c r="D310" s="30" t="b">
        <v>1</v>
      </c>
      <c r="E310" s="30" t="b">
        <v>1</v>
      </c>
      <c r="F310" s="30" t="b">
        <v>1</v>
      </c>
      <c r="G310" s="30" t="b">
        <v>1</v>
      </c>
      <c r="H310" s="30" t="b">
        <v>1</v>
      </c>
      <c r="I310" s="30" t="b">
        <v>1</v>
      </c>
      <c r="J310" s="30" t="b">
        <v>1</v>
      </c>
      <c r="K310" s="30" t="b">
        <v>1</v>
      </c>
      <c r="L310" s="30" t="b">
        <v>1</v>
      </c>
      <c r="M310" s="30" t="b">
        <v>1</v>
      </c>
      <c r="N310" s="30" t="b">
        <v>1</v>
      </c>
      <c r="O310" s="30" t="b">
        <v>1</v>
      </c>
      <c r="P310" s="30" t="b">
        <v>1</v>
      </c>
      <c r="Q310" s="30" t="b">
        <v>1</v>
      </c>
      <c r="R310" s="30" t="b">
        <v>1</v>
      </c>
      <c r="S310" s="30" t="b">
        <v>1</v>
      </c>
      <c r="T310" s="30" t="b">
        <v>1</v>
      </c>
      <c r="U310" s="30" t="b">
        <v>1</v>
      </c>
      <c r="V310" s="30" t="b">
        <v>1</v>
      </c>
      <c r="W310" s="30" t="b">
        <v>1</v>
      </c>
      <c r="X310" s="30" t="b">
        <v>1</v>
      </c>
      <c r="Y310" s="30" t="b">
        <v>1</v>
      </c>
      <c r="Z310" s="30" t="b">
        <v>1</v>
      </c>
      <c r="AA310" s="30" t="b">
        <v>1</v>
      </c>
      <c r="AB310" s="30" t="b">
        <v>1</v>
      </c>
      <c r="AC310" s="30" t="b">
        <v>1</v>
      </c>
      <c r="AD310" s="30" t="b">
        <v>1</v>
      </c>
    </row>
    <row r="311" spans="4:30">
      <c r="D311" s="30" t="b">
        <v>1</v>
      </c>
      <c r="E311" s="30" t="b">
        <v>1</v>
      </c>
      <c r="F311" s="30" t="b">
        <v>1</v>
      </c>
      <c r="G311" s="30" t="b">
        <v>1</v>
      </c>
      <c r="H311" s="30" t="b">
        <v>1</v>
      </c>
      <c r="I311" s="30" t="b">
        <v>1</v>
      </c>
      <c r="J311" s="30" t="b">
        <v>1</v>
      </c>
      <c r="K311" s="30" t="b">
        <v>1</v>
      </c>
      <c r="L311" s="30" t="b">
        <v>1</v>
      </c>
      <c r="M311" s="30" t="b">
        <v>1</v>
      </c>
      <c r="N311" s="30" t="b">
        <v>1</v>
      </c>
      <c r="O311" s="30" t="b">
        <v>1</v>
      </c>
      <c r="P311" s="30" t="b">
        <v>1</v>
      </c>
      <c r="Q311" s="30" t="b">
        <v>1</v>
      </c>
      <c r="R311" s="30" t="b">
        <v>1</v>
      </c>
      <c r="S311" s="30" t="b">
        <v>1</v>
      </c>
      <c r="T311" s="30" t="b">
        <v>1</v>
      </c>
      <c r="U311" s="30" t="b">
        <v>1</v>
      </c>
      <c r="V311" s="30" t="b">
        <v>1</v>
      </c>
      <c r="W311" s="30" t="b">
        <v>1</v>
      </c>
      <c r="X311" s="30" t="b">
        <v>1</v>
      </c>
      <c r="Y311" s="30" t="b">
        <v>1</v>
      </c>
      <c r="Z311" s="30" t="b">
        <v>1</v>
      </c>
      <c r="AA311" s="30" t="b">
        <v>1</v>
      </c>
      <c r="AB311" s="30" t="b">
        <v>1</v>
      </c>
      <c r="AC311" s="30" t="b">
        <v>1</v>
      </c>
      <c r="AD311" s="30" t="b">
        <v>1</v>
      </c>
    </row>
    <row r="312" spans="4:30">
      <c r="D312" s="30" t="b">
        <v>1</v>
      </c>
      <c r="E312" s="30" t="b">
        <v>1</v>
      </c>
      <c r="F312" s="30" t="b">
        <v>1</v>
      </c>
      <c r="G312" s="30" t="b">
        <v>1</v>
      </c>
      <c r="H312" s="30" t="b">
        <v>1</v>
      </c>
      <c r="I312" s="30" t="b">
        <v>1</v>
      </c>
      <c r="J312" s="30" t="b">
        <v>1</v>
      </c>
      <c r="K312" s="30" t="b">
        <v>1</v>
      </c>
      <c r="L312" s="30" t="b">
        <v>1</v>
      </c>
      <c r="M312" s="30" t="b">
        <v>1</v>
      </c>
      <c r="N312" s="30" t="b">
        <v>1</v>
      </c>
      <c r="O312" s="30" t="b">
        <v>1</v>
      </c>
      <c r="P312" s="30" t="b">
        <v>1</v>
      </c>
      <c r="Q312" s="30" t="b">
        <v>1</v>
      </c>
      <c r="R312" s="30" t="b">
        <v>1</v>
      </c>
      <c r="S312" s="30" t="b">
        <v>1</v>
      </c>
      <c r="T312" s="30" t="b">
        <v>1</v>
      </c>
      <c r="U312" s="30" t="b">
        <v>1</v>
      </c>
      <c r="V312" s="30" t="b">
        <v>1</v>
      </c>
      <c r="W312" s="30" t="b">
        <v>1</v>
      </c>
      <c r="X312" s="30" t="b">
        <v>1</v>
      </c>
      <c r="Y312" s="30" t="b">
        <v>1</v>
      </c>
      <c r="Z312" s="30" t="b">
        <v>1</v>
      </c>
      <c r="AA312" s="30" t="b">
        <v>1</v>
      </c>
      <c r="AB312" s="30" t="b">
        <v>1</v>
      </c>
      <c r="AC312" s="30" t="b">
        <v>1</v>
      </c>
      <c r="AD312" s="30" t="b">
        <v>1</v>
      </c>
    </row>
    <row r="313" spans="4:30">
      <c r="D313" s="30" t="b">
        <v>1</v>
      </c>
      <c r="E313" s="30" t="b">
        <v>1</v>
      </c>
      <c r="F313" s="30" t="b">
        <v>1</v>
      </c>
      <c r="G313" s="30" t="b">
        <v>1</v>
      </c>
      <c r="H313" s="30" t="b">
        <v>1</v>
      </c>
      <c r="I313" s="30" t="b">
        <v>1</v>
      </c>
      <c r="J313" s="30" t="b">
        <v>1</v>
      </c>
      <c r="K313" s="30" t="b">
        <v>1</v>
      </c>
      <c r="L313" s="30" t="b">
        <v>1</v>
      </c>
      <c r="M313" s="30" t="b">
        <v>1</v>
      </c>
      <c r="N313" s="30" t="b">
        <v>1</v>
      </c>
      <c r="O313" s="30" t="b">
        <v>1</v>
      </c>
      <c r="P313" s="30" t="b">
        <v>1</v>
      </c>
      <c r="Q313" s="30" t="b">
        <v>1</v>
      </c>
      <c r="R313" s="30" t="b">
        <v>1</v>
      </c>
      <c r="S313" s="30" t="b">
        <v>1</v>
      </c>
      <c r="T313" s="30" t="b">
        <v>1</v>
      </c>
      <c r="U313" s="30" t="b">
        <v>1</v>
      </c>
      <c r="V313" s="30" t="b">
        <v>1</v>
      </c>
      <c r="W313" s="30" t="b">
        <v>1</v>
      </c>
      <c r="X313" s="30" t="b">
        <v>1</v>
      </c>
      <c r="Y313" s="30" t="b">
        <v>1</v>
      </c>
      <c r="Z313" s="30" t="b">
        <v>1</v>
      </c>
      <c r="AA313" s="30" t="b">
        <v>1</v>
      </c>
      <c r="AB313" s="30" t="b">
        <v>1</v>
      </c>
      <c r="AC313" s="30" t="b">
        <v>1</v>
      </c>
      <c r="AD313" s="30" t="b">
        <v>1</v>
      </c>
    </row>
    <row r="314" spans="4:30">
      <c r="D314" s="30" t="b">
        <v>1</v>
      </c>
      <c r="E314" s="30" t="b">
        <v>1</v>
      </c>
      <c r="F314" s="30" t="b">
        <v>1</v>
      </c>
      <c r="G314" s="30" t="b">
        <v>1</v>
      </c>
      <c r="H314" s="30" t="b">
        <v>1</v>
      </c>
      <c r="I314" s="30" t="b">
        <v>1</v>
      </c>
      <c r="J314" s="30" t="b">
        <v>1</v>
      </c>
      <c r="K314" s="30" t="b">
        <v>1</v>
      </c>
      <c r="L314" s="30" t="b">
        <v>1</v>
      </c>
      <c r="M314" s="30" t="b">
        <v>1</v>
      </c>
      <c r="N314" s="30" t="b">
        <v>1</v>
      </c>
      <c r="O314" s="30" t="b">
        <v>1</v>
      </c>
      <c r="P314" s="30" t="b">
        <v>1</v>
      </c>
      <c r="Q314" s="30" t="b">
        <v>1</v>
      </c>
      <c r="R314" s="30" t="b">
        <v>1</v>
      </c>
      <c r="S314" s="30" t="b">
        <v>1</v>
      </c>
      <c r="T314" s="30" t="b">
        <v>1</v>
      </c>
      <c r="U314" s="30" t="b">
        <v>1</v>
      </c>
      <c r="V314" s="30" t="b">
        <v>1</v>
      </c>
      <c r="W314" s="30" t="b">
        <v>1</v>
      </c>
      <c r="X314" s="30" t="b">
        <v>1</v>
      </c>
      <c r="Y314" s="30" t="b">
        <v>1</v>
      </c>
      <c r="Z314" s="30" t="b">
        <v>1</v>
      </c>
      <c r="AA314" s="30" t="b">
        <v>1</v>
      </c>
      <c r="AB314" s="30" t="b">
        <v>1</v>
      </c>
      <c r="AC314" s="30" t="b">
        <v>1</v>
      </c>
      <c r="AD314" s="30" t="b">
        <v>1</v>
      </c>
    </row>
    <row r="315" spans="4:30">
      <c r="D315" s="30" t="b">
        <v>1</v>
      </c>
      <c r="E315" s="30" t="b">
        <v>1</v>
      </c>
      <c r="F315" s="30" t="b">
        <v>1</v>
      </c>
      <c r="G315" s="30" t="b">
        <v>1</v>
      </c>
      <c r="H315" s="30" t="b">
        <v>1</v>
      </c>
      <c r="I315" s="30" t="b">
        <v>1</v>
      </c>
      <c r="J315" s="30" t="b">
        <v>1</v>
      </c>
      <c r="K315" s="30" t="b">
        <v>1</v>
      </c>
      <c r="L315" s="30" t="b">
        <v>1</v>
      </c>
      <c r="M315" s="30" t="b">
        <v>1</v>
      </c>
      <c r="N315" s="30" t="b">
        <v>1</v>
      </c>
      <c r="O315" s="30" t="b">
        <v>1</v>
      </c>
      <c r="P315" s="30" t="b">
        <v>1</v>
      </c>
      <c r="Q315" s="30" t="b">
        <v>1</v>
      </c>
      <c r="R315" s="30" t="b">
        <v>1</v>
      </c>
      <c r="S315" s="30" t="b">
        <v>1</v>
      </c>
      <c r="T315" s="30" t="b">
        <v>1</v>
      </c>
      <c r="U315" s="30" t="b">
        <v>1</v>
      </c>
      <c r="V315" s="30" t="b">
        <v>1</v>
      </c>
      <c r="W315" s="30" t="b">
        <v>1</v>
      </c>
      <c r="X315" s="30" t="b">
        <v>1</v>
      </c>
      <c r="Y315" s="30" t="b">
        <v>1</v>
      </c>
      <c r="Z315" s="30" t="b">
        <v>1</v>
      </c>
      <c r="AA315" s="30" t="b">
        <v>1</v>
      </c>
      <c r="AB315" s="30" t="b">
        <v>1</v>
      </c>
      <c r="AC315" s="30" t="b">
        <v>1</v>
      </c>
      <c r="AD315" s="30" t="b">
        <v>1</v>
      </c>
    </row>
    <row r="316" spans="4:30">
      <c r="D316" s="30" t="b">
        <v>1</v>
      </c>
      <c r="E316" s="30" t="b">
        <v>1</v>
      </c>
      <c r="F316" s="30" t="b">
        <v>1</v>
      </c>
      <c r="G316" s="30" t="b">
        <v>1</v>
      </c>
      <c r="H316" s="30" t="b">
        <v>1</v>
      </c>
      <c r="I316" s="30" t="b">
        <v>1</v>
      </c>
      <c r="J316" s="30" t="b">
        <v>1</v>
      </c>
      <c r="K316" s="30" t="b">
        <v>1</v>
      </c>
      <c r="L316" s="30" t="b">
        <v>1</v>
      </c>
      <c r="M316" s="30" t="b">
        <v>1</v>
      </c>
      <c r="N316" s="30" t="b">
        <v>1</v>
      </c>
      <c r="O316" s="30" t="b">
        <v>1</v>
      </c>
      <c r="P316" s="30" t="b">
        <v>1</v>
      </c>
      <c r="Q316" s="30" t="b">
        <v>1</v>
      </c>
      <c r="R316" s="30" t="b">
        <v>1</v>
      </c>
      <c r="S316" s="30" t="b">
        <v>1</v>
      </c>
      <c r="T316" s="30" t="b">
        <v>1</v>
      </c>
      <c r="U316" s="30" t="b">
        <v>1</v>
      </c>
      <c r="V316" s="30" t="b">
        <v>1</v>
      </c>
      <c r="W316" s="30" t="b">
        <v>1</v>
      </c>
      <c r="X316" s="30" t="b">
        <v>1</v>
      </c>
      <c r="Y316" s="30" t="b">
        <v>1</v>
      </c>
      <c r="Z316" s="30" t="b">
        <v>1</v>
      </c>
      <c r="AA316" s="30" t="b">
        <v>1</v>
      </c>
      <c r="AB316" s="30" t="b">
        <v>1</v>
      </c>
      <c r="AC316" s="30" t="b">
        <v>1</v>
      </c>
      <c r="AD316" s="30" t="b">
        <v>1</v>
      </c>
    </row>
    <row r="317" spans="4:30">
      <c r="D317" s="30" t="b">
        <v>1</v>
      </c>
      <c r="E317" s="30" t="b">
        <v>1</v>
      </c>
      <c r="F317" s="30" t="b">
        <v>1</v>
      </c>
      <c r="G317" s="30" t="b">
        <v>1</v>
      </c>
      <c r="H317" s="30" t="b">
        <v>1</v>
      </c>
      <c r="I317" s="30" t="b">
        <v>1</v>
      </c>
      <c r="J317" s="30" t="b">
        <v>1</v>
      </c>
      <c r="K317" s="30" t="b">
        <v>1</v>
      </c>
      <c r="L317" s="30" t="b">
        <v>1</v>
      </c>
      <c r="M317" s="30" t="b">
        <v>1</v>
      </c>
      <c r="N317" s="30" t="b">
        <v>1</v>
      </c>
      <c r="O317" s="30" t="b">
        <v>1</v>
      </c>
      <c r="P317" s="30" t="b">
        <v>1</v>
      </c>
      <c r="Q317" s="30" t="b">
        <v>1</v>
      </c>
      <c r="R317" s="30" t="b">
        <v>1</v>
      </c>
      <c r="S317" s="30" t="b">
        <v>1</v>
      </c>
      <c r="T317" s="30" t="b">
        <v>1</v>
      </c>
      <c r="U317" s="30" t="b">
        <v>1</v>
      </c>
      <c r="V317" s="30" t="b">
        <v>1</v>
      </c>
      <c r="W317" s="30" t="b">
        <v>1</v>
      </c>
      <c r="X317" s="30" t="b">
        <v>1</v>
      </c>
      <c r="Y317" s="30" t="b">
        <v>1</v>
      </c>
      <c r="Z317" s="30" t="b">
        <v>1</v>
      </c>
      <c r="AA317" s="30" t="b">
        <v>1</v>
      </c>
      <c r="AB317" s="30" t="b">
        <v>1</v>
      </c>
      <c r="AC317" s="30" t="b">
        <v>1</v>
      </c>
      <c r="AD317" s="30" t="b">
        <v>1</v>
      </c>
    </row>
    <row r="318" spans="4:30">
      <c r="D318" s="30" t="b">
        <v>1</v>
      </c>
      <c r="E318" s="30" t="b">
        <v>1</v>
      </c>
      <c r="F318" s="30" t="b">
        <v>1</v>
      </c>
      <c r="G318" s="30" t="b">
        <v>1</v>
      </c>
      <c r="H318" s="30" t="b">
        <v>1</v>
      </c>
      <c r="I318" s="30" t="b">
        <v>1</v>
      </c>
      <c r="J318" s="30" t="b">
        <v>1</v>
      </c>
      <c r="K318" s="30" t="b">
        <v>1</v>
      </c>
      <c r="L318" s="30" t="b">
        <v>1</v>
      </c>
      <c r="M318" s="30" t="b">
        <v>1</v>
      </c>
      <c r="N318" s="30" t="b">
        <v>1</v>
      </c>
      <c r="O318" s="30" t="b">
        <v>1</v>
      </c>
      <c r="P318" s="30" t="b">
        <v>1</v>
      </c>
      <c r="Q318" s="30" t="b">
        <v>1</v>
      </c>
      <c r="R318" s="30" t="b">
        <v>1</v>
      </c>
      <c r="S318" s="30" t="b">
        <v>1</v>
      </c>
      <c r="T318" s="30" t="b">
        <v>1</v>
      </c>
      <c r="U318" s="30" t="b">
        <v>1</v>
      </c>
      <c r="V318" s="30" t="b">
        <v>1</v>
      </c>
      <c r="W318" s="30" t="b">
        <v>1</v>
      </c>
      <c r="X318" s="30" t="b">
        <v>1</v>
      </c>
      <c r="Y318" s="30" t="b">
        <v>1</v>
      </c>
      <c r="Z318" s="30" t="b">
        <v>1</v>
      </c>
      <c r="AA318" s="30" t="b">
        <v>1</v>
      </c>
      <c r="AB318" s="30" t="b">
        <v>1</v>
      </c>
      <c r="AC318" s="30" t="b">
        <v>1</v>
      </c>
      <c r="AD318" s="30" t="b">
        <v>1</v>
      </c>
    </row>
    <row r="319" spans="4:30">
      <c r="D319" s="30" t="b">
        <v>1</v>
      </c>
      <c r="E319" s="30" t="b">
        <v>1</v>
      </c>
      <c r="F319" s="30" t="b">
        <v>1</v>
      </c>
      <c r="G319" s="30" t="b">
        <v>1</v>
      </c>
      <c r="H319" s="30" t="b">
        <v>1</v>
      </c>
      <c r="I319" s="30" t="b">
        <v>1</v>
      </c>
      <c r="J319" s="30" t="b">
        <v>1</v>
      </c>
      <c r="K319" s="30" t="b">
        <v>1</v>
      </c>
      <c r="L319" s="30" t="b">
        <v>1</v>
      </c>
      <c r="M319" s="30" t="b">
        <v>1</v>
      </c>
      <c r="N319" s="30" t="b">
        <v>1</v>
      </c>
      <c r="O319" s="30" t="b">
        <v>1</v>
      </c>
      <c r="P319" s="30" t="b">
        <v>1</v>
      </c>
      <c r="Q319" s="30" t="b">
        <v>1</v>
      </c>
      <c r="R319" s="30" t="b">
        <v>1</v>
      </c>
      <c r="S319" s="30" t="b">
        <v>1</v>
      </c>
      <c r="T319" s="30" t="b">
        <v>1</v>
      </c>
      <c r="U319" s="30" t="b">
        <v>1</v>
      </c>
      <c r="V319" s="30" t="b">
        <v>1</v>
      </c>
      <c r="W319" s="30" t="b">
        <v>1</v>
      </c>
      <c r="X319" s="30" t="b">
        <v>1</v>
      </c>
      <c r="Y319" s="30" t="b">
        <v>1</v>
      </c>
      <c r="Z319" s="30" t="b">
        <v>1</v>
      </c>
      <c r="AA319" s="30" t="b">
        <v>1</v>
      </c>
      <c r="AB319" s="30" t="b">
        <v>1</v>
      </c>
      <c r="AC319" s="30" t="b">
        <v>1</v>
      </c>
      <c r="AD319" s="30" t="b">
        <v>1</v>
      </c>
    </row>
    <row r="320" spans="4:30">
      <c r="D320" s="30" t="b">
        <v>1</v>
      </c>
      <c r="E320" s="30" t="b">
        <v>1</v>
      </c>
      <c r="F320" s="30" t="b">
        <v>1</v>
      </c>
      <c r="G320" s="30" t="b">
        <v>1</v>
      </c>
      <c r="H320" s="30" t="b">
        <v>1</v>
      </c>
      <c r="I320" s="30" t="b">
        <v>1</v>
      </c>
      <c r="J320" s="30" t="b">
        <v>1</v>
      </c>
      <c r="K320" s="30" t="b">
        <v>1</v>
      </c>
      <c r="L320" s="30" t="b">
        <v>1</v>
      </c>
      <c r="M320" s="30" t="b">
        <v>1</v>
      </c>
      <c r="N320" s="30" t="b">
        <v>1</v>
      </c>
      <c r="O320" s="30" t="b">
        <v>1</v>
      </c>
      <c r="P320" s="30" t="b">
        <v>1</v>
      </c>
      <c r="Q320" s="30" t="b">
        <v>1</v>
      </c>
      <c r="R320" s="30" t="b">
        <v>1</v>
      </c>
      <c r="S320" s="30" t="b">
        <v>1</v>
      </c>
      <c r="T320" s="30" t="b">
        <v>1</v>
      </c>
      <c r="U320" s="30" t="b">
        <v>1</v>
      </c>
      <c r="V320" s="30" t="b">
        <v>1</v>
      </c>
      <c r="W320" s="30" t="b">
        <v>1</v>
      </c>
      <c r="X320" s="30" t="b">
        <v>1</v>
      </c>
      <c r="Y320" s="30" t="b">
        <v>1</v>
      </c>
      <c r="Z320" s="30" t="b">
        <v>1</v>
      </c>
      <c r="AA320" s="30" t="b">
        <v>1</v>
      </c>
      <c r="AB320" s="30" t="b">
        <v>1</v>
      </c>
      <c r="AC320" s="30" t="b">
        <v>1</v>
      </c>
      <c r="AD320" s="30" t="b">
        <v>1</v>
      </c>
    </row>
    <row r="321" spans="4:30">
      <c r="D321" s="30" t="b">
        <v>1</v>
      </c>
      <c r="E321" s="30" t="b">
        <v>1</v>
      </c>
      <c r="F321" s="30" t="b">
        <v>1</v>
      </c>
      <c r="G321" s="30" t="b">
        <v>1</v>
      </c>
      <c r="H321" s="30" t="b">
        <v>1</v>
      </c>
      <c r="I321" s="30" t="b">
        <v>1</v>
      </c>
      <c r="J321" s="30" t="b">
        <v>1</v>
      </c>
      <c r="K321" s="30" t="b">
        <v>1</v>
      </c>
      <c r="L321" s="30" t="b">
        <v>1</v>
      </c>
      <c r="M321" s="30" t="b">
        <v>1</v>
      </c>
      <c r="N321" s="30" t="b">
        <v>1</v>
      </c>
      <c r="O321" s="30" t="b">
        <v>1</v>
      </c>
      <c r="P321" s="30" t="b">
        <v>1</v>
      </c>
      <c r="Q321" s="30" t="b">
        <v>1</v>
      </c>
      <c r="R321" s="30" t="b">
        <v>1</v>
      </c>
      <c r="S321" s="30" t="b">
        <v>1</v>
      </c>
      <c r="T321" s="30" t="b">
        <v>1</v>
      </c>
      <c r="U321" s="30" t="b">
        <v>1</v>
      </c>
      <c r="V321" s="30" t="b">
        <v>1</v>
      </c>
      <c r="W321" s="30" t="b">
        <v>1</v>
      </c>
      <c r="X321" s="30" t="b">
        <v>1</v>
      </c>
      <c r="Y321" s="30" t="b">
        <v>1</v>
      </c>
      <c r="Z321" s="30" t="b">
        <v>1</v>
      </c>
      <c r="AA321" s="30" t="b">
        <v>1</v>
      </c>
      <c r="AB321" s="30" t="b">
        <v>1</v>
      </c>
      <c r="AC321" s="30" t="b">
        <v>1</v>
      </c>
      <c r="AD321" s="30" t="b">
        <v>1</v>
      </c>
    </row>
    <row r="322" spans="4:30">
      <c r="D322" s="30" t="b">
        <v>1</v>
      </c>
      <c r="E322" s="30" t="b">
        <v>1</v>
      </c>
      <c r="F322" s="30" t="b">
        <v>1</v>
      </c>
      <c r="G322" s="30" t="b">
        <v>1</v>
      </c>
      <c r="H322" s="30" t="b">
        <v>1</v>
      </c>
      <c r="I322" s="30" t="b">
        <v>1</v>
      </c>
      <c r="J322" s="30" t="b">
        <v>1</v>
      </c>
      <c r="K322" s="30" t="b">
        <v>1</v>
      </c>
      <c r="L322" s="30" t="b">
        <v>1</v>
      </c>
      <c r="M322" s="30" t="b">
        <v>1</v>
      </c>
      <c r="N322" s="30" t="b">
        <v>1</v>
      </c>
      <c r="O322" s="30" t="b">
        <v>1</v>
      </c>
      <c r="P322" s="30" t="b">
        <v>1</v>
      </c>
      <c r="Q322" s="30" t="b">
        <v>1</v>
      </c>
      <c r="R322" s="30" t="b">
        <v>1</v>
      </c>
      <c r="S322" s="30" t="b">
        <v>1</v>
      </c>
      <c r="T322" s="30" t="b">
        <v>1</v>
      </c>
      <c r="U322" s="30" t="b">
        <v>1</v>
      </c>
      <c r="V322" s="30" t="b">
        <v>1</v>
      </c>
      <c r="W322" s="30" t="b">
        <v>1</v>
      </c>
      <c r="X322" s="30" t="b">
        <v>1</v>
      </c>
      <c r="Y322" s="30" t="b">
        <v>1</v>
      </c>
      <c r="Z322" s="30" t="b">
        <v>1</v>
      </c>
      <c r="AA322" s="30" t="b">
        <v>1</v>
      </c>
      <c r="AB322" s="30" t="b">
        <v>1</v>
      </c>
      <c r="AC322" s="30" t="b">
        <v>1</v>
      </c>
      <c r="AD322" s="30" t="b">
        <v>1</v>
      </c>
    </row>
    <row r="323" spans="4:30">
      <c r="D323" s="30" t="b">
        <v>1</v>
      </c>
      <c r="E323" s="30" t="b">
        <v>1</v>
      </c>
      <c r="F323" s="30" t="b">
        <v>1</v>
      </c>
      <c r="G323" s="30" t="b">
        <v>1</v>
      </c>
      <c r="H323" s="30" t="b">
        <v>1</v>
      </c>
      <c r="I323" s="30" t="b">
        <v>1</v>
      </c>
      <c r="J323" s="30" t="b">
        <v>1</v>
      </c>
      <c r="K323" s="30" t="b">
        <v>1</v>
      </c>
      <c r="L323" s="30" t="b">
        <v>1</v>
      </c>
      <c r="M323" s="30" t="b">
        <v>1</v>
      </c>
      <c r="N323" s="30" t="b">
        <v>1</v>
      </c>
      <c r="O323" s="30" t="b">
        <v>1</v>
      </c>
      <c r="P323" s="30" t="b">
        <v>1</v>
      </c>
      <c r="Q323" s="30" t="b">
        <v>1</v>
      </c>
      <c r="R323" s="30" t="b">
        <v>1</v>
      </c>
      <c r="S323" s="30" t="b">
        <v>1</v>
      </c>
      <c r="T323" s="30" t="b">
        <v>1</v>
      </c>
      <c r="U323" s="30" t="b">
        <v>1</v>
      </c>
      <c r="V323" s="30" t="b">
        <v>1</v>
      </c>
      <c r="W323" s="30" t="b">
        <v>1</v>
      </c>
      <c r="X323" s="30" t="b">
        <v>1</v>
      </c>
      <c r="Y323" s="30" t="b">
        <v>1</v>
      </c>
      <c r="Z323" s="30" t="b">
        <v>1</v>
      </c>
      <c r="AA323" s="30" t="b">
        <v>1</v>
      </c>
      <c r="AB323" s="30" t="b">
        <v>1</v>
      </c>
      <c r="AC323" s="30" t="b">
        <v>1</v>
      </c>
      <c r="AD323" s="30" t="b">
        <v>1</v>
      </c>
    </row>
    <row r="324" spans="4:30">
      <c r="D324" s="30" t="b">
        <v>1</v>
      </c>
      <c r="E324" s="30" t="b">
        <v>1</v>
      </c>
      <c r="F324" s="30" t="b">
        <v>1</v>
      </c>
      <c r="G324" s="30" t="b">
        <v>1</v>
      </c>
      <c r="H324" s="30" t="b">
        <v>1</v>
      </c>
      <c r="I324" s="30" t="b">
        <v>1</v>
      </c>
      <c r="J324" s="30" t="b">
        <v>1</v>
      </c>
      <c r="K324" s="30" t="b">
        <v>1</v>
      </c>
      <c r="L324" s="30" t="b">
        <v>1</v>
      </c>
      <c r="M324" s="30" t="b">
        <v>1</v>
      </c>
      <c r="N324" s="30" t="b">
        <v>1</v>
      </c>
      <c r="O324" s="30" t="b">
        <v>1</v>
      </c>
      <c r="P324" s="30" t="b">
        <v>1</v>
      </c>
      <c r="Q324" s="30" t="b">
        <v>1</v>
      </c>
      <c r="R324" s="30" t="b">
        <v>1</v>
      </c>
      <c r="S324" s="30" t="b">
        <v>1</v>
      </c>
      <c r="T324" s="30" t="b">
        <v>1</v>
      </c>
      <c r="U324" s="30" t="b">
        <v>1</v>
      </c>
      <c r="V324" s="30" t="b">
        <v>1</v>
      </c>
      <c r="W324" s="30" t="b">
        <v>1</v>
      </c>
      <c r="X324" s="30" t="b">
        <v>1</v>
      </c>
      <c r="Y324" s="30" t="b">
        <v>1</v>
      </c>
      <c r="Z324" s="30" t="b">
        <v>1</v>
      </c>
      <c r="AA324" s="30" t="b">
        <v>1</v>
      </c>
      <c r="AB324" s="30" t="b">
        <v>1</v>
      </c>
      <c r="AC324" s="30" t="b">
        <v>1</v>
      </c>
      <c r="AD324" s="30" t="b">
        <v>1</v>
      </c>
    </row>
    <row r="325" spans="4:30">
      <c r="D325" s="30" t="b">
        <v>1</v>
      </c>
      <c r="E325" s="30" t="b">
        <v>1</v>
      </c>
      <c r="F325" s="30" t="b">
        <v>1</v>
      </c>
      <c r="G325" s="30" t="b">
        <v>1</v>
      </c>
      <c r="H325" s="30" t="b">
        <v>1</v>
      </c>
      <c r="I325" s="30" t="b">
        <v>1</v>
      </c>
      <c r="J325" s="30" t="b">
        <v>1</v>
      </c>
      <c r="K325" s="30" t="b">
        <v>1</v>
      </c>
      <c r="L325" s="30" t="b">
        <v>1</v>
      </c>
      <c r="M325" s="30" t="b">
        <v>1</v>
      </c>
      <c r="N325" s="30" t="b">
        <v>1</v>
      </c>
      <c r="O325" s="30" t="b">
        <v>1</v>
      </c>
      <c r="P325" s="30" t="b">
        <v>1</v>
      </c>
      <c r="Q325" s="30" t="b">
        <v>1</v>
      </c>
      <c r="R325" s="30" t="b">
        <v>1</v>
      </c>
      <c r="S325" s="30" t="b">
        <v>1</v>
      </c>
      <c r="T325" s="30" t="b">
        <v>1</v>
      </c>
      <c r="U325" s="30" t="b">
        <v>1</v>
      </c>
      <c r="V325" s="30" t="b">
        <v>1</v>
      </c>
      <c r="W325" s="30" t="b">
        <v>1</v>
      </c>
      <c r="X325" s="30" t="b">
        <v>1</v>
      </c>
      <c r="Y325" s="30" t="b">
        <v>1</v>
      </c>
      <c r="Z325" s="30" t="b">
        <v>1</v>
      </c>
      <c r="AA325" s="30" t="b">
        <v>1</v>
      </c>
      <c r="AB325" s="30" t="b">
        <v>1</v>
      </c>
      <c r="AC325" s="30" t="b">
        <v>1</v>
      </c>
      <c r="AD325" s="30" t="b">
        <v>1</v>
      </c>
    </row>
    <row r="326" spans="4:30">
      <c r="D326" s="30" t="b">
        <v>1</v>
      </c>
      <c r="E326" s="30" t="b">
        <v>1</v>
      </c>
      <c r="F326" s="30" t="b">
        <v>1</v>
      </c>
      <c r="G326" s="30" t="b">
        <v>1</v>
      </c>
      <c r="H326" s="30" t="b">
        <v>1</v>
      </c>
      <c r="I326" s="30" t="b">
        <v>1</v>
      </c>
      <c r="J326" s="30" t="b">
        <v>1</v>
      </c>
      <c r="K326" s="30" t="b">
        <v>1</v>
      </c>
      <c r="L326" s="30" t="b">
        <v>1</v>
      </c>
      <c r="M326" s="30" t="b">
        <v>1</v>
      </c>
      <c r="N326" s="30" t="b">
        <v>1</v>
      </c>
      <c r="O326" s="30" t="b">
        <v>1</v>
      </c>
      <c r="P326" s="30" t="b">
        <v>1</v>
      </c>
      <c r="Q326" s="30" t="b">
        <v>1</v>
      </c>
      <c r="R326" s="30" t="b">
        <v>1</v>
      </c>
      <c r="S326" s="30" t="b">
        <v>1</v>
      </c>
      <c r="T326" s="30" t="b">
        <v>1</v>
      </c>
      <c r="U326" s="30" t="b">
        <v>1</v>
      </c>
      <c r="V326" s="30" t="b">
        <v>1</v>
      </c>
      <c r="W326" s="30" t="b">
        <v>1</v>
      </c>
      <c r="X326" s="30" t="b">
        <v>1</v>
      </c>
      <c r="Y326" s="30" t="b">
        <v>1</v>
      </c>
      <c r="Z326" s="30" t="b">
        <v>1</v>
      </c>
      <c r="AA326" s="30" t="b">
        <v>1</v>
      </c>
      <c r="AB326" s="30" t="b">
        <v>1</v>
      </c>
      <c r="AC326" s="30" t="b">
        <v>1</v>
      </c>
      <c r="AD326" s="30" t="b">
        <v>1</v>
      </c>
    </row>
    <row r="327" spans="4:30">
      <c r="D327" s="30" t="b">
        <v>1</v>
      </c>
      <c r="E327" s="30" t="b">
        <v>1</v>
      </c>
      <c r="F327" s="30" t="b">
        <v>1</v>
      </c>
      <c r="G327" s="30" t="b">
        <v>1</v>
      </c>
      <c r="H327" s="30" t="b">
        <v>1</v>
      </c>
      <c r="I327" s="30" t="b">
        <v>1</v>
      </c>
      <c r="J327" s="30" t="b">
        <v>1</v>
      </c>
      <c r="K327" s="30" t="b">
        <v>1</v>
      </c>
      <c r="L327" s="30" t="b">
        <v>1</v>
      </c>
      <c r="M327" s="30" t="b">
        <v>1</v>
      </c>
      <c r="N327" s="30" t="b">
        <v>1</v>
      </c>
      <c r="O327" s="30" t="b">
        <v>1</v>
      </c>
      <c r="P327" s="30" t="b">
        <v>1</v>
      </c>
      <c r="Q327" s="30" t="b">
        <v>1</v>
      </c>
      <c r="R327" s="30" t="b">
        <v>1</v>
      </c>
      <c r="S327" s="30" t="b">
        <v>1</v>
      </c>
      <c r="T327" s="30" t="b">
        <v>1</v>
      </c>
      <c r="U327" s="30" t="b">
        <v>1</v>
      </c>
      <c r="V327" s="30" t="b">
        <v>1</v>
      </c>
      <c r="W327" s="30" t="b">
        <v>1</v>
      </c>
      <c r="X327" s="30" t="b">
        <v>1</v>
      </c>
      <c r="Y327" s="30" t="b">
        <v>1</v>
      </c>
      <c r="Z327" s="30" t="b">
        <v>1</v>
      </c>
      <c r="AA327" s="30" t="b">
        <v>1</v>
      </c>
      <c r="AB327" s="30" t="b">
        <v>1</v>
      </c>
      <c r="AC327" s="30" t="b">
        <v>1</v>
      </c>
      <c r="AD327" s="30" t="b">
        <v>1</v>
      </c>
    </row>
    <row r="328" spans="4:30">
      <c r="D328" s="30" t="b">
        <v>1</v>
      </c>
      <c r="E328" s="30" t="b">
        <v>1</v>
      </c>
      <c r="F328" s="30" t="b">
        <v>1</v>
      </c>
      <c r="G328" s="30" t="b">
        <v>1</v>
      </c>
      <c r="H328" s="30" t="b">
        <v>1</v>
      </c>
      <c r="I328" s="30" t="b">
        <v>1</v>
      </c>
      <c r="J328" s="30" t="b">
        <v>1</v>
      </c>
      <c r="K328" s="30" t="b">
        <v>1</v>
      </c>
      <c r="L328" s="30" t="b">
        <v>1</v>
      </c>
      <c r="M328" s="30" t="b">
        <v>1</v>
      </c>
      <c r="N328" s="30" t="b">
        <v>1</v>
      </c>
      <c r="O328" s="30" t="b">
        <v>1</v>
      </c>
      <c r="P328" s="30" t="b">
        <v>1</v>
      </c>
      <c r="Q328" s="30" t="b">
        <v>1</v>
      </c>
      <c r="R328" s="30" t="b">
        <v>1</v>
      </c>
      <c r="S328" s="30" t="b">
        <v>1</v>
      </c>
      <c r="T328" s="30" t="b">
        <v>1</v>
      </c>
      <c r="U328" s="30" t="b">
        <v>1</v>
      </c>
      <c r="V328" s="30" t="b">
        <v>1</v>
      </c>
      <c r="W328" s="30" t="b">
        <v>1</v>
      </c>
      <c r="X328" s="30" t="b">
        <v>1</v>
      </c>
      <c r="Y328" s="30" t="b">
        <v>1</v>
      </c>
      <c r="Z328" s="30" t="b">
        <v>1</v>
      </c>
      <c r="AA328" s="30" t="b">
        <v>1</v>
      </c>
      <c r="AB328" s="30" t="b">
        <v>1</v>
      </c>
      <c r="AC328" s="30" t="b">
        <v>1</v>
      </c>
      <c r="AD328" s="30" t="b">
        <v>1</v>
      </c>
    </row>
    <row r="329" spans="4:30">
      <c r="D329" s="30" t="b">
        <v>1</v>
      </c>
      <c r="E329" s="30" t="b">
        <v>1</v>
      </c>
      <c r="F329" s="30" t="b">
        <v>1</v>
      </c>
      <c r="G329" s="30" t="b">
        <v>1</v>
      </c>
      <c r="H329" s="30" t="b">
        <v>1</v>
      </c>
      <c r="I329" s="30" t="b">
        <v>1</v>
      </c>
      <c r="J329" s="30" t="b">
        <v>1</v>
      </c>
      <c r="K329" s="30" t="b">
        <v>1</v>
      </c>
      <c r="L329" s="30" t="b">
        <v>1</v>
      </c>
      <c r="M329" s="30" t="b">
        <v>1</v>
      </c>
      <c r="N329" s="30" t="b">
        <v>1</v>
      </c>
      <c r="O329" s="30" t="b">
        <v>1</v>
      </c>
      <c r="P329" s="30" t="b">
        <v>1</v>
      </c>
      <c r="Q329" s="30" t="b">
        <v>1</v>
      </c>
      <c r="R329" s="30" t="b">
        <v>1</v>
      </c>
      <c r="S329" s="30" t="b">
        <v>1</v>
      </c>
      <c r="T329" s="30" t="b">
        <v>1</v>
      </c>
      <c r="U329" s="30" t="b">
        <v>1</v>
      </c>
      <c r="V329" s="30" t="b">
        <v>1</v>
      </c>
      <c r="W329" s="30" t="b">
        <v>1</v>
      </c>
      <c r="X329" s="30" t="b">
        <v>1</v>
      </c>
      <c r="Y329" s="30" t="b">
        <v>1</v>
      </c>
      <c r="Z329" s="30" t="b">
        <v>1</v>
      </c>
      <c r="AA329" s="30" t="b">
        <v>1</v>
      </c>
      <c r="AB329" s="30" t="b">
        <v>1</v>
      </c>
      <c r="AC329" s="30" t="b">
        <v>1</v>
      </c>
      <c r="AD329" s="30" t="b">
        <v>1</v>
      </c>
    </row>
    <row r="330" spans="4:30">
      <c r="D330" s="30" t="b">
        <v>1</v>
      </c>
      <c r="E330" s="30" t="b">
        <v>1</v>
      </c>
      <c r="F330" s="30" t="b">
        <v>1</v>
      </c>
      <c r="G330" s="30" t="b">
        <v>1</v>
      </c>
      <c r="H330" s="30" t="b">
        <v>1</v>
      </c>
      <c r="I330" s="30" t="b">
        <v>1</v>
      </c>
      <c r="J330" s="30" t="b">
        <v>1</v>
      </c>
      <c r="K330" s="30" t="b">
        <v>1</v>
      </c>
      <c r="L330" s="30" t="b">
        <v>1</v>
      </c>
      <c r="M330" s="30" t="b">
        <v>1</v>
      </c>
      <c r="N330" s="30" t="b">
        <v>1</v>
      </c>
      <c r="O330" s="30" t="b">
        <v>1</v>
      </c>
      <c r="P330" s="30" t="b">
        <v>1</v>
      </c>
      <c r="Q330" s="30" t="b">
        <v>1</v>
      </c>
      <c r="R330" s="30" t="b">
        <v>1</v>
      </c>
      <c r="S330" s="30" t="b">
        <v>1</v>
      </c>
      <c r="T330" s="30" t="b">
        <v>1</v>
      </c>
      <c r="U330" s="30" t="b">
        <v>1</v>
      </c>
      <c r="V330" s="30" t="b">
        <v>1</v>
      </c>
      <c r="W330" s="30" t="b">
        <v>1</v>
      </c>
      <c r="X330" s="30" t="b">
        <v>1</v>
      </c>
      <c r="Y330" s="30" t="b">
        <v>1</v>
      </c>
      <c r="Z330" s="30" t="b">
        <v>1</v>
      </c>
      <c r="AA330" s="30" t="b">
        <v>1</v>
      </c>
      <c r="AB330" s="30" t="b">
        <v>1</v>
      </c>
      <c r="AC330" s="30" t="b">
        <v>1</v>
      </c>
      <c r="AD330" s="30" t="b">
        <v>1</v>
      </c>
    </row>
    <row r="331" spans="4:30">
      <c r="D331" s="30" t="b">
        <v>1</v>
      </c>
      <c r="E331" s="30" t="b">
        <v>1</v>
      </c>
      <c r="F331" s="30" t="b">
        <v>1</v>
      </c>
      <c r="G331" s="30" t="b">
        <v>1</v>
      </c>
      <c r="H331" s="30" t="b">
        <v>1</v>
      </c>
      <c r="I331" s="30" t="b">
        <v>1</v>
      </c>
      <c r="J331" s="30" t="b">
        <v>1</v>
      </c>
      <c r="K331" s="30" t="b">
        <v>1</v>
      </c>
      <c r="L331" s="30" t="b">
        <v>1</v>
      </c>
      <c r="M331" s="30" t="b">
        <v>1</v>
      </c>
      <c r="N331" s="30" t="b">
        <v>1</v>
      </c>
      <c r="O331" s="30" t="b">
        <v>1</v>
      </c>
      <c r="P331" s="30" t="b">
        <v>1</v>
      </c>
      <c r="Q331" s="30" t="b">
        <v>1</v>
      </c>
      <c r="R331" s="30" t="b">
        <v>1</v>
      </c>
      <c r="S331" s="30" t="b">
        <v>1</v>
      </c>
      <c r="T331" s="30" t="b">
        <v>1</v>
      </c>
      <c r="U331" s="30" t="b">
        <v>1</v>
      </c>
      <c r="V331" s="30" t="b">
        <v>1</v>
      </c>
      <c r="W331" s="30" t="b">
        <v>1</v>
      </c>
      <c r="X331" s="30" t="b">
        <v>1</v>
      </c>
      <c r="Y331" s="30" t="b">
        <v>1</v>
      </c>
      <c r="Z331" s="30" t="b">
        <v>1</v>
      </c>
      <c r="AA331" s="30" t="b">
        <v>1</v>
      </c>
      <c r="AB331" s="30" t="b">
        <v>1</v>
      </c>
      <c r="AC331" s="30" t="b">
        <v>1</v>
      </c>
      <c r="AD331" s="30" t="b">
        <v>1</v>
      </c>
    </row>
    <row r="332" spans="4:30">
      <c r="D332" s="30" t="b">
        <v>1</v>
      </c>
      <c r="E332" s="30" t="b">
        <v>1</v>
      </c>
      <c r="F332" s="30" t="b">
        <v>1</v>
      </c>
      <c r="G332" s="30" t="b">
        <v>1</v>
      </c>
      <c r="H332" s="30" t="b">
        <v>1</v>
      </c>
      <c r="I332" s="30" t="b">
        <v>1</v>
      </c>
      <c r="J332" s="30" t="b">
        <v>1</v>
      </c>
      <c r="K332" s="30" t="b">
        <v>1</v>
      </c>
      <c r="L332" s="30" t="b">
        <v>1</v>
      </c>
      <c r="M332" s="30" t="b">
        <v>1</v>
      </c>
      <c r="N332" s="30" t="b">
        <v>1</v>
      </c>
      <c r="O332" s="30" t="b">
        <v>1</v>
      </c>
      <c r="P332" s="30" t="b">
        <v>1</v>
      </c>
      <c r="Q332" s="30" t="b">
        <v>1</v>
      </c>
      <c r="R332" s="30" t="b">
        <v>1</v>
      </c>
      <c r="S332" s="30" t="b">
        <v>1</v>
      </c>
      <c r="T332" s="30" t="b">
        <v>1</v>
      </c>
      <c r="U332" s="30" t="b">
        <v>1</v>
      </c>
      <c r="V332" s="30" t="b">
        <v>1</v>
      </c>
      <c r="W332" s="30" t="b">
        <v>1</v>
      </c>
      <c r="X332" s="30" t="b">
        <v>1</v>
      </c>
      <c r="Y332" s="30" t="b">
        <v>1</v>
      </c>
      <c r="Z332" s="30" t="b">
        <v>1</v>
      </c>
      <c r="AA332" s="30" t="b">
        <v>1</v>
      </c>
      <c r="AB332" s="30" t="b">
        <v>1</v>
      </c>
      <c r="AC332" s="30" t="b">
        <v>1</v>
      </c>
      <c r="AD332" s="30" t="b">
        <v>1</v>
      </c>
    </row>
    <row r="333" spans="4:30">
      <c r="D333" s="30" t="b">
        <v>1</v>
      </c>
      <c r="E333" s="30" t="b">
        <v>1</v>
      </c>
      <c r="F333" s="30" t="b">
        <v>1</v>
      </c>
      <c r="G333" s="30" t="b">
        <v>1</v>
      </c>
      <c r="H333" s="30" t="b">
        <v>1</v>
      </c>
      <c r="I333" s="30" t="b">
        <v>1</v>
      </c>
      <c r="J333" s="30" t="b">
        <v>1</v>
      </c>
      <c r="K333" s="30" t="b">
        <v>1</v>
      </c>
      <c r="L333" s="30" t="b">
        <v>1</v>
      </c>
      <c r="M333" s="30" t="b">
        <v>1</v>
      </c>
      <c r="N333" s="30" t="b">
        <v>1</v>
      </c>
      <c r="O333" s="30" t="b">
        <v>1</v>
      </c>
      <c r="P333" s="30" t="b">
        <v>1</v>
      </c>
      <c r="Q333" s="30" t="b">
        <v>1</v>
      </c>
      <c r="R333" s="30" t="b">
        <v>1</v>
      </c>
      <c r="S333" s="30" t="b">
        <v>1</v>
      </c>
      <c r="T333" s="30" t="b">
        <v>1</v>
      </c>
      <c r="U333" s="30" t="b">
        <v>1</v>
      </c>
      <c r="V333" s="30" t="b">
        <v>1</v>
      </c>
      <c r="W333" s="30" t="b">
        <v>1</v>
      </c>
      <c r="X333" s="30" t="b">
        <v>1</v>
      </c>
      <c r="Y333" s="30" t="b">
        <v>1</v>
      </c>
      <c r="Z333" s="30" t="b">
        <v>1</v>
      </c>
      <c r="AA333" s="30" t="b">
        <v>1</v>
      </c>
      <c r="AB333" s="30" t="b">
        <v>1</v>
      </c>
      <c r="AC333" s="30" t="b">
        <v>1</v>
      </c>
      <c r="AD333" s="30" t="b">
        <v>1</v>
      </c>
    </row>
    <row r="334" spans="4:30">
      <c r="D334" s="30" t="b">
        <v>1</v>
      </c>
      <c r="E334" s="30" t="b">
        <v>1</v>
      </c>
      <c r="F334" s="30" t="b">
        <v>1</v>
      </c>
      <c r="G334" s="30" t="b">
        <v>1</v>
      </c>
      <c r="H334" s="30" t="b">
        <v>1</v>
      </c>
      <c r="I334" s="30" t="b">
        <v>1</v>
      </c>
      <c r="J334" s="30" t="b">
        <v>1</v>
      </c>
      <c r="K334" s="30" t="b">
        <v>1</v>
      </c>
      <c r="L334" s="30" t="b">
        <v>1</v>
      </c>
      <c r="M334" s="30" t="b">
        <v>1</v>
      </c>
      <c r="N334" s="30" t="b">
        <v>1</v>
      </c>
      <c r="O334" s="30" t="b">
        <v>1</v>
      </c>
      <c r="P334" s="30" t="b">
        <v>1</v>
      </c>
      <c r="Q334" s="30" t="b">
        <v>1</v>
      </c>
      <c r="R334" s="30" t="b">
        <v>1</v>
      </c>
      <c r="S334" s="30" t="b">
        <v>1</v>
      </c>
      <c r="T334" s="30" t="b">
        <v>1</v>
      </c>
      <c r="U334" s="30" t="b">
        <v>1</v>
      </c>
      <c r="V334" s="30" t="b">
        <v>1</v>
      </c>
      <c r="W334" s="30" t="b">
        <v>1</v>
      </c>
      <c r="X334" s="30" t="b">
        <v>1</v>
      </c>
      <c r="Y334" s="30" t="b">
        <v>1</v>
      </c>
      <c r="Z334" s="30" t="b">
        <v>1</v>
      </c>
      <c r="AA334" s="30" t="b">
        <v>1</v>
      </c>
      <c r="AB334" s="30" t="b">
        <v>1</v>
      </c>
      <c r="AC334" s="30" t="b">
        <v>1</v>
      </c>
      <c r="AD334" s="30" t="b">
        <v>1</v>
      </c>
    </row>
    <row r="335" spans="4:30">
      <c r="D335" s="30" t="b">
        <v>1</v>
      </c>
      <c r="E335" s="30" t="b">
        <v>1</v>
      </c>
      <c r="F335" s="30" t="b">
        <v>1</v>
      </c>
      <c r="G335" s="30" t="b">
        <v>1</v>
      </c>
      <c r="H335" s="30" t="b">
        <v>1</v>
      </c>
      <c r="I335" s="30" t="b">
        <v>1</v>
      </c>
      <c r="J335" s="30" t="b">
        <v>1</v>
      </c>
      <c r="K335" s="30" t="b">
        <v>1</v>
      </c>
      <c r="L335" s="30" t="b">
        <v>1</v>
      </c>
      <c r="M335" s="30" t="b">
        <v>1</v>
      </c>
      <c r="N335" s="30" t="b">
        <v>1</v>
      </c>
      <c r="O335" s="30" t="b">
        <v>1</v>
      </c>
      <c r="P335" s="30" t="b">
        <v>1</v>
      </c>
      <c r="Q335" s="30" t="b">
        <v>1</v>
      </c>
      <c r="R335" s="30" t="b">
        <v>1</v>
      </c>
      <c r="S335" s="30" t="b">
        <v>1</v>
      </c>
      <c r="T335" s="30" t="b">
        <v>1</v>
      </c>
      <c r="U335" s="30" t="b">
        <v>1</v>
      </c>
      <c r="V335" s="30" t="b">
        <v>1</v>
      </c>
      <c r="W335" s="30" t="b">
        <v>1</v>
      </c>
      <c r="X335" s="30" t="b">
        <v>1</v>
      </c>
      <c r="Y335" s="30" t="b">
        <v>1</v>
      </c>
      <c r="Z335" s="30" t="b">
        <v>1</v>
      </c>
      <c r="AA335" s="30" t="b">
        <v>1</v>
      </c>
      <c r="AB335" s="30" t="b">
        <v>1</v>
      </c>
      <c r="AC335" s="30" t="b">
        <v>1</v>
      </c>
      <c r="AD335" s="30" t="b">
        <v>1</v>
      </c>
    </row>
    <row r="336" spans="4:30">
      <c r="D336" s="30" t="b">
        <v>1</v>
      </c>
      <c r="E336" s="30" t="b">
        <v>1</v>
      </c>
      <c r="F336" s="30" t="b">
        <v>1</v>
      </c>
      <c r="G336" s="30" t="b">
        <v>1</v>
      </c>
      <c r="H336" s="30" t="b">
        <v>1</v>
      </c>
      <c r="I336" s="30" t="b">
        <v>1</v>
      </c>
      <c r="J336" s="30" t="b">
        <v>1</v>
      </c>
      <c r="K336" s="30" t="b">
        <v>1</v>
      </c>
      <c r="L336" s="30" t="b">
        <v>1</v>
      </c>
      <c r="M336" s="30" t="b">
        <v>1</v>
      </c>
      <c r="N336" s="30" t="b">
        <v>1</v>
      </c>
      <c r="O336" s="30" t="b">
        <v>1</v>
      </c>
      <c r="P336" s="30" t="b">
        <v>1</v>
      </c>
      <c r="Q336" s="30" t="b">
        <v>1</v>
      </c>
      <c r="R336" s="30" t="b">
        <v>1</v>
      </c>
      <c r="S336" s="30" t="b">
        <v>1</v>
      </c>
      <c r="T336" s="30" t="b">
        <v>1</v>
      </c>
      <c r="U336" s="30" t="b">
        <v>1</v>
      </c>
      <c r="V336" s="30" t="b">
        <v>1</v>
      </c>
      <c r="W336" s="30" t="b">
        <v>1</v>
      </c>
      <c r="X336" s="30" t="b">
        <v>1</v>
      </c>
      <c r="Y336" s="30" t="b">
        <v>1</v>
      </c>
      <c r="Z336" s="30" t="b">
        <v>1</v>
      </c>
      <c r="AA336" s="30" t="b">
        <v>1</v>
      </c>
      <c r="AB336" s="30" t="b">
        <v>1</v>
      </c>
      <c r="AC336" s="30" t="b">
        <v>1</v>
      </c>
      <c r="AD336" s="30" t="b">
        <v>1</v>
      </c>
    </row>
    <row r="337" spans="4:30">
      <c r="D337" s="30" t="b">
        <v>1</v>
      </c>
      <c r="E337" s="30" t="b">
        <v>1</v>
      </c>
      <c r="F337" s="30" t="b">
        <v>1</v>
      </c>
      <c r="G337" s="30" t="b">
        <v>1</v>
      </c>
      <c r="H337" s="30" t="b">
        <v>1</v>
      </c>
      <c r="I337" s="30" t="b">
        <v>1</v>
      </c>
      <c r="J337" s="30" t="b">
        <v>1</v>
      </c>
      <c r="K337" s="30" t="b">
        <v>1</v>
      </c>
      <c r="L337" s="30" t="b">
        <v>1</v>
      </c>
      <c r="M337" s="30" t="b">
        <v>1</v>
      </c>
      <c r="N337" s="30" t="b">
        <v>1</v>
      </c>
      <c r="O337" s="30" t="b">
        <v>1</v>
      </c>
      <c r="P337" s="30" t="b">
        <v>1</v>
      </c>
      <c r="Q337" s="30" t="b">
        <v>1</v>
      </c>
      <c r="R337" s="30" t="b">
        <v>1</v>
      </c>
      <c r="S337" s="30" t="b">
        <v>1</v>
      </c>
      <c r="T337" s="30" t="b">
        <v>1</v>
      </c>
      <c r="U337" s="30" t="b">
        <v>1</v>
      </c>
      <c r="V337" s="30" t="b">
        <v>1</v>
      </c>
      <c r="W337" s="30" t="b">
        <v>1</v>
      </c>
      <c r="X337" s="30" t="b">
        <v>1</v>
      </c>
      <c r="Y337" s="30" t="b">
        <v>1</v>
      </c>
      <c r="Z337" s="30" t="b">
        <v>1</v>
      </c>
      <c r="AA337" s="30" t="b">
        <v>1</v>
      </c>
      <c r="AB337" s="30" t="b">
        <v>1</v>
      </c>
      <c r="AC337" s="30" t="b">
        <v>1</v>
      </c>
      <c r="AD337" s="30" t="b">
        <v>1</v>
      </c>
    </row>
    <row r="338" spans="4:30">
      <c r="D338" s="30" t="b">
        <v>1</v>
      </c>
      <c r="E338" s="30" t="b">
        <v>1</v>
      </c>
      <c r="F338" s="30" t="b">
        <v>1</v>
      </c>
      <c r="G338" s="30" t="b">
        <v>1</v>
      </c>
      <c r="H338" s="30" t="b">
        <v>1</v>
      </c>
      <c r="I338" s="30" t="b">
        <v>1</v>
      </c>
      <c r="J338" s="30" t="b">
        <v>1</v>
      </c>
      <c r="K338" s="30" t="b">
        <v>1</v>
      </c>
      <c r="L338" s="30" t="b">
        <v>1</v>
      </c>
      <c r="M338" s="30" t="b">
        <v>1</v>
      </c>
      <c r="N338" s="30" t="b">
        <v>1</v>
      </c>
      <c r="O338" s="30" t="b">
        <v>1</v>
      </c>
      <c r="P338" s="30" t="b">
        <v>1</v>
      </c>
      <c r="Q338" s="30" t="b">
        <v>1</v>
      </c>
      <c r="R338" s="30" t="b">
        <v>1</v>
      </c>
      <c r="S338" s="30" t="b">
        <v>1</v>
      </c>
      <c r="T338" s="30" t="b">
        <v>1</v>
      </c>
      <c r="U338" s="30" t="b">
        <v>1</v>
      </c>
      <c r="V338" s="30" t="b">
        <v>1</v>
      </c>
      <c r="W338" s="30" t="b">
        <v>1</v>
      </c>
      <c r="X338" s="30" t="b">
        <v>1</v>
      </c>
      <c r="Y338" s="30" t="b">
        <v>1</v>
      </c>
      <c r="Z338" s="30" t="b">
        <v>1</v>
      </c>
      <c r="AA338" s="30" t="b">
        <v>1</v>
      </c>
      <c r="AB338" s="30" t="b">
        <v>1</v>
      </c>
      <c r="AC338" s="30" t="b">
        <v>1</v>
      </c>
      <c r="AD338" s="30" t="b">
        <v>1</v>
      </c>
    </row>
    <row r="339" spans="4:30">
      <c r="D339" s="30" t="b">
        <v>1</v>
      </c>
      <c r="E339" s="30" t="b">
        <v>1</v>
      </c>
      <c r="F339" s="30" t="b">
        <v>1</v>
      </c>
      <c r="G339" s="30" t="b">
        <v>1</v>
      </c>
      <c r="H339" s="30" t="b">
        <v>1</v>
      </c>
      <c r="I339" s="30" t="b">
        <v>1</v>
      </c>
      <c r="J339" s="30" t="b">
        <v>1</v>
      </c>
      <c r="K339" s="30" t="b">
        <v>1</v>
      </c>
      <c r="L339" s="30" t="b">
        <v>1</v>
      </c>
      <c r="M339" s="30" t="b">
        <v>1</v>
      </c>
      <c r="N339" s="30" t="b">
        <v>1</v>
      </c>
      <c r="O339" s="30" t="b">
        <v>1</v>
      </c>
      <c r="P339" s="30" t="b">
        <v>1</v>
      </c>
      <c r="Q339" s="30" t="b">
        <v>1</v>
      </c>
      <c r="R339" s="30" t="b">
        <v>1</v>
      </c>
      <c r="S339" s="30" t="b">
        <v>1</v>
      </c>
      <c r="T339" s="30" t="b">
        <v>1</v>
      </c>
      <c r="U339" s="30" t="b">
        <v>1</v>
      </c>
      <c r="V339" s="30" t="b">
        <v>1</v>
      </c>
      <c r="W339" s="30" t="b">
        <v>1</v>
      </c>
      <c r="X339" s="30" t="b">
        <v>1</v>
      </c>
      <c r="Y339" s="30" t="b">
        <v>1</v>
      </c>
      <c r="Z339" s="30" t="b">
        <v>1</v>
      </c>
      <c r="AA339" s="30" t="b">
        <v>1</v>
      </c>
      <c r="AB339" s="30" t="b">
        <v>1</v>
      </c>
      <c r="AC339" s="30" t="b">
        <v>1</v>
      </c>
      <c r="AD339" s="30" t="b">
        <v>1</v>
      </c>
    </row>
    <row r="340" spans="4:30">
      <c r="D340" s="30" t="b">
        <v>1</v>
      </c>
      <c r="E340" s="30" t="b">
        <v>1</v>
      </c>
      <c r="F340" s="30" t="b">
        <v>1</v>
      </c>
      <c r="G340" s="30" t="b">
        <v>1</v>
      </c>
      <c r="H340" s="30" t="b">
        <v>1</v>
      </c>
      <c r="I340" s="30" t="b">
        <v>1</v>
      </c>
      <c r="J340" s="30" t="b">
        <v>1</v>
      </c>
      <c r="K340" s="30" t="b">
        <v>1</v>
      </c>
      <c r="L340" s="30" t="b">
        <v>1</v>
      </c>
      <c r="M340" s="30" t="b">
        <v>1</v>
      </c>
      <c r="N340" s="30" t="b">
        <v>1</v>
      </c>
      <c r="O340" s="30" t="b">
        <v>1</v>
      </c>
      <c r="P340" s="30" t="b">
        <v>1</v>
      </c>
      <c r="Q340" s="30" t="b">
        <v>1</v>
      </c>
      <c r="R340" s="30" t="b">
        <v>1</v>
      </c>
      <c r="S340" s="30" t="b">
        <v>1</v>
      </c>
      <c r="T340" s="30" t="b">
        <v>1</v>
      </c>
      <c r="U340" s="30" t="b">
        <v>1</v>
      </c>
      <c r="V340" s="30" t="b">
        <v>1</v>
      </c>
      <c r="W340" s="30" t="b">
        <v>1</v>
      </c>
      <c r="X340" s="30" t="b">
        <v>1</v>
      </c>
      <c r="Y340" s="30" t="b">
        <v>1</v>
      </c>
      <c r="Z340" s="30" t="b">
        <v>1</v>
      </c>
      <c r="AA340" s="30" t="b">
        <v>1</v>
      </c>
      <c r="AB340" s="30" t="b">
        <v>1</v>
      </c>
      <c r="AC340" s="30" t="b">
        <v>1</v>
      </c>
      <c r="AD340" s="30" t="b">
        <v>1</v>
      </c>
    </row>
    <row r="341" spans="4:30">
      <c r="D341" s="30" t="b">
        <v>1</v>
      </c>
      <c r="E341" s="30" t="b">
        <v>1</v>
      </c>
      <c r="F341" s="30" t="b">
        <v>1</v>
      </c>
      <c r="G341" s="30" t="b">
        <v>1</v>
      </c>
      <c r="H341" s="30" t="b">
        <v>1</v>
      </c>
      <c r="I341" s="30" t="b">
        <v>1</v>
      </c>
      <c r="J341" s="30" t="b">
        <v>1</v>
      </c>
      <c r="K341" s="30" t="b">
        <v>1</v>
      </c>
      <c r="L341" s="30" t="b">
        <v>1</v>
      </c>
      <c r="M341" s="30" t="b">
        <v>1</v>
      </c>
      <c r="N341" s="30" t="b">
        <v>1</v>
      </c>
      <c r="O341" s="30" t="b">
        <v>1</v>
      </c>
      <c r="P341" s="30" t="b">
        <v>1</v>
      </c>
      <c r="Q341" s="30" t="b">
        <v>1</v>
      </c>
      <c r="R341" s="30" t="b">
        <v>1</v>
      </c>
      <c r="S341" s="30" t="b">
        <v>1</v>
      </c>
      <c r="T341" s="30" t="b">
        <v>1</v>
      </c>
      <c r="U341" s="30" t="b">
        <v>1</v>
      </c>
      <c r="V341" s="30" t="b">
        <v>1</v>
      </c>
      <c r="W341" s="30" t="b">
        <v>1</v>
      </c>
      <c r="X341" s="30" t="b">
        <v>1</v>
      </c>
      <c r="Y341" s="30" t="b">
        <v>1</v>
      </c>
      <c r="Z341" s="30" t="b">
        <v>1</v>
      </c>
      <c r="AA341" s="30" t="b">
        <v>1</v>
      </c>
      <c r="AB341" s="30" t="b">
        <v>1</v>
      </c>
      <c r="AC341" s="30" t="b">
        <v>1</v>
      </c>
      <c r="AD341" s="30" t="b">
        <v>1</v>
      </c>
    </row>
    <row r="342" spans="4:30">
      <c r="D342" s="30" t="b">
        <v>1</v>
      </c>
      <c r="E342" s="30" t="b">
        <v>1</v>
      </c>
      <c r="F342" s="30" t="b">
        <v>1</v>
      </c>
      <c r="G342" s="30" t="b">
        <v>1</v>
      </c>
      <c r="H342" s="30" t="b">
        <v>1</v>
      </c>
      <c r="I342" s="30" t="b">
        <v>1</v>
      </c>
      <c r="J342" s="30" t="b">
        <v>1</v>
      </c>
      <c r="K342" s="30" t="b">
        <v>1</v>
      </c>
      <c r="L342" s="30" t="b">
        <v>1</v>
      </c>
      <c r="M342" s="30" t="b">
        <v>1</v>
      </c>
      <c r="N342" s="30" t="b">
        <v>1</v>
      </c>
      <c r="O342" s="30" t="b">
        <v>1</v>
      </c>
      <c r="P342" s="30" t="b">
        <v>1</v>
      </c>
      <c r="Q342" s="30" t="b">
        <v>1</v>
      </c>
      <c r="R342" s="30" t="b">
        <v>1</v>
      </c>
      <c r="S342" s="30" t="b">
        <v>1</v>
      </c>
      <c r="T342" s="30" t="b">
        <v>1</v>
      </c>
      <c r="U342" s="30" t="b">
        <v>1</v>
      </c>
      <c r="V342" s="30" t="b">
        <v>1</v>
      </c>
      <c r="W342" s="30" t="b">
        <v>1</v>
      </c>
      <c r="X342" s="30" t="b">
        <v>1</v>
      </c>
      <c r="Y342" s="30" t="b">
        <v>1</v>
      </c>
      <c r="Z342" s="30" t="b">
        <v>1</v>
      </c>
      <c r="AA342" s="30" t="b">
        <v>1</v>
      </c>
      <c r="AB342" s="30" t="b">
        <v>1</v>
      </c>
      <c r="AC342" s="30" t="b">
        <v>1</v>
      </c>
      <c r="AD342" s="30" t="b">
        <v>1</v>
      </c>
    </row>
    <row r="343" spans="4:30">
      <c r="D343" s="30" t="b">
        <v>1</v>
      </c>
      <c r="E343" s="30" t="b">
        <v>1</v>
      </c>
      <c r="F343" s="30" t="b">
        <v>1</v>
      </c>
      <c r="G343" s="30" t="b">
        <v>1</v>
      </c>
      <c r="H343" s="30" t="b">
        <v>1</v>
      </c>
      <c r="I343" s="30" t="b">
        <v>1</v>
      </c>
      <c r="J343" s="30" t="b">
        <v>1</v>
      </c>
      <c r="K343" s="30" t="b">
        <v>1</v>
      </c>
      <c r="L343" s="30" t="b">
        <v>1</v>
      </c>
      <c r="M343" s="30" t="b">
        <v>1</v>
      </c>
      <c r="N343" s="30" t="b">
        <v>1</v>
      </c>
      <c r="O343" s="30" t="b">
        <v>1</v>
      </c>
      <c r="P343" s="30" t="b">
        <v>1</v>
      </c>
      <c r="Q343" s="30" t="b">
        <v>1</v>
      </c>
      <c r="R343" s="30" t="b">
        <v>1</v>
      </c>
      <c r="S343" s="30" t="b">
        <v>1</v>
      </c>
      <c r="T343" s="30" t="b">
        <v>1</v>
      </c>
      <c r="U343" s="30" t="b">
        <v>1</v>
      </c>
      <c r="V343" s="30" t="b">
        <v>1</v>
      </c>
      <c r="W343" s="30" t="b">
        <v>1</v>
      </c>
      <c r="X343" s="30" t="b">
        <v>1</v>
      </c>
      <c r="Y343" s="30" t="b">
        <v>1</v>
      </c>
      <c r="Z343" s="30" t="b">
        <v>1</v>
      </c>
      <c r="AA343" s="30" t="b">
        <v>1</v>
      </c>
      <c r="AB343" s="30" t="b">
        <v>1</v>
      </c>
      <c r="AC343" s="30" t="b">
        <v>1</v>
      </c>
      <c r="AD343" s="30" t="b">
        <v>1</v>
      </c>
    </row>
    <row r="344" spans="4:30">
      <c r="D344" s="30" t="b">
        <v>1</v>
      </c>
      <c r="E344" s="30" t="b">
        <v>1</v>
      </c>
      <c r="F344" s="30" t="b">
        <v>1</v>
      </c>
      <c r="G344" s="30" t="b">
        <v>1</v>
      </c>
      <c r="H344" s="30" t="b">
        <v>1</v>
      </c>
      <c r="I344" s="30" t="b">
        <v>1</v>
      </c>
      <c r="J344" s="30" t="b">
        <v>1</v>
      </c>
      <c r="K344" s="30" t="b">
        <v>1</v>
      </c>
      <c r="L344" s="30" t="b">
        <v>1</v>
      </c>
      <c r="M344" s="30" t="b">
        <v>1</v>
      </c>
      <c r="N344" s="30" t="b">
        <v>1</v>
      </c>
      <c r="O344" s="30" t="b">
        <v>1</v>
      </c>
      <c r="P344" s="30" t="b">
        <v>1</v>
      </c>
      <c r="Q344" s="30" t="b">
        <v>1</v>
      </c>
      <c r="R344" s="30" t="b">
        <v>1</v>
      </c>
      <c r="S344" s="30" t="b">
        <v>1</v>
      </c>
      <c r="T344" s="30" t="b">
        <v>1</v>
      </c>
      <c r="U344" s="30" t="b">
        <v>1</v>
      </c>
      <c r="V344" s="30" t="b">
        <v>1</v>
      </c>
      <c r="W344" s="30" t="b">
        <v>1</v>
      </c>
      <c r="X344" s="30" t="b">
        <v>1</v>
      </c>
      <c r="Y344" s="30" t="b">
        <v>1</v>
      </c>
      <c r="Z344" s="30" t="b">
        <v>1</v>
      </c>
      <c r="AA344" s="30" t="b">
        <v>1</v>
      </c>
      <c r="AB344" s="30" t="b">
        <v>1</v>
      </c>
      <c r="AC344" s="30" t="b">
        <v>1</v>
      </c>
      <c r="AD344" s="30" t="b">
        <v>1</v>
      </c>
    </row>
    <row r="345" spans="4:30">
      <c r="D345" s="30" t="b">
        <v>1</v>
      </c>
      <c r="E345" s="30" t="b">
        <v>1</v>
      </c>
      <c r="F345" s="30" t="b">
        <v>1</v>
      </c>
      <c r="G345" s="30" t="b">
        <v>1</v>
      </c>
      <c r="H345" s="30" t="b">
        <v>1</v>
      </c>
      <c r="I345" s="30" t="b">
        <v>1</v>
      </c>
      <c r="J345" s="30" t="b">
        <v>1</v>
      </c>
      <c r="K345" s="30" t="b">
        <v>1</v>
      </c>
      <c r="L345" s="30" t="b">
        <v>1</v>
      </c>
      <c r="M345" s="30" t="b">
        <v>1</v>
      </c>
      <c r="N345" s="30" t="b">
        <v>1</v>
      </c>
      <c r="O345" s="30" t="b">
        <v>1</v>
      </c>
      <c r="P345" s="30" t="b">
        <v>1</v>
      </c>
      <c r="Q345" s="30" t="b">
        <v>1</v>
      </c>
      <c r="R345" s="30" t="b">
        <v>1</v>
      </c>
      <c r="S345" s="30" t="b">
        <v>1</v>
      </c>
      <c r="T345" s="30" t="b">
        <v>1</v>
      </c>
      <c r="U345" s="30" t="b">
        <v>1</v>
      </c>
      <c r="V345" s="30" t="b">
        <v>1</v>
      </c>
      <c r="W345" s="30" t="b">
        <v>1</v>
      </c>
      <c r="X345" s="30" t="b">
        <v>1</v>
      </c>
      <c r="Y345" s="30" t="b">
        <v>1</v>
      </c>
      <c r="Z345" s="30" t="b">
        <v>1</v>
      </c>
      <c r="AA345" s="30" t="b">
        <v>1</v>
      </c>
      <c r="AB345" s="30" t="b">
        <v>1</v>
      </c>
      <c r="AC345" s="30" t="b">
        <v>1</v>
      </c>
      <c r="AD345" s="30" t="b">
        <v>1</v>
      </c>
    </row>
    <row r="346" spans="4:30">
      <c r="D346" s="30" t="b">
        <v>1</v>
      </c>
      <c r="E346" s="30" t="b">
        <v>1</v>
      </c>
      <c r="F346" s="30" t="b">
        <v>1</v>
      </c>
      <c r="G346" s="30" t="b">
        <v>1</v>
      </c>
      <c r="H346" s="30" t="b">
        <v>1</v>
      </c>
      <c r="I346" s="30" t="b">
        <v>1</v>
      </c>
      <c r="J346" s="30" t="b">
        <v>1</v>
      </c>
      <c r="K346" s="30" t="b">
        <v>1</v>
      </c>
      <c r="L346" s="30" t="b">
        <v>1</v>
      </c>
      <c r="M346" s="30" t="b">
        <v>1</v>
      </c>
      <c r="N346" s="30" t="b">
        <v>1</v>
      </c>
      <c r="O346" s="30" t="b">
        <v>1</v>
      </c>
      <c r="P346" s="30" t="b">
        <v>1</v>
      </c>
      <c r="Q346" s="30" t="b">
        <v>1</v>
      </c>
      <c r="R346" s="30" t="b">
        <v>1</v>
      </c>
      <c r="S346" s="30" t="b">
        <v>1</v>
      </c>
      <c r="T346" s="30" t="b">
        <v>1</v>
      </c>
      <c r="U346" s="30" t="b">
        <v>1</v>
      </c>
      <c r="V346" s="30" t="b">
        <v>1</v>
      </c>
      <c r="W346" s="30" t="b">
        <v>1</v>
      </c>
      <c r="X346" s="30" t="b">
        <v>1</v>
      </c>
      <c r="Y346" s="30" t="b">
        <v>1</v>
      </c>
      <c r="Z346" s="30" t="b">
        <v>1</v>
      </c>
      <c r="AA346" s="30" t="b">
        <v>1</v>
      </c>
      <c r="AB346" s="30" t="b">
        <v>1</v>
      </c>
      <c r="AC346" s="30" t="b">
        <v>1</v>
      </c>
      <c r="AD346" s="30" t="b">
        <v>1</v>
      </c>
    </row>
    <row r="347" spans="4:30">
      <c r="D347" s="30" t="b">
        <v>1</v>
      </c>
      <c r="E347" s="30" t="b">
        <v>1</v>
      </c>
      <c r="F347" s="30" t="b">
        <v>1</v>
      </c>
      <c r="G347" s="30" t="b">
        <v>1</v>
      </c>
      <c r="H347" s="30" t="b">
        <v>1</v>
      </c>
      <c r="I347" s="30" t="b">
        <v>1</v>
      </c>
      <c r="J347" s="30" t="b">
        <v>1</v>
      </c>
      <c r="K347" s="30" t="b">
        <v>1</v>
      </c>
      <c r="L347" s="30" t="b">
        <v>1</v>
      </c>
      <c r="M347" s="30" t="b">
        <v>1</v>
      </c>
      <c r="N347" s="30" t="b">
        <v>1</v>
      </c>
      <c r="O347" s="30" t="b">
        <v>1</v>
      </c>
      <c r="P347" s="30" t="b">
        <v>1</v>
      </c>
      <c r="Q347" s="30" t="b">
        <v>1</v>
      </c>
      <c r="R347" s="30" t="b">
        <v>1</v>
      </c>
      <c r="S347" s="30" t="b">
        <v>1</v>
      </c>
      <c r="T347" s="30" t="b">
        <v>1</v>
      </c>
      <c r="U347" s="30" t="b">
        <v>1</v>
      </c>
      <c r="V347" s="30" t="b">
        <v>1</v>
      </c>
      <c r="W347" s="30" t="b">
        <v>1</v>
      </c>
      <c r="X347" s="30" t="b">
        <v>1</v>
      </c>
      <c r="Y347" s="30" t="b">
        <v>1</v>
      </c>
      <c r="Z347" s="30" t="b">
        <v>1</v>
      </c>
      <c r="AA347" s="30" t="b">
        <v>1</v>
      </c>
      <c r="AB347" s="30" t="b">
        <v>1</v>
      </c>
      <c r="AC347" s="30" t="b">
        <v>1</v>
      </c>
      <c r="AD347" s="30" t="b">
        <v>1</v>
      </c>
    </row>
    <row r="348" spans="4:30">
      <c r="D348" s="30" t="b">
        <v>1</v>
      </c>
      <c r="E348" s="30" t="b">
        <v>1</v>
      </c>
      <c r="F348" s="30" t="b">
        <v>1</v>
      </c>
      <c r="G348" s="30" t="b">
        <v>1</v>
      </c>
      <c r="H348" s="30" t="b">
        <v>1</v>
      </c>
      <c r="I348" s="30" t="b">
        <v>1</v>
      </c>
      <c r="J348" s="30" t="b">
        <v>1</v>
      </c>
      <c r="K348" s="30" t="b">
        <v>1</v>
      </c>
      <c r="L348" s="30" t="b">
        <v>1</v>
      </c>
      <c r="M348" s="30" t="b">
        <v>1</v>
      </c>
      <c r="N348" s="30" t="b">
        <v>1</v>
      </c>
      <c r="O348" s="30" t="b">
        <v>1</v>
      </c>
      <c r="P348" s="30" t="b">
        <v>1</v>
      </c>
      <c r="Q348" s="30" t="b">
        <v>1</v>
      </c>
      <c r="R348" s="30" t="b">
        <v>1</v>
      </c>
      <c r="S348" s="30" t="b">
        <v>1</v>
      </c>
      <c r="T348" s="30" t="b">
        <v>1</v>
      </c>
      <c r="U348" s="30" t="b">
        <v>1</v>
      </c>
      <c r="V348" s="30" t="b">
        <v>1</v>
      </c>
      <c r="W348" s="30" t="b">
        <v>1</v>
      </c>
      <c r="X348" s="30" t="b">
        <v>1</v>
      </c>
      <c r="Y348" s="30" t="b">
        <v>1</v>
      </c>
      <c r="Z348" s="30" t="b">
        <v>1</v>
      </c>
      <c r="AA348" s="30" t="b">
        <v>1</v>
      </c>
      <c r="AB348" s="30" t="b">
        <v>1</v>
      </c>
      <c r="AC348" s="30" t="b">
        <v>1</v>
      </c>
      <c r="AD348" s="30" t="b">
        <v>1</v>
      </c>
    </row>
    <row r="349" spans="4:30">
      <c r="D349" s="30" t="b">
        <v>1</v>
      </c>
      <c r="E349" s="30" t="b">
        <v>1</v>
      </c>
      <c r="F349" s="30" t="b">
        <v>1</v>
      </c>
      <c r="G349" s="30" t="b">
        <v>1</v>
      </c>
      <c r="H349" s="30" t="b">
        <v>1</v>
      </c>
      <c r="I349" s="30" t="b">
        <v>1</v>
      </c>
      <c r="J349" s="30" t="b">
        <v>1</v>
      </c>
      <c r="K349" s="30" t="b">
        <v>1</v>
      </c>
      <c r="L349" s="30" t="b">
        <v>1</v>
      </c>
      <c r="M349" s="30" t="b">
        <v>1</v>
      </c>
      <c r="N349" s="30" t="b">
        <v>1</v>
      </c>
      <c r="O349" s="30" t="b">
        <v>1</v>
      </c>
      <c r="P349" s="30" t="b">
        <v>1</v>
      </c>
      <c r="Q349" s="30" t="b">
        <v>1</v>
      </c>
      <c r="R349" s="30" t="b">
        <v>1</v>
      </c>
      <c r="S349" s="30" t="b">
        <v>1</v>
      </c>
      <c r="T349" s="30" t="b">
        <v>1</v>
      </c>
      <c r="U349" s="30" t="b">
        <v>1</v>
      </c>
      <c r="V349" s="30" t="b">
        <v>1</v>
      </c>
      <c r="W349" s="30" t="b">
        <v>1</v>
      </c>
      <c r="X349" s="30" t="b">
        <v>1</v>
      </c>
      <c r="Y349" s="30" t="b">
        <v>1</v>
      </c>
      <c r="Z349" s="30" t="b">
        <v>1</v>
      </c>
      <c r="AA349" s="30" t="b">
        <v>1</v>
      </c>
      <c r="AB349" s="30" t="b">
        <v>1</v>
      </c>
      <c r="AC349" s="30" t="b">
        <v>1</v>
      </c>
      <c r="AD349" s="30" t="b">
        <v>1</v>
      </c>
    </row>
    <row r="350" spans="4:30">
      <c r="D350" s="30" t="b">
        <v>1</v>
      </c>
      <c r="E350" s="30" t="b">
        <v>1</v>
      </c>
      <c r="F350" s="30" t="b">
        <v>1</v>
      </c>
      <c r="G350" s="30" t="b">
        <v>1</v>
      </c>
      <c r="H350" s="30" t="b">
        <v>1</v>
      </c>
      <c r="I350" s="30" t="b">
        <v>1</v>
      </c>
      <c r="J350" s="30" t="b">
        <v>1</v>
      </c>
      <c r="K350" s="30" t="b">
        <v>1</v>
      </c>
      <c r="L350" s="30" t="b">
        <v>1</v>
      </c>
      <c r="M350" s="30" t="b">
        <v>1</v>
      </c>
      <c r="N350" s="30" t="b">
        <v>1</v>
      </c>
      <c r="O350" s="30" t="b">
        <v>1</v>
      </c>
      <c r="P350" s="30" t="b">
        <v>1</v>
      </c>
      <c r="Q350" s="30" t="b">
        <v>1</v>
      </c>
      <c r="R350" s="30" t="b">
        <v>1</v>
      </c>
      <c r="S350" s="30" t="b">
        <v>1</v>
      </c>
      <c r="T350" s="30" t="b">
        <v>1</v>
      </c>
      <c r="U350" s="30" t="b">
        <v>1</v>
      </c>
      <c r="V350" s="30" t="b">
        <v>1</v>
      </c>
      <c r="W350" s="30" t="b">
        <v>1</v>
      </c>
      <c r="X350" s="30" t="b">
        <v>1</v>
      </c>
      <c r="Y350" s="30" t="b">
        <v>1</v>
      </c>
      <c r="Z350" s="30" t="b">
        <v>1</v>
      </c>
      <c r="AA350" s="30" t="b">
        <v>1</v>
      </c>
      <c r="AB350" s="30" t="b">
        <v>1</v>
      </c>
      <c r="AC350" s="30" t="b">
        <v>1</v>
      </c>
      <c r="AD350" s="30" t="b">
        <v>1</v>
      </c>
    </row>
    <row r="351" spans="4:30">
      <c r="D351" s="30" t="b">
        <v>1</v>
      </c>
      <c r="E351" s="30" t="b">
        <v>1</v>
      </c>
      <c r="F351" s="30" t="b">
        <v>1</v>
      </c>
      <c r="G351" s="30" t="b">
        <v>1</v>
      </c>
      <c r="H351" s="30" t="b">
        <v>1</v>
      </c>
      <c r="I351" s="30" t="b">
        <v>1</v>
      </c>
      <c r="J351" s="30" t="b">
        <v>1</v>
      </c>
      <c r="K351" s="30" t="b">
        <v>1</v>
      </c>
      <c r="L351" s="30" t="b">
        <v>1</v>
      </c>
      <c r="M351" s="30" t="b">
        <v>1</v>
      </c>
      <c r="N351" s="30" t="b">
        <v>1</v>
      </c>
      <c r="O351" s="30" t="b">
        <v>1</v>
      </c>
      <c r="P351" s="30" t="b">
        <v>1</v>
      </c>
      <c r="Q351" s="30" t="b">
        <v>1</v>
      </c>
      <c r="R351" s="30" t="b">
        <v>1</v>
      </c>
      <c r="S351" s="30" t="b">
        <v>1</v>
      </c>
      <c r="T351" s="30" t="b">
        <v>1</v>
      </c>
      <c r="U351" s="30" t="b">
        <v>1</v>
      </c>
      <c r="V351" s="30" t="b">
        <v>1</v>
      </c>
      <c r="W351" s="30" t="b">
        <v>1</v>
      </c>
      <c r="X351" s="30" t="b">
        <v>1</v>
      </c>
      <c r="Y351" s="30" t="b">
        <v>1</v>
      </c>
      <c r="Z351" s="30" t="b">
        <v>1</v>
      </c>
      <c r="AA351" s="30" t="b">
        <v>1</v>
      </c>
      <c r="AB351" s="30" t="b">
        <v>1</v>
      </c>
      <c r="AC351" s="30" t="b">
        <v>1</v>
      </c>
      <c r="AD351" s="30" t="b">
        <v>1</v>
      </c>
    </row>
    <row r="352" spans="4:30">
      <c r="D352" s="30" t="b">
        <v>1</v>
      </c>
      <c r="E352" s="30" t="b">
        <v>1</v>
      </c>
      <c r="F352" s="30" t="b">
        <v>1</v>
      </c>
      <c r="G352" s="30" t="b">
        <v>1</v>
      </c>
      <c r="H352" s="30" t="b">
        <v>1</v>
      </c>
      <c r="I352" s="30" t="b">
        <v>1</v>
      </c>
      <c r="J352" s="30" t="b">
        <v>1</v>
      </c>
      <c r="K352" s="30" t="b">
        <v>1</v>
      </c>
      <c r="L352" s="30" t="b">
        <v>1</v>
      </c>
      <c r="M352" s="30" t="b">
        <v>1</v>
      </c>
      <c r="N352" s="30" t="b">
        <v>1</v>
      </c>
      <c r="O352" s="30" t="b">
        <v>1</v>
      </c>
      <c r="P352" s="30" t="b">
        <v>1</v>
      </c>
      <c r="Q352" s="30" t="b">
        <v>1</v>
      </c>
      <c r="R352" s="30" t="b">
        <v>1</v>
      </c>
      <c r="S352" s="30" t="b">
        <v>1</v>
      </c>
      <c r="T352" s="30" t="b">
        <v>1</v>
      </c>
      <c r="U352" s="30" t="b">
        <v>1</v>
      </c>
      <c r="V352" s="30" t="b">
        <v>1</v>
      </c>
      <c r="W352" s="30" t="b">
        <v>1</v>
      </c>
      <c r="X352" s="30" t="b">
        <v>1</v>
      </c>
      <c r="Y352" s="30" t="b">
        <v>1</v>
      </c>
      <c r="Z352" s="30" t="b">
        <v>1</v>
      </c>
      <c r="AA352" s="30" t="b">
        <v>1</v>
      </c>
      <c r="AB352" s="30" t="b">
        <v>1</v>
      </c>
      <c r="AC352" s="30" t="b">
        <v>1</v>
      </c>
      <c r="AD352" s="30" t="b">
        <v>1</v>
      </c>
    </row>
    <row r="353" spans="4:30">
      <c r="D353" s="30" t="b">
        <v>1</v>
      </c>
      <c r="E353" s="30" t="b">
        <v>1</v>
      </c>
      <c r="F353" s="30" t="b">
        <v>1</v>
      </c>
      <c r="G353" s="30" t="b">
        <v>1</v>
      </c>
      <c r="H353" s="30" t="b">
        <v>1</v>
      </c>
      <c r="I353" s="30" t="b">
        <v>1</v>
      </c>
      <c r="J353" s="30" t="b">
        <v>1</v>
      </c>
      <c r="K353" s="30" t="b">
        <v>1</v>
      </c>
      <c r="L353" s="30" t="b">
        <v>1</v>
      </c>
      <c r="M353" s="30" t="b">
        <v>1</v>
      </c>
      <c r="N353" s="30" t="b">
        <v>1</v>
      </c>
      <c r="O353" s="30" t="b">
        <v>1</v>
      </c>
      <c r="P353" s="30" t="b">
        <v>1</v>
      </c>
      <c r="Q353" s="30" t="b">
        <v>1</v>
      </c>
      <c r="R353" s="30" t="b">
        <v>1</v>
      </c>
      <c r="S353" s="30" t="b">
        <v>1</v>
      </c>
      <c r="T353" s="30" t="b">
        <v>1</v>
      </c>
      <c r="U353" s="30" t="b">
        <v>1</v>
      </c>
      <c r="V353" s="30" t="b">
        <v>1</v>
      </c>
      <c r="W353" s="30" t="b">
        <v>1</v>
      </c>
      <c r="X353" s="30" t="b">
        <v>1</v>
      </c>
      <c r="Y353" s="30" t="b">
        <v>1</v>
      </c>
      <c r="Z353" s="30" t="b">
        <v>1</v>
      </c>
      <c r="AA353" s="30" t="b">
        <v>1</v>
      </c>
      <c r="AB353" s="30" t="b">
        <v>1</v>
      </c>
      <c r="AC353" s="30" t="b">
        <v>1</v>
      </c>
      <c r="AD353" s="30" t="b">
        <v>1</v>
      </c>
    </row>
    <row r="354" spans="4:30">
      <c r="D354" s="30" t="b">
        <v>1</v>
      </c>
      <c r="E354" s="30" t="b">
        <v>1</v>
      </c>
      <c r="F354" s="30" t="b">
        <v>1</v>
      </c>
      <c r="G354" s="30" t="b">
        <v>1</v>
      </c>
      <c r="H354" s="30" t="b">
        <v>1</v>
      </c>
      <c r="I354" s="30" t="b">
        <v>1</v>
      </c>
      <c r="J354" s="30" t="b">
        <v>1</v>
      </c>
      <c r="K354" s="30" t="b">
        <v>1</v>
      </c>
      <c r="L354" s="30" t="b">
        <v>1</v>
      </c>
      <c r="M354" s="30" t="b">
        <v>1</v>
      </c>
      <c r="N354" s="30" t="b">
        <v>1</v>
      </c>
      <c r="O354" s="30" t="b">
        <v>1</v>
      </c>
      <c r="P354" s="30" t="b">
        <v>1</v>
      </c>
      <c r="Q354" s="30" t="b">
        <v>1</v>
      </c>
      <c r="R354" s="30" t="b">
        <v>1</v>
      </c>
      <c r="S354" s="30" t="b">
        <v>1</v>
      </c>
      <c r="T354" s="30" t="b">
        <v>1</v>
      </c>
      <c r="U354" s="30" t="b">
        <v>1</v>
      </c>
      <c r="V354" s="30" t="b">
        <v>1</v>
      </c>
      <c r="W354" s="30" t="b">
        <v>1</v>
      </c>
      <c r="X354" s="30" t="b">
        <v>1</v>
      </c>
      <c r="Y354" s="30" t="b">
        <v>1</v>
      </c>
      <c r="Z354" s="30" t="b">
        <v>1</v>
      </c>
      <c r="AA354" s="30" t="b">
        <v>1</v>
      </c>
      <c r="AB354" s="30" t="b">
        <v>1</v>
      </c>
      <c r="AC354" s="30" t="b">
        <v>1</v>
      </c>
      <c r="AD354" s="30" t="b">
        <v>1</v>
      </c>
    </row>
    <row r="355" spans="4:30">
      <c r="D355" s="30" t="b">
        <v>1</v>
      </c>
      <c r="E355" s="30" t="b">
        <v>1</v>
      </c>
      <c r="F355" s="30" t="b">
        <v>1</v>
      </c>
      <c r="G355" s="30" t="b">
        <v>1</v>
      </c>
      <c r="H355" s="30" t="b">
        <v>1</v>
      </c>
      <c r="I355" s="30" t="b">
        <v>1</v>
      </c>
      <c r="J355" s="30" t="b">
        <v>1</v>
      </c>
      <c r="K355" s="30" t="b">
        <v>1</v>
      </c>
      <c r="L355" s="30" t="b">
        <v>1</v>
      </c>
      <c r="M355" s="30" t="b">
        <v>1</v>
      </c>
      <c r="N355" s="30" t="b">
        <v>1</v>
      </c>
      <c r="O355" s="30" t="b">
        <v>1</v>
      </c>
      <c r="P355" s="30" t="b">
        <v>1</v>
      </c>
      <c r="Q355" s="30" t="b">
        <v>1</v>
      </c>
      <c r="R355" s="30" t="b">
        <v>1</v>
      </c>
      <c r="S355" s="30" t="b">
        <v>1</v>
      </c>
      <c r="T355" s="30" t="b">
        <v>1</v>
      </c>
      <c r="U355" s="30" t="b">
        <v>1</v>
      </c>
      <c r="V355" s="30" t="b">
        <v>1</v>
      </c>
      <c r="W355" s="30" t="b">
        <v>1</v>
      </c>
      <c r="X355" s="30" t="b">
        <v>1</v>
      </c>
      <c r="Y355" s="30" t="b">
        <v>1</v>
      </c>
      <c r="Z355" s="30" t="b">
        <v>1</v>
      </c>
      <c r="AA355" s="30" t="b">
        <v>1</v>
      </c>
      <c r="AB355" s="30" t="b">
        <v>1</v>
      </c>
      <c r="AC355" s="30" t="b">
        <v>1</v>
      </c>
      <c r="AD355" s="30" t="b">
        <v>1</v>
      </c>
    </row>
    <row r="356" spans="4:30">
      <c r="D356" s="30" t="b">
        <v>1</v>
      </c>
      <c r="E356" s="30" t="b">
        <v>1</v>
      </c>
      <c r="F356" s="30" t="b">
        <v>1</v>
      </c>
      <c r="G356" s="30" t="b">
        <v>1</v>
      </c>
      <c r="H356" s="30" t="b">
        <v>1</v>
      </c>
      <c r="I356" s="30" t="b">
        <v>1</v>
      </c>
      <c r="J356" s="30" t="b">
        <v>1</v>
      </c>
      <c r="K356" s="30" t="b">
        <v>1</v>
      </c>
      <c r="L356" s="30" t="b">
        <v>1</v>
      </c>
      <c r="M356" s="30" t="b">
        <v>1</v>
      </c>
      <c r="N356" s="30" t="b">
        <v>1</v>
      </c>
      <c r="O356" s="30" t="b">
        <v>1</v>
      </c>
      <c r="P356" s="30" t="b">
        <v>1</v>
      </c>
      <c r="Q356" s="30" t="b">
        <v>1</v>
      </c>
      <c r="R356" s="30" t="b">
        <v>1</v>
      </c>
      <c r="S356" s="30" t="b">
        <v>1</v>
      </c>
      <c r="T356" s="30" t="b">
        <v>1</v>
      </c>
      <c r="U356" s="30" t="b">
        <v>1</v>
      </c>
      <c r="V356" s="30" t="b">
        <v>1</v>
      </c>
      <c r="W356" s="30" t="b">
        <v>1</v>
      </c>
      <c r="X356" s="30" t="b">
        <v>1</v>
      </c>
      <c r="Y356" s="30" t="b">
        <v>1</v>
      </c>
      <c r="Z356" s="30" t="b">
        <v>1</v>
      </c>
      <c r="AA356" s="30" t="b">
        <v>1</v>
      </c>
      <c r="AB356" s="30" t="b">
        <v>1</v>
      </c>
      <c r="AC356" s="30" t="b">
        <v>1</v>
      </c>
      <c r="AD356" s="30" t="b">
        <v>1</v>
      </c>
    </row>
    <row r="357" spans="4:30">
      <c r="D357" s="30" t="b">
        <v>1</v>
      </c>
      <c r="E357" s="30" t="b">
        <v>1</v>
      </c>
      <c r="F357" s="30" t="b">
        <v>1</v>
      </c>
      <c r="G357" s="30" t="b">
        <v>1</v>
      </c>
      <c r="H357" s="30" t="b">
        <v>1</v>
      </c>
      <c r="I357" s="30" t="b">
        <v>1</v>
      </c>
      <c r="J357" s="30" t="b">
        <v>1</v>
      </c>
      <c r="K357" s="30" t="b">
        <v>1</v>
      </c>
      <c r="L357" s="30" t="b">
        <v>1</v>
      </c>
      <c r="M357" s="30" t="b">
        <v>1</v>
      </c>
      <c r="N357" s="30" t="b">
        <v>1</v>
      </c>
      <c r="O357" s="30" t="b">
        <v>1</v>
      </c>
      <c r="P357" s="30" t="b">
        <v>1</v>
      </c>
      <c r="Q357" s="30" t="b">
        <v>1</v>
      </c>
      <c r="R357" s="30" t="b">
        <v>1</v>
      </c>
      <c r="S357" s="30" t="b">
        <v>1</v>
      </c>
      <c r="T357" s="30" t="b">
        <v>1</v>
      </c>
      <c r="U357" s="30" t="b">
        <v>1</v>
      </c>
      <c r="V357" s="30" t="b">
        <v>1</v>
      </c>
      <c r="W357" s="30" t="b">
        <v>1</v>
      </c>
      <c r="X357" s="30" t="b">
        <v>1</v>
      </c>
      <c r="Y357" s="30" t="b">
        <v>1</v>
      </c>
      <c r="Z357" s="30" t="b">
        <v>1</v>
      </c>
      <c r="AA357" s="30" t="b">
        <v>1</v>
      </c>
      <c r="AB357" s="30" t="b">
        <v>1</v>
      </c>
      <c r="AC357" s="30" t="b">
        <v>1</v>
      </c>
      <c r="AD357" s="30" t="b">
        <v>1</v>
      </c>
    </row>
    <row r="358" spans="4:30">
      <c r="D358" s="30" t="b">
        <v>1</v>
      </c>
      <c r="E358" s="30" t="b">
        <v>1</v>
      </c>
      <c r="F358" s="30" t="b">
        <v>1</v>
      </c>
      <c r="G358" s="30" t="b">
        <v>1</v>
      </c>
      <c r="H358" s="30" t="b">
        <v>1</v>
      </c>
      <c r="I358" s="30" t="b">
        <v>1</v>
      </c>
      <c r="J358" s="30" t="b">
        <v>1</v>
      </c>
      <c r="K358" s="30" t="b">
        <v>1</v>
      </c>
      <c r="L358" s="30" t="b">
        <v>1</v>
      </c>
      <c r="M358" s="30" t="b">
        <v>1</v>
      </c>
      <c r="N358" s="30" t="b">
        <v>1</v>
      </c>
      <c r="O358" s="30" t="b">
        <v>1</v>
      </c>
      <c r="P358" s="30" t="b">
        <v>1</v>
      </c>
      <c r="Q358" s="30" t="b">
        <v>1</v>
      </c>
      <c r="R358" s="30" t="b">
        <v>1</v>
      </c>
      <c r="S358" s="30" t="b">
        <v>1</v>
      </c>
      <c r="T358" s="30" t="b">
        <v>1</v>
      </c>
      <c r="U358" s="30" t="b">
        <v>1</v>
      </c>
      <c r="V358" s="30" t="b">
        <v>1</v>
      </c>
      <c r="W358" s="30" t="b">
        <v>1</v>
      </c>
      <c r="X358" s="30" t="b">
        <v>1</v>
      </c>
      <c r="Y358" s="30" t="b">
        <v>1</v>
      </c>
      <c r="Z358" s="30" t="b">
        <v>1</v>
      </c>
      <c r="AA358" s="30" t="b">
        <v>1</v>
      </c>
      <c r="AB358" s="30" t="b">
        <v>1</v>
      </c>
      <c r="AC358" s="30" t="b">
        <v>1</v>
      </c>
      <c r="AD358" s="30" t="b">
        <v>1</v>
      </c>
    </row>
    <row r="359" spans="4:30">
      <c r="D359" s="30" t="b">
        <v>1</v>
      </c>
      <c r="E359" s="30" t="b">
        <v>1</v>
      </c>
      <c r="F359" s="30" t="b">
        <v>1</v>
      </c>
      <c r="G359" s="30" t="b">
        <v>1</v>
      </c>
      <c r="H359" s="30" t="b">
        <v>1</v>
      </c>
      <c r="I359" s="30" t="b">
        <v>1</v>
      </c>
      <c r="J359" s="30" t="b">
        <v>1</v>
      </c>
      <c r="K359" s="30" t="b">
        <v>1</v>
      </c>
      <c r="L359" s="30" t="b">
        <v>1</v>
      </c>
      <c r="M359" s="30" t="b">
        <v>1</v>
      </c>
      <c r="N359" s="30" t="b">
        <v>1</v>
      </c>
      <c r="O359" s="30" t="b">
        <v>1</v>
      </c>
      <c r="P359" s="30" t="b">
        <v>1</v>
      </c>
      <c r="Q359" s="30" t="b">
        <v>1</v>
      </c>
      <c r="R359" s="30" t="b">
        <v>1</v>
      </c>
      <c r="S359" s="30" t="b">
        <v>1</v>
      </c>
      <c r="T359" s="30" t="b">
        <v>1</v>
      </c>
      <c r="U359" s="30" t="b">
        <v>1</v>
      </c>
      <c r="V359" s="30" t="b">
        <v>1</v>
      </c>
      <c r="W359" s="30" t="b">
        <v>1</v>
      </c>
      <c r="X359" s="30" t="b">
        <v>1</v>
      </c>
      <c r="Y359" s="30" t="b">
        <v>1</v>
      </c>
      <c r="Z359" s="30" t="b">
        <v>1</v>
      </c>
      <c r="AA359" s="30" t="b">
        <v>1</v>
      </c>
      <c r="AB359" s="30" t="b">
        <v>1</v>
      </c>
      <c r="AC359" s="30" t="b">
        <v>1</v>
      </c>
      <c r="AD359" s="30" t="b">
        <v>1</v>
      </c>
    </row>
    <row r="360" spans="4:30">
      <c r="D360" s="30" t="b">
        <v>1</v>
      </c>
      <c r="E360" s="30" t="b">
        <v>1</v>
      </c>
      <c r="F360" s="30" t="b">
        <v>1</v>
      </c>
      <c r="G360" s="30" t="b">
        <v>1</v>
      </c>
      <c r="H360" s="30" t="b">
        <v>1</v>
      </c>
      <c r="I360" s="30" t="b">
        <v>1</v>
      </c>
      <c r="J360" s="30" t="b">
        <v>1</v>
      </c>
      <c r="K360" s="30" t="b">
        <v>1</v>
      </c>
      <c r="L360" s="30" t="b">
        <v>1</v>
      </c>
      <c r="M360" s="30" t="b">
        <v>1</v>
      </c>
      <c r="N360" s="30" t="b">
        <v>1</v>
      </c>
      <c r="O360" s="30" t="b">
        <v>1</v>
      </c>
      <c r="P360" s="30" t="b">
        <v>1</v>
      </c>
      <c r="Q360" s="30" t="b">
        <v>1</v>
      </c>
      <c r="R360" s="30" t="b">
        <v>1</v>
      </c>
      <c r="S360" s="30" t="b">
        <v>1</v>
      </c>
      <c r="T360" s="30" t="b">
        <v>1</v>
      </c>
      <c r="U360" s="30" t="b">
        <v>1</v>
      </c>
      <c r="V360" s="30" t="b">
        <v>1</v>
      </c>
      <c r="W360" s="30" t="b">
        <v>1</v>
      </c>
      <c r="X360" s="30" t="b">
        <v>1</v>
      </c>
      <c r="Y360" s="30" t="b">
        <v>1</v>
      </c>
      <c r="Z360" s="30" t="b">
        <v>1</v>
      </c>
      <c r="AA360" s="30" t="b">
        <v>1</v>
      </c>
      <c r="AB360" s="30" t="b">
        <v>1</v>
      </c>
      <c r="AC360" s="30" t="b">
        <v>1</v>
      </c>
      <c r="AD360" s="30" t="b">
        <v>1</v>
      </c>
    </row>
    <row r="361" spans="4:30">
      <c r="D361" s="30" t="b">
        <v>1</v>
      </c>
      <c r="E361" s="30" t="b">
        <v>1</v>
      </c>
      <c r="F361" s="30" t="b">
        <v>1</v>
      </c>
      <c r="G361" s="30" t="b">
        <v>1</v>
      </c>
      <c r="H361" s="30" t="b">
        <v>1</v>
      </c>
      <c r="I361" s="30" t="b">
        <v>1</v>
      </c>
      <c r="J361" s="30" t="b">
        <v>1</v>
      </c>
      <c r="K361" s="30" t="b">
        <v>1</v>
      </c>
      <c r="L361" s="30" t="b">
        <v>1</v>
      </c>
      <c r="M361" s="30" t="b">
        <v>1</v>
      </c>
      <c r="N361" s="30" t="b">
        <v>1</v>
      </c>
      <c r="O361" s="30" t="b">
        <v>1</v>
      </c>
      <c r="P361" s="30" t="b">
        <v>1</v>
      </c>
      <c r="Q361" s="30" t="b">
        <v>1</v>
      </c>
      <c r="R361" s="30" t="b">
        <v>1</v>
      </c>
      <c r="S361" s="30" t="b">
        <v>1</v>
      </c>
      <c r="T361" s="30" t="b">
        <v>1</v>
      </c>
      <c r="U361" s="30" t="b">
        <v>1</v>
      </c>
      <c r="V361" s="30" t="b">
        <v>1</v>
      </c>
      <c r="W361" s="30" t="b">
        <v>1</v>
      </c>
      <c r="X361" s="30" t="b">
        <v>1</v>
      </c>
      <c r="Y361" s="30" t="b">
        <v>1</v>
      </c>
      <c r="Z361" s="30" t="b">
        <v>1</v>
      </c>
      <c r="AA361" s="30" t="b">
        <v>1</v>
      </c>
      <c r="AB361" s="30" t="b">
        <v>1</v>
      </c>
      <c r="AC361" s="30" t="b">
        <v>1</v>
      </c>
      <c r="AD361" s="30" t="b">
        <v>1</v>
      </c>
    </row>
    <row r="362" spans="4:30">
      <c r="D362" s="30" t="b">
        <v>1</v>
      </c>
      <c r="E362" s="30" t="b">
        <v>1</v>
      </c>
      <c r="F362" s="30" t="b">
        <v>1</v>
      </c>
      <c r="G362" s="30" t="b">
        <v>1</v>
      </c>
      <c r="H362" s="30" t="b">
        <v>1</v>
      </c>
      <c r="I362" s="30" t="b">
        <v>1</v>
      </c>
      <c r="J362" s="30" t="b">
        <v>1</v>
      </c>
      <c r="K362" s="30" t="b">
        <v>1</v>
      </c>
      <c r="L362" s="30" t="b">
        <v>1</v>
      </c>
      <c r="M362" s="30" t="b">
        <v>1</v>
      </c>
      <c r="N362" s="30" t="b">
        <v>1</v>
      </c>
      <c r="O362" s="30" t="b">
        <v>1</v>
      </c>
      <c r="P362" s="30" t="b">
        <v>1</v>
      </c>
      <c r="Q362" s="30" t="b">
        <v>1</v>
      </c>
      <c r="R362" s="30" t="b">
        <v>1</v>
      </c>
      <c r="S362" s="30" t="b">
        <v>1</v>
      </c>
      <c r="T362" s="30" t="b">
        <v>1</v>
      </c>
      <c r="U362" s="30" t="b">
        <v>1</v>
      </c>
      <c r="V362" s="30" t="b">
        <v>1</v>
      </c>
      <c r="W362" s="30" t="b">
        <v>1</v>
      </c>
      <c r="X362" s="30" t="b">
        <v>1</v>
      </c>
      <c r="Y362" s="30" t="b">
        <v>1</v>
      </c>
      <c r="Z362" s="30" t="b">
        <v>1</v>
      </c>
      <c r="AA362" s="30" t="b">
        <v>1</v>
      </c>
      <c r="AB362" s="30" t="b">
        <v>1</v>
      </c>
      <c r="AC362" s="30" t="b">
        <v>1</v>
      </c>
      <c r="AD362" s="30" t="b">
        <v>1</v>
      </c>
    </row>
    <row r="363" spans="4:30">
      <c r="D363" s="30" t="b">
        <v>1</v>
      </c>
      <c r="E363" s="30" t="b">
        <v>1</v>
      </c>
      <c r="F363" s="30" t="b">
        <v>1</v>
      </c>
      <c r="G363" s="30" t="b">
        <v>1</v>
      </c>
      <c r="H363" s="30" t="b">
        <v>1</v>
      </c>
      <c r="I363" s="30" t="b">
        <v>1</v>
      </c>
      <c r="J363" s="30" t="b">
        <v>1</v>
      </c>
      <c r="K363" s="30" t="b">
        <v>1</v>
      </c>
      <c r="L363" s="30" t="b">
        <v>1</v>
      </c>
      <c r="M363" s="30" t="b">
        <v>1</v>
      </c>
      <c r="N363" s="30" t="b">
        <v>1</v>
      </c>
      <c r="O363" s="30" t="b">
        <v>1</v>
      </c>
      <c r="P363" s="30" t="b">
        <v>1</v>
      </c>
      <c r="Q363" s="30" t="b">
        <v>1</v>
      </c>
      <c r="R363" s="30" t="b">
        <v>1</v>
      </c>
      <c r="S363" s="30" t="b">
        <v>1</v>
      </c>
      <c r="T363" s="30" t="b">
        <v>1</v>
      </c>
      <c r="U363" s="30" t="b">
        <v>1</v>
      </c>
      <c r="V363" s="30" t="b">
        <v>1</v>
      </c>
      <c r="W363" s="30" t="b">
        <v>1</v>
      </c>
      <c r="X363" s="30" t="b">
        <v>1</v>
      </c>
      <c r="Y363" s="30" t="b">
        <v>1</v>
      </c>
      <c r="Z363" s="30" t="b">
        <v>1</v>
      </c>
      <c r="AA363" s="30" t="b">
        <v>1</v>
      </c>
      <c r="AB363" s="30" t="b">
        <v>1</v>
      </c>
      <c r="AC363" s="30" t="b">
        <v>1</v>
      </c>
      <c r="AD363" s="30" t="b">
        <v>1</v>
      </c>
    </row>
    <row r="364" spans="4:30">
      <c r="D364" s="30" t="b">
        <v>1</v>
      </c>
      <c r="E364" s="30" t="b">
        <v>1</v>
      </c>
      <c r="F364" s="30" t="b">
        <v>1</v>
      </c>
      <c r="G364" s="30" t="b">
        <v>1</v>
      </c>
      <c r="H364" s="30" t="b">
        <v>1</v>
      </c>
      <c r="I364" s="30" t="b">
        <v>1</v>
      </c>
      <c r="J364" s="30" t="b">
        <v>1</v>
      </c>
      <c r="K364" s="30" t="b">
        <v>1</v>
      </c>
      <c r="L364" s="30" t="b">
        <v>1</v>
      </c>
      <c r="M364" s="30" t="b">
        <v>1</v>
      </c>
      <c r="N364" s="30" t="b">
        <v>1</v>
      </c>
      <c r="O364" s="30" t="b">
        <v>1</v>
      </c>
      <c r="P364" s="30" t="b">
        <v>1</v>
      </c>
      <c r="Q364" s="30" t="b">
        <v>1</v>
      </c>
      <c r="R364" s="30" t="b">
        <v>1</v>
      </c>
      <c r="S364" s="30" t="b">
        <v>1</v>
      </c>
      <c r="T364" s="30" t="b">
        <v>1</v>
      </c>
      <c r="U364" s="30" t="b">
        <v>1</v>
      </c>
      <c r="V364" s="30" t="b">
        <v>1</v>
      </c>
      <c r="W364" s="30" t="b">
        <v>1</v>
      </c>
      <c r="X364" s="30" t="b">
        <v>1</v>
      </c>
      <c r="Y364" s="30" t="b">
        <v>1</v>
      </c>
      <c r="Z364" s="30" t="b">
        <v>1</v>
      </c>
      <c r="AA364" s="30" t="b">
        <v>1</v>
      </c>
      <c r="AB364" s="30" t="b">
        <v>1</v>
      </c>
      <c r="AC364" s="30" t="b">
        <v>1</v>
      </c>
      <c r="AD364" s="30" t="b">
        <v>1</v>
      </c>
    </row>
    <row r="365" spans="4:30">
      <c r="D365" s="30" t="b">
        <v>1</v>
      </c>
      <c r="E365" s="30" t="b">
        <v>1</v>
      </c>
      <c r="F365" s="30" t="b">
        <v>1</v>
      </c>
      <c r="G365" s="30" t="b">
        <v>1</v>
      </c>
      <c r="H365" s="30" t="b">
        <v>1</v>
      </c>
      <c r="I365" s="30" t="b">
        <v>1</v>
      </c>
      <c r="J365" s="30" t="b">
        <v>1</v>
      </c>
      <c r="K365" s="30" t="b">
        <v>1</v>
      </c>
      <c r="L365" s="30" t="b">
        <v>1</v>
      </c>
      <c r="M365" s="30" t="b">
        <v>1</v>
      </c>
      <c r="N365" s="30" t="b">
        <v>1</v>
      </c>
      <c r="O365" s="30" t="b">
        <v>1</v>
      </c>
      <c r="P365" s="30" t="b">
        <v>1</v>
      </c>
      <c r="Q365" s="30" t="b">
        <v>1</v>
      </c>
      <c r="R365" s="30" t="b">
        <v>1</v>
      </c>
      <c r="S365" s="30" t="b">
        <v>1</v>
      </c>
      <c r="T365" s="30" t="b">
        <v>1</v>
      </c>
      <c r="U365" s="30" t="b">
        <v>1</v>
      </c>
      <c r="V365" s="30" t="b">
        <v>1</v>
      </c>
      <c r="W365" s="30" t="b">
        <v>1</v>
      </c>
      <c r="X365" s="30" t="b">
        <v>1</v>
      </c>
      <c r="Y365" s="30" t="b">
        <v>1</v>
      </c>
      <c r="Z365" s="30" t="b">
        <v>1</v>
      </c>
      <c r="AA365" s="30" t="b">
        <v>1</v>
      </c>
      <c r="AB365" s="30" t="b">
        <v>1</v>
      </c>
      <c r="AC365" s="30" t="b">
        <v>1</v>
      </c>
      <c r="AD365" s="30" t="b">
        <v>1</v>
      </c>
    </row>
    <row r="366" spans="4:30">
      <c r="D366" s="30" t="b">
        <v>1</v>
      </c>
      <c r="E366" s="30" t="b">
        <v>1</v>
      </c>
      <c r="F366" s="30" t="b">
        <v>1</v>
      </c>
      <c r="G366" s="30" t="b">
        <v>1</v>
      </c>
      <c r="H366" s="30" t="b">
        <v>1</v>
      </c>
      <c r="I366" s="30" t="b">
        <v>1</v>
      </c>
      <c r="J366" s="30" t="b">
        <v>1</v>
      </c>
      <c r="K366" s="30" t="b">
        <v>1</v>
      </c>
      <c r="L366" s="30" t="b">
        <v>1</v>
      </c>
      <c r="M366" s="30" t="b">
        <v>1</v>
      </c>
      <c r="N366" s="30" t="b">
        <v>1</v>
      </c>
      <c r="O366" s="30" t="b">
        <v>1</v>
      </c>
      <c r="P366" s="30" t="b">
        <v>1</v>
      </c>
      <c r="Q366" s="30" t="b">
        <v>1</v>
      </c>
      <c r="R366" s="30" t="b">
        <v>1</v>
      </c>
      <c r="S366" s="30" t="b">
        <v>1</v>
      </c>
      <c r="T366" s="30" t="b">
        <v>1</v>
      </c>
      <c r="U366" s="30" t="b">
        <v>1</v>
      </c>
      <c r="V366" s="30" t="b">
        <v>1</v>
      </c>
      <c r="W366" s="30" t="b">
        <v>1</v>
      </c>
      <c r="X366" s="30" t="b">
        <v>1</v>
      </c>
      <c r="Y366" s="30" t="b">
        <v>1</v>
      </c>
      <c r="Z366" s="30" t="b">
        <v>1</v>
      </c>
      <c r="AA366" s="30" t="b">
        <v>1</v>
      </c>
      <c r="AB366" s="30" t="b">
        <v>1</v>
      </c>
      <c r="AC366" s="30" t="b">
        <v>1</v>
      </c>
      <c r="AD366" s="30" t="b">
        <v>1</v>
      </c>
    </row>
    <row r="367" spans="4:30">
      <c r="D367" s="30" t="b">
        <v>1</v>
      </c>
      <c r="E367" s="30" t="b">
        <v>1</v>
      </c>
      <c r="F367" s="30" t="b">
        <v>1</v>
      </c>
      <c r="G367" s="30" t="b">
        <v>1</v>
      </c>
      <c r="H367" s="30" t="b">
        <v>1</v>
      </c>
      <c r="I367" s="30" t="b">
        <v>1</v>
      </c>
      <c r="J367" s="30" t="b">
        <v>1</v>
      </c>
      <c r="K367" s="30" t="b">
        <v>1</v>
      </c>
      <c r="L367" s="30" t="b">
        <v>1</v>
      </c>
      <c r="M367" s="30" t="b">
        <v>1</v>
      </c>
      <c r="N367" s="30" t="b">
        <v>1</v>
      </c>
      <c r="O367" s="30" t="b">
        <v>1</v>
      </c>
      <c r="P367" s="30" t="b">
        <v>1</v>
      </c>
      <c r="Q367" s="30" t="b">
        <v>1</v>
      </c>
      <c r="R367" s="30" t="b">
        <v>1</v>
      </c>
      <c r="S367" s="30" t="b">
        <v>1</v>
      </c>
      <c r="T367" s="30" t="b">
        <v>1</v>
      </c>
      <c r="U367" s="30" t="b">
        <v>1</v>
      </c>
      <c r="V367" s="30" t="b">
        <v>1</v>
      </c>
      <c r="W367" s="30" t="b">
        <v>1</v>
      </c>
      <c r="X367" s="30" t="b">
        <v>1</v>
      </c>
      <c r="Y367" s="30" t="b">
        <v>1</v>
      </c>
      <c r="Z367" s="30" t="b">
        <v>1</v>
      </c>
      <c r="AA367" s="30" t="b">
        <v>1</v>
      </c>
      <c r="AB367" s="30" t="b">
        <v>1</v>
      </c>
      <c r="AC367" s="30" t="b">
        <v>1</v>
      </c>
      <c r="AD367" s="30" t="b">
        <v>1</v>
      </c>
    </row>
    <row r="368" spans="4:30">
      <c r="D368" s="30" t="b">
        <v>1</v>
      </c>
      <c r="E368" s="30" t="b">
        <v>1</v>
      </c>
      <c r="F368" s="30" t="b">
        <v>1</v>
      </c>
      <c r="G368" s="30" t="b">
        <v>1</v>
      </c>
      <c r="H368" s="30" t="b">
        <v>1</v>
      </c>
      <c r="I368" s="30" t="b">
        <v>1</v>
      </c>
      <c r="J368" s="30" t="b">
        <v>1</v>
      </c>
      <c r="K368" s="30" t="b">
        <v>1</v>
      </c>
      <c r="L368" s="30" t="b">
        <v>1</v>
      </c>
      <c r="M368" s="30" t="b">
        <v>1</v>
      </c>
      <c r="N368" s="30" t="b">
        <v>1</v>
      </c>
      <c r="O368" s="30" t="b">
        <v>1</v>
      </c>
      <c r="P368" s="30" t="b">
        <v>1</v>
      </c>
      <c r="Q368" s="30" t="b">
        <v>1</v>
      </c>
      <c r="R368" s="30" t="b">
        <v>1</v>
      </c>
      <c r="S368" s="30" t="b">
        <v>1</v>
      </c>
      <c r="T368" s="30" t="b">
        <v>1</v>
      </c>
      <c r="U368" s="30" t="b">
        <v>1</v>
      </c>
      <c r="V368" s="30" t="b">
        <v>1</v>
      </c>
      <c r="W368" s="30" t="b">
        <v>1</v>
      </c>
      <c r="X368" s="30" t="b">
        <v>1</v>
      </c>
      <c r="Y368" s="30" t="b">
        <v>1</v>
      </c>
      <c r="Z368" s="30" t="b">
        <v>1</v>
      </c>
      <c r="AA368" s="30" t="b">
        <v>1</v>
      </c>
      <c r="AB368" s="30" t="b">
        <v>1</v>
      </c>
      <c r="AC368" s="30" t="b">
        <v>1</v>
      </c>
      <c r="AD368" s="30" t="b">
        <v>1</v>
      </c>
    </row>
    <row r="369" spans="4:30">
      <c r="D369" s="30" t="b">
        <v>1</v>
      </c>
      <c r="E369" s="30" t="b">
        <v>1</v>
      </c>
      <c r="F369" s="30" t="b">
        <v>1</v>
      </c>
      <c r="G369" s="30" t="b">
        <v>1</v>
      </c>
      <c r="H369" s="30" t="b">
        <v>1</v>
      </c>
      <c r="I369" s="30" t="b">
        <v>1</v>
      </c>
      <c r="J369" s="30" t="b">
        <v>1</v>
      </c>
      <c r="K369" s="30" t="b">
        <v>1</v>
      </c>
      <c r="L369" s="30" t="b">
        <v>1</v>
      </c>
      <c r="M369" s="30" t="b">
        <v>1</v>
      </c>
      <c r="N369" s="30" t="b">
        <v>1</v>
      </c>
      <c r="O369" s="30" t="b">
        <v>1</v>
      </c>
      <c r="P369" s="30" t="b">
        <v>1</v>
      </c>
      <c r="Q369" s="30" t="b">
        <v>1</v>
      </c>
      <c r="R369" s="30" t="b">
        <v>1</v>
      </c>
      <c r="S369" s="30" t="b">
        <v>1</v>
      </c>
      <c r="T369" s="30" t="b">
        <v>1</v>
      </c>
      <c r="U369" s="30" t="b">
        <v>1</v>
      </c>
      <c r="V369" s="30" t="b">
        <v>1</v>
      </c>
      <c r="W369" s="30" t="b">
        <v>1</v>
      </c>
      <c r="X369" s="30" t="b">
        <v>1</v>
      </c>
      <c r="Y369" s="30" t="b">
        <v>1</v>
      </c>
      <c r="Z369" s="30" t="b">
        <v>1</v>
      </c>
      <c r="AA369" s="30" t="b">
        <v>1</v>
      </c>
      <c r="AB369" s="30" t="b">
        <v>1</v>
      </c>
      <c r="AC369" s="30" t="b">
        <v>1</v>
      </c>
      <c r="AD369" s="30" t="b">
        <v>1</v>
      </c>
    </row>
    <row r="370" spans="4:30">
      <c r="D370" s="30" t="b">
        <v>1</v>
      </c>
      <c r="E370" s="30" t="b">
        <v>1</v>
      </c>
      <c r="F370" s="30" t="b">
        <v>1</v>
      </c>
      <c r="G370" s="30" t="b">
        <v>1</v>
      </c>
      <c r="H370" s="30" t="b">
        <v>1</v>
      </c>
      <c r="I370" s="30" t="b">
        <v>1</v>
      </c>
      <c r="J370" s="30" t="b">
        <v>1</v>
      </c>
      <c r="K370" s="30" t="b">
        <v>1</v>
      </c>
      <c r="L370" s="30" t="b">
        <v>1</v>
      </c>
      <c r="M370" s="30" t="b">
        <v>1</v>
      </c>
      <c r="N370" s="30" t="b">
        <v>1</v>
      </c>
      <c r="O370" s="30" t="b">
        <v>1</v>
      </c>
      <c r="P370" s="30" t="b">
        <v>1</v>
      </c>
      <c r="Q370" s="30" t="b">
        <v>1</v>
      </c>
      <c r="R370" s="30" t="b">
        <v>1</v>
      </c>
      <c r="S370" s="30" t="b">
        <v>1</v>
      </c>
      <c r="T370" s="30" t="b">
        <v>1</v>
      </c>
      <c r="U370" s="30" t="b">
        <v>1</v>
      </c>
      <c r="V370" s="30" t="b">
        <v>1</v>
      </c>
      <c r="W370" s="30" t="b">
        <v>1</v>
      </c>
      <c r="X370" s="30" t="b">
        <v>1</v>
      </c>
      <c r="Y370" s="30" t="b">
        <v>1</v>
      </c>
      <c r="Z370" s="30" t="b">
        <v>1</v>
      </c>
      <c r="AA370" s="30" t="b">
        <v>1</v>
      </c>
      <c r="AB370" s="30" t="b">
        <v>1</v>
      </c>
      <c r="AC370" s="30" t="b">
        <v>1</v>
      </c>
      <c r="AD370" s="30" t="b">
        <v>1</v>
      </c>
    </row>
    <row r="371" spans="4:30">
      <c r="D371" s="30" t="b">
        <v>1</v>
      </c>
      <c r="E371" s="30" t="b">
        <v>1</v>
      </c>
      <c r="F371" s="30" t="b">
        <v>1</v>
      </c>
      <c r="G371" s="30" t="b">
        <v>1</v>
      </c>
      <c r="H371" s="30" t="b">
        <v>1</v>
      </c>
      <c r="I371" s="30" t="b">
        <v>1</v>
      </c>
      <c r="J371" s="30" t="b">
        <v>1</v>
      </c>
      <c r="K371" s="30" t="b">
        <v>1</v>
      </c>
      <c r="L371" s="30" t="b">
        <v>1</v>
      </c>
      <c r="M371" s="30" t="b">
        <v>1</v>
      </c>
      <c r="N371" s="30" t="b">
        <v>1</v>
      </c>
      <c r="O371" s="30" t="b">
        <v>1</v>
      </c>
      <c r="P371" s="30" t="b">
        <v>1</v>
      </c>
      <c r="Q371" s="30" t="b">
        <v>1</v>
      </c>
      <c r="R371" s="30" t="b">
        <v>1</v>
      </c>
      <c r="S371" s="30" t="b">
        <v>1</v>
      </c>
      <c r="T371" s="30" t="b">
        <v>1</v>
      </c>
      <c r="U371" s="30" t="b">
        <v>1</v>
      </c>
      <c r="V371" s="30" t="b">
        <v>1</v>
      </c>
      <c r="W371" s="30" t="b">
        <v>1</v>
      </c>
      <c r="X371" s="30" t="b">
        <v>1</v>
      </c>
      <c r="Y371" s="30" t="b">
        <v>1</v>
      </c>
      <c r="Z371" s="30" t="b">
        <v>1</v>
      </c>
      <c r="AA371" s="30" t="b">
        <v>1</v>
      </c>
      <c r="AB371" s="30" t="b">
        <v>1</v>
      </c>
      <c r="AC371" s="30" t="b">
        <v>1</v>
      </c>
      <c r="AD371" s="30" t="b">
        <v>1</v>
      </c>
    </row>
    <row r="372" spans="4:30">
      <c r="D372" s="30" t="b">
        <v>1</v>
      </c>
      <c r="E372" s="30" t="b">
        <v>1</v>
      </c>
      <c r="F372" s="30" t="b">
        <v>1</v>
      </c>
      <c r="G372" s="30" t="b">
        <v>1</v>
      </c>
      <c r="H372" s="30" t="b">
        <v>1</v>
      </c>
      <c r="I372" s="30" t="b">
        <v>1</v>
      </c>
      <c r="J372" s="30" t="b">
        <v>1</v>
      </c>
      <c r="K372" s="30" t="b">
        <v>1</v>
      </c>
      <c r="L372" s="30" t="b">
        <v>1</v>
      </c>
      <c r="M372" s="30" t="b">
        <v>1</v>
      </c>
      <c r="N372" s="30" t="b">
        <v>1</v>
      </c>
      <c r="O372" s="30" t="b">
        <v>1</v>
      </c>
      <c r="P372" s="30" t="b">
        <v>1</v>
      </c>
      <c r="Q372" s="30" t="b">
        <v>1</v>
      </c>
      <c r="R372" s="30" t="b">
        <v>1</v>
      </c>
      <c r="S372" s="30" t="b">
        <v>1</v>
      </c>
      <c r="T372" s="30" t="b">
        <v>1</v>
      </c>
      <c r="U372" s="30" t="b">
        <v>1</v>
      </c>
      <c r="V372" s="30" t="b">
        <v>1</v>
      </c>
      <c r="W372" s="30" t="b">
        <v>1</v>
      </c>
      <c r="X372" s="30" t="b">
        <v>1</v>
      </c>
      <c r="Y372" s="30" t="b">
        <v>1</v>
      </c>
      <c r="Z372" s="30" t="b">
        <v>1</v>
      </c>
      <c r="AA372" s="30" t="b">
        <v>1</v>
      </c>
      <c r="AB372" s="30" t="b">
        <v>1</v>
      </c>
      <c r="AC372" s="30" t="b">
        <v>1</v>
      </c>
      <c r="AD372" s="30" t="b">
        <v>1</v>
      </c>
    </row>
    <row r="373" spans="4:30">
      <c r="D373" s="30" t="b">
        <v>1</v>
      </c>
      <c r="E373" s="30" t="b">
        <v>1</v>
      </c>
      <c r="F373" s="30" t="b">
        <v>1</v>
      </c>
      <c r="G373" s="30" t="b">
        <v>1</v>
      </c>
      <c r="H373" s="30" t="b">
        <v>1</v>
      </c>
      <c r="I373" s="30" t="b">
        <v>1</v>
      </c>
      <c r="J373" s="30" t="b">
        <v>1</v>
      </c>
      <c r="K373" s="30" t="b">
        <v>1</v>
      </c>
      <c r="L373" s="30" t="b">
        <v>1</v>
      </c>
      <c r="M373" s="30" t="b">
        <v>1</v>
      </c>
      <c r="N373" s="30" t="b">
        <v>1</v>
      </c>
      <c r="O373" s="30" t="b">
        <v>1</v>
      </c>
      <c r="P373" s="30" t="b">
        <v>1</v>
      </c>
      <c r="Q373" s="30" t="b">
        <v>1</v>
      </c>
      <c r="R373" s="30" t="b">
        <v>1</v>
      </c>
      <c r="S373" s="30" t="b">
        <v>1</v>
      </c>
      <c r="T373" s="30" t="b">
        <v>1</v>
      </c>
      <c r="U373" s="30" t="b">
        <v>1</v>
      </c>
      <c r="V373" s="30" t="b">
        <v>1</v>
      </c>
      <c r="W373" s="30" t="b">
        <v>1</v>
      </c>
      <c r="X373" s="30" t="b">
        <v>1</v>
      </c>
      <c r="Y373" s="30" t="b">
        <v>1</v>
      </c>
      <c r="Z373" s="30" t="b">
        <v>1</v>
      </c>
      <c r="AA373" s="30" t="b">
        <v>1</v>
      </c>
      <c r="AB373" s="30" t="b">
        <v>1</v>
      </c>
      <c r="AC373" s="30" t="b">
        <v>1</v>
      </c>
      <c r="AD373" s="30" t="b">
        <v>1</v>
      </c>
    </row>
    <row r="374" spans="4:30">
      <c r="D374" s="30" t="b">
        <v>1</v>
      </c>
      <c r="E374" s="30" t="b">
        <v>1</v>
      </c>
      <c r="F374" s="30" t="b">
        <v>1</v>
      </c>
      <c r="G374" s="30" t="b">
        <v>1</v>
      </c>
      <c r="H374" s="30" t="b">
        <v>1</v>
      </c>
      <c r="I374" s="30" t="b">
        <v>1</v>
      </c>
      <c r="J374" s="30" t="b">
        <v>1</v>
      </c>
      <c r="K374" s="30" t="b">
        <v>1</v>
      </c>
      <c r="L374" s="30" t="b">
        <v>1</v>
      </c>
      <c r="M374" s="30" t="b">
        <v>1</v>
      </c>
      <c r="N374" s="30" t="b">
        <v>1</v>
      </c>
      <c r="O374" s="30" t="b">
        <v>1</v>
      </c>
      <c r="P374" s="30" t="b">
        <v>1</v>
      </c>
      <c r="Q374" s="30" t="b">
        <v>1</v>
      </c>
      <c r="R374" s="30" t="b">
        <v>1</v>
      </c>
      <c r="S374" s="30" t="b">
        <v>1</v>
      </c>
      <c r="T374" s="30" t="b">
        <v>1</v>
      </c>
      <c r="U374" s="30" t="b">
        <v>1</v>
      </c>
      <c r="V374" s="30" t="b">
        <v>1</v>
      </c>
      <c r="W374" s="30" t="b">
        <v>1</v>
      </c>
      <c r="X374" s="30" t="b">
        <v>1</v>
      </c>
      <c r="Y374" s="30" t="b">
        <v>1</v>
      </c>
      <c r="Z374" s="30" t="b">
        <v>1</v>
      </c>
      <c r="AA374" s="30" t="b">
        <v>1</v>
      </c>
      <c r="AB374" s="30" t="b">
        <v>1</v>
      </c>
      <c r="AC374" s="30" t="b">
        <v>1</v>
      </c>
      <c r="AD374" s="30" t="b">
        <v>1</v>
      </c>
    </row>
    <row r="375" spans="4:30">
      <c r="D375" s="30" t="b">
        <v>1</v>
      </c>
      <c r="E375" s="30" t="b">
        <v>1</v>
      </c>
      <c r="F375" s="30" t="b">
        <v>1</v>
      </c>
      <c r="G375" s="30" t="b">
        <v>1</v>
      </c>
      <c r="H375" s="30" t="b">
        <v>1</v>
      </c>
      <c r="I375" s="30" t="b">
        <v>1</v>
      </c>
      <c r="J375" s="30" t="b">
        <v>1</v>
      </c>
      <c r="K375" s="30" t="b">
        <v>1</v>
      </c>
      <c r="L375" s="30" t="b">
        <v>1</v>
      </c>
      <c r="M375" s="30" t="b">
        <v>1</v>
      </c>
      <c r="N375" s="30" t="b">
        <v>1</v>
      </c>
      <c r="O375" s="30" t="b">
        <v>1</v>
      </c>
      <c r="P375" s="30" t="b">
        <v>1</v>
      </c>
      <c r="Q375" s="30" t="b">
        <v>1</v>
      </c>
      <c r="R375" s="30" t="b">
        <v>1</v>
      </c>
      <c r="S375" s="30" t="b">
        <v>1</v>
      </c>
      <c r="T375" s="30" t="b">
        <v>1</v>
      </c>
      <c r="U375" s="30" t="b">
        <v>1</v>
      </c>
      <c r="V375" s="30" t="b">
        <v>1</v>
      </c>
      <c r="W375" s="30" t="b">
        <v>1</v>
      </c>
      <c r="X375" s="30" t="b">
        <v>1</v>
      </c>
      <c r="Y375" s="30" t="b">
        <v>1</v>
      </c>
      <c r="Z375" s="30" t="b">
        <v>1</v>
      </c>
      <c r="AA375" s="30" t="b">
        <v>1</v>
      </c>
      <c r="AB375" s="30" t="b">
        <v>1</v>
      </c>
      <c r="AC375" s="30" t="b">
        <v>1</v>
      </c>
      <c r="AD375" s="30" t="b">
        <v>1</v>
      </c>
    </row>
    <row r="376" spans="4:30">
      <c r="D376" s="30" t="b">
        <v>1</v>
      </c>
      <c r="E376" s="30" t="b">
        <v>1</v>
      </c>
      <c r="F376" s="30" t="b">
        <v>1</v>
      </c>
      <c r="G376" s="30" t="b">
        <v>1</v>
      </c>
      <c r="H376" s="30" t="b">
        <v>1</v>
      </c>
      <c r="I376" s="30" t="b">
        <v>1</v>
      </c>
      <c r="J376" s="30" t="b">
        <v>1</v>
      </c>
      <c r="K376" s="30" t="b">
        <v>1</v>
      </c>
      <c r="L376" s="30" t="b">
        <v>1</v>
      </c>
      <c r="M376" s="30" t="b">
        <v>1</v>
      </c>
      <c r="N376" s="30" t="b">
        <v>1</v>
      </c>
      <c r="O376" s="30" t="b">
        <v>1</v>
      </c>
      <c r="P376" s="30" t="b">
        <v>1</v>
      </c>
      <c r="Q376" s="30" t="b">
        <v>1</v>
      </c>
      <c r="R376" s="30" t="b">
        <v>1</v>
      </c>
      <c r="S376" s="30" t="b">
        <v>1</v>
      </c>
      <c r="T376" s="30" t="b">
        <v>1</v>
      </c>
      <c r="U376" s="30" t="b">
        <v>1</v>
      </c>
      <c r="V376" s="30" t="b">
        <v>1</v>
      </c>
      <c r="W376" s="30" t="b">
        <v>1</v>
      </c>
      <c r="X376" s="30" t="b">
        <v>1</v>
      </c>
      <c r="Y376" s="30" t="b">
        <v>1</v>
      </c>
      <c r="Z376" s="30" t="b">
        <v>1</v>
      </c>
      <c r="AA376" s="30" t="b">
        <v>1</v>
      </c>
      <c r="AB376" s="30" t="b">
        <v>1</v>
      </c>
      <c r="AC376" s="30" t="b">
        <v>1</v>
      </c>
      <c r="AD376" s="30" t="b">
        <v>1</v>
      </c>
    </row>
    <row r="377" spans="4:30">
      <c r="D377" s="30" t="b">
        <v>1</v>
      </c>
      <c r="E377" s="30" t="b">
        <v>1</v>
      </c>
      <c r="F377" s="30" t="b">
        <v>1</v>
      </c>
      <c r="G377" s="30" t="b">
        <v>1</v>
      </c>
      <c r="H377" s="30" t="b">
        <v>1</v>
      </c>
      <c r="I377" s="30" t="b">
        <v>1</v>
      </c>
      <c r="J377" s="30" t="b">
        <v>1</v>
      </c>
      <c r="K377" s="30" t="b">
        <v>1</v>
      </c>
      <c r="L377" s="30" t="b">
        <v>1</v>
      </c>
      <c r="M377" s="30" t="b">
        <v>1</v>
      </c>
      <c r="N377" s="30" t="b">
        <v>1</v>
      </c>
      <c r="O377" s="30" t="b">
        <v>1</v>
      </c>
      <c r="P377" s="30" t="b">
        <v>1</v>
      </c>
      <c r="Q377" s="30" t="b">
        <v>1</v>
      </c>
      <c r="R377" s="30" t="b">
        <v>1</v>
      </c>
      <c r="S377" s="30" t="b">
        <v>1</v>
      </c>
      <c r="T377" s="30" t="b">
        <v>1</v>
      </c>
      <c r="U377" s="30" t="b">
        <v>1</v>
      </c>
      <c r="V377" s="30" t="b">
        <v>1</v>
      </c>
      <c r="W377" s="30" t="b">
        <v>1</v>
      </c>
      <c r="X377" s="30" t="b">
        <v>1</v>
      </c>
      <c r="Y377" s="30" t="b">
        <v>1</v>
      </c>
      <c r="Z377" s="30" t="b">
        <v>1</v>
      </c>
      <c r="AA377" s="30" t="b">
        <v>1</v>
      </c>
      <c r="AB377" s="30" t="b">
        <v>1</v>
      </c>
      <c r="AC377" s="30" t="b">
        <v>1</v>
      </c>
      <c r="AD377" s="30" t="b">
        <v>1</v>
      </c>
    </row>
    <row r="378" spans="4:30">
      <c r="D378" s="30" t="b">
        <v>1</v>
      </c>
      <c r="E378" s="30" t="b">
        <v>1</v>
      </c>
      <c r="F378" s="30" t="b">
        <v>1</v>
      </c>
      <c r="G378" s="30" t="b">
        <v>1</v>
      </c>
      <c r="H378" s="30" t="b">
        <v>1</v>
      </c>
      <c r="I378" s="30" t="b">
        <v>1</v>
      </c>
      <c r="J378" s="30" t="b">
        <v>1</v>
      </c>
      <c r="K378" s="30" t="b">
        <v>1</v>
      </c>
      <c r="L378" s="30" t="b">
        <v>1</v>
      </c>
      <c r="M378" s="30" t="b">
        <v>1</v>
      </c>
      <c r="N378" s="30" t="b">
        <v>1</v>
      </c>
      <c r="O378" s="30" t="b">
        <v>1</v>
      </c>
      <c r="P378" s="30" t="b">
        <v>1</v>
      </c>
      <c r="Q378" s="30" t="b">
        <v>1</v>
      </c>
      <c r="R378" s="30" t="b">
        <v>1</v>
      </c>
      <c r="S378" s="30" t="b">
        <v>1</v>
      </c>
      <c r="T378" s="30" t="b">
        <v>1</v>
      </c>
      <c r="U378" s="30" t="b">
        <v>1</v>
      </c>
      <c r="V378" s="30" t="b">
        <v>1</v>
      </c>
      <c r="W378" s="30" t="b">
        <v>1</v>
      </c>
      <c r="X378" s="30" t="b">
        <v>1</v>
      </c>
      <c r="Y378" s="30" t="b">
        <v>1</v>
      </c>
      <c r="Z378" s="30" t="b">
        <v>1</v>
      </c>
      <c r="AA378" s="30" t="b">
        <v>1</v>
      </c>
      <c r="AB378" s="30" t="b">
        <v>1</v>
      </c>
      <c r="AC378" s="30" t="b">
        <v>1</v>
      </c>
      <c r="AD378" s="30" t="b">
        <v>1</v>
      </c>
    </row>
    <row r="379" spans="4:30">
      <c r="D379" s="30" t="b">
        <v>1</v>
      </c>
      <c r="E379" s="30" t="b">
        <v>1</v>
      </c>
      <c r="F379" s="30" t="b">
        <v>1</v>
      </c>
      <c r="G379" s="30" t="b">
        <v>1</v>
      </c>
      <c r="H379" s="30" t="b">
        <v>1</v>
      </c>
      <c r="I379" s="30" t="b">
        <v>1</v>
      </c>
      <c r="J379" s="30" t="b">
        <v>1</v>
      </c>
      <c r="K379" s="30" t="b">
        <v>1</v>
      </c>
      <c r="L379" s="30" t="b">
        <v>1</v>
      </c>
      <c r="M379" s="30" t="b">
        <v>1</v>
      </c>
      <c r="N379" s="30" t="b">
        <v>1</v>
      </c>
      <c r="O379" s="30" t="b">
        <v>1</v>
      </c>
      <c r="P379" s="30" t="b">
        <v>1</v>
      </c>
      <c r="Q379" s="30" t="b">
        <v>1</v>
      </c>
      <c r="R379" s="30" t="b">
        <v>1</v>
      </c>
      <c r="S379" s="30" t="b">
        <v>1</v>
      </c>
      <c r="T379" s="30" t="b">
        <v>1</v>
      </c>
      <c r="U379" s="30" t="b">
        <v>1</v>
      </c>
      <c r="V379" s="30" t="b">
        <v>1</v>
      </c>
      <c r="W379" s="30" t="b">
        <v>1</v>
      </c>
      <c r="X379" s="30" t="b">
        <v>1</v>
      </c>
      <c r="Y379" s="30" t="b">
        <v>1</v>
      </c>
      <c r="Z379" s="30" t="b">
        <v>1</v>
      </c>
      <c r="AA379" s="30" t="b">
        <v>1</v>
      </c>
      <c r="AB379" s="30" t="b">
        <v>1</v>
      </c>
      <c r="AC379" s="30" t="b">
        <v>1</v>
      </c>
      <c r="AD379" s="30" t="b">
        <v>1</v>
      </c>
    </row>
    <row r="380" spans="4:30">
      <c r="D380" s="30" t="b">
        <v>1</v>
      </c>
      <c r="E380" s="30" t="b">
        <v>1</v>
      </c>
      <c r="F380" s="30" t="b">
        <v>1</v>
      </c>
      <c r="G380" s="30" t="b">
        <v>1</v>
      </c>
      <c r="H380" s="30" t="b">
        <v>1</v>
      </c>
      <c r="I380" s="30" t="b">
        <v>1</v>
      </c>
      <c r="J380" s="30" t="b">
        <v>1</v>
      </c>
      <c r="K380" s="30" t="b">
        <v>1</v>
      </c>
      <c r="L380" s="30" t="b">
        <v>1</v>
      </c>
      <c r="M380" s="30" t="b">
        <v>1</v>
      </c>
      <c r="N380" s="30" t="b">
        <v>1</v>
      </c>
      <c r="O380" s="30" t="b">
        <v>1</v>
      </c>
      <c r="P380" s="30" t="b">
        <v>1</v>
      </c>
      <c r="Q380" s="30" t="b">
        <v>1</v>
      </c>
      <c r="R380" s="30" t="b">
        <v>1</v>
      </c>
      <c r="S380" s="30" t="b">
        <v>1</v>
      </c>
      <c r="T380" s="30" t="b">
        <v>1</v>
      </c>
      <c r="U380" s="30" t="b">
        <v>1</v>
      </c>
      <c r="V380" s="30" t="b">
        <v>1</v>
      </c>
      <c r="W380" s="30" t="b">
        <v>1</v>
      </c>
      <c r="X380" s="30" t="b">
        <v>1</v>
      </c>
      <c r="Y380" s="30" t="b">
        <v>1</v>
      </c>
      <c r="Z380" s="30" t="b">
        <v>1</v>
      </c>
      <c r="AA380" s="30" t="b">
        <v>1</v>
      </c>
      <c r="AB380" s="30" t="b">
        <v>1</v>
      </c>
      <c r="AC380" s="30" t="b">
        <v>1</v>
      </c>
      <c r="AD380" s="30" t="b">
        <v>1</v>
      </c>
    </row>
    <row r="381" spans="4:30">
      <c r="D381" s="30" t="b">
        <v>1</v>
      </c>
      <c r="E381" s="30" t="b">
        <v>1</v>
      </c>
      <c r="F381" s="30" t="b">
        <v>1</v>
      </c>
      <c r="G381" s="30" t="b">
        <v>1</v>
      </c>
      <c r="H381" s="30" t="b">
        <v>1</v>
      </c>
      <c r="I381" s="30" t="b">
        <v>1</v>
      </c>
      <c r="J381" s="30" t="b">
        <v>1</v>
      </c>
      <c r="K381" s="30" t="b">
        <v>1</v>
      </c>
      <c r="L381" s="30" t="b">
        <v>1</v>
      </c>
      <c r="M381" s="30" t="b">
        <v>1</v>
      </c>
      <c r="N381" s="30" t="b">
        <v>1</v>
      </c>
      <c r="O381" s="30" t="b">
        <v>1</v>
      </c>
      <c r="P381" s="30" t="b">
        <v>1</v>
      </c>
      <c r="Q381" s="30" t="b">
        <v>1</v>
      </c>
      <c r="R381" s="30" t="b">
        <v>1</v>
      </c>
      <c r="S381" s="30" t="b">
        <v>1</v>
      </c>
      <c r="T381" s="30" t="b">
        <v>1</v>
      </c>
      <c r="U381" s="30" t="b">
        <v>1</v>
      </c>
      <c r="V381" s="30" t="b">
        <v>1</v>
      </c>
      <c r="W381" s="30" t="b">
        <v>1</v>
      </c>
      <c r="X381" s="30" t="b">
        <v>1</v>
      </c>
      <c r="Y381" s="30" t="b">
        <v>1</v>
      </c>
      <c r="Z381" s="30" t="b">
        <v>1</v>
      </c>
      <c r="AA381" s="30" t="b">
        <v>1</v>
      </c>
      <c r="AB381" s="30" t="b">
        <v>1</v>
      </c>
      <c r="AC381" s="30" t="b">
        <v>1</v>
      </c>
      <c r="AD381" s="30" t="b">
        <v>1</v>
      </c>
    </row>
    <row r="382" spans="4:30">
      <c r="D382" s="30" t="b">
        <v>1</v>
      </c>
      <c r="E382" s="30" t="b">
        <v>1</v>
      </c>
      <c r="F382" s="30" t="b">
        <v>1</v>
      </c>
      <c r="G382" s="30" t="b">
        <v>1</v>
      </c>
      <c r="H382" s="30" t="b">
        <v>1</v>
      </c>
      <c r="I382" s="30" t="b">
        <v>1</v>
      </c>
      <c r="J382" s="30" t="b">
        <v>1</v>
      </c>
      <c r="K382" s="30" t="b">
        <v>1</v>
      </c>
      <c r="L382" s="30" t="b">
        <v>1</v>
      </c>
      <c r="M382" s="30" t="b">
        <v>1</v>
      </c>
      <c r="N382" s="30" t="b">
        <v>1</v>
      </c>
      <c r="O382" s="30" t="b">
        <v>1</v>
      </c>
      <c r="P382" s="30" t="b">
        <v>1</v>
      </c>
      <c r="Q382" s="30" t="b">
        <v>1</v>
      </c>
      <c r="R382" s="30" t="b">
        <v>1</v>
      </c>
      <c r="S382" s="30" t="b">
        <v>1</v>
      </c>
      <c r="T382" s="30" t="b">
        <v>1</v>
      </c>
      <c r="U382" s="30" t="b">
        <v>1</v>
      </c>
      <c r="V382" s="30" t="b">
        <v>1</v>
      </c>
      <c r="W382" s="30" t="b">
        <v>1</v>
      </c>
      <c r="X382" s="30" t="b">
        <v>1</v>
      </c>
      <c r="Y382" s="30" t="b">
        <v>1</v>
      </c>
      <c r="Z382" s="30" t="b">
        <v>1</v>
      </c>
      <c r="AA382" s="30" t="b">
        <v>1</v>
      </c>
      <c r="AB382" s="30" t="b">
        <v>1</v>
      </c>
      <c r="AC382" s="30" t="b">
        <v>1</v>
      </c>
      <c r="AD382" s="30" t="b">
        <v>1</v>
      </c>
    </row>
    <row r="383" spans="4:30">
      <c r="D383" s="30" t="b">
        <v>1</v>
      </c>
      <c r="E383" s="30" t="b">
        <v>1</v>
      </c>
      <c r="F383" s="30" t="b">
        <v>1</v>
      </c>
      <c r="G383" s="30" t="b">
        <v>1</v>
      </c>
      <c r="H383" s="30" t="b">
        <v>1</v>
      </c>
      <c r="I383" s="30" t="b">
        <v>1</v>
      </c>
      <c r="J383" s="30" t="b">
        <v>1</v>
      </c>
      <c r="K383" s="30" t="b">
        <v>1</v>
      </c>
      <c r="L383" s="30" t="b">
        <v>1</v>
      </c>
      <c r="M383" s="30" t="b">
        <v>1</v>
      </c>
      <c r="N383" s="30" t="b">
        <v>1</v>
      </c>
      <c r="O383" s="30" t="b">
        <v>1</v>
      </c>
      <c r="P383" s="30" t="b">
        <v>1</v>
      </c>
      <c r="Q383" s="30" t="b">
        <v>1</v>
      </c>
      <c r="R383" s="30" t="b">
        <v>1</v>
      </c>
      <c r="S383" s="30" t="b">
        <v>1</v>
      </c>
      <c r="T383" s="30" t="b">
        <v>1</v>
      </c>
      <c r="U383" s="30" t="b">
        <v>1</v>
      </c>
      <c r="V383" s="30" t="b">
        <v>1</v>
      </c>
      <c r="W383" s="30" t="b">
        <v>1</v>
      </c>
      <c r="X383" s="30" t="b">
        <v>1</v>
      </c>
      <c r="Y383" s="30" t="b">
        <v>1</v>
      </c>
      <c r="Z383" s="30" t="b">
        <v>1</v>
      </c>
      <c r="AA383" s="30" t="b">
        <v>1</v>
      </c>
      <c r="AB383" s="30" t="b">
        <v>1</v>
      </c>
      <c r="AC383" s="30" t="b">
        <v>1</v>
      </c>
      <c r="AD383" s="30" t="b">
        <v>1</v>
      </c>
    </row>
    <row r="384" spans="4:30">
      <c r="D384" s="30" t="b">
        <v>1</v>
      </c>
      <c r="E384" s="30" t="b">
        <v>1</v>
      </c>
      <c r="F384" s="30" t="b">
        <v>1</v>
      </c>
      <c r="G384" s="30" t="b">
        <v>1</v>
      </c>
      <c r="H384" s="30" t="b">
        <v>1</v>
      </c>
      <c r="I384" s="30" t="b">
        <v>1</v>
      </c>
      <c r="J384" s="30" t="b">
        <v>1</v>
      </c>
      <c r="K384" s="30" t="b">
        <v>1</v>
      </c>
      <c r="L384" s="30" t="b">
        <v>1</v>
      </c>
      <c r="M384" s="30" t="b">
        <v>1</v>
      </c>
      <c r="N384" s="30" t="b">
        <v>1</v>
      </c>
      <c r="O384" s="30" t="b">
        <v>1</v>
      </c>
      <c r="P384" s="30" t="b">
        <v>1</v>
      </c>
      <c r="Q384" s="30" t="b">
        <v>1</v>
      </c>
      <c r="R384" s="30" t="b">
        <v>1</v>
      </c>
      <c r="S384" s="30" t="b">
        <v>1</v>
      </c>
      <c r="T384" s="30" t="b">
        <v>1</v>
      </c>
      <c r="U384" s="30" t="b">
        <v>1</v>
      </c>
      <c r="V384" s="30" t="b">
        <v>1</v>
      </c>
      <c r="W384" s="30" t="b">
        <v>1</v>
      </c>
      <c r="X384" s="30" t="b">
        <v>1</v>
      </c>
      <c r="Y384" s="30" t="b">
        <v>1</v>
      </c>
      <c r="Z384" s="30" t="b">
        <v>1</v>
      </c>
      <c r="AA384" s="30" t="b">
        <v>1</v>
      </c>
      <c r="AB384" s="30" t="b">
        <v>1</v>
      </c>
      <c r="AC384" s="30" t="b">
        <v>1</v>
      </c>
      <c r="AD384" s="30" t="b">
        <v>1</v>
      </c>
    </row>
    <row r="385" spans="4:30">
      <c r="D385" s="30" t="b">
        <v>1</v>
      </c>
      <c r="E385" s="30" t="b">
        <v>1</v>
      </c>
      <c r="F385" s="30" t="b">
        <v>1</v>
      </c>
      <c r="G385" s="30" t="b">
        <v>1</v>
      </c>
      <c r="H385" s="30" t="b">
        <v>1</v>
      </c>
      <c r="I385" s="30" t="b">
        <v>1</v>
      </c>
      <c r="J385" s="30" t="b">
        <v>1</v>
      </c>
      <c r="K385" s="30" t="b">
        <v>1</v>
      </c>
      <c r="L385" s="30" t="b">
        <v>1</v>
      </c>
      <c r="M385" s="30" t="b">
        <v>1</v>
      </c>
      <c r="N385" s="30" t="b">
        <v>1</v>
      </c>
      <c r="O385" s="30" t="b">
        <v>1</v>
      </c>
      <c r="P385" s="30" t="b">
        <v>1</v>
      </c>
      <c r="Q385" s="30" t="b">
        <v>1</v>
      </c>
      <c r="R385" s="30" t="b">
        <v>1</v>
      </c>
      <c r="S385" s="30" t="b">
        <v>1</v>
      </c>
      <c r="T385" s="30" t="b">
        <v>1</v>
      </c>
      <c r="U385" s="30" t="b">
        <v>1</v>
      </c>
      <c r="V385" s="30" t="b">
        <v>1</v>
      </c>
      <c r="W385" s="30" t="b">
        <v>1</v>
      </c>
      <c r="X385" s="30" t="b">
        <v>1</v>
      </c>
      <c r="Y385" s="30" t="b">
        <v>1</v>
      </c>
      <c r="Z385" s="30" t="b">
        <v>1</v>
      </c>
      <c r="AA385" s="30" t="b">
        <v>1</v>
      </c>
      <c r="AB385" s="30" t="b">
        <v>1</v>
      </c>
      <c r="AC385" s="30" t="b">
        <v>1</v>
      </c>
      <c r="AD385" s="30" t="b">
        <v>1</v>
      </c>
    </row>
    <row r="386" spans="4:30">
      <c r="D386" s="30" t="b">
        <v>1</v>
      </c>
      <c r="E386" s="30" t="b">
        <v>1</v>
      </c>
      <c r="F386" s="30" t="b">
        <v>1</v>
      </c>
      <c r="G386" s="30" t="b">
        <v>1</v>
      </c>
      <c r="H386" s="30" t="b">
        <v>1</v>
      </c>
      <c r="I386" s="30" t="b">
        <v>1</v>
      </c>
      <c r="J386" s="30" t="b">
        <v>1</v>
      </c>
      <c r="K386" s="30" t="b">
        <v>1</v>
      </c>
      <c r="L386" s="30" t="b">
        <v>1</v>
      </c>
      <c r="M386" s="30" t="b">
        <v>1</v>
      </c>
      <c r="N386" s="30" t="b">
        <v>1</v>
      </c>
      <c r="O386" s="30" t="b">
        <v>1</v>
      </c>
      <c r="P386" s="30" t="b">
        <v>1</v>
      </c>
      <c r="Q386" s="30" t="b">
        <v>1</v>
      </c>
      <c r="R386" s="30" t="b">
        <v>1</v>
      </c>
      <c r="S386" s="30" t="b">
        <v>1</v>
      </c>
      <c r="T386" s="30" t="b">
        <v>1</v>
      </c>
      <c r="U386" s="30" t="b">
        <v>1</v>
      </c>
      <c r="V386" s="30" t="b">
        <v>1</v>
      </c>
      <c r="W386" s="30" t="b">
        <v>1</v>
      </c>
      <c r="X386" s="30" t="b">
        <v>1</v>
      </c>
      <c r="Y386" s="30" t="b">
        <v>1</v>
      </c>
      <c r="Z386" s="30" t="b">
        <v>1</v>
      </c>
      <c r="AA386" s="30" t="b">
        <v>1</v>
      </c>
      <c r="AB386" s="30" t="b">
        <v>1</v>
      </c>
      <c r="AC386" s="30" t="b">
        <v>1</v>
      </c>
      <c r="AD386" s="30" t="b">
        <v>1</v>
      </c>
    </row>
    <row r="387" spans="4:30">
      <c r="D387" s="30" t="b">
        <v>1</v>
      </c>
      <c r="E387" s="30" t="b">
        <v>1</v>
      </c>
      <c r="F387" s="30" t="b">
        <v>1</v>
      </c>
      <c r="G387" s="30" t="b">
        <v>1</v>
      </c>
      <c r="H387" s="30" t="b">
        <v>1</v>
      </c>
      <c r="I387" s="30" t="b">
        <v>1</v>
      </c>
      <c r="J387" s="30" t="b">
        <v>1</v>
      </c>
      <c r="K387" s="30" t="b">
        <v>1</v>
      </c>
      <c r="L387" s="30" t="b">
        <v>1</v>
      </c>
      <c r="M387" s="30" t="b">
        <v>1</v>
      </c>
      <c r="N387" s="30" t="b">
        <v>1</v>
      </c>
      <c r="O387" s="30" t="b">
        <v>1</v>
      </c>
      <c r="P387" s="30" t="b">
        <v>1</v>
      </c>
      <c r="Q387" s="30" t="b">
        <v>1</v>
      </c>
      <c r="R387" s="30" t="b">
        <v>1</v>
      </c>
      <c r="S387" s="30" t="b">
        <v>1</v>
      </c>
      <c r="T387" s="30" t="b">
        <v>1</v>
      </c>
      <c r="U387" s="30" t="b">
        <v>1</v>
      </c>
      <c r="V387" s="30" t="b">
        <v>1</v>
      </c>
      <c r="W387" s="30" t="b">
        <v>1</v>
      </c>
      <c r="X387" s="30" t="b">
        <v>1</v>
      </c>
      <c r="Y387" s="30" t="b">
        <v>1</v>
      </c>
      <c r="Z387" s="30" t="b">
        <v>1</v>
      </c>
      <c r="AA387" s="30" t="b">
        <v>1</v>
      </c>
      <c r="AB387" s="30" t="b">
        <v>1</v>
      </c>
      <c r="AC387" s="30" t="b">
        <v>1</v>
      </c>
      <c r="AD387" s="30" t="b">
        <v>1</v>
      </c>
    </row>
    <row r="388" spans="4:30">
      <c r="D388" s="30" t="b">
        <v>1</v>
      </c>
      <c r="E388" s="30" t="b">
        <v>1</v>
      </c>
      <c r="F388" s="30" t="b">
        <v>1</v>
      </c>
      <c r="G388" s="30" t="b">
        <v>1</v>
      </c>
      <c r="H388" s="30" t="b">
        <v>1</v>
      </c>
      <c r="I388" s="30" t="b">
        <v>1</v>
      </c>
      <c r="J388" s="30" t="b">
        <v>1</v>
      </c>
      <c r="K388" s="30" t="b">
        <v>1</v>
      </c>
      <c r="L388" s="30" t="b">
        <v>1</v>
      </c>
      <c r="M388" s="30" t="b">
        <v>1</v>
      </c>
      <c r="N388" s="30" t="b">
        <v>1</v>
      </c>
      <c r="O388" s="30" t="b">
        <v>1</v>
      </c>
      <c r="P388" s="30" t="b">
        <v>1</v>
      </c>
      <c r="Q388" s="30" t="b">
        <v>1</v>
      </c>
      <c r="R388" s="30" t="b">
        <v>1</v>
      </c>
      <c r="S388" s="30" t="b">
        <v>1</v>
      </c>
      <c r="T388" s="30" t="b">
        <v>1</v>
      </c>
      <c r="U388" s="30" t="b">
        <v>1</v>
      </c>
      <c r="V388" s="30" t="b">
        <v>1</v>
      </c>
      <c r="W388" s="30" t="b">
        <v>1</v>
      </c>
      <c r="X388" s="30" t="b">
        <v>1</v>
      </c>
      <c r="Y388" s="30" t="b">
        <v>1</v>
      </c>
      <c r="Z388" s="30" t="b">
        <v>1</v>
      </c>
      <c r="AA388" s="30" t="b">
        <v>1</v>
      </c>
      <c r="AB388" s="30" t="b">
        <v>1</v>
      </c>
      <c r="AC388" s="30" t="b">
        <v>1</v>
      </c>
      <c r="AD388" s="30" t="b">
        <v>1</v>
      </c>
    </row>
    <row r="389" spans="4:30">
      <c r="D389" s="30" t="b">
        <v>1</v>
      </c>
      <c r="E389" s="30" t="b">
        <v>1</v>
      </c>
      <c r="F389" s="30" t="b">
        <v>1</v>
      </c>
      <c r="G389" s="30" t="b">
        <v>1</v>
      </c>
      <c r="H389" s="30" t="b">
        <v>1</v>
      </c>
      <c r="I389" s="30" t="b">
        <v>1</v>
      </c>
      <c r="J389" s="30" t="b">
        <v>1</v>
      </c>
      <c r="K389" s="30" t="b">
        <v>1</v>
      </c>
      <c r="L389" s="30" t="b">
        <v>1</v>
      </c>
      <c r="M389" s="30" t="b">
        <v>1</v>
      </c>
      <c r="N389" s="30" t="b">
        <v>1</v>
      </c>
      <c r="O389" s="30" t="b">
        <v>1</v>
      </c>
      <c r="P389" s="30" t="b">
        <v>1</v>
      </c>
      <c r="Q389" s="30" t="b">
        <v>1</v>
      </c>
      <c r="R389" s="30" t="b">
        <v>1</v>
      </c>
      <c r="S389" s="30" t="b">
        <v>1</v>
      </c>
      <c r="T389" s="30" t="b">
        <v>1</v>
      </c>
      <c r="U389" s="30" t="b">
        <v>1</v>
      </c>
      <c r="V389" s="30" t="b">
        <v>1</v>
      </c>
      <c r="W389" s="30" t="b">
        <v>1</v>
      </c>
      <c r="X389" s="30" t="b">
        <v>1</v>
      </c>
      <c r="Y389" s="30" t="b">
        <v>1</v>
      </c>
      <c r="Z389" s="30" t="b">
        <v>1</v>
      </c>
      <c r="AA389" s="30" t="b">
        <v>1</v>
      </c>
      <c r="AB389" s="30" t="b">
        <v>1</v>
      </c>
      <c r="AC389" s="30" t="b">
        <v>1</v>
      </c>
      <c r="AD389" s="30" t="b">
        <v>1</v>
      </c>
    </row>
    <row r="390" spans="4:30">
      <c r="D390" s="30" t="b">
        <v>1</v>
      </c>
      <c r="E390" s="30" t="b">
        <v>1</v>
      </c>
      <c r="F390" s="30" t="b">
        <v>1</v>
      </c>
      <c r="G390" s="30" t="b">
        <v>1</v>
      </c>
      <c r="H390" s="30" t="b">
        <v>1</v>
      </c>
      <c r="I390" s="30" t="b">
        <v>1</v>
      </c>
      <c r="J390" s="30" t="b">
        <v>1</v>
      </c>
      <c r="K390" s="30" t="b">
        <v>1</v>
      </c>
      <c r="L390" s="30" t="b">
        <v>1</v>
      </c>
      <c r="M390" s="30" t="b">
        <v>1</v>
      </c>
      <c r="N390" s="30" t="b">
        <v>1</v>
      </c>
      <c r="O390" s="30" t="b">
        <v>1</v>
      </c>
      <c r="P390" s="30" t="b">
        <v>1</v>
      </c>
      <c r="Q390" s="30" t="b">
        <v>1</v>
      </c>
      <c r="R390" s="30" t="b">
        <v>1</v>
      </c>
      <c r="S390" s="30" t="b">
        <v>1</v>
      </c>
      <c r="T390" s="30" t="b">
        <v>1</v>
      </c>
      <c r="U390" s="30" t="b">
        <v>1</v>
      </c>
      <c r="V390" s="30" t="b">
        <v>1</v>
      </c>
      <c r="W390" s="30" t="b">
        <v>1</v>
      </c>
      <c r="X390" s="30" t="b">
        <v>1</v>
      </c>
      <c r="Y390" s="30" t="b">
        <v>1</v>
      </c>
      <c r="Z390" s="30" t="b">
        <v>1</v>
      </c>
      <c r="AA390" s="30" t="b">
        <v>1</v>
      </c>
      <c r="AB390" s="30" t="b">
        <v>1</v>
      </c>
      <c r="AC390" s="30" t="b">
        <v>1</v>
      </c>
      <c r="AD390" s="30" t="b">
        <v>1</v>
      </c>
    </row>
    <row r="391" spans="4:30">
      <c r="D391" s="30" t="b">
        <v>1</v>
      </c>
      <c r="E391" s="30" t="b">
        <v>1</v>
      </c>
      <c r="F391" s="30" t="b">
        <v>1</v>
      </c>
      <c r="G391" s="30" t="b">
        <v>1</v>
      </c>
      <c r="H391" s="30" t="b">
        <v>1</v>
      </c>
      <c r="I391" s="30" t="b">
        <v>1</v>
      </c>
      <c r="J391" s="30" t="b">
        <v>1</v>
      </c>
      <c r="K391" s="30" t="b">
        <v>1</v>
      </c>
      <c r="L391" s="30" t="b">
        <v>1</v>
      </c>
      <c r="M391" s="30" t="b">
        <v>1</v>
      </c>
      <c r="N391" s="30" t="b">
        <v>1</v>
      </c>
      <c r="O391" s="30" t="b">
        <v>1</v>
      </c>
      <c r="P391" s="30" t="b">
        <v>1</v>
      </c>
      <c r="Q391" s="30" t="b">
        <v>1</v>
      </c>
      <c r="R391" s="30" t="b">
        <v>1</v>
      </c>
      <c r="S391" s="30" t="b">
        <v>1</v>
      </c>
      <c r="T391" s="30" t="b">
        <v>1</v>
      </c>
      <c r="U391" s="30" t="b">
        <v>1</v>
      </c>
      <c r="V391" s="30" t="b">
        <v>1</v>
      </c>
      <c r="W391" s="30" t="b">
        <v>1</v>
      </c>
      <c r="X391" s="30" t="b">
        <v>1</v>
      </c>
      <c r="Y391" s="30" t="b">
        <v>1</v>
      </c>
      <c r="Z391" s="30" t="b">
        <v>1</v>
      </c>
      <c r="AA391" s="30" t="b">
        <v>1</v>
      </c>
      <c r="AB391" s="30" t="b">
        <v>1</v>
      </c>
      <c r="AC391" s="30" t="b">
        <v>1</v>
      </c>
      <c r="AD391" s="30" t="b">
        <v>1</v>
      </c>
    </row>
    <row r="392" spans="4:30">
      <c r="D392" s="30" t="b">
        <v>1</v>
      </c>
      <c r="E392" s="30" t="b">
        <v>1</v>
      </c>
      <c r="F392" s="30" t="b">
        <v>1</v>
      </c>
      <c r="G392" s="30" t="b">
        <v>1</v>
      </c>
      <c r="H392" s="30" t="b">
        <v>1</v>
      </c>
      <c r="I392" s="30" t="b">
        <v>1</v>
      </c>
      <c r="J392" s="30" t="b">
        <v>1</v>
      </c>
      <c r="K392" s="30" t="b">
        <v>1</v>
      </c>
      <c r="L392" s="30" t="b">
        <v>1</v>
      </c>
      <c r="M392" s="30" t="b">
        <v>1</v>
      </c>
      <c r="N392" s="30" t="b">
        <v>1</v>
      </c>
      <c r="O392" s="30" t="b">
        <v>1</v>
      </c>
      <c r="P392" s="30" t="b">
        <v>1</v>
      </c>
      <c r="Q392" s="30" t="b">
        <v>1</v>
      </c>
      <c r="R392" s="30" t="b">
        <v>1</v>
      </c>
      <c r="S392" s="30" t="b">
        <v>1</v>
      </c>
      <c r="T392" s="30" t="b">
        <v>1</v>
      </c>
      <c r="U392" s="30" t="b">
        <v>1</v>
      </c>
      <c r="V392" s="30" t="b">
        <v>1</v>
      </c>
      <c r="W392" s="30" t="b">
        <v>1</v>
      </c>
      <c r="X392" s="30" t="b">
        <v>1</v>
      </c>
      <c r="Y392" s="30" t="b">
        <v>1</v>
      </c>
      <c r="Z392" s="30" t="b">
        <v>1</v>
      </c>
      <c r="AA392" s="30" t="b">
        <v>1</v>
      </c>
      <c r="AB392" s="30" t="b">
        <v>1</v>
      </c>
      <c r="AC392" s="30" t="b">
        <v>1</v>
      </c>
      <c r="AD392" s="30" t="b">
        <v>1</v>
      </c>
    </row>
    <row r="393" spans="4:30">
      <c r="D393" s="30" t="b">
        <v>1</v>
      </c>
      <c r="E393" s="30" t="b">
        <v>1</v>
      </c>
      <c r="F393" s="30" t="b">
        <v>1</v>
      </c>
      <c r="G393" s="30" t="b">
        <v>1</v>
      </c>
      <c r="H393" s="30" t="b">
        <v>1</v>
      </c>
      <c r="I393" s="30" t="b">
        <v>1</v>
      </c>
      <c r="J393" s="30" t="b">
        <v>1</v>
      </c>
      <c r="K393" s="30" t="b">
        <v>1</v>
      </c>
      <c r="L393" s="30" t="b">
        <v>1</v>
      </c>
      <c r="M393" s="30" t="b">
        <v>1</v>
      </c>
      <c r="N393" s="30" t="b">
        <v>1</v>
      </c>
      <c r="O393" s="30" t="b">
        <v>1</v>
      </c>
      <c r="P393" s="30" t="b">
        <v>1</v>
      </c>
      <c r="Q393" s="30" t="b">
        <v>1</v>
      </c>
      <c r="R393" s="30" t="b">
        <v>1</v>
      </c>
      <c r="S393" s="30" t="b">
        <v>1</v>
      </c>
      <c r="T393" s="30" t="b">
        <v>1</v>
      </c>
      <c r="U393" s="30" t="b">
        <v>1</v>
      </c>
      <c r="V393" s="30" t="b">
        <v>1</v>
      </c>
      <c r="W393" s="30" t="b">
        <v>1</v>
      </c>
      <c r="X393" s="30" t="b">
        <v>1</v>
      </c>
      <c r="Y393" s="30" t="b">
        <v>1</v>
      </c>
      <c r="Z393" s="30" t="b">
        <v>1</v>
      </c>
      <c r="AA393" s="30" t="b">
        <v>1</v>
      </c>
      <c r="AB393" s="30" t="b">
        <v>1</v>
      </c>
      <c r="AC393" s="30" t="b">
        <v>1</v>
      </c>
      <c r="AD393" s="30" t="b">
        <v>1</v>
      </c>
    </row>
    <row r="394" spans="4:30">
      <c r="D394" s="30" t="b">
        <v>1</v>
      </c>
      <c r="E394" s="30" t="b">
        <v>1</v>
      </c>
      <c r="F394" s="30" t="b">
        <v>1</v>
      </c>
      <c r="G394" s="30" t="b">
        <v>1</v>
      </c>
      <c r="H394" s="30" t="b">
        <v>1</v>
      </c>
      <c r="I394" s="30" t="b">
        <v>1</v>
      </c>
      <c r="J394" s="30" t="b">
        <v>1</v>
      </c>
      <c r="K394" s="30" t="b">
        <v>1</v>
      </c>
      <c r="L394" s="30" t="b">
        <v>1</v>
      </c>
      <c r="M394" s="30" t="b">
        <v>1</v>
      </c>
      <c r="N394" s="30" t="b">
        <v>1</v>
      </c>
      <c r="O394" s="30" t="b">
        <v>1</v>
      </c>
      <c r="P394" s="30" t="b">
        <v>1</v>
      </c>
      <c r="Q394" s="30" t="b">
        <v>1</v>
      </c>
      <c r="R394" s="30" t="b">
        <v>1</v>
      </c>
      <c r="S394" s="30" t="b">
        <v>1</v>
      </c>
      <c r="T394" s="30" t="b">
        <v>1</v>
      </c>
      <c r="U394" s="30" t="b">
        <v>1</v>
      </c>
      <c r="V394" s="30" t="b">
        <v>1</v>
      </c>
      <c r="W394" s="30" t="b">
        <v>1</v>
      </c>
      <c r="X394" s="30" t="b">
        <v>1</v>
      </c>
      <c r="Y394" s="30" t="b">
        <v>1</v>
      </c>
      <c r="Z394" s="30" t="b">
        <v>1</v>
      </c>
      <c r="AA394" s="30" t="b">
        <v>1</v>
      </c>
      <c r="AB394" s="30" t="b">
        <v>1</v>
      </c>
      <c r="AC394" s="30" t="b">
        <v>1</v>
      </c>
      <c r="AD394" s="30" t="b">
        <v>1</v>
      </c>
    </row>
    <row r="395" spans="4:30">
      <c r="D395" s="30" t="b">
        <v>1</v>
      </c>
      <c r="E395" s="30" t="b">
        <v>1</v>
      </c>
      <c r="F395" s="30" t="b">
        <v>1</v>
      </c>
      <c r="G395" s="30" t="b">
        <v>1</v>
      </c>
      <c r="H395" s="30" t="b">
        <v>1</v>
      </c>
      <c r="I395" s="30" t="b">
        <v>1</v>
      </c>
      <c r="J395" s="30" t="b">
        <v>1</v>
      </c>
      <c r="K395" s="30" t="b">
        <v>1</v>
      </c>
      <c r="L395" s="30" t="b">
        <v>1</v>
      </c>
      <c r="M395" s="30" t="b">
        <v>1</v>
      </c>
      <c r="N395" s="30" t="b">
        <v>1</v>
      </c>
      <c r="O395" s="30" t="b">
        <v>1</v>
      </c>
      <c r="P395" s="30" t="b">
        <v>1</v>
      </c>
      <c r="Q395" s="30" t="b">
        <v>1</v>
      </c>
      <c r="R395" s="30" t="b">
        <v>1</v>
      </c>
      <c r="S395" s="30" t="b">
        <v>1</v>
      </c>
      <c r="T395" s="30" t="b">
        <v>1</v>
      </c>
      <c r="U395" s="30" t="b">
        <v>1</v>
      </c>
      <c r="V395" s="30" t="b">
        <v>1</v>
      </c>
      <c r="W395" s="30" t="b">
        <v>1</v>
      </c>
      <c r="X395" s="30" t="b">
        <v>1</v>
      </c>
      <c r="Y395" s="30" t="b">
        <v>1</v>
      </c>
      <c r="Z395" s="30" t="b">
        <v>1</v>
      </c>
      <c r="AA395" s="30" t="b">
        <v>1</v>
      </c>
      <c r="AB395" s="30" t="b">
        <v>1</v>
      </c>
      <c r="AC395" s="30" t="b">
        <v>1</v>
      </c>
      <c r="AD395" s="30" t="b">
        <v>1</v>
      </c>
    </row>
    <row r="396" spans="4:30">
      <c r="D396" s="30" t="b">
        <v>1</v>
      </c>
      <c r="E396" s="30" t="b">
        <v>1</v>
      </c>
      <c r="F396" s="30" t="b">
        <v>1</v>
      </c>
      <c r="G396" s="30" t="b">
        <v>1</v>
      </c>
      <c r="H396" s="30" t="b">
        <v>1</v>
      </c>
      <c r="I396" s="30" t="b">
        <v>1</v>
      </c>
      <c r="J396" s="30" t="b">
        <v>1</v>
      </c>
      <c r="K396" s="30" t="b">
        <v>1</v>
      </c>
      <c r="L396" s="30" t="b">
        <v>1</v>
      </c>
      <c r="M396" s="30" t="b">
        <v>1</v>
      </c>
      <c r="N396" s="30" t="b">
        <v>1</v>
      </c>
      <c r="O396" s="30" t="b">
        <v>1</v>
      </c>
      <c r="P396" s="30" t="b">
        <v>1</v>
      </c>
      <c r="Q396" s="30" t="b">
        <v>1</v>
      </c>
      <c r="R396" s="30" t="b">
        <v>1</v>
      </c>
      <c r="S396" s="30" t="b">
        <v>1</v>
      </c>
      <c r="T396" s="30" t="b">
        <v>1</v>
      </c>
      <c r="U396" s="30" t="b">
        <v>1</v>
      </c>
      <c r="V396" s="30" t="b">
        <v>1</v>
      </c>
      <c r="W396" s="30" t="b">
        <v>1</v>
      </c>
      <c r="X396" s="30" t="b">
        <v>1</v>
      </c>
      <c r="Y396" s="30" t="b">
        <v>1</v>
      </c>
      <c r="Z396" s="30" t="b">
        <v>1</v>
      </c>
      <c r="AA396" s="30" t="b">
        <v>1</v>
      </c>
      <c r="AB396" s="30" t="b">
        <v>1</v>
      </c>
      <c r="AC396" s="30" t="b">
        <v>1</v>
      </c>
      <c r="AD396" s="30" t="b">
        <v>1</v>
      </c>
    </row>
    <row r="397" spans="4:30">
      <c r="D397" s="30" t="b">
        <v>1</v>
      </c>
      <c r="E397" s="30" t="b">
        <v>1</v>
      </c>
      <c r="F397" s="30" t="b">
        <v>1</v>
      </c>
      <c r="G397" s="30" t="b">
        <v>1</v>
      </c>
      <c r="H397" s="30" t="b">
        <v>1</v>
      </c>
      <c r="I397" s="30" t="b">
        <v>1</v>
      </c>
      <c r="J397" s="30" t="b">
        <v>1</v>
      </c>
      <c r="K397" s="30" t="b">
        <v>1</v>
      </c>
      <c r="L397" s="30" t="b">
        <v>1</v>
      </c>
      <c r="M397" s="30" t="b">
        <v>1</v>
      </c>
      <c r="N397" s="30" t="b">
        <v>1</v>
      </c>
      <c r="O397" s="30" t="b">
        <v>1</v>
      </c>
      <c r="P397" s="30" t="b">
        <v>1</v>
      </c>
      <c r="Q397" s="30" t="b">
        <v>1</v>
      </c>
      <c r="R397" s="30" t="b">
        <v>1</v>
      </c>
      <c r="S397" s="30" t="b">
        <v>1</v>
      </c>
      <c r="T397" s="30" t="b">
        <v>1</v>
      </c>
      <c r="U397" s="30" t="b">
        <v>1</v>
      </c>
      <c r="V397" s="30" t="b">
        <v>1</v>
      </c>
      <c r="W397" s="30" t="b">
        <v>1</v>
      </c>
      <c r="X397" s="30" t="b">
        <v>1</v>
      </c>
      <c r="Y397" s="30" t="b">
        <v>1</v>
      </c>
      <c r="Z397" s="30" t="b">
        <v>1</v>
      </c>
      <c r="AA397" s="30" t="b">
        <v>1</v>
      </c>
      <c r="AB397" s="30" t="b">
        <v>1</v>
      </c>
      <c r="AC397" s="30" t="b">
        <v>1</v>
      </c>
      <c r="AD397" s="30" t="b">
        <v>1</v>
      </c>
    </row>
    <row r="398" spans="4:30">
      <c r="D398" s="30" t="b">
        <v>1</v>
      </c>
      <c r="E398" s="30" t="b">
        <v>1</v>
      </c>
      <c r="F398" s="30" t="b">
        <v>1</v>
      </c>
      <c r="G398" s="30" t="b">
        <v>1</v>
      </c>
      <c r="H398" s="30" t="b">
        <v>1</v>
      </c>
      <c r="I398" s="30" t="b">
        <v>1</v>
      </c>
      <c r="J398" s="30" t="b">
        <v>1</v>
      </c>
      <c r="K398" s="30" t="b">
        <v>1</v>
      </c>
      <c r="L398" s="30" t="b">
        <v>1</v>
      </c>
      <c r="M398" s="30" t="b">
        <v>1</v>
      </c>
      <c r="N398" s="30" t="b">
        <v>1</v>
      </c>
      <c r="O398" s="30" t="b">
        <v>1</v>
      </c>
      <c r="P398" s="30" t="b">
        <v>1</v>
      </c>
      <c r="Q398" s="30" t="b">
        <v>1</v>
      </c>
      <c r="R398" s="30" t="b">
        <v>1</v>
      </c>
      <c r="S398" s="30" t="b">
        <v>1</v>
      </c>
      <c r="T398" s="30" t="b">
        <v>1</v>
      </c>
      <c r="U398" s="30" t="b">
        <v>1</v>
      </c>
      <c r="V398" s="30" t="b">
        <v>1</v>
      </c>
      <c r="W398" s="30" t="b">
        <v>1</v>
      </c>
      <c r="X398" s="30" t="b">
        <v>1</v>
      </c>
      <c r="Y398" s="30" t="b">
        <v>1</v>
      </c>
      <c r="Z398" s="30" t="b">
        <v>1</v>
      </c>
      <c r="AA398" s="30" t="b">
        <v>1</v>
      </c>
      <c r="AB398" s="30" t="b">
        <v>1</v>
      </c>
      <c r="AC398" s="30" t="b">
        <v>1</v>
      </c>
      <c r="AD398" s="30" t="b">
        <v>1</v>
      </c>
    </row>
    <row r="399" spans="4:30">
      <c r="D399" s="30" t="b">
        <v>1</v>
      </c>
      <c r="E399" s="30" t="b">
        <v>1</v>
      </c>
      <c r="F399" s="30" t="b">
        <v>1</v>
      </c>
      <c r="G399" s="30" t="b">
        <v>1</v>
      </c>
      <c r="H399" s="30" t="b">
        <v>1</v>
      </c>
      <c r="I399" s="30" t="b">
        <v>1</v>
      </c>
      <c r="J399" s="30" t="b">
        <v>1</v>
      </c>
      <c r="K399" s="30" t="b">
        <v>1</v>
      </c>
      <c r="L399" s="30" t="b">
        <v>1</v>
      </c>
      <c r="M399" s="30" t="b">
        <v>1</v>
      </c>
      <c r="N399" s="30" t="b">
        <v>1</v>
      </c>
      <c r="O399" s="30" t="b">
        <v>1</v>
      </c>
      <c r="P399" s="30" t="b">
        <v>1</v>
      </c>
      <c r="Q399" s="30" t="b">
        <v>1</v>
      </c>
      <c r="R399" s="30" t="b">
        <v>1</v>
      </c>
      <c r="S399" s="30" t="b">
        <v>1</v>
      </c>
      <c r="T399" s="30" t="b">
        <v>1</v>
      </c>
      <c r="U399" s="30" t="b">
        <v>1</v>
      </c>
      <c r="V399" s="30" t="b">
        <v>1</v>
      </c>
      <c r="W399" s="30" t="b">
        <v>1</v>
      </c>
      <c r="X399" s="30" t="b">
        <v>1</v>
      </c>
      <c r="Y399" s="30" t="b">
        <v>1</v>
      </c>
      <c r="Z399" s="30" t="b">
        <v>1</v>
      </c>
      <c r="AA399" s="30" t="b">
        <v>1</v>
      </c>
      <c r="AB399" s="30" t="b">
        <v>1</v>
      </c>
      <c r="AC399" s="30" t="b">
        <v>1</v>
      </c>
      <c r="AD399" s="30" t="b">
        <v>1</v>
      </c>
    </row>
    <row r="400" spans="4:30">
      <c r="D400" s="30" t="b">
        <v>1</v>
      </c>
      <c r="E400" s="30" t="b">
        <v>1</v>
      </c>
      <c r="F400" s="30" t="b">
        <v>1</v>
      </c>
      <c r="G400" s="30" t="b">
        <v>1</v>
      </c>
      <c r="H400" s="30" t="b">
        <v>1</v>
      </c>
      <c r="I400" s="30" t="b">
        <v>1</v>
      </c>
      <c r="J400" s="30" t="b">
        <v>1</v>
      </c>
      <c r="K400" s="30" t="b">
        <v>1</v>
      </c>
      <c r="L400" s="30" t="b">
        <v>1</v>
      </c>
      <c r="M400" s="30" t="b">
        <v>1</v>
      </c>
      <c r="N400" s="30" t="b">
        <v>1</v>
      </c>
      <c r="O400" s="30" t="b">
        <v>1</v>
      </c>
      <c r="P400" s="30" t="b">
        <v>1</v>
      </c>
      <c r="Q400" s="30" t="b">
        <v>1</v>
      </c>
      <c r="R400" s="30" t="b">
        <v>1</v>
      </c>
      <c r="S400" s="30" t="b">
        <v>1</v>
      </c>
      <c r="T400" s="30" t="b">
        <v>1</v>
      </c>
      <c r="U400" s="30" t="b">
        <v>1</v>
      </c>
      <c r="V400" s="30" t="b">
        <v>1</v>
      </c>
      <c r="W400" s="30" t="b">
        <v>1</v>
      </c>
      <c r="X400" s="30" t="b">
        <v>1</v>
      </c>
      <c r="Y400" s="30" t="b">
        <v>1</v>
      </c>
      <c r="Z400" s="30" t="b">
        <v>1</v>
      </c>
      <c r="AA400" s="30" t="b">
        <v>1</v>
      </c>
      <c r="AB400" s="30" t="b">
        <v>1</v>
      </c>
      <c r="AC400" s="30" t="b">
        <v>1</v>
      </c>
      <c r="AD400" s="30" t="b">
        <v>1</v>
      </c>
    </row>
    <row r="401" spans="4:30">
      <c r="D401" s="30" t="b">
        <v>1</v>
      </c>
      <c r="E401" s="30" t="b">
        <v>1</v>
      </c>
      <c r="F401" s="30" t="b">
        <v>1</v>
      </c>
      <c r="G401" s="30" t="b">
        <v>1</v>
      </c>
      <c r="H401" s="30" t="b">
        <v>1</v>
      </c>
      <c r="I401" s="30" t="b">
        <v>1</v>
      </c>
      <c r="J401" s="30" t="b">
        <v>1</v>
      </c>
      <c r="K401" s="30" t="b">
        <v>1</v>
      </c>
      <c r="L401" s="30" t="b">
        <v>1</v>
      </c>
      <c r="M401" s="30" t="b">
        <v>1</v>
      </c>
      <c r="N401" s="30" t="b">
        <v>1</v>
      </c>
      <c r="O401" s="30" t="b">
        <v>1</v>
      </c>
      <c r="P401" s="30" t="b">
        <v>1</v>
      </c>
      <c r="Q401" s="30" t="b">
        <v>1</v>
      </c>
      <c r="R401" s="30" t="b">
        <v>1</v>
      </c>
      <c r="S401" s="30" t="b">
        <v>1</v>
      </c>
      <c r="T401" s="30" t="b">
        <v>1</v>
      </c>
      <c r="U401" s="30" t="b">
        <v>1</v>
      </c>
      <c r="V401" s="30" t="b">
        <v>1</v>
      </c>
      <c r="W401" s="30" t="b">
        <v>1</v>
      </c>
      <c r="X401" s="30" t="b">
        <v>1</v>
      </c>
      <c r="Y401" s="30" t="b">
        <v>1</v>
      </c>
      <c r="Z401" s="30" t="b">
        <v>1</v>
      </c>
      <c r="AA401" s="30" t="b">
        <v>1</v>
      </c>
      <c r="AB401" s="30" t="b">
        <v>1</v>
      </c>
      <c r="AC401" s="30" t="b">
        <v>1</v>
      </c>
      <c r="AD401" s="30" t="b">
        <v>1</v>
      </c>
    </row>
    <row r="402" spans="4:30">
      <c r="D402" s="30" t="b">
        <v>1</v>
      </c>
      <c r="E402" s="30" t="b">
        <v>1</v>
      </c>
      <c r="F402" s="30" t="b">
        <v>1</v>
      </c>
      <c r="G402" s="30" t="b">
        <v>1</v>
      </c>
      <c r="H402" s="30" t="b">
        <v>1</v>
      </c>
      <c r="I402" s="30" t="b">
        <v>1</v>
      </c>
      <c r="J402" s="30" t="b">
        <v>1</v>
      </c>
      <c r="K402" s="30" t="b">
        <v>1</v>
      </c>
      <c r="L402" s="30" t="b">
        <v>1</v>
      </c>
      <c r="M402" s="30" t="b">
        <v>1</v>
      </c>
      <c r="N402" s="30" t="b">
        <v>1</v>
      </c>
      <c r="O402" s="30" t="b">
        <v>1</v>
      </c>
      <c r="P402" s="30" t="b">
        <v>1</v>
      </c>
      <c r="Q402" s="30" t="b">
        <v>1</v>
      </c>
      <c r="R402" s="30" t="b">
        <v>1</v>
      </c>
      <c r="S402" s="30" t="b">
        <v>1</v>
      </c>
      <c r="T402" s="30" t="b">
        <v>1</v>
      </c>
      <c r="U402" s="30" t="b">
        <v>1</v>
      </c>
      <c r="V402" s="30" t="b">
        <v>1</v>
      </c>
      <c r="W402" s="30" t="b">
        <v>1</v>
      </c>
      <c r="X402" s="30" t="b">
        <v>1</v>
      </c>
      <c r="Y402" s="30" t="b">
        <v>1</v>
      </c>
      <c r="Z402" s="30" t="b">
        <v>1</v>
      </c>
      <c r="AA402" s="30" t="b">
        <v>1</v>
      </c>
      <c r="AB402" s="30" t="b">
        <v>1</v>
      </c>
      <c r="AC402" s="30" t="b">
        <v>1</v>
      </c>
      <c r="AD402" s="30" t="b">
        <v>1</v>
      </c>
    </row>
    <row r="403" spans="4:30">
      <c r="D403" s="30" t="b">
        <v>1</v>
      </c>
      <c r="E403" s="30" t="b">
        <v>1</v>
      </c>
      <c r="F403" s="30" t="b">
        <v>1</v>
      </c>
      <c r="G403" s="30" t="b">
        <v>1</v>
      </c>
      <c r="H403" s="30" t="b">
        <v>1</v>
      </c>
      <c r="I403" s="30" t="b">
        <v>1</v>
      </c>
      <c r="J403" s="30" t="b">
        <v>1</v>
      </c>
      <c r="K403" s="30" t="b">
        <v>1</v>
      </c>
      <c r="L403" s="30" t="b">
        <v>1</v>
      </c>
      <c r="M403" s="30" t="b">
        <v>1</v>
      </c>
      <c r="N403" s="30" t="b">
        <v>1</v>
      </c>
      <c r="O403" s="30" t="b">
        <v>1</v>
      </c>
      <c r="P403" s="30" t="b">
        <v>1</v>
      </c>
      <c r="Q403" s="30" t="b">
        <v>1</v>
      </c>
      <c r="R403" s="30" t="b">
        <v>1</v>
      </c>
      <c r="S403" s="30" t="b">
        <v>1</v>
      </c>
      <c r="T403" s="30" t="b">
        <v>1</v>
      </c>
      <c r="U403" s="30" t="b">
        <v>1</v>
      </c>
      <c r="V403" s="30" t="b">
        <v>1</v>
      </c>
      <c r="W403" s="30" t="b">
        <v>1</v>
      </c>
      <c r="X403" s="30" t="b">
        <v>1</v>
      </c>
      <c r="Y403" s="30" t="b">
        <v>1</v>
      </c>
      <c r="Z403" s="30" t="b">
        <v>1</v>
      </c>
      <c r="AA403" s="30" t="b">
        <v>1</v>
      </c>
      <c r="AB403" s="30" t="b">
        <v>1</v>
      </c>
      <c r="AC403" s="30" t="b">
        <v>1</v>
      </c>
      <c r="AD403" s="30" t="b">
        <v>1</v>
      </c>
    </row>
    <row r="404" spans="4:30">
      <c r="D404" s="30" t="b">
        <v>1</v>
      </c>
      <c r="E404" s="30" t="b">
        <v>1</v>
      </c>
      <c r="F404" s="30" t="b">
        <v>1</v>
      </c>
      <c r="G404" s="30" t="b">
        <v>1</v>
      </c>
      <c r="H404" s="30" t="b">
        <v>1</v>
      </c>
      <c r="I404" s="30" t="b">
        <v>1</v>
      </c>
      <c r="J404" s="30" t="b">
        <v>1</v>
      </c>
      <c r="K404" s="30" t="b">
        <v>1</v>
      </c>
      <c r="L404" s="30" t="b">
        <v>1</v>
      </c>
      <c r="M404" s="30" t="b">
        <v>1</v>
      </c>
      <c r="N404" s="30" t="b">
        <v>1</v>
      </c>
      <c r="O404" s="30" t="b">
        <v>1</v>
      </c>
      <c r="P404" s="30" t="b">
        <v>1</v>
      </c>
      <c r="Q404" s="30" t="b">
        <v>1</v>
      </c>
      <c r="R404" s="30" t="b">
        <v>1</v>
      </c>
      <c r="S404" s="30" t="b">
        <v>1</v>
      </c>
      <c r="T404" s="30" t="b">
        <v>1</v>
      </c>
      <c r="U404" s="30" t="b">
        <v>1</v>
      </c>
      <c r="V404" s="30" t="b">
        <v>1</v>
      </c>
      <c r="W404" s="30" t="b">
        <v>1</v>
      </c>
      <c r="X404" s="30" t="b">
        <v>1</v>
      </c>
      <c r="Y404" s="30" t="b">
        <v>1</v>
      </c>
      <c r="Z404" s="30" t="b">
        <v>1</v>
      </c>
      <c r="AA404" s="30" t="b">
        <v>1</v>
      </c>
      <c r="AB404" s="30" t="b">
        <v>1</v>
      </c>
      <c r="AC404" s="30" t="b">
        <v>1</v>
      </c>
      <c r="AD404" s="30" t="b">
        <v>1</v>
      </c>
    </row>
    <row r="405" spans="4:30">
      <c r="D405" s="30" t="b">
        <v>1</v>
      </c>
      <c r="E405" s="30" t="b">
        <v>1</v>
      </c>
      <c r="F405" s="30" t="b">
        <v>1</v>
      </c>
      <c r="G405" s="30" t="b">
        <v>1</v>
      </c>
      <c r="H405" s="30" t="b">
        <v>1</v>
      </c>
      <c r="I405" s="30" t="b">
        <v>1</v>
      </c>
      <c r="J405" s="30" t="b">
        <v>1</v>
      </c>
      <c r="K405" s="30" t="b">
        <v>1</v>
      </c>
      <c r="L405" s="30" t="b">
        <v>1</v>
      </c>
      <c r="M405" s="30" t="b">
        <v>1</v>
      </c>
      <c r="N405" s="30" t="b">
        <v>1</v>
      </c>
      <c r="O405" s="30" t="b">
        <v>1</v>
      </c>
      <c r="P405" s="30" t="b">
        <v>1</v>
      </c>
      <c r="Q405" s="30" t="b">
        <v>1</v>
      </c>
      <c r="R405" s="30" t="b">
        <v>1</v>
      </c>
      <c r="S405" s="30" t="b">
        <v>1</v>
      </c>
      <c r="T405" s="30" t="b">
        <v>1</v>
      </c>
      <c r="U405" s="30" t="b">
        <v>1</v>
      </c>
      <c r="V405" s="30" t="b">
        <v>1</v>
      </c>
      <c r="W405" s="30" t="b">
        <v>1</v>
      </c>
      <c r="X405" s="30" t="b">
        <v>1</v>
      </c>
      <c r="Y405" s="30" t="b">
        <v>1</v>
      </c>
      <c r="Z405" s="30" t="b">
        <v>1</v>
      </c>
      <c r="AA405" s="30" t="b">
        <v>1</v>
      </c>
      <c r="AB405" s="30" t="b">
        <v>1</v>
      </c>
      <c r="AC405" s="30" t="b">
        <v>1</v>
      </c>
      <c r="AD405" s="30" t="b">
        <v>1</v>
      </c>
    </row>
    <row r="406" spans="4:30">
      <c r="D406" s="30" t="b">
        <v>1</v>
      </c>
      <c r="E406" s="30" t="b">
        <v>1</v>
      </c>
      <c r="F406" s="30" t="b">
        <v>1</v>
      </c>
      <c r="G406" s="30" t="b">
        <v>1</v>
      </c>
      <c r="H406" s="30" t="b">
        <v>1</v>
      </c>
      <c r="I406" s="30" t="b">
        <v>1</v>
      </c>
      <c r="J406" s="30" t="b">
        <v>1</v>
      </c>
      <c r="K406" s="30" t="b">
        <v>1</v>
      </c>
      <c r="L406" s="30" t="b">
        <v>1</v>
      </c>
      <c r="M406" s="30" t="b">
        <v>1</v>
      </c>
      <c r="N406" s="30" t="b">
        <v>1</v>
      </c>
      <c r="O406" s="30" t="b">
        <v>1</v>
      </c>
      <c r="P406" s="30" t="b">
        <v>1</v>
      </c>
      <c r="Q406" s="30" t="b">
        <v>1</v>
      </c>
      <c r="R406" s="30" t="b">
        <v>1</v>
      </c>
      <c r="S406" s="30" t="b">
        <v>1</v>
      </c>
      <c r="T406" s="30" t="b">
        <v>1</v>
      </c>
      <c r="U406" s="30" t="b">
        <v>1</v>
      </c>
      <c r="V406" s="30" t="b">
        <v>1</v>
      </c>
      <c r="W406" s="30" t="b">
        <v>1</v>
      </c>
      <c r="X406" s="30" t="b">
        <v>1</v>
      </c>
      <c r="Y406" s="30" t="b">
        <v>1</v>
      </c>
      <c r="Z406" s="30" t="b">
        <v>1</v>
      </c>
      <c r="AA406" s="30" t="b">
        <v>1</v>
      </c>
      <c r="AB406" s="30" t="b">
        <v>1</v>
      </c>
      <c r="AC406" s="30" t="b">
        <v>1</v>
      </c>
      <c r="AD406" s="30" t="b">
        <v>1</v>
      </c>
    </row>
    <row r="407" spans="4:30">
      <c r="D407" s="30" t="b">
        <v>1</v>
      </c>
      <c r="E407" s="30" t="b">
        <v>1</v>
      </c>
      <c r="F407" s="30" t="b">
        <v>1</v>
      </c>
      <c r="G407" s="30" t="b">
        <v>1</v>
      </c>
      <c r="H407" s="30" t="b">
        <v>1</v>
      </c>
      <c r="I407" s="30" t="b">
        <v>1</v>
      </c>
      <c r="J407" s="30" t="b">
        <v>1</v>
      </c>
      <c r="K407" s="30" t="b">
        <v>1</v>
      </c>
      <c r="L407" s="30" t="b">
        <v>1</v>
      </c>
      <c r="M407" s="30" t="b">
        <v>1</v>
      </c>
      <c r="N407" s="30" t="b">
        <v>1</v>
      </c>
      <c r="O407" s="30" t="b">
        <v>1</v>
      </c>
      <c r="P407" s="30" t="b">
        <v>1</v>
      </c>
      <c r="Q407" s="30" t="b">
        <v>1</v>
      </c>
      <c r="R407" s="30" t="b">
        <v>1</v>
      </c>
      <c r="S407" s="30" t="b">
        <v>1</v>
      </c>
      <c r="T407" s="30" t="b">
        <v>1</v>
      </c>
      <c r="U407" s="30" t="b">
        <v>1</v>
      </c>
      <c r="V407" s="30" t="b">
        <v>1</v>
      </c>
      <c r="W407" s="30" t="b">
        <v>1</v>
      </c>
      <c r="X407" s="30" t="b">
        <v>1</v>
      </c>
      <c r="Y407" s="30" t="b">
        <v>1</v>
      </c>
      <c r="Z407" s="30" t="b">
        <v>1</v>
      </c>
      <c r="AA407" s="30" t="b">
        <v>1</v>
      </c>
      <c r="AB407" s="30" t="b">
        <v>1</v>
      </c>
      <c r="AC407" s="30" t="b">
        <v>1</v>
      </c>
      <c r="AD407" s="30" t="b">
        <v>1</v>
      </c>
    </row>
    <row r="408" spans="4:30">
      <c r="D408" s="30" t="b">
        <v>1</v>
      </c>
      <c r="E408" s="30" t="b">
        <v>1</v>
      </c>
      <c r="F408" s="30" t="b">
        <v>1</v>
      </c>
      <c r="G408" s="30" t="b">
        <v>1</v>
      </c>
      <c r="H408" s="30" t="b">
        <v>1</v>
      </c>
      <c r="I408" s="30" t="b">
        <v>1</v>
      </c>
      <c r="J408" s="30" t="b">
        <v>1</v>
      </c>
      <c r="K408" s="30" t="b">
        <v>1</v>
      </c>
      <c r="L408" s="30" t="b">
        <v>1</v>
      </c>
      <c r="M408" s="30" t="b">
        <v>1</v>
      </c>
      <c r="N408" s="30" t="b">
        <v>1</v>
      </c>
      <c r="O408" s="30" t="b">
        <v>1</v>
      </c>
      <c r="P408" s="30" t="b">
        <v>1</v>
      </c>
      <c r="Q408" s="30" t="b">
        <v>1</v>
      </c>
      <c r="R408" s="30" t="b">
        <v>1</v>
      </c>
      <c r="S408" s="30" t="b">
        <v>1</v>
      </c>
      <c r="T408" s="30" t="b">
        <v>1</v>
      </c>
      <c r="U408" s="30" t="b">
        <v>1</v>
      </c>
      <c r="V408" s="30" t="b">
        <v>1</v>
      </c>
      <c r="W408" s="30" t="b">
        <v>1</v>
      </c>
      <c r="X408" s="30" t="b">
        <v>1</v>
      </c>
      <c r="Y408" s="30" t="b">
        <v>1</v>
      </c>
      <c r="Z408" s="30" t="b">
        <v>1</v>
      </c>
      <c r="AA408" s="30" t="b">
        <v>1</v>
      </c>
      <c r="AB408" s="30" t="b">
        <v>1</v>
      </c>
      <c r="AC408" s="30" t="b">
        <v>1</v>
      </c>
      <c r="AD408" s="30" t="b">
        <v>1</v>
      </c>
    </row>
    <row r="409" spans="4:30">
      <c r="D409" s="30" t="b">
        <v>1</v>
      </c>
      <c r="E409" s="30" t="b">
        <v>1</v>
      </c>
      <c r="F409" s="30" t="b">
        <v>1</v>
      </c>
      <c r="G409" s="30" t="b">
        <v>1</v>
      </c>
      <c r="H409" s="30" t="b">
        <v>1</v>
      </c>
      <c r="I409" s="30" t="b">
        <v>1</v>
      </c>
      <c r="J409" s="30" t="b">
        <v>1</v>
      </c>
      <c r="K409" s="30" t="b">
        <v>1</v>
      </c>
      <c r="L409" s="30" t="b">
        <v>1</v>
      </c>
      <c r="M409" s="30" t="b">
        <v>1</v>
      </c>
      <c r="N409" s="30" t="b">
        <v>1</v>
      </c>
      <c r="O409" s="30" t="b">
        <v>1</v>
      </c>
      <c r="P409" s="30" t="b">
        <v>1</v>
      </c>
      <c r="Q409" s="30" t="b">
        <v>1</v>
      </c>
      <c r="R409" s="30" t="b">
        <v>1</v>
      </c>
      <c r="S409" s="30" t="b">
        <v>1</v>
      </c>
      <c r="T409" s="30" t="b">
        <v>1</v>
      </c>
      <c r="U409" s="30" t="b">
        <v>1</v>
      </c>
      <c r="V409" s="30" t="b">
        <v>1</v>
      </c>
      <c r="W409" s="30" t="b">
        <v>1</v>
      </c>
      <c r="X409" s="30" t="b">
        <v>1</v>
      </c>
      <c r="Y409" s="30" t="b">
        <v>1</v>
      </c>
      <c r="Z409" s="30" t="b">
        <v>1</v>
      </c>
      <c r="AA409" s="30" t="b">
        <v>1</v>
      </c>
      <c r="AB409" s="30" t="b">
        <v>1</v>
      </c>
      <c r="AC409" s="30" t="b">
        <v>1</v>
      </c>
      <c r="AD409" s="30" t="b">
        <v>1</v>
      </c>
    </row>
    <row r="410" spans="4:30">
      <c r="D410" s="30" t="b">
        <v>1</v>
      </c>
      <c r="E410" s="30" t="b">
        <v>1</v>
      </c>
      <c r="F410" s="30" t="b">
        <v>1</v>
      </c>
      <c r="G410" s="30" t="b">
        <v>1</v>
      </c>
      <c r="H410" s="30" t="b">
        <v>1</v>
      </c>
      <c r="I410" s="30" t="b">
        <v>1</v>
      </c>
      <c r="J410" s="30" t="b">
        <v>1</v>
      </c>
      <c r="K410" s="30" t="b">
        <v>1</v>
      </c>
      <c r="L410" s="30" t="b">
        <v>1</v>
      </c>
      <c r="M410" s="30" t="b">
        <v>1</v>
      </c>
      <c r="N410" s="30" t="b">
        <v>1</v>
      </c>
      <c r="O410" s="30" t="b">
        <v>1</v>
      </c>
      <c r="P410" s="30" t="b">
        <v>1</v>
      </c>
      <c r="Q410" s="30" t="b">
        <v>1</v>
      </c>
      <c r="R410" s="30" t="b">
        <v>1</v>
      </c>
      <c r="S410" s="30" t="b">
        <v>1</v>
      </c>
      <c r="T410" s="30" t="b">
        <v>1</v>
      </c>
      <c r="U410" s="30" t="b">
        <v>1</v>
      </c>
      <c r="V410" s="30" t="b">
        <v>1</v>
      </c>
      <c r="W410" s="30" t="b">
        <v>1</v>
      </c>
      <c r="X410" s="30" t="b">
        <v>1</v>
      </c>
      <c r="Y410" s="30" t="b">
        <v>1</v>
      </c>
      <c r="Z410" s="30" t="b">
        <v>1</v>
      </c>
      <c r="AA410" s="30" t="b">
        <v>1</v>
      </c>
      <c r="AB410" s="30" t="b">
        <v>1</v>
      </c>
      <c r="AC410" s="30" t="b">
        <v>1</v>
      </c>
      <c r="AD410" s="30" t="b">
        <v>1</v>
      </c>
    </row>
    <row r="411" spans="4:30">
      <c r="D411" s="30" t="b">
        <v>1</v>
      </c>
      <c r="E411" s="30" t="b">
        <v>1</v>
      </c>
      <c r="F411" s="30" t="b">
        <v>1</v>
      </c>
      <c r="G411" s="30" t="b">
        <v>1</v>
      </c>
      <c r="H411" s="30" t="b">
        <v>1</v>
      </c>
      <c r="I411" s="30" t="b">
        <v>1</v>
      </c>
      <c r="J411" s="30" t="b">
        <v>1</v>
      </c>
      <c r="K411" s="30" t="b">
        <v>1</v>
      </c>
      <c r="L411" s="30" t="b">
        <v>1</v>
      </c>
      <c r="M411" s="30" t="b">
        <v>1</v>
      </c>
      <c r="N411" s="30" t="b">
        <v>1</v>
      </c>
      <c r="O411" s="30" t="b">
        <v>1</v>
      </c>
      <c r="P411" s="30" t="b">
        <v>1</v>
      </c>
      <c r="Q411" s="30" t="b">
        <v>1</v>
      </c>
      <c r="R411" s="30" t="b">
        <v>1</v>
      </c>
      <c r="S411" s="30" t="b">
        <v>1</v>
      </c>
      <c r="T411" s="30" t="b">
        <v>1</v>
      </c>
      <c r="U411" s="30" t="b">
        <v>1</v>
      </c>
      <c r="V411" s="30" t="b">
        <v>1</v>
      </c>
      <c r="W411" s="30" t="b">
        <v>1</v>
      </c>
      <c r="X411" s="30" t="b">
        <v>1</v>
      </c>
      <c r="Y411" s="30" t="b">
        <v>1</v>
      </c>
      <c r="Z411" s="30" t="b">
        <v>1</v>
      </c>
      <c r="AA411" s="30" t="b">
        <v>1</v>
      </c>
      <c r="AB411" s="30" t="b">
        <v>1</v>
      </c>
      <c r="AC411" s="30" t="b">
        <v>1</v>
      </c>
      <c r="AD411" s="30" t="b">
        <v>1</v>
      </c>
    </row>
    <row r="412" spans="4:30">
      <c r="D412" s="30" t="b">
        <v>1</v>
      </c>
      <c r="E412" s="30" t="b">
        <v>1</v>
      </c>
      <c r="F412" s="30" t="b">
        <v>1</v>
      </c>
      <c r="G412" s="30" t="b">
        <v>1</v>
      </c>
      <c r="H412" s="30" t="b">
        <v>1</v>
      </c>
      <c r="I412" s="30" t="b">
        <v>1</v>
      </c>
      <c r="J412" s="30" t="b">
        <v>1</v>
      </c>
      <c r="K412" s="30" t="b">
        <v>1</v>
      </c>
      <c r="L412" s="30" t="b">
        <v>1</v>
      </c>
      <c r="M412" s="30" t="b">
        <v>1</v>
      </c>
      <c r="N412" s="30" t="b">
        <v>1</v>
      </c>
      <c r="O412" s="30" t="b">
        <v>1</v>
      </c>
      <c r="P412" s="30" t="b">
        <v>1</v>
      </c>
      <c r="Q412" s="30" t="b">
        <v>1</v>
      </c>
      <c r="R412" s="30" t="b">
        <v>1</v>
      </c>
      <c r="S412" s="30" t="b">
        <v>1</v>
      </c>
      <c r="T412" s="30" t="b">
        <v>1</v>
      </c>
      <c r="U412" s="30" t="b">
        <v>1</v>
      </c>
      <c r="V412" s="30" t="b">
        <v>1</v>
      </c>
      <c r="W412" s="30" t="b">
        <v>1</v>
      </c>
      <c r="X412" s="30" t="b">
        <v>1</v>
      </c>
      <c r="Y412" s="30" t="b">
        <v>1</v>
      </c>
      <c r="Z412" s="30" t="b">
        <v>1</v>
      </c>
      <c r="AA412" s="30" t="b">
        <v>1</v>
      </c>
      <c r="AB412" s="30" t="b">
        <v>1</v>
      </c>
      <c r="AC412" s="30" t="b">
        <v>1</v>
      </c>
      <c r="AD412" s="30" t="b">
        <v>1</v>
      </c>
    </row>
    <row r="413" spans="4:30">
      <c r="D413" s="30" t="b">
        <v>1</v>
      </c>
      <c r="E413" s="30" t="b">
        <v>1</v>
      </c>
      <c r="F413" s="30" t="b">
        <v>1</v>
      </c>
      <c r="G413" s="30" t="b">
        <v>1</v>
      </c>
      <c r="H413" s="30" t="b">
        <v>1</v>
      </c>
      <c r="I413" s="30" t="b">
        <v>1</v>
      </c>
      <c r="J413" s="30" t="b">
        <v>1</v>
      </c>
      <c r="K413" s="30" t="b">
        <v>1</v>
      </c>
      <c r="L413" s="30" t="b">
        <v>1</v>
      </c>
      <c r="M413" s="30" t="b">
        <v>1</v>
      </c>
      <c r="N413" s="30" t="b">
        <v>1</v>
      </c>
      <c r="O413" s="30" t="b">
        <v>1</v>
      </c>
      <c r="P413" s="30" t="b">
        <v>1</v>
      </c>
      <c r="Q413" s="30" t="b">
        <v>1</v>
      </c>
      <c r="R413" s="30" t="b">
        <v>1</v>
      </c>
      <c r="S413" s="30" t="b">
        <v>1</v>
      </c>
      <c r="T413" s="30" t="b">
        <v>1</v>
      </c>
      <c r="U413" s="30" t="b">
        <v>1</v>
      </c>
      <c r="V413" s="30" t="b">
        <v>1</v>
      </c>
      <c r="W413" s="30" t="b">
        <v>1</v>
      </c>
      <c r="X413" s="30" t="b">
        <v>1</v>
      </c>
      <c r="Y413" s="30" t="b">
        <v>1</v>
      </c>
      <c r="Z413" s="30" t="b">
        <v>1</v>
      </c>
      <c r="AA413" s="30" t="b">
        <v>1</v>
      </c>
      <c r="AB413" s="30" t="b">
        <v>1</v>
      </c>
      <c r="AC413" s="30" t="b">
        <v>1</v>
      </c>
      <c r="AD413" s="30" t="b">
        <v>1</v>
      </c>
    </row>
    <row r="414" spans="4:30">
      <c r="D414" s="30" t="b">
        <v>1</v>
      </c>
      <c r="E414" s="30" t="b">
        <v>1</v>
      </c>
      <c r="F414" s="30" t="b">
        <v>1</v>
      </c>
      <c r="G414" s="30" t="b">
        <v>1</v>
      </c>
      <c r="H414" s="30" t="b">
        <v>1</v>
      </c>
      <c r="I414" s="30" t="b">
        <v>1</v>
      </c>
      <c r="J414" s="30" t="b">
        <v>1</v>
      </c>
      <c r="K414" s="30" t="b">
        <v>1</v>
      </c>
      <c r="L414" s="30" t="b">
        <v>1</v>
      </c>
      <c r="M414" s="30" t="b">
        <v>1</v>
      </c>
      <c r="N414" s="30" t="b">
        <v>1</v>
      </c>
      <c r="O414" s="30" t="b">
        <v>1</v>
      </c>
      <c r="P414" s="30" t="b">
        <v>1</v>
      </c>
      <c r="Q414" s="30" t="b">
        <v>1</v>
      </c>
      <c r="R414" s="30" t="b">
        <v>1</v>
      </c>
      <c r="S414" s="30" t="b">
        <v>1</v>
      </c>
      <c r="T414" s="30" t="b">
        <v>1</v>
      </c>
      <c r="U414" s="30" t="b">
        <v>1</v>
      </c>
      <c r="V414" s="30" t="b">
        <v>1</v>
      </c>
      <c r="W414" s="30" t="b">
        <v>1</v>
      </c>
      <c r="X414" s="30" t="b">
        <v>1</v>
      </c>
      <c r="Y414" s="30" t="b">
        <v>1</v>
      </c>
      <c r="Z414" s="30" t="b">
        <v>1</v>
      </c>
      <c r="AA414" s="30" t="b">
        <v>1</v>
      </c>
      <c r="AB414" s="30" t="b">
        <v>1</v>
      </c>
      <c r="AC414" s="30" t="b">
        <v>1</v>
      </c>
      <c r="AD414" s="30" t="b">
        <v>1</v>
      </c>
    </row>
    <row r="415" spans="4:30">
      <c r="D415" s="30" t="b">
        <v>1</v>
      </c>
      <c r="E415" s="30" t="b">
        <v>1</v>
      </c>
      <c r="F415" s="30" t="b">
        <v>1</v>
      </c>
      <c r="G415" s="30" t="b">
        <v>1</v>
      </c>
      <c r="H415" s="30" t="b">
        <v>1</v>
      </c>
      <c r="I415" s="30" t="b">
        <v>1</v>
      </c>
      <c r="J415" s="30" t="b">
        <v>1</v>
      </c>
      <c r="K415" s="30" t="b">
        <v>1</v>
      </c>
      <c r="L415" s="30" t="b">
        <v>1</v>
      </c>
      <c r="M415" s="30" t="b">
        <v>1</v>
      </c>
      <c r="N415" s="30" t="b">
        <v>1</v>
      </c>
      <c r="O415" s="30" t="b">
        <v>1</v>
      </c>
      <c r="P415" s="30" t="b">
        <v>1</v>
      </c>
      <c r="Q415" s="30" t="b">
        <v>1</v>
      </c>
      <c r="R415" s="30" t="b">
        <v>1</v>
      </c>
      <c r="S415" s="30" t="b">
        <v>1</v>
      </c>
      <c r="T415" s="30" t="b">
        <v>1</v>
      </c>
      <c r="U415" s="30" t="b">
        <v>1</v>
      </c>
      <c r="V415" s="30" t="b">
        <v>1</v>
      </c>
      <c r="W415" s="30" t="b">
        <v>1</v>
      </c>
      <c r="X415" s="30" t="b">
        <v>1</v>
      </c>
      <c r="Y415" s="30" t="b">
        <v>1</v>
      </c>
      <c r="Z415" s="30" t="b">
        <v>1</v>
      </c>
      <c r="AA415" s="30" t="b">
        <v>1</v>
      </c>
      <c r="AB415" s="30" t="b">
        <v>1</v>
      </c>
      <c r="AC415" s="30" t="b">
        <v>1</v>
      </c>
      <c r="AD415" s="30" t="b">
        <v>1</v>
      </c>
    </row>
    <row r="416" spans="4:30">
      <c r="D416" s="30" t="b">
        <v>1</v>
      </c>
      <c r="E416" s="30" t="b">
        <v>1</v>
      </c>
      <c r="F416" s="30" t="b">
        <v>1</v>
      </c>
      <c r="G416" s="30" t="b">
        <v>1</v>
      </c>
      <c r="H416" s="30" t="b">
        <v>1</v>
      </c>
      <c r="I416" s="30" t="b">
        <v>1</v>
      </c>
      <c r="J416" s="30" t="b">
        <v>1</v>
      </c>
      <c r="K416" s="30" t="b">
        <v>1</v>
      </c>
      <c r="L416" s="30" t="b">
        <v>1</v>
      </c>
      <c r="M416" s="30" t="b">
        <v>1</v>
      </c>
      <c r="N416" s="30" t="b">
        <v>1</v>
      </c>
      <c r="O416" s="30" t="b">
        <v>1</v>
      </c>
      <c r="P416" s="30" t="b">
        <v>1</v>
      </c>
      <c r="Q416" s="30" t="b">
        <v>1</v>
      </c>
      <c r="R416" s="30" t="b">
        <v>1</v>
      </c>
      <c r="S416" s="30" t="b">
        <v>1</v>
      </c>
      <c r="T416" s="30" t="b">
        <v>1</v>
      </c>
      <c r="U416" s="30" t="b">
        <v>1</v>
      </c>
      <c r="V416" s="30" t="b">
        <v>1</v>
      </c>
      <c r="W416" s="30" t="b">
        <v>1</v>
      </c>
      <c r="X416" s="30" t="b">
        <v>1</v>
      </c>
      <c r="Y416" s="30" t="b">
        <v>1</v>
      </c>
      <c r="Z416" s="30" t="b">
        <v>1</v>
      </c>
      <c r="AA416" s="30" t="b">
        <v>1</v>
      </c>
      <c r="AB416" s="30" t="b">
        <v>1</v>
      </c>
      <c r="AC416" s="30" t="b">
        <v>1</v>
      </c>
      <c r="AD416" s="30" t="b">
        <v>1</v>
      </c>
    </row>
    <row r="417" spans="4:30">
      <c r="D417" s="30" t="b">
        <v>1</v>
      </c>
      <c r="E417" s="30" t="b">
        <v>1</v>
      </c>
      <c r="F417" s="30" t="b">
        <v>1</v>
      </c>
      <c r="G417" s="30" t="b">
        <v>1</v>
      </c>
      <c r="H417" s="30" t="b">
        <v>1</v>
      </c>
      <c r="I417" s="30" t="b">
        <v>1</v>
      </c>
      <c r="J417" s="30" t="b">
        <v>1</v>
      </c>
      <c r="K417" s="30" t="b">
        <v>1</v>
      </c>
      <c r="L417" s="30" t="b">
        <v>1</v>
      </c>
      <c r="M417" s="30" t="b">
        <v>1</v>
      </c>
      <c r="N417" s="30" t="b">
        <v>1</v>
      </c>
      <c r="O417" s="30" t="b">
        <v>1</v>
      </c>
      <c r="P417" s="30" t="b">
        <v>1</v>
      </c>
      <c r="Q417" s="30" t="b">
        <v>1</v>
      </c>
      <c r="R417" s="30" t="b">
        <v>1</v>
      </c>
      <c r="S417" s="30" t="b">
        <v>1</v>
      </c>
      <c r="T417" s="30" t="b">
        <v>1</v>
      </c>
      <c r="U417" s="30" t="b">
        <v>1</v>
      </c>
      <c r="V417" s="30" t="b">
        <v>1</v>
      </c>
      <c r="W417" s="30" t="b">
        <v>1</v>
      </c>
      <c r="X417" s="30" t="b">
        <v>1</v>
      </c>
      <c r="Y417" s="30" t="b">
        <v>1</v>
      </c>
      <c r="Z417" s="30" t="b">
        <v>1</v>
      </c>
      <c r="AA417" s="30" t="b">
        <v>1</v>
      </c>
      <c r="AB417" s="30" t="b">
        <v>1</v>
      </c>
      <c r="AC417" s="30" t="b">
        <v>1</v>
      </c>
      <c r="AD417" s="30" t="b">
        <v>1</v>
      </c>
    </row>
    <row r="418" spans="4:30">
      <c r="D418" s="30" t="b">
        <v>1</v>
      </c>
      <c r="E418" s="30" t="b">
        <v>1</v>
      </c>
      <c r="F418" s="30" t="b">
        <v>1</v>
      </c>
      <c r="G418" s="30" t="b">
        <v>1</v>
      </c>
      <c r="H418" s="30" t="b">
        <v>1</v>
      </c>
      <c r="I418" s="30" t="b">
        <v>1</v>
      </c>
      <c r="J418" s="30" t="b">
        <v>1</v>
      </c>
      <c r="K418" s="30" t="b">
        <v>1</v>
      </c>
      <c r="L418" s="30" t="b">
        <v>1</v>
      </c>
      <c r="M418" s="30" t="b">
        <v>1</v>
      </c>
      <c r="N418" s="30" t="b">
        <v>1</v>
      </c>
      <c r="O418" s="30" t="b">
        <v>1</v>
      </c>
      <c r="P418" s="30" t="b">
        <v>1</v>
      </c>
      <c r="Q418" s="30" t="b">
        <v>1</v>
      </c>
      <c r="R418" s="30" t="b">
        <v>1</v>
      </c>
      <c r="S418" s="30" t="b">
        <v>1</v>
      </c>
      <c r="T418" s="30" t="b">
        <v>1</v>
      </c>
      <c r="U418" s="30" t="b">
        <v>1</v>
      </c>
      <c r="V418" s="30" t="b">
        <v>1</v>
      </c>
      <c r="W418" s="30" t="b">
        <v>1</v>
      </c>
      <c r="X418" s="30" t="b">
        <v>1</v>
      </c>
      <c r="Y418" s="30" t="b">
        <v>1</v>
      </c>
      <c r="Z418" s="30" t="b">
        <v>1</v>
      </c>
      <c r="AA418" s="30" t="b">
        <v>1</v>
      </c>
      <c r="AB418" s="30" t="b">
        <v>1</v>
      </c>
      <c r="AC418" s="30" t="b">
        <v>1</v>
      </c>
      <c r="AD418" s="30" t="b">
        <v>1</v>
      </c>
    </row>
    <row r="419" spans="4:30">
      <c r="D419" s="30" t="b">
        <v>1</v>
      </c>
      <c r="E419" s="30" t="b">
        <v>1</v>
      </c>
      <c r="F419" s="30" t="b">
        <v>1</v>
      </c>
      <c r="G419" s="30" t="b">
        <v>1</v>
      </c>
      <c r="H419" s="30" t="b">
        <v>1</v>
      </c>
      <c r="I419" s="30" t="b">
        <v>1</v>
      </c>
      <c r="J419" s="30" t="b">
        <v>1</v>
      </c>
      <c r="K419" s="30" t="b">
        <v>1</v>
      </c>
      <c r="L419" s="30" t="b">
        <v>1</v>
      </c>
      <c r="M419" s="30" t="b">
        <v>1</v>
      </c>
      <c r="N419" s="30" t="b">
        <v>1</v>
      </c>
      <c r="O419" s="30" t="b">
        <v>1</v>
      </c>
      <c r="P419" s="30" t="b">
        <v>1</v>
      </c>
      <c r="Q419" s="30" t="b">
        <v>1</v>
      </c>
      <c r="R419" s="30" t="b">
        <v>1</v>
      </c>
      <c r="S419" s="30" t="b">
        <v>1</v>
      </c>
      <c r="T419" s="30" t="b">
        <v>1</v>
      </c>
      <c r="U419" s="30" t="b">
        <v>1</v>
      </c>
      <c r="V419" s="30" t="b">
        <v>1</v>
      </c>
      <c r="W419" s="30" t="b">
        <v>1</v>
      </c>
      <c r="X419" s="30" t="b">
        <v>1</v>
      </c>
      <c r="Y419" s="30" t="b">
        <v>1</v>
      </c>
      <c r="Z419" s="30" t="b">
        <v>1</v>
      </c>
      <c r="AA419" s="30" t="b">
        <v>1</v>
      </c>
      <c r="AB419" s="30" t="b">
        <v>1</v>
      </c>
      <c r="AC419" s="30" t="b">
        <v>1</v>
      </c>
      <c r="AD419" s="30" t="b">
        <v>1</v>
      </c>
    </row>
    <row r="420" spans="4:30">
      <c r="D420" s="30" t="b">
        <v>1</v>
      </c>
      <c r="E420" s="30" t="b">
        <v>1</v>
      </c>
      <c r="F420" s="30" t="b">
        <v>1</v>
      </c>
      <c r="G420" s="30" t="b">
        <v>1</v>
      </c>
      <c r="H420" s="30" t="b">
        <v>1</v>
      </c>
      <c r="I420" s="30" t="b">
        <v>1</v>
      </c>
      <c r="J420" s="30" t="b">
        <v>1</v>
      </c>
      <c r="K420" s="30" t="b">
        <v>1</v>
      </c>
      <c r="L420" s="30" t="b">
        <v>1</v>
      </c>
      <c r="M420" s="30" t="b">
        <v>1</v>
      </c>
      <c r="N420" s="30" t="b">
        <v>1</v>
      </c>
      <c r="O420" s="30" t="b">
        <v>1</v>
      </c>
      <c r="P420" s="30" t="b">
        <v>1</v>
      </c>
      <c r="Q420" s="30" t="b">
        <v>1</v>
      </c>
      <c r="R420" s="30" t="b">
        <v>1</v>
      </c>
      <c r="S420" s="30" t="b">
        <v>1</v>
      </c>
      <c r="T420" s="30" t="b">
        <v>1</v>
      </c>
      <c r="U420" s="30" t="b">
        <v>1</v>
      </c>
      <c r="V420" s="30" t="b">
        <v>1</v>
      </c>
      <c r="W420" s="30" t="b">
        <v>1</v>
      </c>
      <c r="X420" s="30" t="b">
        <v>1</v>
      </c>
      <c r="Y420" s="30" t="b">
        <v>1</v>
      </c>
      <c r="Z420" s="30" t="b">
        <v>1</v>
      </c>
      <c r="AA420" s="30" t="b">
        <v>1</v>
      </c>
      <c r="AB420" s="30" t="b">
        <v>1</v>
      </c>
      <c r="AC420" s="30" t="b">
        <v>1</v>
      </c>
      <c r="AD420" s="30" t="b">
        <v>1</v>
      </c>
    </row>
    <row r="421" spans="4:30">
      <c r="D421" s="30" t="b">
        <v>1</v>
      </c>
      <c r="E421" s="30" t="b">
        <v>1</v>
      </c>
      <c r="F421" s="30" t="b">
        <v>1</v>
      </c>
      <c r="G421" s="30" t="b">
        <v>1</v>
      </c>
      <c r="H421" s="30" t="b">
        <v>1</v>
      </c>
      <c r="I421" s="30" t="b">
        <v>1</v>
      </c>
      <c r="J421" s="30" t="b">
        <v>1</v>
      </c>
      <c r="K421" s="30" t="b">
        <v>1</v>
      </c>
      <c r="L421" s="30" t="b">
        <v>1</v>
      </c>
      <c r="M421" s="30" t="b">
        <v>1</v>
      </c>
      <c r="N421" s="30" t="b">
        <v>1</v>
      </c>
      <c r="O421" s="30" t="b">
        <v>1</v>
      </c>
      <c r="P421" s="30" t="b">
        <v>1</v>
      </c>
      <c r="Q421" s="30" t="b">
        <v>1</v>
      </c>
      <c r="R421" s="30" t="b">
        <v>1</v>
      </c>
      <c r="S421" s="30" t="b">
        <v>1</v>
      </c>
      <c r="T421" s="30" t="b">
        <v>1</v>
      </c>
      <c r="U421" s="30" t="b">
        <v>1</v>
      </c>
      <c r="V421" s="30" t="b">
        <v>1</v>
      </c>
      <c r="W421" s="30" t="b">
        <v>1</v>
      </c>
      <c r="X421" s="30" t="b">
        <v>1</v>
      </c>
      <c r="Y421" s="30" t="b">
        <v>1</v>
      </c>
      <c r="Z421" s="30" t="b">
        <v>1</v>
      </c>
      <c r="AA421" s="30" t="b">
        <v>1</v>
      </c>
      <c r="AB421" s="30" t="b">
        <v>1</v>
      </c>
      <c r="AC421" s="30" t="b">
        <v>1</v>
      </c>
      <c r="AD421" s="30" t="b">
        <v>1</v>
      </c>
    </row>
    <row r="422" spans="4:30">
      <c r="D422" s="30" t="b">
        <v>1</v>
      </c>
      <c r="E422" s="30" t="b">
        <v>1</v>
      </c>
      <c r="F422" s="30" t="b">
        <v>1</v>
      </c>
      <c r="G422" s="30" t="b">
        <v>1</v>
      </c>
      <c r="H422" s="30" t="b">
        <v>1</v>
      </c>
      <c r="I422" s="30" t="b">
        <v>1</v>
      </c>
      <c r="J422" s="30" t="b">
        <v>1</v>
      </c>
      <c r="K422" s="30" t="b">
        <v>1</v>
      </c>
      <c r="L422" s="30" t="b">
        <v>1</v>
      </c>
      <c r="M422" s="30" t="b">
        <v>1</v>
      </c>
      <c r="N422" s="30" t="b">
        <v>1</v>
      </c>
      <c r="O422" s="30" t="b">
        <v>1</v>
      </c>
      <c r="P422" s="30" t="b">
        <v>1</v>
      </c>
      <c r="Q422" s="30" t="b">
        <v>1</v>
      </c>
      <c r="R422" s="30" t="b">
        <v>1</v>
      </c>
      <c r="S422" s="30" t="b">
        <v>1</v>
      </c>
      <c r="T422" s="30" t="b">
        <v>1</v>
      </c>
      <c r="U422" s="30" t="b">
        <v>1</v>
      </c>
      <c r="V422" s="30" t="b">
        <v>1</v>
      </c>
      <c r="W422" s="30" t="b">
        <v>1</v>
      </c>
      <c r="X422" s="30" t="b">
        <v>1</v>
      </c>
      <c r="Y422" s="30" t="b">
        <v>1</v>
      </c>
      <c r="Z422" s="30" t="b">
        <v>1</v>
      </c>
      <c r="AA422" s="30" t="b">
        <v>1</v>
      </c>
      <c r="AB422" s="30" t="b">
        <v>1</v>
      </c>
      <c r="AC422" s="30" t="b">
        <v>1</v>
      </c>
      <c r="AD422" s="30" t="b">
        <v>1</v>
      </c>
    </row>
    <row r="423" spans="4:30">
      <c r="D423" s="30" t="b">
        <v>1</v>
      </c>
      <c r="E423" s="30" t="b">
        <v>1</v>
      </c>
      <c r="F423" s="30" t="b">
        <v>1</v>
      </c>
      <c r="G423" s="30" t="b">
        <v>1</v>
      </c>
      <c r="H423" s="30" t="b">
        <v>1</v>
      </c>
      <c r="I423" s="30" t="b">
        <v>1</v>
      </c>
      <c r="J423" s="30" t="b">
        <v>1</v>
      </c>
      <c r="K423" s="30" t="b">
        <v>1</v>
      </c>
      <c r="L423" s="30" t="b">
        <v>1</v>
      </c>
      <c r="M423" s="30" t="b">
        <v>1</v>
      </c>
      <c r="N423" s="30" t="b">
        <v>1</v>
      </c>
      <c r="O423" s="30" t="b">
        <v>1</v>
      </c>
      <c r="P423" s="30" t="b">
        <v>1</v>
      </c>
      <c r="Q423" s="30" t="b">
        <v>1</v>
      </c>
      <c r="R423" s="30" t="b">
        <v>1</v>
      </c>
      <c r="S423" s="30" t="b">
        <v>1</v>
      </c>
      <c r="T423" s="30" t="b">
        <v>1</v>
      </c>
      <c r="U423" s="30" t="b">
        <v>1</v>
      </c>
      <c r="V423" s="30" t="b">
        <v>1</v>
      </c>
      <c r="W423" s="30" t="b">
        <v>1</v>
      </c>
      <c r="X423" s="30" t="b">
        <v>1</v>
      </c>
      <c r="Y423" s="30" t="b">
        <v>1</v>
      </c>
      <c r="Z423" s="30" t="b">
        <v>1</v>
      </c>
      <c r="AA423" s="30" t="b">
        <v>1</v>
      </c>
      <c r="AB423" s="30" t="b">
        <v>1</v>
      </c>
      <c r="AC423" s="30" t="b">
        <v>1</v>
      </c>
      <c r="AD423" s="30" t="b">
        <v>1</v>
      </c>
    </row>
    <row r="424" spans="4:30">
      <c r="D424" s="30" t="b">
        <v>1</v>
      </c>
      <c r="E424" s="30" t="b">
        <v>1</v>
      </c>
      <c r="F424" s="30" t="b">
        <v>1</v>
      </c>
      <c r="G424" s="30" t="b">
        <v>1</v>
      </c>
      <c r="H424" s="30" t="b">
        <v>1</v>
      </c>
      <c r="I424" s="30" t="b">
        <v>1</v>
      </c>
      <c r="J424" s="30" t="b">
        <v>1</v>
      </c>
      <c r="K424" s="30" t="b">
        <v>1</v>
      </c>
      <c r="L424" s="30" t="b">
        <v>1</v>
      </c>
      <c r="M424" s="30" t="b">
        <v>1</v>
      </c>
      <c r="N424" s="30" t="b">
        <v>1</v>
      </c>
      <c r="O424" s="30" t="b">
        <v>1</v>
      </c>
      <c r="P424" s="30" t="b">
        <v>1</v>
      </c>
      <c r="Q424" s="30" t="b">
        <v>1</v>
      </c>
      <c r="R424" s="30" t="b">
        <v>1</v>
      </c>
      <c r="S424" s="30" t="b">
        <v>1</v>
      </c>
      <c r="T424" s="30" t="b">
        <v>1</v>
      </c>
      <c r="U424" s="30" t="b">
        <v>1</v>
      </c>
      <c r="V424" s="30" t="b">
        <v>1</v>
      </c>
      <c r="W424" s="30" t="b">
        <v>1</v>
      </c>
      <c r="X424" s="30" t="b">
        <v>1</v>
      </c>
      <c r="Y424" s="30" t="b">
        <v>1</v>
      </c>
      <c r="Z424" s="30" t="b">
        <v>1</v>
      </c>
      <c r="AA424" s="30" t="b">
        <v>1</v>
      </c>
      <c r="AB424" s="30" t="b">
        <v>1</v>
      </c>
      <c r="AC424" s="30" t="b">
        <v>1</v>
      </c>
      <c r="AD424" s="30" t="b">
        <v>1</v>
      </c>
    </row>
    <row r="425" spans="4:30">
      <c r="D425" s="30" t="b">
        <v>1</v>
      </c>
      <c r="E425" s="30" t="b">
        <v>1</v>
      </c>
      <c r="F425" s="30" t="b">
        <v>1</v>
      </c>
      <c r="G425" s="30" t="b">
        <v>1</v>
      </c>
      <c r="H425" s="30" t="b">
        <v>1</v>
      </c>
      <c r="I425" s="30" t="b">
        <v>1</v>
      </c>
      <c r="J425" s="30" t="b">
        <v>1</v>
      </c>
      <c r="K425" s="30" t="b">
        <v>1</v>
      </c>
      <c r="L425" s="30" t="b">
        <v>1</v>
      </c>
      <c r="M425" s="30" t="b">
        <v>1</v>
      </c>
      <c r="N425" s="30" t="b">
        <v>1</v>
      </c>
      <c r="O425" s="30" t="b">
        <v>1</v>
      </c>
      <c r="P425" s="30" t="b">
        <v>1</v>
      </c>
      <c r="Q425" s="30" t="b">
        <v>1</v>
      </c>
      <c r="R425" s="30" t="b">
        <v>1</v>
      </c>
      <c r="S425" s="30" t="b">
        <v>1</v>
      </c>
      <c r="T425" s="30" t="b">
        <v>1</v>
      </c>
      <c r="U425" s="30" t="b">
        <v>1</v>
      </c>
      <c r="V425" s="30" t="b">
        <v>1</v>
      </c>
      <c r="W425" s="30" t="b">
        <v>1</v>
      </c>
      <c r="X425" s="30" t="b">
        <v>1</v>
      </c>
      <c r="Y425" s="30" t="b">
        <v>1</v>
      </c>
      <c r="Z425" s="30" t="b">
        <v>1</v>
      </c>
      <c r="AA425" s="30" t="b">
        <v>1</v>
      </c>
      <c r="AB425" s="30" t="b">
        <v>1</v>
      </c>
      <c r="AC425" s="30" t="b">
        <v>1</v>
      </c>
      <c r="AD425" s="30" t="b">
        <v>1</v>
      </c>
    </row>
    <row r="426" spans="4:30">
      <c r="D426" s="30" t="b">
        <v>1</v>
      </c>
      <c r="E426" s="30" t="b">
        <v>1</v>
      </c>
      <c r="F426" s="30" t="b">
        <v>1</v>
      </c>
      <c r="G426" s="30" t="b">
        <v>1</v>
      </c>
      <c r="H426" s="30" t="b">
        <v>1</v>
      </c>
      <c r="I426" s="30" t="b">
        <v>1</v>
      </c>
      <c r="J426" s="30" t="b">
        <v>1</v>
      </c>
      <c r="K426" s="30" t="b">
        <v>1</v>
      </c>
      <c r="L426" s="30" t="b">
        <v>1</v>
      </c>
      <c r="M426" s="30" t="b">
        <v>1</v>
      </c>
      <c r="N426" s="30" t="b">
        <v>1</v>
      </c>
      <c r="O426" s="30" t="b">
        <v>1</v>
      </c>
      <c r="P426" s="30" t="b">
        <v>1</v>
      </c>
      <c r="Q426" s="30" t="b">
        <v>1</v>
      </c>
      <c r="R426" s="30" t="b">
        <v>1</v>
      </c>
      <c r="S426" s="30" t="b">
        <v>1</v>
      </c>
      <c r="T426" s="30" t="b">
        <v>1</v>
      </c>
      <c r="U426" s="30" t="b">
        <v>1</v>
      </c>
      <c r="V426" s="30" t="b">
        <v>1</v>
      </c>
      <c r="W426" s="30" t="b">
        <v>1</v>
      </c>
      <c r="X426" s="30" t="b">
        <v>1</v>
      </c>
      <c r="Y426" s="30" t="b">
        <v>1</v>
      </c>
      <c r="Z426" s="30" t="b">
        <v>1</v>
      </c>
      <c r="AA426" s="30" t="b">
        <v>1</v>
      </c>
      <c r="AB426" s="30" t="b">
        <v>1</v>
      </c>
      <c r="AC426" s="30" t="b">
        <v>1</v>
      </c>
      <c r="AD426" s="30" t="b">
        <v>1</v>
      </c>
    </row>
    <row r="427" spans="4:30">
      <c r="D427" s="30" t="b">
        <v>1</v>
      </c>
      <c r="E427" s="30" t="b">
        <v>1</v>
      </c>
      <c r="F427" s="30" t="b">
        <v>1</v>
      </c>
      <c r="G427" s="30" t="b">
        <v>1</v>
      </c>
      <c r="H427" s="30" t="b">
        <v>1</v>
      </c>
      <c r="I427" s="30" t="b">
        <v>1</v>
      </c>
      <c r="J427" s="30" t="b">
        <v>1</v>
      </c>
      <c r="K427" s="30" t="b">
        <v>1</v>
      </c>
      <c r="L427" s="30" t="b">
        <v>1</v>
      </c>
      <c r="M427" s="30" t="b">
        <v>1</v>
      </c>
      <c r="N427" s="30" t="b">
        <v>1</v>
      </c>
      <c r="O427" s="30" t="b">
        <v>1</v>
      </c>
      <c r="P427" s="30" t="b">
        <v>1</v>
      </c>
      <c r="Q427" s="30" t="b">
        <v>1</v>
      </c>
      <c r="R427" s="30" t="b">
        <v>1</v>
      </c>
      <c r="S427" s="30" t="b">
        <v>1</v>
      </c>
      <c r="T427" s="30" t="b">
        <v>1</v>
      </c>
      <c r="U427" s="30" t="b">
        <v>1</v>
      </c>
      <c r="V427" s="30" t="b">
        <v>1</v>
      </c>
      <c r="W427" s="30" t="b">
        <v>1</v>
      </c>
      <c r="X427" s="30" t="b">
        <v>1</v>
      </c>
      <c r="Y427" s="30" t="b">
        <v>1</v>
      </c>
      <c r="Z427" s="30" t="b">
        <v>1</v>
      </c>
      <c r="AA427" s="30" t="b">
        <v>1</v>
      </c>
      <c r="AB427" s="30" t="b">
        <v>1</v>
      </c>
      <c r="AC427" s="30" t="b">
        <v>1</v>
      </c>
      <c r="AD427" s="30" t="b">
        <v>1</v>
      </c>
    </row>
    <row r="428" spans="4:30">
      <c r="D428" s="30" t="b">
        <v>1</v>
      </c>
      <c r="E428" s="30" t="b">
        <v>1</v>
      </c>
      <c r="F428" s="30" t="b">
        <v>1</v>
      </c>
      <c r="G428" s="30" t="b">
        <v>1</v>
      </c>
      <c r="H428" s="30" t="b">
        <v>1</v>
      </c>
      <c r="I428" s="30" t="b">
        <v>1</v>
      </c>
      <c r="J428" s="30" t="b">
        <v>1</v>
      </c>
      <c r="K428" s="30" t="b">
        <v>1</v>
      </c>
      <c r="L428" s="30" t="b">
        <v>1</v>
      </c>
      <c r="M428" s="30" t="b">
        <v>1</v>
      </c>
      <c r="N428" s="30" t="b">
        <v>1</v>
      </c>
      <c r="O428" s="30" t="b">
        <v>1</v>
      </c>
      <c r="P428" s="30" t="b">
        <v>1</v>
      </c>
      <c r="Q428" s="30" t="b">
        <v>1</v>
      </c>
      <c r="R428" s="30" t="b">
        <v>1</v>
      </c>
      <c r="S428" s="30" t="b">
        <v>1</v>
      </c>
      <c r="T428" s="30" t="b">
        <v>1</v>
      </c>
      <c r="U428" s="30" t="b">
        <v>1</v>
      </c>
      <c r="V428" s="30" t="b">
        <v>1</v>
      </c>
      <c r="W428" s="30" t="b">
        <v>1</v>
      </c>
      <c r="X428" s="30" t="b">
        <v>1</v>
      </c>
      <c r="Y428" s="30" t="b">
        <v>1</v>
      </c>
      <c r="Z428" s="30" t="b">
        <v>1</v>
      </c>
      <c r="AA428" s="30" t="b">
        <v>1</v>
      </c>
      <c r="AB428" s="30" t="b">
        <v>1</v>
      </c>
      <c r="AC428" s="30" t="b">
        <v>1</v>
      </c>
      <c r="AD428" s="30" t="b">
        <v>1</v>
      </c>
    </row>
    <row r="429" spans="4:30">
      <c r="D429" s="30" t="b">
        <v>1</v>
      </c>
      <c r="E429" s="30" t="b">
        <v>1</v>
      </c>
      <c r="F429" s="30" t="b">
        <v>1</v>
      </c>
      <c r="G429" s="30" t="b">
        <v>1</v>
      </c>
      <c r="H429" s="30" t="b">
        <v>1</v>
      </c>
      <c r="I429" s="30" t="b">
        <v>1</v>
      </c>
      <c r="J429" s="30" t="b">
        <v>1</v>
      </c>
      <c r="K429" s="30" t="b">
        <v>1</v>
      </c>
      <c r="L429" s="30" t="b">
        <v>1</v>
      </c>
      <c r="M429" s="30" t="b">
        <v>1</v>
      </c>
      <c r="N429" s="30" t="b">
        <v>1</v>
      </c>
      <c r="O429" s="30" t="b">
        <v>1</v>
      </c>
      <c r="P429" s="30" t="b">
        <v>1</v>
      </c>
      <c r="Q429" s="30" t="b">
        <v>1</v>
      </c>
      <c r="R429" s="30" t="b">
        <v>1</v>
      </c>
      <c r="S429" s="30" t="b">
        <v>1</v>
      </c>
      <c r="T429" s="30" t="b">
        <v>1</v>
      </c>
      <c r="U429" s="30" t="b">
        <v>1</v>
      </c>
      <c r="V429" s="30" t="b">
        <v>1</v>
      </c>
      <c r="W429" s="30" t="b">
        <v>1</v>
      </c>
      <c r="X429" s="30" t="b">
        <v>1</v>
      </c>
      <c r="Y429" s="30" t="b">
        <v>1</v>
      </c>
      <c r="Z429" s="30" t="b">
        <v>1</v>
      </c>
      <c r="AA429" s="30" t="b">
        <v>1</v>
      </c>
      <c r="AB429" s="30" t="b">
        <v>1</v>
      </c>
      <c r="AC429" s="30" t="b">
        <v>1</v>
      </c>
      <c r="AD429" s="30" t="b">
        <v>1</v>
      </c>
    </row>
    <row r="430" spans="4:30">
      <c r="D430" s="30" t="b">
        <v>1</v>
      </c>
      <c r="E430" s="30" t="b">
        <v>1</v>
      </c>
      <c r="F430" s="30" t="b">
        <v>1</v>
      </c>
      <c r="G430" s="30" t="b">
        <v>1</v>
      </c>
      <c r="H430" s="30" t="b">
        <v>1</v>
      </c>
      <c r="I430" s="30" t="b">
        <v>1</v>
      </c>
      <c r="J430" s="30" t="b">
        <v>1</v>
      </c>
      <c r="K430" s="30" t="b">
        <v>1</v>
      </c>
      <c r="L430" s="30" t="b">
        <v>1</v>
      </c>
      <c r="M430" s="30" t="b">
        <v>1</v>
      </c>
      <c r="N430" s="30" t="b">
        <v>1</v>
      </c>
      <c r="O430" s="30" t="b">
        <v>1</v>
      </c>
      <c r="P430" s="30" t="b">
        <v>1</v>
      </c>
      <c r="Q430" s="30" t="b">
        <v>1</v>
      </c>
      <c r="R430" s="30" t="b">
        <v>1</v>
      </c>
      <c r="S430" s="30" t="b">
        <v>1</v>
      </c>
      <c r="T430" s="30" t="b">
        <v>1</v>
      </c>
      <c r="U430" s="30" t="b">
        <v>1</v>
      </c>
      <c r="V430" s="30" t="b">
        <v>1</v>
      </c>
      <c r="W430" s="30" t="b">
        <v>1</v>
      </c>
      <c r="X430" s="30" t="b">
        <v>1</v>
      </c>
      <c r="Y430" s="30" t="b">
        <v>1</v>
      </c>
      <c r="Z430" s="30" t="b">
        <v>1</v>
      </c>
      <c r="AA430" s="30" t="b">
        <v>1</v>
      </c>
      <c r="AB430" s="30" t="b">
        <v>1</v>
      </c>
      <c r="AC430" s="30" t="b">
        <v>1</v>
      </c>
      <c r="AD430" s="30" t="b">
        <v>1</v>
      </c>
    </row>
    <row r="431" spans="4:30">
      <c r="D431" s="30" t="b">
        <v>1</v>
      </c>
      <c r="E431" s="30" t="b">
        <v>1</v>
      </c>
      <c r="F431" s="30" t="b">
        <v>1</v>
      </c>
      <c r="G431" s="30" t="b">
        <v>1</v>
      </c>
      <c r="H431" s="30" t="b">
        <v>1</v>
      </c>
      <c r="I431" s="30" t="b">
        <v>1</v>
      </c>
      <c r="J431" s="30" t="b">
        <v>1</v>
      </c>
      <c r="K431" s="30" t="b">
        <v>1</v>
      </c>
      <c r="L431" s="30" t="b">
        <v>1</v>
      </c>
      <c r="M431" s="30" t="b">
        <v>1</v>
      </c>
      <c r="N431" s="30" t="b">
        <v>1</v>
      </c>
      <c r="O431" s="30" t="b">
        <v>1</v>
      </c>
      <c r="P431" s="30" t="b">
        <v>1</v>
      </c>
      <c r="Q431" s="30" t="b">
        <v>1</v>
      </c>
      <c r="R431" s="30" t="b">
        <v>1</v>
      </c>
      <c r="S431" s="30" t="b">
        <v>1</v>
      </c>
      <c r="T431" s="30" t="b">
        <v>1</v>
      </c>
      <c r="U431" s="30" t="b">
        <v>1</v>
      </c>
      <c r="V431" s="30" t="b">
        <v>1</v>
      </c>
      <c r="W431" s="30" t="b">
        <v>1</v>
      </c>
      <c r="X431" s="30" t="b">
        <v>1</v>
      </c>
      <c r="Y431" s="30" t="b">
        <v>1</v>
      </c>
      <c r="Z431" s="30" t="b">
        <v>1</v>
      </c>
      <c r="AA431" s="30" t="b">
        <v>1</v>
      </c>
      <c r="AB431" s="30" t="b">
        <v>1</v>
      </c>
      <c r="AC431" s="30" t="b">
        <v>1</v>
      </c>
      <c r="AD431" s="30" t="b">
        <v>1</v>
      </c>
    </row>
    <row r="432" spans="4:30">
      <c r="D432" s="30" t="b">
        <v>1</v>
      </c>
      <c r="E432" s="30" t="b">
        <v>1</v>
      </c>
      <c r="F432" s="30" t="b">
        <v>1</v>
      </c>
      <c r="G432" s="30" t="b">
        <v>1</v>
      </c>
      <c r="H432" s="30" t="b">
        <v>1</v>
      </c>
      <c r="I432" s="30" t="b">
        <v>1</v>
      </c>
      <c r="J432" s="30" t="b">
        <v>1</v>
      </c>
      <c r="K432" s="30" t="b">
        <v>1</v>
      </c>
      <c r="L432" s="30" t="b">
        <v>1</v>
      </c>
      <c r="M432" s="30" t="b">
        <v>1</v>
      </c>
      <c r="N432" s="30" t="b">
        <v>1</v>
      </c>
      <c r="O432" s="30" t="b">
        <v>1</v>
      </c>
      <c r="P432" s="30" t="b">
        <v>1</v>
      </c>
      <c r="Q432" s="30" t="b">
        <v>1</v>
      </c>
      <c r="R432" s="30" t="b">
        <v>1</v>
      </c>
      <c r="S432" s="30" t="b">
        <v>1</v>
      </c>
      <c r="T432" s="30" t="b">
        <v>1</v>
      </c>
      <c r="U432" s="30" t="b">
        <v>1</v>
      </c>
      <c r="V432" s="30" t="b">
        <v>1</v>
      </c>
      <c r="W432" s="30" t="b">
        <v>1</v>
      </c>
      <c r="X432" s="30" t="b">
        <v>1</v>
      </c>
      <c r="Y432" s="30" t="b">
        <v>1</v>
      </c>
      <c r="Z432" s="30" t="b">
        <v>1</v>
      </c>
      <c r="AA432" s="30" t="b">
        <v>1</v>
      </c>
      <c r="AB432" s="30" t="b">
        <v>1</v>
      </c>
      <c r="AC432" s="30" t="b">
        <v>1</v>
      </c>
      <c r="AD432" s="30" t="b">
        <v>1</v>
      </c>
    </row>
    <row r="433" spans="4:30">
      <c r="D433" s="30" t="b">
        <v>1</v>
      </c>
      <c r="E433" s="30" t="b">
        <v>1</v>
      </c>
      <c r="F433" s="30" t="b">
        <v>1</v>
      </c>
      <c r="G433" s="30" t="b">
        <v>1</v>
      </c>
      <c r="H433" s="30" t="b">
        <v>1</v>
      </c>
      <c r="I433" s="30" t="b">
        <v>1</v>
      </c>
      <c r="J433" s="30" t="b">
        <v>1</v>
      </c>
      <c r="K433" s="30" t="b">
        <v>1</v>
      </c>
      <c r="L433" s="30" t="b">
        <v>1</v>
      </c>
      <c r="M433" s="30" t="b">
        <v>1</v>
      </c>
      <c r="N433" s="30" t="b">
        <v>1</v>
      </c>
      <c r="O433" s="30" t="b">
        <v>1</v>
      </c>
      <c r="P433" s="30" t="b">
        <v>1</v>
      </c>
      <c r="Q433" s="30" t="b">
        <v>1</v>
      </c>
      <c r="R433" s="30" t="b">
        <v>1</v>
      </c>
      <c r="S433" s="30" t="b">
        <v>1</v>
      </c>
      <c r="T433" s="30" t="b">
        <v>1</v>
      </c>
      <c r="U433" s="30" t="b">
        <v>1</v>
      </c>
      <c r="V433" s="30" t="b">
        <v>1</v>
      </c>
      <c r="W433" s="30" t="b">
        <v>1</v>
      </c>
      <c r="X433" s="30" t="b">
        <v>1</v>
      </c>
      <c r="Y433" s="30" t="b">
        <v>1</v>
      </c>
      <c r="Z433" s="30" t="b">
        <v>1</v>
      </c>
      <c r="AA433" s="30" t="b">
        <v>1</v>
      </c>
      <c r="AB433" s="30" t="b">
        <v>1</v>
      </c>
      <c r="AC433" s="30" t="b">
        <v>1</v>
      </c>
      <c r="AD433" s="30" t="b">
        <v>1</v>
      </c>
    </row>
    <row r="434" spans="4:30">
      <c r="D434" s="30" t="b">
        <v>1</v>
      </c>
      <c r="E434" s="30" t="b">
        <v>1</v>
      </c>
      <c r="F434" s="30" t="b">
        <v>1</v>
      </c>
      <c r="G434" s="30" t="b">
        <v>1</v>
      </c>
      <c r="H434" s="30" t="b">
        <v>1</v>
      </c>
      <c r="I434" s="30" t="b">
        <v>1</v>
      </c>
      <c r="J434" s="30" t="b">
        <v>1</v>
      </c>
      <c r="K434" s="30" t="b">
        <v>1</v>
      </c>
      <c r="L434" s="30" t="b">
        <v>1</v>
      </c>
      <c r="M434" s="30" t="b">
        <v>1</v>
      </c>
      <c r="N434" s="30" t="b">
        <v>1</v>
      </c>
      <c r="O434" s="30" t="b">
        <v>1</v>
      </c>
      <c r="P434" s="30" t="b">
        <v>1</v>
      </c>
      <c r="Q434" s="30" t="b">
        <v>1</v>
      </c>
      <c r="R434" s="30" t="b">
        <v>1</v>
      </c>
      <c r="S434" s="30" t="b">
        <v>1</v>
      </c>
      <c r="T434" s="30" t="b">
        <v>1</v>
      </c>
      <c r="U434" s="30" t="b">
        <v>1</v>
      </c>
      <c r="V434" s="30" t="b">
        <v>1</v>
      </c>
      <c r="W434" s="30" t="b">
        <v>1</v>
      </c>
      <c r="X434" s="30" t="b">
        <v>1</v>
      </c>
      <c r="Y434" s="30" t="b">
        <v>1</v>
      </c>
      <c r="Z434" s="30" t="b">
        <v>1</v>
      </c>
      <c r="AA434" s="30" t="b">
        <v>1</v>
      </c>
      <c r="AB434" s="30" t="b">
        <v>1</v>
      </c>
      <c r="AC434" s="30" t="b">
        <v>1</v>
      </c>
      <c r="AD434" s="30" t="b">
        <v>1</v>
      </c>
    </row>
    <row r="435" spans="4:30">
      <c r="D435" s="30" t="b">
        <v>1</v>
      </c>
      <c r="E435" s="30" t="b">
        <v>1</v>
      </c>
      <c r="F435" s="30" t="b">
        <v>1</v>
      </c>
      <c r="G435" s="30" t="b">
        <v>1</v>
      </c>
      <c r="H435" s="30" t="b">
        <v>1</v>
      </c>
      <c r="I435" s="30" t="b">
        <v>1</v>
      </c>
      <c r="J435" s="30" t="b">
        <v>1</v>
      </c>
      <c r="K435" s="30" t="b">
        <v>1</v>
      </c>
      <c r="L435" s="30" t="b">
        <v>1</v>
      </c>
      <c r="M435" s="30" t="b">
        <v>1</v>
      </c>
      <c r="N435" s="30" t="b">
        <v>1</v>
      </c>
      <c r="O435" s="30" t="b">
        <v>1</v>
      </c>
      <c r="P435" s="30" t="b">
        <v>1</v>
      </c>
      <c r="Q435" s="30" t="b">
        <v>1</v>
      </c>
      <c r="R435" s="30" t="b">
        <v>1</v>
      </c>
      <c r="S435" s="30" t="b">
        <v>1</v>
      </c>
      <c r="T435" s="30" t="b">
        <v>1</v>
      </c>
      <c r="U435" s="30" t="b">
        <v>1</v>
      </c>
      <c r="V435" s="30" t="b">
        <v>1</v>
      </c>
      <c r="W435" s="30" t="b">
        <v>1</v>
      </c>
      <c r="X435" s="30" t="b">
        <v>1</v>
      </c>
      <c r="Y435" s="30" t="b">
        <v>1</v>
      </c>
      <c r="Z435" s="30" t="b">
        <v>1</v>
      </c>
      <c r="AA435" s="30" t="b">
        <v>1</v>
      </c>
      <c r="AB435" s="30" t="b">
        <v>1</v>
      </c>
      <c r="AC435" s="30" t="b">
        <v>1</v>
      </c>
      <c r="AD435" s="30" t="b">
        <v>1</v>
      </c>
    </row>
    <row r="436" spans="4:30">
      <c r="D436" s="30" t="b">
        <v>1</v>
      </c>
      <c r="E436" s="30" t="b">
        <v>1</v>
      </c>
      <c r="F436" s="30" t="b">
        <v>1</v>
      </c>
      <c r="G436" s="30" t="b">
        <v>1</v>
      </c>
      <c r="H436" s="30" t="b">
        <v>1</v>
      </c>
      <c r="I436" s="30" t="b">
        <v>1</v>
      </c>
      <c r="J436" s="30" t="b">
        <v>1</v>
      </c>
      <c r="K436" s="30" t="b">
        <v>1</v>
      </c>
      <c r="L436" s="30" t="b">
        <v>1</v>
      </c>
      <c r="M436" s="30" t="b">
        <v>1</v>
      </c>
      <c r="N436" s="30" t="b">
        <v>1</v>
      </c>
      <c r="O436" s="30" t="b">
        <v>1</v>
      </c>
      <c r="P436" s="30" t="b">
        <v>1</v>
      </c>
      <c r="Q436" s="30" t="b">
        <v>1</v>
      </c>
      <c r="R436" s="30" t="b">
        <v>1</v>
      </c>
      <c r="S436" s="30" t="b">
        <v>1</v>
      </c>
      <c r="T436" s="30" t="b">
        <v>1</v>
      </c>
      <c r="U436" s="30" t="b">
        <v>1</v>
      </c>
      <c r="V436" s="30" t="b">
        <v>1</v>
      </c>
      <c r="W436" s="30" t="b">
        <v>1</v>
      </c>
      <c r="X436" s="30" t="b">
        <v>1</v>
      </c>
      <c r="Y436" s="30" t="b">
        <v>1</v>
      </c>
      <c r="Z436" s="30" t="b">
        <v>1</v>
      </c>
      <c r="AA436" s="30" t="b">
        <v>1</v>
      </c>
      <c r="AB436" s="30" t="b">
        <v>1</v>
      </c>
      <c r="AC436" s="30" t="b">
        <v>1</v>
      </c>
      <c r="AD436" s="30" t="b">
        <v>1</v>
      </c>
    </row>
    <row r="437" spans="4:30">
      <c r="D437" s="30" t="b">
        <v>1</v>
      </c>
      <c r="E437" s="30" t="b">
        <v>1</v>
      </c>
      <c r="F437" s="30" t="b">
        <v>1</v>
      </c>
      <c r="G437" s="30" t="b">
        <v>1</v>
      </c>
      <c r="H437" s="30" t="b">
        <v>1</v>
      </c>
      <c r="I437" s="30" t="b">
        <v>1</v>
      </c>
      <c r="J437" s="30" t="b">
        <v>1</v>
      </c>
      <c r="K437" s="30" t="b">
        <v>1</v>
      </c>
      <c r="L437" s="30" t="b">
        <v>1</v>
      </c>
      <c r="M437" s="30" t="b">
        <v>1</v>
      </c>
      <c r="N437" s="30" t="b">
        <v>1</v>
      </c>
      <c r="O437" s="30" t="b">
        <v>1</v>
      </c>
      <c r="P437" s="30" t="b">
        <v>1</v>
      </c>
      <c r="Q437" s="30" t="b">
        <v>1</v>
      </c>
      <c r="R437" s="30" t="b">
        <v>1</v>
      </c>
      <c r="S437" s="30" t="b">
        <v>1</v>
      </c>
      <c r="T437" s="30" t="b">
        <v>1</v>
      </c>
      <c r="U437" s="30" t="b">
        <v>1</v>
      </c>
      <c r="V437" s="30" t="b">
        <v>1</v>
      </c>
      <c r="W437" s="30" t="b">
        <v>1</v>
      </c>
      <c r="X437" s="30" t="b">
        <v>1</v>
      </c>
      <c r="Y437" s="30" t="b">
        <v>1</v>
      </c>
      <c r="Z437" s="30" t="b">
        <v>1</v>
      </c>
      <c r="AA437" s="30" t="b">
        <v>1</v>
      </c>
      <c r="AB437" s="30" t="b">
        <v>1</v>
      </c>
      <c r="AC437" s="30" t="b">
        <v>1</v>
      </c>
      <c r="AD437" s="30" t="b">
        <v>1</v>
      </c>
    </row>
    <row r="438" spans="4:30">
      <c r="D438" s="30" t="b">
        <v>1</v>
      </c>
      <c r="E438" s="30" t="b">
        <v>1</v>
      </c>
      <c r="F438" s="30" t="b">
        <v>1</v>
      </c>
      <c r="G438" s="30" t="b">
        <v>1</v>
      </c>
      <c r="H438" s="30" t="b">
        <v>1</v>
      </c>
      <c r="I438" s="30" t="b">
        <v>1</v>
      </c>
      <c r="J438" s="30" t="b">
        <v>1</v>
      </c>
      <c r="K438" s="30" t="b">
        <v>1</v>
      </c>
      <c r="L438" s="30" t="b">
        <v>1</v>
      </c>
      <c r="M438" s="30" t="b">
        <v>1</v>
      </c>
      <c r="N438" s="30" t="b">
        <v>1</v>
      </c>
      <c r="O438" s="30" t="b">
        <v>1</v>
      </c>
      <c r="P438" s="30" t="b">
        <v>1</v>
      </c>
      <c r="Q438" s="30" t="b">
        <v>1</v>
      </c>
      <c r="R438" s="30" t="b">
        <v>1</v>
      </c>
      <c r="S438" s="30" t="b">
        <v>1</v>
      </c>
      <c r="T438" s="30" t="b">
        <v>1</v>
      </c>
      <c r="U438" s="30" t="b">
        <v>1</v>
      </c>
      <c r="V438" s="30" t="b">
        <v>1</v>
      </c>
      <c r="W438" s="30" t="b">
        <v>1</v>
      </c>
      <c r="X438" s="30" t="b">
        <v>1</v>
      </c>
      <c r="Y438" s="30" t="b">
        <v>1</v>
      </c>
      <c r="Z438" s="30" t="b">
        <v>1</v>
      </c>
      <c r="AA438" s="30" t="b">
        <v>1</v>
      </c>
      <c r="AB438" s="30" t="b">
        <v>1</v>
      </c>
      <c r="AC438" s="30" t="b">
        <v>1</v>
      </c>
      <c r="AD438" s="30" t="b">
        <v>1</v>
      </c>
    </row>
    <row r="439" spans="4:30">
      <c r="D439" s="30" t="b">
        <v>1</v>
      </c>
      <c r="E439" s="30" t="b">
        <v>1</v>
      </c>
      <c r="F439" s="30" t="b">
        <v>1</v>
      </c>
      <c r="G439" s="30" t="b">
        <v>1</v>
      </c>
      <c r="H439" s="30" t="b">
        <v>1</v>
      </c>
      <c r="I439" s="30" t="b">
        <v>1</v>
      </c>
      <c r="J439" s="30" t="b">
        <v>1</v>
      </c>
      <c r="K439" s="30" t="b">
        <v>1</v>
      </c>
      <c r="L439" s="30" t="b">
        <v>1</v>
      </c>
      <c r="M439" s="30" t="b">
        <v>1</v>
      </c>
      <c r="N439" s="30" t="b">
        <v>1</v>
      </c>
      <c r="O439" s="30" t="b">
        <v>1</v>
      </c>
      <c r="P439" s="30" t="b">
        <v>1</v>
      </c>
      <c r="Q439" s="30" t="b">
        <v>1</v>
      </c>
      <c r="R439" s="30" t="b">
        <v>1</v>
      </c>
      <c r="S439" s="30" t="b">
        <v>1</v>
      </c>
      <c r="T439" s="30" t="b">
        <v>1</v>
      </c>
      <c r="U439" s="30" t="b">
        <v>1</v>
      </c>
      <c r="V439" s="30" t="b">
        <v>1</v>
      </c>
      <c r="W439" s="30" t="b">
        <v>1</v>
      </c>
      <c r="X439" s="30" t="b">
        <v>1</v>
      </c>
      <c r="Y439" s="30" t="b">
        <v>1</v>
      </c>
      <c r="Z439" s="30" t="b">
        <v>1</v>
      </c>
      <c r="AA439" s="30" t="b">
        <v>1</v>
      </c>
      <c r="AB439" s="30" t="b">
        <v>1</v>
      </c>
      <c r="AC439" s="30" t="b">
        <v>1</v>
      </c>
      <c r="AD439" s="30" t="b">
        <v>1</v>
      </c>
    </row>
    <row r="440" spans="4:30">
      <c r="D440" s="30" t="b">
        <v>1</v>
      </c>
      <c r="E440" s="30" t="b">
        <v>1</v>
      </c>
      <c r="F440" s="30" t="b">
        <v>1</v>
      </c>
      <c r="G440" s="30" t="b">
        <v>1</v>
      </c>
      <c r="H440" s="30" t="b">
        <v>1</v>
      </c>
      <c r="I440" s="30" t="b">
        <v>1</v>
      </c>
      <c r="J440" s="30" t="b">
        <v>1</v>
      </c>
      <c r="K440" s="30" t="b">
        <v>1</v>
      </c>
      <c r="L440" s="30" t="b">
        <v>1</v>
      </c>
      <c r="M440" s="30" t="b">
        <v>1</v>
      </c>
      <c r="N440" s="30" t="b">
        <v>1</v>
      </c>
      <c r="O440" s="30" t="b">
        <v>1</v>
      </c>
      <c r="P440" s="30" t="b">
        <v>1</v>
      </c>
      <c r="Q440" s="30" t="b">
        <v>1</v>
      </c>
      <c r="R440" s="30" t="b">
        <v>1</v>
      </c>
      <c r="S440" s="30" t="b">
        <v>1</v>
      </c>
      <c r="T440" s="30" t="b">
        <v>1</v>
      </c>
      <c r="U440" s="30" t="b">
        <v>1</v>
      </c>
      <c r="V440" s="30" t="b">
        <v>1</v>
      </c>
      <c r="W440" s="30" t="b">
        <v>1</v>
      </c>
      <c r="X440" s="30" t="b">
        <v>1</v>
      </c>
      <c r="Y440" s="30" t="b">
        <v>1</v>
      </c>
      <c r="Z440" s="30" t="b">
        <v>1</v>
      </c>
      <c r="AA440" s="30" t="b">
        <v>1</v>
      </c>
      <c r="AB440" s="30" t="b">
        <v>1</v>
      </c>
      <c r="AC440" s="30" t="b">
        <v>1</v>
      </c>
      <c r="AD440" s="30" t="b">
        <v>1</v>
      </c>
    </row>
    <row r="441" spans="4:30">
      <c r="D441" s="30" t="b">
        <v>1</v>
      </c>
      <c r="E441" s="30" t="b">
        <v>1</v>
      </c>
      <c r="F441" s="30" t="b">
        <v>1</v>
      </c>
      <c r="G441" s="30" t="b">
        <v>1</v>
      </c>
      <c r="H441" s="30" t="b">
        <v>1</v>
      </c>
      <c r="I441" s="30" t="b">
        <v>1</v>
      </c>
      <c r="J441" s="30" t="b">
        <v>1</v>
      </c>
      <c r="K441" s="30" t="b">
        <v>1</v>
      </c>
      <c r="L441" s="30" t="b">
        <v>1</v>
      </c>
      <c r="M441" s="30" t="b">
        <v>1</v>
      </c>
      <c r="N441" s="30" t="b">
        <v>1</v>
      </c>
      <c r="O441" s="30" t="b">
        <v>1</v>
      </c>
      <c r="P441" s="30" t="b">
        <v>1</v>
      </c>
      <c r="Q441" s="30" t="b">
        <v>1</v>
      </c>
      <c r="R441" s="30" t="b">
        <v>1</v>
      </c>
      <c r="S441" s="30" t="b">
        <v>1</v>
      </c>
      <c r="T441" s="30" t="b">
        <v>1</v>
      </c>
      <c r="U441" s="30" t="b">
        <v>1</v>
      </c>
      <c r="V441" s="30" t="b">
        <v>1</v>
      </c>
      <c r="W441" s="30" t="b">
        <v>1</v>
      </c>
      <c r="X441" s="30" t="b">
        <v>1</v>
      </c>
      <c r="Y441" s="30" t="b">
        <v>1</v>
      </c>
      <c r="Z441" s="30" t="b">
        <v>1</v>
      </c>
      <c r="AA441" s="30" t="b">
        <v>1</v>
      </c>
      <c r="AB441" s="30" t="b">
        <v>1</v>
      </c>
      <c r="AC441" s="30" t="b">
        <v>1</v>
      </c>
      <c r="AD441" s="30" t="b">
        <v>1</v>
      </c>
    </row>
    <row r="442" spans="4:30">
      <c r="D442" s="30" t="b">
        <v>1</v>
      </c>
      <c r="E442" s="30" t="b">
        <v>1</v>
      </c>
      <c r="F442" s="30" t="b">
        <v>1</v>
      </c>
      <c r="G442" s="30" t="b">
        <v>1</v>
      </c>
      <c r="H442" s="30" t="b">
        <v>1</v>
      </c>
      <c r="I442" s="30" t="b">
        <v>1</v>
      </c>
      <c r="J442" s="30" t="b">
        <v>1</v>
      </c>
      <c r="K442" s="30" t="b">
        <v>1</v>
      </c>
      <c r="L442" s="30" t="b">
        <v>1</v>
      </c>
      <c r="M442" s="30" t="b">
        <v>1</v>
      </c>
      <c r="N442" s="30" t="b">
        <v>1</v>
      </c>
      <c r="O442" s="30" t="b">
        <v>1</v>
      </c>
      <c r="P442" s="30" t="b">
        <v>1</v>
      </c>
      <c r="Q442" s="30" t="b">
        <v>1</v>
      </c>
      <c r="R442" s="30" t="b">
        <v>1</v>
      </c>
      <c r="S442" s="30" t="b">
        <v>1</v>
      </c>
      <c r="T442" s="30" t="b">
        <v>1</v>
      </c>
      <c r="U442" s="30" t="b">
        <v>1</v>
      </c>
      <c r="V442" s="30" t="b">
        <v>1</v>
      </c>
      <c r="W442" s="30" t="b">
        <v>1</v>
      </c>
      <c r="X442" s="30" t="b">
        <v>1</v>
      </c>
      <c r="Y442" s="30" t="b">
        <v>1</v>
      </c>
      <c r="Z442" s="30" t="b">
        <v>1</v>
      </c>
      <c r="AA442" s="30" t="b">
        <v>1</v>
      </c>
      <c r="AB442" s="30" t="b">
        <v>1</v>
      </c>
      <c r="AC442" s="30" t="b">
        <v>1</v>
      </c>
      <c r="AD442" s="30" t="b">
        <v>1</v>
      </c>
    </row>
    <row r="443" spans="4:30">
      <c r="D443" s="30" t="b">
        <v>1</v>
      </c>
      <c r="E443" s="30" t="b">
        <v>1</v>
      </c>
      <c r="F443" s="30" t="b">
        <v>1</v>
      </c>
      <c r="G443" s="30" t="b">
        <v>1</v>
      </c>
      <c r="H443" s="30" t="b">
        <v>1</v>
      </c>
      <c r="I443" s="30" t="b">
        <v>1</v>
      </c>
      <c r="J443" s="30" t="b">
        <v>1</v>
      </c>
      <c r="K443" s="30" t="b">
        <v>1</v>
      </c>
      <c r="L443" s="30" t="b">
        <v>1</v>
      </c>
      <c r="M443" s="30" t="b">
        <v>1</v>
      </c>
      <c r="N443" s="30" t="b">
        <v>1</v>
      </c>
      <c r="O443" s="30" t="b">
        <v>1</v>
      </c>
      <c r="P443" s="30" t="b">
        <v>1</v>
      </c>
      <c r="Q443" s="30" t="b">
        <v>1</v>
      </c>
      <c r="R443" s="30" t="b">
        <v>1</v>
      </c>
      <c r="S443" s="30" t="b">
        <v>1</v>
      </c>
      <c r="T443" s="30" t="b">
        <v>1</v>
      </c>
      <c r="U443" s="30" t="b">
        <v>1</v>
      </c>
      <c r="V443" s="30" t="b">
        <v>1</v>
      </c>
      <c r="W443" s="30" t="b">
        <v>1</v>
      </c>
      <c r="X443" s="30" t="b">
        <v>1</v>
      </c>
      <c r="Y443" s="30" t="b">
        <v>1</v>
      </c>
      <c r="Z443" s="30" t="b">
        <v>1</v>
      </c>
      <c r="AA443" s="30" t="b">
        <v>1</v>
      </c>
      <c r="AB443" s="30" t="b">
        <v>1</v>
      </c>
      <c r="AC443" s="30" t="b">
        <v>1</v>
      </c>
      <c r="AD443" s="30" t="b">
        <v>1</v>
      </c>
    </row>
    <row r="444" spans="4:30">
      <c r="D444" s="30" t="b">
        <v>1</v>
      </c>
      <c r="E444" s="30" t="b">
        <v>1</v>
      </c>
      <c r="F444" s="30" t="b">
        <v>1</v>
      </c>
      <c r="G444" s="30" t="b">
        <v>1</v>
      </c>
      <c r="H444" s="30" t="b">
        <v>1</v>
      </c>
      <c r="I444" s="30" t="b">
        <v>1</v>
      </c>
      <c r="J444" s="30" t="b">
        <v>1</v>
      </c>
      <c r="K444" s="30" t="b">
        <v>1</v>
      </c>
      <c r="L444" s="30" t="b">
        <v>1</v>
      </c>
      <c r="M444" s="30" t="b">
        <v>1</v>
      </c>
      <c r="N444" s="30" t="b">
        <v>1</v>
      </c>
      <c r="O444" s="30" t="b">
        <v>1</v>
      </c>
      <c r="P444" s="30" t="b">
        <v>1</v>
      </c>
      <c r="Q444" s="30" t="b">
        <v>1</v>
      </c>
      <c r="R444" s="30" t="b">
        <v>1</v>
      </c>
      <c r="S444" s="30" t="b">
        <v>1</v>
      </c>
      <c r="T444" s="30" t="b">
        <v>1</v>
      </c>
      <c r="U444" s="30" t="b">
        <v>1</v>
      </c>
      <c r="V444" s="30" t="b">
        <v>1</v>
      </c>
      <c r="W444" s="30" t="b">
        <v>1</v>
      </c>
      <c r="X444" s="30" t="b">
        <v>1</v>
      </c>
      <c r="Y444" s="30" t="b">
        <v>1</v>
      </c>
      <c r="Z444" s="30" t="b">
        <v>1</v>
      </c>
      <c r="AA444" s="30" t="b">
        <v>1</v>
      </c>
      <c r="AB444" s="30" t="b">
        <v>1</v>
      </c>
      <c r="AC444" s="30" t="b">
        <v>1</v>
      </c>
      <c r="AD444" s="30" t="b">
        <v>1</v>
      </c>
    </row>
    <row r="445" spans="4:30">
      <c r="D445" s="30" t="b">
        <v>1</v>
      </c>
      <c r="E445" s="30" t="b">
        <v>1</v>
      </c>
      <c r="F445" s="30" t="b">
        <v>1</v>
      </c>
      <c r="G445" s="30" t="b">
        <v>1</v>
      </c>
      <c r="H445" s="30" t="b">
        <v>1</v>
      </c>
      <c r="I445" s="30" t="b">
        <v>1</v>
      </c>
      <c r="J445" s="30" t="b">
        <v>1</v>
      </c>
      <c r="K445" s="30" t="b">
        <v>1</v>
      </c>
      <c r="L445" s="30" t="b">
        <v>1</v>
      </c>
      <c r="M445" s="30" t="b">
        <v>1</v>
      </c>
      <c r="N445" s="30" t="b">
        <v>1</v>
      </c>
      <c r="O445" s="30" t="b">
        <v>1</v>
      </c>
      <c r="P445" s="30" t="b">
        <v>1</v>
      </c>
      <c r="Q445" s="30" t="b">
        <v>1</v>
      </c>
      <c r="R445" s="30" t="b">
        <v>1</v>
      </c>
      <c r="S445" s="30" t="b">
        <v>1</v>
      </c>
      <c r="T445" s="30" t="b">
        <v>1</v>
      </c>
      <c r="U445" s="30" t="b">
        <v>1</v>
      </c>
      <c r="V445" s="30" t="b">
        <v>1</v>
      </c>
      <c r="W445" s="30" t="b">
        <v>1</v>
      </c>
      <c r="X445" s="30" t="b">
        <v>1</v>
      </c>
      <c r="Y445" s="30" t="b">
        <v>1</v>
      </c>
      <c r="Z445" s="30" t="b">
        <v>1</v>
      </c>
      <c r="AA445" s="30" t="b">
        <v>1</v>
      </c>
      <c r="AB445" s="30" t="b">
        <v>1</v>
      </c>
      <c r="AC445" s="30" t="b">
        <v>1</v>
      </c>
      <c r="AD445" s="30" t="b">
        <v>1</v>
      </c>
    </row>
    <row r="446" spans="4:30">
      <c r="D446" s="30" t="b">
        <v>1</v>
      </c>
      <c r="E446" s="30" t="b">
        <v>1</v>
      </c>
      <c r="F446" s="30" t="b">
        <v>1</v>
      </c>
      <c r="G446" s="30" t="b">
        <v>1</v>
      </c>
      <c r="H446" s="30" t="b">
        <v>1</v>
      </c>
      <c r="I446" s="30" t="b">
        <v>1</v>
      </c>
      <c r="J446" s="30" t="b">
        <v>1</v>
      </c>
      <c r="K446" s="30" t="b">
        <v>1</v>
      </c>
      <c r="L446" s="30" t="b">
        <v>1</v>
      </c>
      <c r="M446" s="30" t="b">
        <v>1</v>
      </c>
      <c r="N446" s="30" t="b">
        <v>1</v>
      </c>
      <c r="O446" s="30" t="b">
        <v>1</v>
      </c>
      <c r="P446" s="30" t="b">
        <v>1</v>
      </c>
      <c r="Q446" s="30" t="b">
        <v>1</v>
      </c>
      <c r="R446" s="30" t="b">
        <v>1</v>
      </c>
      <c r="S446" s="30" t="b">
        <v>1</v>
      </c>
      <c r="T446" s="30" t="b">
        <v>1</v>
      </c>
      <c r="U446" s="30" t="b">
        <v>1</v>
      </c>
      <c r="V446" s="30" t="b">
        <v>1</v>
      </c>
      <c r="W446" s="30" t="b">
        <v>1</v>
      </c>
      <c r="X446" s="30" t="b">
        <v>1</v>
      </c>
      <c r="Y446" s="30" t="b">
        <v>1</v>
      </c>
      <c r="Z446" s="30" t="b">
        <v>1</v>
      </c>
      <c r="AA446" s="30" t="b">
        <v>1</v>
      </c>
      <c r="AB446" s="30" t="b">
        <v>1</v>
      </c>
      <c r="AC446" s="30" t="b">
        <v>1</v>
      </c>
      <c r="AD446" s="30" t="b">
        <v>1</v>
      </c>
    </row>
    <row r="447" spans="4:30">
      <c r="D447" s="30" t="b">
        <v>1</v>
      </c>
      <c r="E447" s="30" t="b">
        <v>1</v>
      </c>
      <c r="F447" s="30" t="b">
        <v>1</v>
      </c>
      <c r="G447" s="30" t="b">
        <v>1</v>
      </c>
      <c r="H447" s="30" t="b">
        <v>1</v>
      </c>
      <c r="I447" s="30" t="b">
        <v>1</v>
      </c>
      <c r="J447" s="30" t="b">
        <v>1</v>
      </c>
      <c r="K447" s="30" t="b">
        <v>1</v>
      </c>
      <c r="L447" s="30" t="b">
        <v>1</v>
      </c>
      <c r="M447" s="30" t="b">
        <v>1</v>
      </c>
      <c r="N447" s="30" t="b">
        <v>1</v>
      </c>
      <c r="O447" s="30" t="b">
        <v>1</v>
      </c>
      <c r="P447" s="30" t="b">
        <v>1</v>
      </c>
      <c r="Q447" s="30" t="b">
        <v>1</v>
      </c>
      <c r="R447" s="30" t="b">
        <v>1</v>
      </c>
      <c r="S447" s="30" t="b">
        <v>1</v>
      </c>
      <c r="T447" s="30" t="b">
        <v>1</v>
      </c>
      <c r="U447" s="30" t="b">
        <v>1</v>
      </c>
      <c r="V447" s="30" t="b">
        <v>1</v>
      </c>
      <c r="W447" s="30" t="b">
        <v>1</v>
      </c>
      <c r="X447" s="30" t="b">
        <v>1</v>
      </c>
      <c r="Y447" s="30" t="b">
        <v>1</v>
      </c>
      <c r="Z447" s="30" t="b">
        <v>1</v>
      </c>
      <c r="AA447" s="30" t="b">
        <v>1</v>
      </c>
      <c r="AB447" s="30" t="b">
        <v>1</v>
      </c>
      <c r="AC447" s="30" t="b">
        <v>1</v>
      </c>
      <c r="AD447" s="30" t="b">
        <v>1</v>
      </c>
    </row>
    <row r="448" spans="4:30">
      <c r="D448" s="30" t="b">
        <v>1</v>
      </c>
      <c r="E448" s="30" t="b">
        <v>1</v>
      </c>
      <c r="F448" s="30" t="b">
        <v>1</v>
      </c>
      <c r="G448" s="30" t="b">
        <v>1</v>
      </c>
      <c r="H448" s="30" t="b">
        <v>1</v>
      </c>
      <c r="I448" s="30" t="b">
        <v>1</v>
      </c>
      <c r="J448" s="30" t="b">
        <v>1</v>
      </c>
      <c r="K448" s="30" t="b">
        <v>1</v>
      </c>
      <c r="L448" s="30" t="b">
        <v>1</v>
      </c>
      <c r="M448" s="30" t="b">
        <v>1</v>
      </c>
      <c r="N448" s="30" t="b">
        <v>1</v>
      </c>
      <c r="O448" s="30" t="b">
        <v>1</v>
      </c>
      <c r="P448" s="30" t="b">
        <v>1</v>
      </c>
      <c r="Q448" s="30" t="b">
        <v>1</v>
      </c>
      <c r="R448" s="30" t="b">
        <v>1</v>
      </c>
      <c r="S448" s="30" t="b">
        <v>1</v>
      </c>
      <c r="T448" s="30" t="b">
        <v>1</v>
      </c>
      <c r="U448" s="30" t="b">
        <v>1</v>
      </c>
      <c r="V448" s="30" t="b">
        <v>1</v>
      </c>
      <c r="W448" s="30" t="b">
        <v>1</v>
      </c>
      <c r="X448" s="30" t="b">
        <v>1</v>
      </c>
      <c r="Y448" s="30" t="b">
        <v>1</v>
      </c>
      <c r="Z448" s="30" t="b">
        <v>1</v>
      </c>
      <c r="AA448" s="30" t="b">
        <v>1</v>
      </c>
      <c r="AB448" s="30" t="b">
        <v>1</v>
      </c>
      <c r="AC448" s="30" t="b">
        <v>1</v>
      </c>
      <c r="AD448" s="30" t="b">
        <v>1</v>
      </c>
    </row>
    <row r="449" spans="4:30">
      <c r="D449" s="30" t="b">
        <v>1</v>
      </c>
      <c r="E449" s="30" t="b">
        <v>1</v>
      </c>
      <c r="F449" s="30" t="b">
        <v>1</v>
      </c>
      <c r="G449" s="30" t="b">
        <v>1</v>
      </c>
      <c r="H449" s="30" t="b">
        <v>1</v>
      </c>
      <c r="I449" s="30" t="b">
        <v>1</v>
      </c>
      <c r="J449" s="30" t="b">
        <v>1</v>
      </c>
      <c r="K449" s="30" t="b">
        <v>1</v>
      </c>
      <c r="L449" s="30" t="b">
        <v>1</v>
      </c>
      <c r="M449" s="30" t="b">
        <v>1</v>
      </c>
      <c r="N449" s="30" t="b">
        <v>1</v>
      </c>
      <c r="O449" s="30" t="b">
        <v>1</v>
      </c>
      <c r="P449" s="30" t="b">
        <v>1</v>
      </c>
      <c r="Q449" s="30" t="b">
        <v>1</v>
      </c>
      <c r="R449" s="30" t="b">
        <v>1</v>
      </c>
      <c r="S449" s="30" t="b">
        <v>1</v>
      </c>
      <c r="T449" s="30" t="b">
        <v>1</v>
      </c>
      <c r="U449" s="30" t="b">
        <v>1</v>
      </c>
      <c r="V449" s="30" t="b">
        <v>1</v>
      </c>
      <c r="W449" s="30" t="b">
        <v>1</v>
      </c>
      <c r="X449" s="30" t="b">
        <v>1</v>
      </c>
      <c r="Y449" s="30" t="b">
        <v>1</v>
      </c>
      <c r="Z449" s="30" t="b">
        <v>1</v>
      </c>
      <c r="AA449" s="30" t="b">
        <v>1</v>
      </c>
      <c r="AB449" s="30" t="b">
        <v>1</v>
      </c>
      <c r="AC449" s="30" t="b">
        <v>1</v>
      </c>
      <c r="AD449" s="30" t="b">
        <v>1</v>
      </c>
    </row>
    <row r="450" spans="4:30">
      <c r="D450" s="30" t="b">
        <v>1</v>
      </c>
      <c r="E450" s="30" t="b">
        <v>1</v>
      </c>
      <c r="F450" s="30" t="b">
        <v>1</v>
      </c>
      <c r="G450" s="30" t="b">
        <v>1</v>
      </c>
      <c r="H450" s="30" t="b">
        <v>1</v>
      </c>
      <c r="I450" s="30" t="b">
        <v>1</v>
      </c>
      <c r="J450" s="30" t="b">
        <v>1</v>
      </c>
      <c r="K450" s="30" t="b">
        <v>1</v>
      </c>
      <c r="L450" s="30" t="b">
        <v>1</v>
      </c>
      <c r="M450" s="30" t="b">
        <v>1</v>
      </c>
      <c r="N450" s="30" t="b">
        <v>1</v>
      </c>
      <c r="O450" s="30" t="b">
        <v>1</v>
      </c>
      <c r="P450" s="30" t="b">
        <v>1</v>
      </c>
      <c r="Q450" s="30" t="b">
        <v>1</v>
      </c>
      <c r="R450" s="30" t="b">
        <v>1</v>
      </c>
      <c r="S450" s="30" t="b">
        <v>1</v>
      </c>
      <c r="T450" s="30" t="b">
        <v>1</v>
      </c>
      <c r="U450" s="30" t="b">
        <v>1</v>
      </c>
      <c r="V450" s="30" t="b">
        <v>1</v>
      </c>
      <c r="W450" s="30" t="b">
        <v>1</v>
      </c>
      <c r="X450" s="30" t="b">
        <v>1</v>
      </c>
      <c r="Y450" s="30" t="b">
        <v>1</v>
      </c>
      <c r="Z450" s="30" t="b">
        <v>1</v>
      </c>
      <c r="AA450" s="30" t="b">
        <v>1</v>
      </c>
      <c r="AB450" s="30" t="b">
        <v>1</v>
      </c>
      <c r="AC450" s="30" t="b">
        <v>1</v>
      </c>
      <c r="AD450" s="30" t="b">
        <v>1</v>
      </c>
    </row>
    <row r="451" spans="4:30">
      <c r="D451" s="30" t="b">
        <v>1</v>
      </c>
      <c r="E451" s="30" t="b">
        <v>1</v>
      </c>
      <c r="F451" s="30" t="b">
        <v>1</v>
      </c>
      <c r="G451" s="30" t="b">
        <v>1</v>
      </c>
      <c r="H451" s="30" t="b">
        <v>1</v>
      </c>
      <c r="I451" s="30" t="b">
        <v>1</v>
      </c>
      <c r="J451" s="30" t="b">
        <v>1</v>
      </c>
      <c r="K451" s="30" t="b">
        <v>1</v>
      </c>
      <c r="L451" s="30" t="b">
        <v>1</v>
      </c>
      <c r="M451" s="30" t="b">
        <v>1</v>
      </c>
      <c r="N451" s="30" t="b">
        <v>1</v>
      </c>
      <c r="O451" s="30" t="b">
        <v>1</v>
      </c>
      <c r="P451" s="30" t="b">
        <v>1</v>
      </c>
      <c r="Q451" s="30" t="b">
        <v>1</v>
      </c>
      <c r="R451" s="30" t="b">
        <v>1</v>
      </c>
      <c r="S451" s="30" t="b">
        <v>1</v>
      </c>
      <c r="T451" s="30" t="b">
        <v>1</v>
      </c>
      <c r="U451" s="30" t="b">
        <v>1</v>
      </c>
      <c r="V451" s="30" t="b">
        <v>1</v>
      </c>
      <c r="W451" s="30" t="b">
        <v>1</v>
      </c>
      <c r="X451" s="30" t="b">
        <v>1</v>
      </c>
      <c r="Y451" s="30" t="b">
        <v>1</v>
      </c>
      <c r="Z451" s="30" t="b">
        <v>1</v>
      </c>
      <c r="AA451" s="30" t="b">
        <v>1</v>
      </c>
      <c r="AB451" s="30" t="b">
        <v>1</v>
      </c>
      <c r="AC451" s="30" t="b">
        <v>1</v>
      </c>
      <c r="AD451" s="30" t="b">
        <v>1</v>
      </c>
    </row>
    <row r="452" spans="4:30">
      <c r="D452" s="30" t="b">
        <v>1</v>
      </c>
      <c r="E452" s="30" t="b">
        <v>1</v>
      </c>
      <c r="F452" s="30" t="b">
        <v>1</v>
      </c>
      <c r="G452" s="30" t="b">
        <v>1</v>
      </c>
      <c r="H452" s="30" t="b">
        <v>1</v>
      </c>
      <c r="I452" s="30" t="b">
        <v>1</v>
      </c>
      <c r="J452" s="30" t="b">
        <v>1</v>
      </c>
      <c r="K452" s="30" t="b">
        <v>1</v>
      </c>
      <c r="L452" s="30" t="b">
        <v>1</v>
      </c>
      <c r="M452" s="30" t="b">
        <v>1</v>
      </c>
      <c r="N452" s="30" t="b">
        <v>1</v>
      </c>
      <c r="O452" s="30" t="b">
        <v>1</v>
      </c>
      <c r="P452" s="30" t="b">
        <v>1</v>
      </c>
      <c r="Q452" s="30" t="b">
        <v>1</v>
      </c>
      <c r="R452" s="30" t="b">
        <v>1</v>
      </c>
      <c r="S452" s="30" t="b">
        <v>1</v>
      </c>
      <c r="T452" s="30" t="b">
        <v>1</v>
      </c>
      <c r="U452" s="30" t="b">
        <v>1</v>
      </c>
      <c r="V452" s="30" t="b">
        <v>1</v>
      </c>
      <c r="W452" s="30" t="b">
        <v>1</v>
      </c>
      <c r="X452" s="30" t="b">
        <v>1</v>
      </c>
      <c r="Y452" s="30" t="b">
        <v>1</v>
      </c>
      <c r="Z452" s="30" t="b">
        <v>1</v>
      </c>
      <c r="AA452" s="30" t="b">
        <v>1</v>
      </c>
      <c r="AB452" s="30" t="b">
        <v>1</v>
      </c>
      <c r="AC452" s="30" t="b">
        <v>1</v>
      </c>
      <c r="AD452" s="30" t="b">
        <v>1</v>
      </c>
    </row>
    <row r="453" spans="4:30">
      <c r="D453" s="30" t="b">
        <v>1</v>
      </c>
      <c r="E453" s="30" t="b">
        <v>1</v>
      </c>
      <c r="F453" s="30" t="b">
        <v>1</v>
      </c>
      <c r="G453" s="30" t="b">
        <v>1</v>
      </c>
      <c r="H453" s="30" t="b">
        <v>1</v>
      </c>
      <c r="I453" s="30" t="b">
        <v>1</v>
      </c>
      <c r="J453" s="30" t="b">
        <v>1</v>
      </c>
      <c r="K453" s="30" t="b">
        <v>1</v>
      </c>
      <c r="L453" s="30" t="b">
        <v>1</v>
      </c>
      <c r="M453" s="30" t="b">
        <v>1</v>
      </c>
      <c r="N453" s="30" t="b">
        <v>1</v>
      </c>
      <c r="O453" s="30" t="b">
        <v>1</v>
      </c>
      <c r="P453" s="30" t="b">
        <v>1</v>
      </c>
      <c r="Q453" s="30" t="b">
        <v>1</v>
      </c>
      <c r="R453" s="30" t="b">
        <v>1</v>
      </c>
      <c r="S453" s="30" t="b">
        <v>1</v>
      </c>
      <c r="T453" s="30" t="b">
        <v>1</v>
      </c>
      <c r="U453" s="30" t="b">
        <v>1</v>
      </c>
      <c r="V453" s="30" t="b">
        <v>1</v>
      </c>
      <c r="W453" s="30" t="b">
        <v>1</v>
      </c>
      <c r="X453" s="30" t="b">
        <v>1</v>
      </c>
      <c r="Y453" s="30" t="b">
        <v>1</v>
      </c>
      <c r="Z453" s="30" t="b">
        <v>1</v>
      </c>
      <c r="AA453" s="30" t="b">
        <v>1</v>
      </c>
      <c r="AB453" s="30" t="b">
        <v>1</v>
      </c>
      <c r="AC453" s="30" t="b">
        <v>1</v>
      </c>
      <c r="AD453" s="30" t="b">
        <v>1</v>
      </c>
    </row>
    <row r="454" spans="4:30">
      <c r="D454" s="30" t="b">
        <v>1</v>
      </c>
      <c r="E454" s="30" t="b">
        <v>1</v>
      </c>
      <c r="F454" s="30" t="b">
        <v>1</v>
      </c>
      <c r="G454" s="30" t="b">
        <v>1</v>
      </c>
      <c r="H454" s="30" t="b">
        <v>1</v>
      </c>
      <c r="I454" s="30" t="b">
        <v>1</v>
      </c>
      <c r="J454" s="30" t="b">
        <v>1</v>
      </c>
      <c r="K454" s="30" t="b">
        <v>1</v>
      </c>
      <c r="L454" s="30" t="b">
        <v>1</v>
      </c>
      <c r="M454" s="30" t="b">
        <v>1</v>
      </c>
      <c r="N454" s="30" t="b">
        <v>1</v>
      </c>
      <c r="O454" s="30" t="b">
        <v>1</v>
      </c>
      <c r="P454" s="30" t="b">
        <v>1</v>
      </c>
      <c r="Q454" s="30" t="b">
        <v>1</v>
      </c>
      <c r="R454" s="30" t="b">
        <v>1</v>
      </c>
      <c r="S454" s="30" t="b">
        <v>1</v>
      </c>
      <c r="T454" s="30" t="b">
        <v>1</v>
      </c>
      <c r="U454" s="30" t="b">
        <v>1</v>
      </c>
      <c r="V454" s="30" t="b">
        <v>1</v>
      </c>
      <c r="W454" s="30" t="b">
        <v>1</v>
      </c>
      <c r="X454" s="30" t="b">
        <v>1</v>
      </c>
      <c r="Y454" s="30" t="b">
        <v>1</v>
      </c>
      <c r="Z454" s="30" t="b">
        <v>1</v>
      </c>
      <c r="AA454" s="30" t="b">
        <v>1</v>
      </c>
      <c r="AB454" s="30" t="b">
        <v>1</v>
      </c>
      <c r="AC454" s="30" t="b">
        <v>1</v>
      </c>
      <c r="AD454" s="30" t="b">
        <v>1</v>
      </c>
    </row>
    <row r="455" spans="4:30">
      <c r="D455" s="30" t="b">
        <v>1</v>
      </c>
      <c r="E455" s="30" t="b">
        <v>1</v>
      </c>
      <c r="F455" s="30" t="b">
        <v>1</v>
      </c>
      <c r="G455" s="30" t="b">
        <v>1</v>
      </c>
      <c r="H455" s="30" t="b">
        <v>1</v>
      </c>
      <c r="I455" s="30" t="b">
        <v>1</v>
      </c>
      <c r="J455" s="30" t="b">
        <v>1</v>
      </c>
      <c r="K455" s="30" t="b">
        <v>1</v>
      </c>
      <c r="L455" s="30" t="b">
        <v>1</v>
      </c>
      <c r="M455" s="30" t="b">
        <v>1</v>
      </c>
      <c r="N455" s="30" t="b">
        <v>1</v>
      </c>
      <c r="O455" s="30" t="b">
        <v>1</v>
      </c>
      <c r="P455" s="30" t="b">
        <v>1</v>
      </c>
      <c r="Q455" s="30" t="b">
        <v>1</v>
      </c>
      <c r="R455" s="30" t="b">
        <v>1</v>
      </c>
      <c r="S455" s="30" t="b">
        <v>1</v>
      </c>
      <c r="T455" s="30" t="b">
        <v>1</v>
      </c>
      <c r="U455" s="30" t="b">
        <v>1</v>
      </c>
      <c r="V455" s="30" t="b">
        <v>1</v>
      </c>
      <c r="W455" s="30" t="b">
        <v>1</v>
      </c>
      <c r="X455" s="30" t="b">
        <v>1</v>
      </c>
      <c r="Y455" s="30" t="b">
        <v>1</v>
      </c>
      <c r="Z455" s="30" t="b">
        <v>1</v>
      </c>
      <c r="AA455" s="30" t="b">
        <v>1</v>
      </c>
      <c r="AB455" s="30" t="b">
        <v>1</v>
      </c>
      <c r="AC455" s="30" t="b">
        <v>1</v>
      </c>
      <c r="AD455" s="30" t="b">
        <v>1</v>
      </c>
    </row>
    <row r="456" spans="4:30">
      <c r="D456" s="30" t="b">
        <v>1</v>
      </c>
      <c r="E456" s="30" t="b">
        <v>1</v>
      </c>
      <c r="F456" s="30" t="b">
        <v>1</v>
      </c>
      <c r="G456" s="30" t="b">
        <v>1</v>
      </c>
      <c r="H456" s="30" t="b">
        <v>1</v>
      </c>
      <c r="I456" s="30" t="b">
        <v>1</v>
      </c>
      <c r="J456" s="30" t="b">
        <v>1</v>
      </c>
      <c r="K456" s="30" t="b">
        <v>1</v>
      </c>
      <c r="L456" s="30" t="b">
        <v>1</v>
      </c>
      <c r="M456" s="30" t="b">
        <v>1</v>
      </c>
      <c r="N456" s="30" t="b">
        <v>1</v>
      </c>
      <c r="O456" s="30" t="b">
        <v>1</v>
      </c>
      <c r="P456" s="30" t="b">
        <v>1</v>
      </c>
      <c r="Q456" s="30" t="b">
        <v>1</v>
      </c>
      <c r="R456" s="30" t="b">
        <v>1</v>
      </c>
      <c r="S456" s="30" t="b">
        <v>1</v>
      </c>
      <c r="T456" s="30" t="b">
        <v>1</v>
      </c>
      <c r="U456" s="30" t="b">
        <v>1</v>
      </c>
      <c r="V456" s="30" t="b">
        <v>1</v>
      </c>
      <c r="W456" s="30" t="b">
        <v>1</v>
      </c>
      <c r="X456" s="30" t="b">
        <v>1</v>
      </c>
      <c r="Y456" s="30" t="b">
        <v>1</v>
      </c>
      <c r="Z456" s="30" t="b">
        <v>1</v>
      </c>
      <c r="AA456" s="30" t="b">
        <v>1</v>
      </c>
      <c r="AB456" s="30" t="b">
        <v>1</v>
      </c>
      <c r="AC456" s="30" t="b">
        <v>1</v>
      </c>
      <c r="AD456" s="30" t="b">
        <v>1</v>
      </c>
    </row>
    <row r="457" spans="4:30">
      <c r="D457" s="30" t="b">
        <v>1</v>
      </c>
      <c r="E457" s="30" t="b">
        <v>1</v>
      </c>
      <c r="F457" s="30" t="b">
        <v>1</v>
      </c>
      <c r="G457" s="30" t="b">
        <v>1</v>
      </c>
      <c r="H457" s="30" t="b">
        <v>1</v>
      </c>
      <c r="I457" s="30" t="b">
        <v>1</v>
      </c>
      <c r="J457" s="30" t="b">
        <v>1</v>
      </c>
      <c r="K457" s="30" t="b">
        <v>1</v>
      </c>
      <c r="L457" s="30" t="b">
        <v>1</v>
      </c>
      <c r="M457" s="30" t="b">
        <v>1</v>
      </c>
      <c r="N457" s="30" t="b">
        <v>1</v>
      </c>
      <c r="O457" s="30" t="b">
        <v>1</v>
      </c>
      <c r="P457" s="30" t="b">
        <v>1</v>
      </c>
      <c r="Q457" s="30" t="b">
        <v>1</v>
      </c>
      <c r="R457" s="30" t="b">
        <v>1</v>
      </c>
      <c r="S457" s="30" t="b">
        <v>1</v>
      </c>
      <c r="T457" s="30" t="b">
        <v>1</v>
      </c>
      <c r="U457" s="30" t="b">
        <v>1</v>
      </c>
      <c r="V457" s="30" t="b">
        <v>1</v>
      </c>
      <c r="W457" s="30" t="b">
        <v>1</v>
      </c>
      <c r="X457" s="30" t="b">
        <v>1</v>
      </c>
      <c r="Y457" s="30" t="b">
        <v>1</v>
      </c>
      <c r="Z457" s="30" t="b">
        <v>1</v>
      </c>
      <c r="AA457" s="30" t="b">
        <v>1</v>
      </c>
      <c r="AB457" s="30" t="b">
        <v>1</v>
      </c>
      <c r="AC457" s="30" t="b">
        <v>1</v>
      </c>
      <c r="AD457" s="30" t="b">
        <v>1</v>
      </c>
    </row>
    <row r="458" spans="4:30">
      <c r="D458" s="30" t="b">
        <v>1</v>
      </c>
      <c r="E458" s="30" t="b">
        <v>1</v>
      </c>
      <c r="F458" s="30" t="b">
        <v>1</v>
      </c>
      <c r="G458" s="30" t="b">
        <v>1</v>
      </c>
      <c r="H458" s="30" t="b">
        <v>1</v>
      </c>
      <c r="I458" s="30" t="b">
        <v>1</v>
      </c>
      <c r="J458" s="30" t="b">
        <v>1</v>
      </c>
      <c r="K458" s="30" t="b">
        <v>1</v>
      </c>
      <c r="L458" s="30" t="b">
        <v>1</v>
      </c>
      <c r="M458" s="30" t="b">
        <v>1</v>
      </c>
      <c r="N458" s="30" t="b">
        <v>1</v>
      </c>
      <c r="O458" s="30" t="b">
        <v>1</v>
      </c>
      <c r="P458" s="30" t="b">
        <v>1</v>
      </c>
      <c r="Q458" s="30" t="b">
        <v>1</v>
      </c>
      <c r="R458" s="30" t="b">
        <v>1</v>
      </c>
      <c r="S458" s="30" t="b">
        <v>1</v>
      </c>
      <c r="T458" s="30" t="b">
        <v>1</v>
      </c>
      <c r="U458" s="30" t="b">
        <v>1</v>
      </c>
      <c r="V458" s="30" t="b">
        <v>1</v>
      </c>
      <c r="W458" s="30" t="b">
        <v>1</v>
      </c>
      <c r="X458" s="30" t="b">
        <v>1</v>
      </c>
      <c r="Y458" s="30" t="b">
        <v>1</v>
      </c>
      <c r="Z458" s="30" t="b">
        <v>1</v>
      </c>
      <c r="AA458" s="30" t="b">
        <v>1</v>
      </c>
      <c r="AB458" s="30" t="b">
        <v>1</v>
      </c>
      <c r="AC458" s="30" t="b">
        <v>1</v>
      </c>
      <c r="AD458" s="30" t="b">
        <v>1</v>
      </c>
    </row>
    <row r="459" spans="4:30">
      <c r="D459" s="30" t="b">
        <v>1</v>
      </c>
      <c r="E459" s="30" t="b">
        <v>1</v>
      </c>
      <c r="F459" s="30" t="b">
        <v>1</v>
      </c>
      <c r="G459" s="30" t="b">
        <v>1</v>
      </c>
      <c r="H459" s="30" t="b">
        <v>1</v>
      </c>
      <c r="I459" s="30" t="b">
        <v>1</v>
      </c>
      <c r="J459" s="30" t="b">
        <v>1</v>
      </c>
      <c r="K459" s="30" t="b">
        <v>1</v>
      </c>
      <c r="L459" s="30" t="b">
        <v>1</v>
      </c>
      <c r="M459" s="30" t="b">
        <v>1</v>
      </c>
      <c r="N459" s="30" t="b">
        <v>1</v>
      </c>
      <c r="O459" s="30" t="b">
        <v>1</v>
      </c>
      <c r="P459" s="30" t="b">
        <v>1</v>
      </c>
      <c r="Q459" s="30" t="b">
        <v>1</v>
      </c>
      <c r="R459" s="30" t="b">
        <v>1</v>
      </c>
      <c r="S459" s="30" t="b">
        <v>1</v>
      </c>
      <c r="T459" s="30" t="b">
        <v>1</v>
      </c>
      <c r="U459" s="30" t="b">
        <v>1</v>
      </c>
      <c r="V459" s="30" t="b">
        <v>1</v>
      </c>
      <c r="W459" s="30" t="b">
        <v>1</v>
      </c>
      <c r="X459" s="30" t="b">
        <v>1</v>
      </c>
      <c r="Y459" s="30" t="b">
        <v>1</v>
      </c>
      <c r="Z459" s="30" t="b">
        <v>1</v>
      </c>
      <c r="AA459" s="30" t="b">
        <v>1</v>
      </c>
      <c r="AB459" s="30" t="b">
        <v>1</v>
      </c>
      <c r="AC459" s="30" t="b">
        <v>1</v>
      </c>
      <c r="AD459" s="30" t="b">
        <v>1</v>
      </c>
    </row>
    <row r="460" spans="4:30">
      <c r="D460" s="30" t="b">
        <v>1</v>
      </c>
      <c r="E460" s="30" t="b">
        <v>1</v>
      </c>
      <c r="F460" s="30" t="b">
        <v>1</v>
      </c>
      <c r="G460" s="30" t="b">
        <v>1</v>
      </c>
      <c r="H460" s="30" t="b">
        <v>1</v>
      </c>
      <c r="I460" s="30" t="b">
        <v>1</v>
      </c>
      <c r="J460" s="30" t="b">
        <v>1</v>
      </c>
      <c r="K460" s="30" t="b">
        <v>1</v>
      </c>
      <c r="L460" s="30" t="b">
        <v>1</v>
      </c>
      <c r="M460" s="30" t="b">
        <v>1</v>
      </c>
      <c r="N460" s="30" t="b">
        <v>1</v>
      </c>
      <c r="O460" s="30" t="b">
        <v>1</v>
      </c>
      <c r="P460" s="30" t="b">
        <v>1</v>
      </c>
      <c r="Q460" s="30" t="b">
        <v>1</v>
      </c>
      <c r="R460" s="30" t="b">
        <v>1</v>
      </c>
      <c r="S460" s="30" t="b">
        <v>1</v>
      </c>
      <c r="T460" s="30" t="b">
        <v>1</v>
      </c>
      <c r="U460" s="30" t="b">
        <v>1</v>
      </c>
      <c r="V460" s="30" t="b">
        <v>1</v>
      </c>
      <c r="W460" s="30" t="b">
        <v>1</v>
      </c>
      <c r="X460" s="30" t="b">
        <v>1</v>
      </c>
      <c r="Y460" s="30" t="b">
        <v>1</v>
      </c>
      <c r="Z460" s="30" t="b">
        <v>1</v>
      </c>
      <c r="AA460" s="30" t="b">
        <v>1</v>
      </c>
      <c r="AB460" s="30" t="b">
        <v>1</v>
      </c>
      <c r="AC460" s="30" t="b">
        <v>1</v>
      </c>
      <c r="AD460" s="30" t="b">
        <v>1</v>
      </c>
    </row>
    <row r="461" spans="4:30">
      <c r="D461" s="30" t="b">
        <v>1</v>
      </c>
      <c r="E461" s="30" t="b">
        <v>1</v>
      </c>
      <c r="F461" s="30" t="b">
        <v>1</v>
      </c>
      <c r="G461" s="30" t="b">
        <v>1</v>
      </c>
      <c r="H461" s="30" t="b">
        <v>1</v>
      </c>
      <c r="I461" s="30" t="b">
        <v>1</v>
      </c>
      <c r="J461" s="30" t="b">
        <v>1</v>
      </c>
      <c r="K461" s="30" t="b">
        <v>1</v>
      </c>
      <c r="L461" s="30" t="b">
        <v>1</v>
      </c>
      <c r="M461" s="30" t="b">
        <v>1</v>
      </c>
      <c r="N461" s="30" t="b">
        <v>1</v>
      </c>
      <c r="O461" s="30" t="b">
        <v>1</v>
      </c>
      <c r="P461" s="30" t="b">
        <v>1</v>
      </c>
      <c r="Q461" s="30" t="b">
        <v>1</v>
      </c>
      <c r="R461" s="30" t="b">
        <v>1</v>
      </c>
      <c r="S461" s="30" t="b">
        <v>1</v>
      </c>
      <c r="T461" s="30" t="b">
        <v>1</v>
      </c>
      <c r="U461" s="30" t="b">
        <v>1</v>
      </c>
      <c r="V461" s="30" t="b">
        <v>1</v>
      </c>
      <c r="W461" s="30" t="b">
        <v>1</v>
      </c>
      <c r="X461" s="30" t="b">
        <v>1</v>
      </c>
      <c r="Y461" s="30" t="b">
        <v>1</v>
      </c>
      <c r="Z461" s="30" t="b">
        <v>1</v>
      </c>
      <c r="AA461" s="30" t="b">
        <v>1</v>
      </c>
      <c r="AB461" s="30" t="b">
        <v>1</v>
      </c>
      <c r="AC461" s="30" t="b">
        <v>1</v>
      </c>
      <c r="AD461" s="30" t="b">
        <v>1</v>
      </c>
    </row>
    <row r="462" spans="4:30">
      <c r="D462" s="30" t="b">
        <v>1</v>
      </c>
      <c r="E462" s="30" t="b">
        <v>1</v>
      </c>
      <c r="F462" s="30" t="b">
        <v>1</v>
      </c>
      <c r="G462" s="30" t="b">
        <v>1</v>
      </c>
      <c r="H462" s="30" t="b">
        <v>1</v>
      </c>
      <c r="I462" s="30" t="b">
        <v>1</v>
      </c>
      <c r="J462" s="30" t="b">
        <v>1</v>
      </c>
      <c r="K462" s="30" t="b">
        <v>1</v>
      </c>
      <c r="L462" s="30" t="b">
        <v>1</v>
      </c>
      <c r="M462" s="30" t="b">
        <v>1</v>
      </c>
      <c r="N462" s="30" t="b">
        <v>1</v>
      </c>
      <c r="O462" s="30" t="b">
        <v>1</v>
      </c>
      <c r="P462" s="30" t="b">
        <v>1</v>
      </c>
      <c r="Q462" s="30" t="b">
        <v>1</v>
      </c>
      <c r="R462" s="30" t="b">
        <v>1</v>
      </c>
      <c r="S462" s="30" t="b">
        <v>1</v>
      </c>
      <c r="T462" s="30" t="b">
        <v>1</v>
      </c>
      <c r="U462" s="30" t="b">
        <v>1</v>
      </c>
      <c r="V462" s="30" t="b">
        <v>1</v>
      </c>
      <c r="W462" s="30" t="b">
        <v>1</v>
      </c>
      <c r="X462" s="30" t="b">
        <v>1</v>
      </c>
      <c r="Y462" s="30" t="b">
        <v>1</v>
      </c>
      <c r="Z462" s="30" t="b">
        <v>1</v>
      </c>
      <c r="AA462" s="30" t="b">
        <v>1</v>
      </c>
      <c r="AB462" s="30" t="b">
        <v>1</v>
      </c>
      <c r="AC462" s="30" t="b">
        <v>1</v>
      </c>
      <c r="AD462" s="30" t="b">
        <v>1</v>
      </c>
    </row>
    <row r="463" spans="4:30">
      <c r="D463" s="30" t="b">
        <v>1</v>
      </c>
      <c r="E463" s="30" t="b">
        <v>1</v>
      </c>
      <c r="F463" s="30" t="b">
        <v>1</v>
      </c>
      <c r="G463" s="30" t="b">
        <v>1</v>
      </c>
      <c r="H463" s="30" t="b">
        <v>1</v>
      </c>
      <c r="I463" s="30" t="b">
        <v>1</v>
      </c>
      <c r="J463" s="30" t="b">
        <v>1</v>
      </c>
      <c r="K463" s="30" t="b">
        <v>1</v>
      </c>
      <c r="L463" s="30" t="b">
        <v>1</v>
      </c>
      <c r="M463" s="30" t="b">
        <v>1</v>
      </c>
      <c r="N463" s="30" t="b">
        <v>1</v>
      </c>
      <c r="O463" s="30" t="b">
        <v>1</v>
      </c>
      <c r="P463" s="30" t="b">
        <v>1</v>
      </c>
      <c r="Q463" s="30" t="b">
        <v>1</v>
      </c>
      <c r="R463" s="30" t="b">
        <v>1</v>
      </c>
      <c r="S463" s="30" t="b">
        <v>1</v>
      </c>
      <c r="T463" s="30" t="b">
        <v>1</v>
      </c>
      <c r="U463" s="30" t="b">
        <v>1</v>
      </c>
      <c r="V463" s="30" t="b">
        <v>1</v>
      </c>
      <c r="W463" s="30" t="b">
        <v>1</v>
      </c>
      <c r="X463" s="30" t="b">
        <v>1</v>
      </c>
      <c r="Y463" s="30" t="b">
        <v>1</v>
      </c>
      <c r="Z463" s="30" t="b">
        <v>1</v>
      </c>
      <c r="AA463" s="30" t="b">
        <v>1</v>
      </c>
      <c r="AB463" s="30" t="b">
        <v>1</v>
      </c>
      <c r="AC463" s="30" t="b">
        <v>1</v>
      </c>
      <c r="AD463" s="30" t="b">
        <v>1</v>
      </c>
    </row>
    <row r="464" spans="4:30">
      <c r="D464" s="30" t="b">
        <v>1</v>
      </c>
      <c r="E464" s="30" t="b">
        <v>1</v>
      </c>
      <c r="F464" s="30" t="b">
        <v>1</v>
      </c>
      <c r="G464" s="30" t="b">
        <v>1</v>
      </c>
      <c r="H464" s="30" t="b">
        <v>1</v>
      </c>
      <c r="I464" s="30" t="b">
        <v>1</v>
      </c>
      <c r="J464" s="30" t="b">
        <v>1</v>
      </c>
      <c r="K464" s="30" t="b">
        <v>1</v>
      </c>
      <c r="L464" s="30" t="b">
        <v>1</v>
      </c>
      <c r="M464" s="30" t="b">
        <v>1</v>
      </c>
      <c r="N464" s="30" t="b">
        <v>1</v>
      </c>
      <c r="O464" s="30" t="b">
        <v>1</v>
      </c>
      <c r="P464" s="30" t="b">
        <v>1</v>
      </c>
      <c r="Q464" s="30" t="b">
        <v>1</v>
      </c>
      <c r="R464" s="30" t="b">
        <v>1</v>
      </c>
      <c r="S464" s="30" t="b">
        <v>1</v>
      </c>
      <c r="T464" s="30" t="b">
        <v>1</v>
      </c>
      <c r="U464" s="30" t="b">
        <v>1</v>
      </c>
      <c r="V464" s="30" t="b">
        <v>1</v>
      </c>
      <c r="W464" s="30" t="b">
        <v>1</v>
      </c>
      <c r="X464" s="30" t="b">
        <v>1</v>
      </c>
      <c r="Y464" s="30" t="b">
        <v>1</v>
      </c>
      <c r="Z464" s="30" t="b">
        <v>1</v>
      </c>
      <c r="AA464" s="30" t="b">
        <v>1</v>
      </c>
      <c r="AB464" s="30" t="b">
        <v>1</v>
      </c>
      <c r="AC464" s="30" t="b">
        <v>1</v>
      </c>
      <c r="AD464" s="30" t="b">
        <v>1</v>
      </c>
    </row>
    <row r="465" spans="4:30">
      <c r="D465" s="30" t="b">
        <v>1</v>
      </c>
      <c r="E465" s="30" t="b">
        <v>1</v>
      </c>
      <c r="F465" s="30" t="b">
        <v>1</v>
      </c>
      <c r="G465" s="30" t="b">
        <v>1</v>
      </c>
      <c r="H465" s="30" t="b">
        <v>1</v>
      </c>
      <c r="I465" s="30" t="b">
        <v>1</v>
      </c>
      <c r="J465" s="30" t="b">
        <v>1</v>
      </c>
      <c r="K465" s="30" t="b">
        <v>1</v>
      </c>
      <c r="L465" s="30" t="b">
        <v>1</v>
      </c>
      <c r="M465" s="30" t="b">
        <v>1</v>
      </c>
      <c r="N465" s="30" t="b">
        <v>1</v>
      </c>
      <c r="O465" s="30" t="b">
        <v>1</v>
      </c>
      <c r="P465" s="30" t="b">
        <v>1</v>
      </c>
      <c r="Q465" s="30" t="b">
        <v>1</v>
      </c>
      <c r="R465" s="30" t="b">
        <v>1</v>
      </c>
      <c r="S465" s="30" t="b">
        <v>1</v>
      </c>
      <c r="T465" s="30" t="b">
        <v>1</v>
      </c>
      <c r="U465" s="30" t="b">
        <v>1</v>
      </c>
      <c r="V465" s="30" t="b">
        <v>1</v>
      </c>
      <c r="W465" s="30" t="b">
        <v>1</v>
      </c>
      <c r="X465" s="30" t="b">
        <v>1</v>
      </c>
      <c r="Y465" s="30" t="b">
        <v>1</v>
      </c>
      <c r="Z465" s="30" t="b">
        <v>1</v>
      </c>
      <c r="AA465" s="30" t="b">
        <v>1</v>
      </c>
      <c r="AB465" s="30" t="b">
        <v>1</v>
      </c>
      <c r="AC465" s="30" t="b">
        <v>1</v>
      </c>
      <c r="AD465" s="30" t="b">
        <v>1</v>
      </c>
    </row>
    <row r="466" spans="4:30">
      <c r="D466" s="30" t="b">
        <v>1</v>
      </c>
      <c r="E466" s="30" t="b">
        <v>1</v>
      </c>
      <c r="F466" s="30" t="b">
        <v>1</v>
      </c>
      <c r="G466" s="30" t="b">
        <v>1</v>
      </c>
      <c r="H466" s="30" t="b">
        <v>1</v>
      </c>
      <c r="I466" s="30" t="b">
        <v>1</v>
      </c>
      <c r="J466" s="30" t="b">
        <v>1</v>
      </c>
      <c r="K466" s="30" t="b">
        <v>1</v>
      </c>
      <c r="L466" s="30" t="b">
        <v>1</v>
      </c>
      <c r="M466" s="30" t="b">
        <v>1</v>
      </c>
      <c r="N466" s="30" t="b">
        <v>1</v>
      </c>
      <c r="O466" s="30" t="b">
        <v>1</v>
      </c>
      <c r="P466" s="30" t="b">
        <v>1</v>
      </c>
      <c r="Q466" s="30" t="b">
        <v>1</v>
      </c>
      <c r="R466" s="30" t="b">
        <v>1</v>
      </c>
      <c r="S466" s="30" t="b">
        <v>1</v>
      </c>
      <c r="T466" s="30" t="b">
        <v>1</v>
      </c>
      <c r="U466" s="30" t="b">
        <v>1</v>
      </c>
      <c r="V466" s="30" t="b">
        <v>1</v>
      </c>
      <c r="W466" s="30" t="b">
        <v>1</v>
      </c>
      <c r="X466" s="30" t="b">
        <v>1</v>
      </c>
      <c r="Y466" s="30" t="b">
        <v>1</v>
      </c>
      <c r="Z466" s="30" t="b">
        <v>1</v>
      </c>
      <c r="AA466" s="30" t="b">
        <v>1</v>
      </c>
      <c r="AB466" s="30" t="b">
        <v>1</v>
      </c>
      <c r="AC466" s="30" t="b">
        <v>1</v>
      </c>
      <c r="AD466" s="30" t="b">
        <v>1</v>
      </c>
    </row>
    <row r="467" spans="4:30">
      <c r="D467" s="30" t="b">
        <v>1</v>
      </c>
      <c r="E467" s="30" t="b">
        <v>1</v>
      </c>
      <c r="F467" s="30" t="b">
        <v>1</v>
      </c>
      <c r="G467" s="30" t="b">
        <v>1</v>
      </c>
      <c r="H467" s="30" t="b">
        <v>1</v>
      </c>
      <c r="I467" s="30" t="b">
        <v>1</v>
      </c>
      <c r="J467" s="30" t="b">
        <v>1</v>
      </c>
      <c r="K467" s="30" t="b">
        <v>1</v>
      </c>
      <c r="L467" s="30" t="b">
        <v>1</v>
      </c>
      <c r="M467" s="30" t="b">
        <v>1</v>
      </c>
      <c r="N467" s="30" t="b">
        <v>1</v>
      </c>
      <c r="O467" s="30" t="b">
        <v>1</v>
      </c>
      <c r="P467" s="30" t="b">
        <v>1</v>
      </c>
      <c r="Q467" s="30" t="b">
        <v>1</v>
      </c>
      <c r="R467" s="30" t="b">
        <v>1</v>
      </c>
      <c r="S467" s="30" t="b">
        <v>1</v>
      </c>
      <c r="T467" s="30" t="b">
        <v>1</v>
      </c>
      <c r="U467" s="30" t="b">
        <v>1</v>
      </c>
      <c r="V467" s="30" t="b">
        <v>1</v>
      </c>
      <c r="W467" s="30" t="b">
        <v>1</v>
      </c>
      <c r="X467" s="30" t="b">
        <v>1</v>
      </c>
      <c r="Y467" s="30" t="b">
        <v>1</v>
      </c>
      <c r="Z467" s="30" t="b">
        <v>1</v>
      </c>
      <c r="AA467" s="30" t="b">
        <v>1</v>
      </c>
      <c r="AB467" s="30" t="b">
        <v>1</v>
      </c>
      <c r="AC467" s="30" t="b">
        <v>1</v>
      </c>
      <c r="AD467" s="30" t="b">
        <v>1</v>
      </c>
    </row>
    <row r="468" spans="4:30">
      <c r="D468" s="30" t="b">
        <v>1</v>
      </c>
      <c r="E468" s="30" t="b">
        <v>1</v>
      </c>
      <c r="F468" s="30" t="b">
        <v>1</v>
      </c>
      <c r="G468" s="30" t="b">
        <v>1</v>
      </c>
      <c r="H468" s="30" t="b">
        <v>1</v>
      </c>
      <c r="I468" s="30" t="b">
        <v>1</v>
      </c>
      <c r="J468" s="30" t="b">
        <v>1</v>
      </c>
      <c r="K468" s="30" t="b">
        <v>1</v>
      </c>
      <c r="L468" s="30" t="b">
        <v>1</v>
      </c>
      <c r="M468" s="30" t="b">
        <v>1</v>
      </c>
      <c r="N468" s="30" t="b">
        <v>1</v>
      </c>
      <c r="O468" s="30" t="b">
        <v>1</v>
      </c>
      <c r="P468" s="30" t="b">
        <v>1</v>
      </c>
      <c r="Q468" s="30" t="b">
        <v>1</v>
      </c>
      <c r="R468" s="30" t="b">
        <v>1</v>
      </c>
      <c r="S468" s="30" t="b">
        <v>1</v>
      </c>
      <c r="T468" s="30" t="b">
        <v>1</v>
      </c>
      <c r="U468" s="30" t="b">
        <v>1</v>
      </c>
      <c r="V468" s="30" t="b">
        <v>1</v>
      </c>
      <c r="W468" s="30" t="b">
        <v>1</v>
      </c>
      <c r="X468" s="30" t="b">
        <v>1</v>
      </c>
      <c r="Y468" s="30" t="b">
        <v>1</v>
      </c>
      <c r="Z468" s="30" t="b">
        <v>1</v>
      </c>
      <c r="AA468" s="30" t="b">
        <v>1</v>
      </c>
      <c r="AB468" s="30" t="b">
        <v>1</v>
      </c>
      <c r="AC468" s="30" t="b">
        <v>1</v>
      </c>
      <c r="AD468" s="30" t="b">
        <v>1</v>
      </c>
    </row>
    <row r="469" spans="4:30">
      <c r="D469" s="30" t="b">
        <v>1</v>
      </c>
      <c r="E469" s="30" t="b">
        <v>1</v>
      </c>
      <c r="F469" s="30" t="b">
        <v>1</v>
      </c>
      <c r="G469" s="30" t="b">
        <v>1</v>
      </c>
      <c r="H469" s="30" t="b">
        <v>1</v>
      </c>
      <c r="I469" s="30" t="b">
        <v>1</v>
      </c>
      <c r="J469" s="30" t="b">
        <v>1</v>
      </c>
      <c r="K469" s="30" t="b">
        <v>1</v>
      </c>
      <c r="L469" s="30" t="b">
        <v>1</v>
      </c>
      <c r="M469" s="30" t="b">
        <v>1</v>
      </c>
      <c r="N469" s="30" t="b">
        <v>1</v>
      </c>
      <c r="O469" s="30" t="b">
        <v>1</v>
      </c>
      <c r="P469" s="30" t="b">
        <v>1</v>
      </c>
      <c r="Q469" s="30" t="b">
        <v>1</v>
      </c>
      <c r="R469" s="30" t="b">
        <v>1</v>
      </c>
      <c r="S469" s="30" t="b">
        <v>1</v>
      </c>
      <c r="T469" s="30" t="b">
        <v>1</v>
      </c>
      <c r="U469" s="30" t="b">
        <v>1</v>
      </c>
      <c r="V469" s="30" t="b">
        <v>1</v>
      </c>
      <c r="W469" s="30" t="b">
        <v>1</v>
      </c>
      <c r="X469" s="30" t="b">
        <v>1</v>
      </c>
      <c r="Y469" s="30" t="b">
        <v>1</v>
      </c>
      <c r="Z469" s="30" t="b">
        <v>1</v>
      </c>
      <c r="AA469" s="30" t="b">
        <v>1</v>
      </c>
      <c r="AB469" s="30" t="b">
        <v>1</v>
      </c>
      <c r="AC469" s="30" t="b">
        <v>1</v>
      </c>
      <c r="AD469" s="30" t="b">
        <v>1</v>
      </c>
    </row>
    <row r="470" spans="4:30">
      <c r="D470" s="30" t="b">
        <v>1</v>
      </c>
      <c r="E470" s="30" t="b">
        <v>1</v>
      </c>
      <c r="F470" s="30" t="b">
        <v>1</v>
      </c>
      <c r="G470" s="30" t="b">
        <v>1</v>
      </c>
      <c r="H470" s="30" t="b">
        <v>1</v>
      </c>
      <c r="I470" s="30" t="b">
        <v>1</v>
      </c>
      <c r="J470" s="30" t="b">
        <v>1</v>
      </c>
      <c r="K470" s="30" t="b">
        <v>1</v>
      </c>
      <c r="L470" s="30" t="b">
        <v>1</v>
      </c>
      <c r="M470" s="30" t="b">
        <v>1</v>
      </c>
      <c r="N470" s="30" t="b">
        <v>1</v>
      </c>
      <c r="O470" s="30" t="b">
        <v>1</v>
      </c>
      <c r="P470" s="30" t="b">
        <v>1</v>
      </c>
      <c r="Q470" s="30" t="b">
        <v>1</v>
      </c>
      <c r="R470" s="30" t="b">
        <v>1</v>
      </c>
      <c r="S470" s="30" t="b">
        <v>1</v>
      </c>
      <c r="T470" s="30" t="b">
        <v>1</v>
      </c>
      <c r="U470" s="30" t="b">
        <v>1</v>
      </c>
      <c r="V470" s="30" t="b">
        <v>1</v>
      </c>
      <c r="W470" s="30" t="b">
        <v>1</v>
      </c>
      <c r="X470" s="30" t="b">
        <v>1</v>
      </c>
      <c r="Y470" s="30" t="b">
        <v>1</v>
      </c>
      <c r="Z470" s="30" t="b">
        <v>1</v>
      </c>
      <c r="AA470" s="30" t="b">
        <v>1</v>
      </c>
      <c r="AB470" s="30" t="b">
        <v>1</v>
      </c>
      <c r="AC470" s="30" t="b">
        <v>1</v>
      </c>
      <c r="AD470" s="30" t="b">
        <v>1</v>
      </c>
    </row>
    <row r="471" spans="4:30">
      <c r="D471" s="30" t="b">
        <v>1</v>
      </c>
      <c r="E471" s="30" t="b">
        <v>1</v>
      </c>
      <c r="F471" s="30" t="b">
        <v>1</v>
      </c>
      <c r="G471" s="30" t="b">
        <v>1</v>
      </c>
      <c r="H471" s="30" t="b">
        <v>1</v>
      </c>
      <c r="I471" s="30" t="b">
        <v>1</v>
      </c>
      <c r="J471" s="30" t="b">
        <v>1</v>
      </c>
      <c r="K471" s="30" t="b">
        <v>1</v>
      </c>
      <c r="L471" s="30" t="b">
        <v>1</v>
      </c>
      <c r="M471" s="30" t="b">
        <v>1</v>
      </c>
      <c r="N471" s="30" t="b">
        <v>1</v>
      </c>
      <c r="O471" s="30" t="b">
        <v>1</v>
      </c>
      <c r="P471" s="30" t="b">
        <v>1</v>
      </c>
      <c r="Q471" s="30" t="b">
        <v>1</v>
      </c>
      <c r="R471" s="30" t="b">
        <v>1</v>
      </c>
      <c r="S471" s="30" t="b">
        <v>1</v>
      </c>
      <c r="T471" s="30" t="b">
        <v>1</v>
      </c>
      <c r="U471" s="30" t="b">
        <v>1</v>
      </c>
      <c r="V471" s="30" t="b">
        <v>1</v>
      </c>
      <c r="W471" s="30" t="b">
        <v>1</v>
      </c>
      <c r="X471" s="30" t="b">
        <v>1</v>
      </c>
      <c r="Y471" s="30" t="b">
        <v>1</v>
      </c>
      <c r="Z471" s="30" t="b">
        <v>1</v>
      </c>
      <c r="AA471" s="30" t="b">
        <v>1</v>
      </c>
      <c r="AB471" s="30" t="b">
        <v>1</v>
      </c>
      <c r="AC471" s="30" t="b">
        <v>1</v>
      </c>
      <c r="AD471" s="30" t="b">
        <v>1</v>
      </c>
    </row>
    <row r="472" spans="4:30">
      <c r="D472" s="30" t="b">
        <v>1</v>
      </c>
      <c r="E472" s="30" t="b">
        <v>1</v>
      </c>
      <c r="F472" s="30" t="b">
        <v>1</v>
      </c>
      <c r="G472" s="30" t="b">
        <v>1</v>
      </c>
      <c r="H472" s="30" t="b">
        <v>1</v>
      </c>
      <c r="I472" s="30" t="b">
        <v>1</v>
      </c>
      <c r="J472" s="30" t="b">
        <v>1</v>
      </c>
      <c r="K472" s="30" t="b">
        <v>1</v>
      </c>
      <c r="L472" s="30" t="b">
        <v>1</v>
      </c>
      <c r="M472" s="30" t="b">
        <v>1</v>
      </c>
      <c r="N472" s="30" t="b">
        <v>1</v>
      </c>
      <c r="O472" s="30" t="b">
        <v>1</v>
      </c>
      <c r="P472" s="30" t="b">
        <v>1</v>
      </c>
      <c r="Q472" s="30" t="b">
        <v>1</v>
      </c>
      <c r="R472" s="30" t="b">
        <v>1</v>
      </c>
      <c r="S472" s="30" t="b">
        <v>1</v>
      </c>
      <c r="T472" s="30" t="b">
        <v>1</v>
      </c>
      <c r="U472" s="30" t="b">
        <v>1</v>
      </c>
      <c r="V472" s="30" t="b">
        <v>1</v>
      </c>
      <c r="W472" s="30" t="b">
        <v>1</v>
      </c>
      <c r="X472" s="30" t="b">
        <v>1</v>
      </c>
      <c r="Y472" s="30" t="b">
        <v>1</v>
      </c>
      <c r="Z472" s="30" t="b">
        <v>1</v>
      </c>
      <c r="AA472" s="30" t="b">
        <v>1</v>
      </c>
      <c r="AB472" s="30" t="b">
        <v>1</v>
      </c>
      <c r="AC472" s="30" t="b">
        <v>1</v>
      </c>
      <c r="AD472" s="30" t="b">
        <v>1</v>
      </c>
    </row>
    <row r="473" spans="4:30">
      <c r="D473" s="30" t="b">
        <v>1</v>
      </c>
      <c r="E473" s="30" t="b">
        <v>1</v>
      </c>
      <c r="F473" s="30" t="b">
        <v>1</v>
      </c>
      <c r="G473" s="30" t="b">
        <v>1</v>
      </c>
      <c r="H473" s="30" t="b">
        <v>1</v>
      </c>
      <c r="I473" s="30" t="b">
        <v>1</v>
      </c>
      <c r="J473" s="30" t="b">
        <v>1</v>
      </c>
      <c r="K473" s="30" t="b">
        <v>1</v>
      </c>
      <c r="L473" s="30" t="b">
        <v>1</v>
      </c>
      <c r="M473" s="30" t="b">
        <v>1</v>
      </c>
      <c r="N473" s="30" t="b">
        <v>1</v>
      </c>
      <c r="O473" s="30" t="b">
        <v>1</v>
      </c>
      <c r="P473" s="30" t="b">
        <v>1</v>
      </c>
      <c r="Q473" s="30" t="b">
        <v>1</v>
      </c>
      <c r="R473" s="30" t="b">
        <v>1</v>
      </c>
      <c r="S473" s="30" t="b">
        <v>1</v>
      </c>
      <c r="T473" s="30" t="b">
        <v>1</v>
      </c>
      <c r="U473" s="30" t="b">
        <v>1</v>
      </c>
      <c r="V473" s="30" t="b">
        <v>1</v>
      </c>
      <c r="W473" s="30" t="b">
        <v>1</v>
      </c>
      <c r="X473" s="30" t="b">
        <v>1</v>
      </c>
      <c r="Y473" s="30" t="b">
        <v>1</v>
      </c>
      <c r="Z473" s="30" t="b">
        <v>1</v>
      </c>
      <c r="AA473" s="30" t="b">
        <v>1</v>
      </c>
      <c r="AB473" s="30" t="b">
        <v>1</v>
      </c>
      <c r="AC473" s="30" t="b">
        <v>1</v>
      </c>
      <c r="AD473" s="30" t="b">
        <v>1</v>
      </c>
    </row>
    <row r="474" spans="4:30">
      <c r="D474" s="30" t="b">
        <v>1</v>
      </c>
      <c r="E474" s="30" t="b">
        <v>1</v>
      </c>
      <c r="F474" s="30" t="b">
        <v>1</v>
      </c>
      <c r="G474" s="30" t="b">
        <v>1</v>
      </c>
      <c r="H474" s="30" t="b">
        <v>1</v>
      </c>
      <c r="I474" s="30" t="b">
        <v>1</v>
      </c>
      <c r="J474" s="30" t="b">
        <v>1</v>
      </c>
      <c r="K474" s="30" t="b">
        <v>1</v>
      </c>
      <c r="L474" s="30" t="b">
        <v>1</v>
      </c>
      <c r="M474" s="30" t="b">
        <v>1</v>
      </c>
      <c r="N474" s="30" t="b">
        <v>1</v>
      </c>
      <c r="O474" s="30" t="b">
        <v>1</v>
      </c>
      <c r="P474" s="30" t="b">
        <v>1</v>
      </c>
      <c r="Q474" s="30" t="b">
        <v>1</v>
      </c>
      <c r="R474" s="30" t="b">
        <v>1</v>
      </c>
      <c r="S474" s="30" t="b">
        <v>1</v>
      </c>
      <c r="T474" s="30" t="b">
        <v>1</v>
      </c>
      <c r="U474" s="30" t="b">
        <v>1</v>
      </c>
      <c r="V474" s="30" t="b">
        <v>1</v>
      </c>
      <c r="W474" s="30" t="b">
        <v>1</v>
      </c>
      <c r="X474" s="30" t="b">
        <v>1</v>
      </c>
      <c r="Y474" s="30" t="b">
        <v>1</v>
      </c>
      <c r="Z474" s="30" t="b">
        <v>1</v>
      </c>
      <c r="AA474" s="30" t="b">
        <v>1</v>
      </c>
      <c r="AB474" s="30" t="b">
        <v>1</v>
      </c>
      <c r="AC474" s="30" t="b">
        <v>1</v>
      </c>
      <c r="AD474" s="30" t="b">
        <v>1</v>
      </c>
    </row>
    <row r="475" spans="4:30">
      <c r="D475" s="30" t="b">
        <v>1</v>
      </c>
      <c r="E475" s="30" t="b">
        <v>1</v>
      </c>
      <c r="F475" s="30" t="b">
        <v>1</v>
      </c>
      <c r="G475" s="30" t="b">
        <v>1</v>
      </c>
      <c r="H475" s="30" t="b">
        <v>1</v>
      </c>
      <c r="I475" s="30" t="b">
        <v>1</v>
      </c>
      <c r="J475" s="30" t="b">
        <v>1</v>
      </c>
      <c r="K475" s="30" t="b">
        <v>1</v>
      </c>
      <c r="L475" s="30" t="b">
        <v>1</v>
      </c>
      <c r="M475" s="30" t="b">
        <v>1</v>
      </c>
      <c r="N475" s="30" t="b">
        <v>1</v>
      </c>
      <c r="O475" s="30" t="b">
        <v>1</v>
      </c>
      <c r="P475" s="30" t="b">
        <v>1</v>
      </c>
      <c r="Q475" s="30" t="b">
        <v>1</v>
      </c>
      <c r="R475" s="30" t="b">
        <v>1</v>
      </c>
      <c r="S475" s="30" t="b">
        <v>1</v>
      </c>
      <c r="T475" s="30" t="b">
        <v>1</v>
      </c>
      <c r="U475" s="30" t="b">
        <v>1</v>
      </c>
      <c r="V475" s="30" t="b">
        <v>1</v>
      </c>
      <c r="W475" s="30" t="b">
        <v>1</v>
      </c>
      <c r="X475" s="30" t="b">
        <v>1</v>
      </c>
      <c r="Y475" s="30" t="b">
        <v>1</v>
      </c>
      <c r="Z475" s="30" t="b">
        <v>1</v>
      </c>
      <c r="AA475" s="30" t="b">
        <v>1</v>
      </c>
      <c r="AB475" s="30" t="b">
        <v>1</v>
      </c>
      <c r="AC475" s="30" t="b">
        <v>1</v>
      </c>
      <c r="AD475" s="30" t="b">
        <v>1</v>
      </c>
    </row>
    <row r="476" spans="4:30">
      <c r="D476" s="30" t="b">
        <v>1</v>
      </c>
      <c r="E476" s="30" t="b">
        <v>1</v>
      </c>
      <c r="F476" s="30" t="b">
        <v>1</v>
      </c>
      <c r="G476" s="30" t="b">
        <v>1</v>
      </c>
      <c r="H476" s="30" t="b">
        <v>1</v>
      </c>
      <c r="I476" s="30" t="b">
        <v>1</v>
      </c>
      <c r="J476" s="30" t="b">
        <v>1</v>
      </c>
      <c r="K476" s="30" t="b">
        <v>1</v>
      </c>
      <c r="L476" s="30" t="b">
        <v>1</v>
      </c>
      <c r="M476" s="30" t="b">
        <v>1</v>
      </c>
      <c r="N476" s="30" t="b">
        <v>1</v>
      </c>
      <c r="O476" s="30" t="b">
        <v>1</v>
      </c>
      <c r="P476" s="30" t="b">
        <v>1</v>
      </c>
      <c r="Q476" s="30" t="b">
        <v>1</v>
      </c>
      <c r="R476" s="30" t="b">
        <v>1</v>
      </c>
      <c r="S476" s="30" t="b">
        <v>1</v>
      </c>
      <c r="T476" s="30" t="b">
        <v>1</v>
      </c>
      <c r="U476" s="30" t="b">
        <v>1</v>
      </c>
      <c r="V476" s="30" t="b">
        <v>1</v>
      </c>
      <c r="W476" s="30" t="b">
        <v>1</v>
      </c>
      <c r="X476" s="30" t="b">
        <v>1</v>
      </c>
      <c r="Y476" s="30" t="b">
        <v>1</v>
      </c>
      <c r="Z476" s="30" t="b">
        <v>1</v>
      </c>
      <c r="AA476" s="30" t="b">
        <v>1</v>
      </c>
      <c r="AB476" s="30" t="b">
        <v>1</v>
      </c>
      <c r="AC476" s="30" t="b">
        <v>1</v>
      </c>
      <c r="AD476" s="30" t="b">
        <v>1</v>
      </c>
    </row>
    <row r="477" spans="4:30">
      <c r="D477" s="30" t="b">
        <v>1</v>
      </c>
      <c r="E477" s="30" t="b">
        <v>1</v>
      </c>
      <c r="F477" s="30" t="b">
        <v>1</v>
      </c>
      <c r="G477" s="30" t="b">
        <v>1</v>
      </c>
      <c r="H477" s="30" t="b">
        <v>1</v>
      </c>
      <c r="I477" s="30" t="b">
        <v>1</v>
      </c>
      <c r="J477" s="30" t="b">
        <v>1</v>
      </c>
      <c r="K477" s="30" t="b">
        <v>1</v>
      </c>
      <c r="L477" s="30" t="b">
        <v>1</v>
      </c>
      <c r="M477" s="30" t="b">
        <v>1</v>
      </c>
      <c r="N477" s="30" t="b">
        <v>1</v>
      </c>
      <c r="O477" s="30" t="b">
        <v>1</v>
      </c>
      <c r="P477" s="30" t="b">
        <v>1</v>
      </c>
      <c r="Q477" s="30" t="b">
        <v>1</v>
      </c>
      <c r="R477" s="30" t="b">
        <v>1</v>
      </c>
      <c r="S477" s="30" t="b">
        <v>1</v>
      </c>
      <c r="T477" s="30" t="b">
        <v>1</v>
      </c>
      <c r="U477" s="30" t="b">
        <v>1</v>
      </c>
      <c r="V477" s="30" t="b">
        <v>1</v>
      </c>
      <c r="W477" s="30" t="b">
        <v>1</v>
      </c>
      <c r="X477" s="30" t="b">
        <v>1</v>
      </c>
      <c r="Y477" s="30" t="b">
        <v>1</v>
      </c>
      <c r="Z477" s="30" t="b">
        <v>1</v>
      </c>
      <c r="AA477" s="30" t="b">
        <v>1</v>
      </c>
      <c r="AB477" s="30" t="b">
        <v>1</v>
      </c>
      <c r="AC477" s="30" t="b">
        <v>1</v>
      </c>
      <c r="AD477" s="30" t="b">
        <v>1</v>
      </c>
    </row>
    <row r="478" spans="4:30">
      <c r="D478" s="30" t="b">
        <v>1</v>
      </c>
      <c r="E478" s="30" t="b">
        <v>1</v>
      </c>
      <c r="F478" s="30" t="b">
        <v>1</v>
      </c>
      <c r="G478" s="30" t="b">
        <v>1</v>
      </c>
      <c r="H478" s="30" t="b">
        <v>1</v>
      </c>
      <c r="I478" s="30" t="b">
        <v>1</v>
      </c>
      <c r="J478" s="30" t="b">
        <v>1</v>
      </c>
      <c r="K478" s="30" t="b">
        <v>1</v>
      </c>
      <c r="L478" s="30" t="b">
        <v>1</v>
      </c>
      <c r="M478" s="30" t="b">
        <v>1</v>
      </c>
      <c r="N478" s="30" t="b">
        <v>1</v>
      </c>
      <c r="O478" s="30" t="b">
        <v>1</v>
      </c>
      <c r="P478" s="30" t="b">
        <v>1</v>
      </c>
      <c r="Q478" s="30" t="b">
        <v>1</v>
      </c>
      <c r="R478" s="30" t="b">
        <v>1</v>
      </c>
      <c r="S478" s="30" t="b">
        <v>1</v>
      </c>
      <c r="T478" s="30" t="b">
        <v>1</v>
      </c>
      <c r="U478" s="30" t="b">
        <v>1</v>
      </c>
      <c r="V478" s="30" t="b">
        <v>1</v>
      </c>
      <c r="W478" s="30" t="b">
        <v>1</v>
      </c>
      <c r="X478" s="30" t="b">
        <v>1</v>
      </c>
      <c r="Y478" s="30" t="b">
        <v>1</v>
      </c>
      <c r="Z478" s="30" t="b">
        <v>1</v>
      </c>
      <c r="AA478" s="30" t="b">
        <v>1</v>
      </c>
      <c r="AB478" s="30" t="b">
        <v>1</v>
      </c>
      <c r="AC478" s="30" t="b">
        <v>1</v>
      </c>
      <c r="AD478" s="30" t="b">
        <v>1</v>
      </c>
    </row>
    <row r="479" spans="4:30">
      <c r="D479" s="30" t="b">
        <v>1</v>
      </c>
      <c r="E479" s="30" t="b">
        <v>1</v>
      </c>
      <c r="F479" s="30" t="b">
        <v>1</v>
      </c>
      <c r="G479" s="30" t="b">
        <v>1</v>
      </c>
      <c r="H479" s="30" t="b">
        <v>1</v>
      </c>
      <c r="I479" s="30" t="b">
        <v>1</v>
      </c>
      <c r="J479" s="30" t="b">
        <v>1</v>
      </c>
      <c r="K479" s="30" t="b">
        <v>1</v>
      </c>
      <c r="L479" s="30" t="b">
        <v>1</v>
      </c>
      <c r="M479" s="30" t="b">
        <v>1</v>
      </c>
      <c r="N479" s="30" t="b">
        <v>1</v>
      </c>
      <c r="O479" s="30" t="b">
        <v>1</v>
      </c>
      <c r="P479" s="30" t="b">
        <v>1</v>
      </c>
      <c r="Q479" s="30" t="b">
        <v>1</v>
      </c>
      <c r="R479" s="30" t="b">
        <v>1</v>
      </c>
      <c r="S479" s="30" t="b">
        <v>1</v>
      </c>
      <c r="T479" s="30" t="b">
        <v>1</v>
      </c>
      <c r="U479" s="30" t="b">
        <v>1</v>
      </c>
      <c r="V479" s="30" t="b">
        <v>1</v>
      </c>
      <c r="W479" s="30" t="b">
        <v>1</v>
      </c>
      <c r="X479" s="30" t="b">
        <v>1</v>
      </c>
      <c r="Y479" s="30" t="b">
        <v>1</v>
      </c>
      <c r="Z479" s="30" t="b">
        <v>1</v>
      </c>
      <c r="AA479" s="30" t="b">
        <v>1</v>
      </c>
      <c r="AB479" s="30" t="b">
        <v>1</v>
      </c>
      <c r="AC479" s="30" t="b">
        <v>1</v>
      </c>
      <c r="AD479" s="30" t="b">
        <v>1</v>
      </c>
    </row>
    <row r="480" spans="4:30">
      <c r="D480" s="30" t="b">
        <v>1</v>
      </c>
      <c r="E480" s="30" t="b">
        <v>1</v>
      </c>
      <c r="F480" s="30" t="b">
        <v>1</v>
      </c>
      <c r="G480" s="30" t="b">
        <v>1</v>
      </c>
      <c r="H480" s="30" t="b">
        <v>1</v>
      </c>
      <c r="I480" s="30" t="b">
        <v>1</v>
      </c>
      <c r="J480" s="30" t="b">
        <v>1</v>
      </c>
      <c r="K480" s="30" t="b">
        <v>1</v>
      </c>
      <c r="L480" s="30" t="b">
        <v>1</v>
      </c>
      <c r="M480" s="30" t="b">
        <v>1</v>
      </c>
      <c r="N480" s="30" t="b">
        <v>1</v>
      </c>
      <c r="O480" s="30" t="b">
        <v>1</v>
      </c>
      <c r="P480" s="30" t="b">
        <v>1</v>
      </c>
      <c r="Q480" s="30" t="b">
        <v>1</v>
      </c>
      <c r="R480" s="30" t="b">
        <v>1</v>
      </c>
      <c r="S480" s="30" t="b">
        <v>1</v>
      </c>
      <c r="T480" s="30" t="b">
        <v>1</v>
      </c>
      <c r="U480" s="30" t="b">
        <v>1</v>
      </c>
      <c r="V480" s="30" t="b">
        <v>1</v>
      </c>
      <c r="W480" s="30" t="b">
        <v>1</v>
      </c>
      <c r="X480" s="30" t="b">
        <v>1</v>
      </c>
      <c r="Y480" s="30" t="b">
        <v>1</v>
      </c>
      <c r="Z480" s="30" t="b">
        <v>1</v>
      </c>
      <c r="AA480" s="30" t="b">
        <v>1</v>
      </c>
      <c r="AB480" s="30" t="b">
        <v>1</v>
      </c>
      <c r="AC480" s="30" t="b">
        <v>1</v>
      </c>
      <c r="AD480" s="30" t="b">
        <v>1</v>
      </c>
    </row>
    <row r="481" spans="4:30">
      <c r="D481" s="30" t="b">
        <v>1</v>
      </c>
      <c r="E481" s="30" t="b">
        <v>1</v>
      </c>
      <c r="F481" s="30" t="b">
        <v>1</v>
      </c>
      <c r="G481" s="30" t="b">
        <v>1</v>
      </c>
      <c r="H481" s="30" t="b">
        <v>1</v>
      </c>
      <c r="I481" s="30" t="b">
        <v>1</v>
      </c>
      <c r="J481" s="30" t="b">
        <v>1</v>
      </c>
      <c r="K481" s="30" t="b">
        <v>1</v>
      </c>
      <c r="L481" s="30" t="b">
        <v>1</v>
      </c>
      <c r="M481" s="30" t="b">
        <v>1</v>
      </c>
      <c r="N481" s="30" t="b">
        <v>1</v>
      </c>
      <c r="O481" s="30" t="b">
        <v>1</v>
      </c>
      <c r="P481" s="30" t="b">
        <v>1</v>
      </c>
      <c r="Q481" s="30" t="b">
        <v>1</v>
      </c>
      <c r="R481" s="30" t="b">
        <v>1</v>
      </c>
      <c r="S481" s="30" t="b">
        <v>1</v>
      </c>
      <c r="T481" s="30" t="b">
        <v>1</v>
      </c>
      <c r="U481" s="30" t="b">
        <v>1</v>
      </c>
      <c r="V481" s="30" t="b">
        <v>1</v>
      </c>
      <c r="W481" s="30" t="b">
        <v>1</v>
      </c>
      <c r="X481" s="30" t="b">
        <v>1</v>
      </c>
      <c r="Y481" s="30" t="b">
        <v>1</v>
      </c>
      <c r="Z481" s="30" t="b">
        <v>1</v>
      </c>
      <c r="AA481" s="30" t="b">
        <v>1</v>
      </c>
      <c r="AB481" s="30" t="b">
        <v>1</v>
      </c>
      <c r="AC481" s="30" t="b">
        <v>1</v>
      </c>
      <c r="AD481" s="30" t="b">
        <v>1</v>
      </c>
    </row>
    <row r="482" spans="4:30">
      <c r="D482" s="30" t="b">
        <v>1</v>
      </c>
      <c r="E482" s="30" t="b">
        <v>1</v>
      </c>
      <c r="F482" s="30" t="b">
        <v>1</v>
      </c>
      <c r="G482" s="30" t="b">
        <v>1</v>
      </c>
      <c r="H482" s="30" t="b">
        <v>1</v>
      </c>
      <c r="I482" s="30" t="b">
        <v>1</v>
      </c>
      <c r="J482" s="30" t="b">
        <v>1</v>
      </c>
      <c r="K482" s="30" t="b">
        <v>1</v>
      </c>
      <c r="L482" s="30" t="b">
        <v>1</v>
      </c>
      <c r="M482" s="30" t="b">
        <v>1</v>
      </c>
      <c r="N482" s="30" t="b">
        <v>1</v>
      </c>
      <c r="O482" s="30" t="b">
        <v>1</v>
      </c>
      <c r="P482" s="30" t="b">
        <v>1</v>
      </c>
      <c r="Q482" s="30" t="b">
        <v>1</v>
      </c>
      <c r="R482" s="30" t="b">
        <v>1</v>
      </c>
      <c r="S482" s="30" t="b">
        <v>1</v>
      </c>
      <c r="T482" s="30" t="b">
        <v>1</v>
      </c>
      <c r="U482" s="30" t="b">
        <v>1</v>
      </c>
      <c r="V482" s="30" t="b">
        <v>1</v>
      </c>
      <c r="W482" s="30" t="b">
        <v>1</v>
      </c>
      <c r="X482" s="30" t="b">
        <v>1</v>
      </c>
      <c r="Y482" s="30" t="b">
        <v>1</v>
      </c>
      <c r="Z482" s="30" t="b">
        <v>1</v>
      </c>
      <c r="AA482" s="30" t="b">
        <v>1</v>
      </c>
      <c r="AB482" s="30" t="b">
        <v>1</v>
      </c>
      <c r="AC482" s="30" t="b">
        <v>1</v>
      </c>
      <c r="AD482" s="30" t="b">
        <v>1</v>
      </c>
    </row>
    <row r="483" spans="4:30">
      <c r="D483" s="30" t="b">
        <v>1</v>
      </c>
      <c r="E483" s="30" t="b">
        <v>1</v>
      </c>
      <c r="F483" s="30" t="b">
        <v>1</v>
      </c>
      <c r="G483" s="30" t="b">
        <v>1</v>
      </c>
      <c r="H483" s="30" t="b">
        <v>1</v>
      </c>
      <c r="I483" s="30" t="b">
        <v>1</v>
      </c>
      <c r="J483" s="30" t="b">
        <v>1</v>
      </c>
      <c r="K483" s="30" t="b">
        <v>1</v>
      </c>
      <c r="L483" s="30" t="b">
        <v>1</v>
      </c>
      <c r="M483" s="30" t="b">
        <v>1</v>
      </c>
      <c r="N483" s="30" t="b">
        <v>1</v>
      </c>
      <c r="O483" s="30" t="b">
        <v>1</v>
      </c>
      <c r="P483" s="30" t="b">
        <v>1</v>
      </c>
      <c r="Q483" s="30" t="b">
        <v>1</v>
      </c>
      <c r="R483" s="30" t="b">
        <v>1</v>
      </c>
      <c r="S483" s="30" t="b">
        <v>1</v>
      </c>
      <c r="T483" s="30" t="b">
        <v>1</v>
      </c>
      <c r="U483" s="30" t="b">
        <v>1</v>
      </c>
      <c r="V483" s="30" t="b">
        <v>1</v>
      </c>
      <c r="W483" s="30" t="b">
        <v>1</v>
      </c>
      <c r="X483" s="30" t="b">
        <v>1</v>
      </c>
      <c r="Y483" s="30" t="b">
        <v>1</v>
      </c>
      <c r="Z483" s="30" t="b">
        <v>1</v>
      </c>
      <c r="AA483" s="30" t="b">
        <v>1</v>
      </c>
      <c r="AB483" s="30" t="b">
        <v>1</v>
      </c>
      <c r="AC483" s="30" t="b">
        <v>1</v>
      </c>
      <c r="AD483" s="30" t="b">
        <v>1</v>
      </c>
    </row>
    <row r="484" spans="4:30">
      <c r="D484" s="30" t="b">
        <v>1</v>
      </c>
      <c r="E484" s="30" t="b">
        <v>1</v>
      </c>
      <c r="F484" s="30" t="b">
        <v>1</v>
      </c>
      <c r="G484" s="30" t="b">
        <v>1</v>
      </c>
      <c r="H484" s="30" t="b">
        <v>1</v>
      </c>
      <c r="I484" s="30" t="b">
        <v>1</v>
      </c>
      <c r="J484" s="30" t="b">
        <v>1</v>
      </c>
      <c r="K484" s="30" t="b">
        <v>1</v>
      </c>
      <c r="L484" s="30" t="b">
        <v>1</v>
      </c>
      <c r="M484" s="30" t="b">
        <v>1</v>
      </c>
      <c r="N484" s="30" t="b">
        <v>1</v>
      </c>
      <c r="O484" s="30" t="b">
        <v>1</v>
      </c>
      <c r="P484" s="30" t="b">
        <v>1</v>
      </c>
      <c r="Q484" s="30" t="b">
        <v>1</v>
      </c>
      <c r="R484" s="30" t="b">
        <v>1</v>
      </c>
      <c r="S484" s="30" t="b">
        <v>1</v>
      </c>
      <c r="T484" s="30" t="b">
        <v>1</v>
      </c>
      <c r="U484" s="30" t="b">
        <v>1</v>
      </c>
      <c r="V484" s="30" t="b">
        <v>1</v>
      </c>
      <c r="W484" s="30" t="b">
        <v>1</v>
      </c>
      <c r="X484" s="30" t="b">
        <v>1</v>
      </c>
      <c r="Y484" s="30" t="b">
        <v>1</v>
      </c>
      <c r="Z484" s="30" t="b">
        <v>1</v>
      </c>
      <c r="AA484" s="30" t="b">
        <v>1</v>
      </c>
      <c r="AB484" s="30" t="b">
        <v>1</v>
      </c>
      <c r="AC484" s="30" t="b">
        <v>1</v>
      </c>
      <c r="AD484" s="30" t="b">
        <v>1</v>
      </c>
    </row>
    <row r="485" spans="4:30">
      <c r="D485" s="30" t="b">
        <v>1</v>
      </c>
      <c r="E485" s="30" t="b">
        <v>1</v>
      </c>
      <c r="F485" s="30" t="b">
        <v>1</v>
      </c>
      <c r="G485" s="30" t="b">
        <v>1</v>
      </c>
      <c r="H485" s="30" t="b">
        <v>1</v>
      </c>
      <c r="I485" s="30" t="b">
        <v>1</v>
      </c>
      <c r="J485" s="30" t="b">
        <v>1</v>
      </c>
      <c r="K485" s="30" t="b">
        <v>1</v>
      </c>
      <c r="L485" s="30" t="b">
        <v>1</v>
      </c>
      <c r="M485" s="30" t="b">
        <v>1</v>
      </c>
      <c r="N485" s="30" t="b">
        <v>1</v>
      </c>
      <c r="O485" s="30" t="b">
        <v>1</v>
      </c>
      <c r="P485" s="30" t="b">
        <v>1</v>
      </c>
      <c r="Q485" s="30" t="b">
        <v>1</v>
      </c>
      <c r="R485" s="30" t="b">
        <v>1</v>
      </c>
      <c r="S485" s="30" t="b">
        <v>1</v>
      </c>
      <c r="T485" s="30" t="b">
        <v>1</v>
      </c>
      <c r="U485" s="30" t="b">
        <v>1</v>
      </c>
      <c r="V485" s="30" t="b">
        <v>1</v>
      </c>
      <c r="W485" s="30" t="b">
        <v>1</v>
      </c>
      <c r="X485" s="30" t="b">
        <v>1</v>
      </c>
      <c r="Y485" s="30" t="b">
        <v>1</v>
      </c>
      <c r="Z485" s="30" t="b">
        <v>1</v>
      </c>
      <c r="AA485" s="30" t="b">
        <v>1</v>
      </c>
      <c r="AB485" s="30" t="b">
        <v>1</v>
      </c>
      <c r="AC485" s="30" t="b">
        <v>1</v>
      </c>
      <c r="AD485" s="30" t="b">
        <v>1</v>
      </c>
    </row>
    <row r="486" spans="4:30">
      <c r="D486" s="30" t="b">
        <v>1</v>
      </c>
      <c r="E486" s="30" t="b">
        <v>1</v>
      </c>
      <c r="F486" s="30" t="b">
        <v>1</v>
      </c>
      <c r="G486" s="30" t="b">
        <v>1</v>
      </c>
      <c r="H486" s="30" t="b">
        <v>1</v>
      </c>
      <c r="I486" s="30" t="b">
        <v>1</v>
      </c>
      <c r="J486" s="30" t="b">
        <v>1</v>
      </c>
      <c r="K486" s="30" t="b">
        <v>1</v>
      </c>
      <c r="L486" s="30" t="b">
        <v>1</v>
      </c>
      <c r="M486" s="30" t="b">
        <v>1</v>
      </c>
      <c r="N486" s="30" t="b">
        <v>1</v>
      </c>
      <c r="O486" s="30" t="b">
        <v>1</v>
      </c>
      <c r="P486" s="30" t="b">
        <v>1</v>
      </c>
      <c r="Q486" s="30" t="b">
        <v>1</v>
      </c>
      <c r="R486" s="30" t="b">
        <v>1</v>
      </c>
      <c r="S486" s="30" t="b">
        <v>1</v>
      </c>
      <c r="T486" s="30" t="b">
        <v>1</v>
      </c>
      <c r="U486" s="30" t="b">
        <v>1</v>
      </c>
      <c r="V486" s="30" t="b">
        <v>1</v>
      </c>
      <c r="W486" s="30" t="b">
        <v>1</v>
      </c>
      <c r="X486" s="30" t="b">
        <v>1</v>
      </c>
      <c r="Y486" s="30" t="b">
        <v>1</v>
      </c>
      <c r="Z486" s="30" t="b">
        <v>1</v>
      </c>
      <c r="AA486" s="30" t="b">
        <v>1</v>
      </c>
      <c r="AB486" s="30" t="b">
        <v>1</v>
      </c>
      <c r="AC486" s="30" t="b">
        <v>1</v>
      </c>
      <c r="AD486" s="30" t="b">
        <v>1</v>
      </c>
    </row>
    <row r="487" spans="4:30">
      <c r="D487" s="30" t="b">
        <v>1</v>
      </c>
      <c r="E487" s="30" t="b">
        <v>1</v>
      </c>
      <c r="F487" s="30" t="b">
        <v>1</v>
      </c>
      <c r="G487" s="30" t="b">
        <v>1</v>
      </c>
      <c r="H487" s="30" t="b">
        <v>1</v>
      </c>
      <c r="I487" s="30" t="b">
        <v>1</v>
      </c>
      <c r="J487" s="30" t="b">
        <v>1</v>
      </c>
      <c r="K487" s="30" t="b">
        <v>1</v>
      </c>
      <c r="L487" s="30" t="b">
        <v>1</v>
      </c>
      <c r="M487" s="30" t="b">
        <v>1</v>
      </c>
      <c r="N487" s="30" t="b">
        <v>1</v>
      </c>
      <c r="O487" s="30" t="b">
        <v>1</v>
      </c>
      <c r="P487" s="30" t="b">
        <v>1</v>
      </c>
      <c r="Q487" s="30" t="b">
        <v>1</v>
      </c>
      <c r="R487" s="30" t="b">
        <v>1</v>
      </c>
      <c r="S487" s="30" t="b">
        <v>1</v>
      </c>
      <c r="T487" s="30" t="b">
        <v>1</v>
      </c>
      <c r="U487" s="30" t="b">
        <v>1</v>
      </c>
      <c r="V487" s="30" t="b">
        <v>1</v>
      </c>
      <c r="W487" s="30" t="b">
        <v>1</v>
      </c>
      <c r="X487" s="30" t="b">
        <v>1</v>
      </c>
      <c r="Y487" s="30" t="b">
        <v>1</v>
      </c>
      <c r="Z487" s="30" t="b">
        <v>1</v>
      </c>
      <c r="AA487" s="30" t="b">
        <v>1</v>
      </c>
      <c r="AB487" s="30" t="b">
        <v>1</v>
      </c>
      <c r="AC487" s="30" t="b">
        <v>1</v>
      </c>
      <c r="AD487" s="30" t="b">
        <v>1</v>
      </c>
    </row>
    <row r="488" spans="4:30">
      <c r="D488" s="30" t="b">
        <v>1</v>
      </c>
      <c r="E488" s="30" t="b">
        <v>1</v>
      </c>
      <c r="F488" s="30" t="b">
        <v>1</v>
      </c>
      <c r="G488" s="30" t="b">
        <v>1</v>
      </c>
      <c r="H488" s="30" t="b">
        <v>1</v>
      </c>
      <c r="I488" s="30" t="b">
        <v>1</v>
      </c>
      <c r="J488" s="30" t="b">
        <v>1</v>
      </c>
      <c r="K488" s="30" t="b">
        <v>1</v>
      </c>
      <c r="L488" s="30" t="b">
        <v>1</v>
      </c>
      <c r="M488" s="30" t="b">
        <v>1</v>
      </c>
      <c r="N488" s="30" t="b">
        <v>1</v>
      </c>
      <c r="O488" s="30" t="b">
        <v>1</v>
      </c>
      <c r="P488" s="30" t="b">
        <v>1</v>
      </c>
      <c r="Q488" s="30" t="b">
        <v>1</v>
      </c>
      <c r="R488" s="30" t="b">
        <v>1</v>
      </c>
      <c r="S488" s="30" t="b">
        <v>1</v>
      </c>
      <c r="T488" s="30" t="b">
        <v>1</v>
      </c>
      <c r="U488" s="30" t="b">
        <v>1</v>
      </c>
      <c r="V488" s="30" t="b">
        <v>1</v>
      </c>
      <c r="W488" s="30" t="b">
        <v>1</v>
      </c>
      <c r="X488" s="30" t="b">
        <v>1</v>
      </c>
      <c r="Y488" s="30" t="b">
        <v>1</v>
      </c>
      <c r="Z488" s="30" t="b">
        <v>1</v>
      </c>
      <c r="AA488" s="30" t="b">
        <v>1</v>
      </c>
      <c r="AB488" s="30" t="b">
        <v>1</v>
      </c>
      <c r="AC488" s="30" t="b">
        <v>1</v>
      </c>
      <c r="AD488" s="30" t="b">
        <v>1</v>
      </c>
    </row>
    <row r="489" spans="4:30">
      <c r="D489" s="30" t="b">
        <v>1</v>
      </c>
      <c r="E489" s="30" t="b">
        <v>1</v>
      </c>
      <c r="F489" s="30" t="b">
        <v>1</v>
      </c>
      <c r="G489" s="30" t="b">
        <v>1</v>
      </c>
      <c r="H489" s="30" t="b">
        <v>1</v>
      </c>
      <c r="I489" s="30" t="b">
        <v>1</v>
      </c>
      <c r="J489" s="30" t="b">
        <v>1</v>
      </c>
      <c r="K489" s="30" t="b">
        <v>1</v>
      </c>
      <c r="L489" s="30" t="b">
        <v>1</v>
      </c>
      <c r="M489" s="30" t="b">
        <v>1</v>
      </c>
      <c r="N489" s="30" t="b">
        <v>1</v>
      </c>
      <c r="O489" s="30" t="b">
        <v>1</v>
      </c>
      <c r="P489" s="30" t="b">
        <v>1</v>
      </c>
      <c r="Q489" s="30" t="b">
        <v>1</v>
      </c>
      <c r="R489" s="30" t="b">
        <v>1</v>
      </c>
      <c r="S489" s="30" t="b">
        <v>1</v>
      </c>
      <c r="T489" s="30" t="b">
        <v>1</v>
      </c>
      <c r="U489" s="30" t="b">
        <v>1</v>
      </c>
      <c r="V489" s="30" t="b">
        <v>1</v>
      </c>
      <c r="W489" s="30" t="b">
        <v>1</v>
      </c>
      <c r="X489" s="30" t="b">
        <v>1</v>
      </c>
      <c r="Y489" s="30" t="b">
        <v>1</v>
      </c>
      <c r="Z489" s="30" t="b">
        <v>1</v>
      </c>
      <c r="AA489" s="30" t="b">
        <v>1</v>
      </c>
      <c r="AB489" s="30" t="b">
        <v>1</v>
      </c>
      <c r="AC489" s="30" t="b">
        <v>1</v>
      </c>
      <c r="AD489" s="30" t="b">
        <v>1</v>
      </c>
    </row>
    <row r="490" spans="4:30">
      <c r="D490" s="30" t="b">
        <v>1</v>
      </c>
      <c r="E490" s="30" t="b">
        <v>1</v>
      </c>
      <c r="F490" s="30" t="b">
        <v>1</v>
      </c>
      <c r="G490" s="30" t="b">
        <v>1</v>
      </c>
      <c r="H490" s="30" t="b">
        <v>1</v>
      </c>
      <c r="I490" s="30" t="b">
        <v>1</v>
      </c>
      <c r="J490" s="30" t="b">
        <v>1</v>
      </c>
      <c r="K490" s="30" t="b">
        <v>1</v>
      </c>
      <c r="L490" s="30" t="b">
        <v>1</v>
      </c>
      <c r="M490" s="30" t="b">
        <v>1</v>
      </c>
      <c r="N490" s="30" t="b">
        <v>1</v>
      </c>
      <c r="O490" s="30" t="b">
        <v>1</v>
      </c>
      <c r="P490" s="30" t="b">
        <v>1</v>
      </c>
      <c r="Q490" s="30" t="b">
        <v>1</v>
      </c>
      <c r="R490" s="30" t="b">
        <v>1</v>
      </c>
      <c r="S490" s="30" t="b">
        <v>1</v>
      </c>
      <c r="T490" s="30" t="b">
        <v>1</v>
      </c>
      <c r="U490" s="30" t="b">
        <v>1</v>
      </c>
      <c r="V490" s="30" t="b">
        <v>1</v>
      </c>
      <c r="W490" s="30" t="b">
        <v>1</v>
      </c>
      <c r="X490" s="30" t="b">
        <v>1</v>
      </c>
      <c r="Y490" s="30" t="b">
        <v>1</v>
      </c>
      <c r="Z490" s="30" t="b">
        <v>1</v>
      </c>
      <c r="AA490" s="30" t="b">
        <v>1</v>
      </c>
      <c r="AB490" s="30" t="b">
        <v>1</v>
      </c>
      <c r="AC490" s="30" t="b">
        <v>1</v>
      </c>
      <c r="AD490" s="30" t="b">
        <v>1</v>
      </c>
    </row>
    <row r="491" spans="4:30">
      <c r="D491" s="30" t="b">
        <v>1</v>
      </c>
      <c r="E491" s="30" t="b">
        <v>1</v>
      </c>
      <c r="F491" s="30" t="b">
        <v>1</v>
      </c>
      <c r="G491" s="30" t="b">
        <v>1</v>
      </c>
      <c r="H491" s="30" t="b">
        <v>1</v>
      </c>
      <c r="I491" s="30" t="b">
        <v>1</v>
      </c>
      <c r="J491" s="30" t="b">
        <v>1</v>
      </c>
      <c r="K491" s="30" t="b">
        <v>1</v>
      </c>
      <c r="L491" s="30" t="b">
        <v>1</v>
      </c>
      <c r="M491" s="30" t="b">
        <v>1</v>
      </c>
      <c r="N491" s="30" t="b">
        <v>1</v>
      </c>
      <c r="O491" s="30" t="b">
        <v>1</v>
      </c>
      <c r="P491" s="30" t="b">
        <v>1</v>
      </c>
      <c r="Q491" s="30" t="b">
        <v>1</v>
      </c>
      <c r="R491" s="30" t="b">
        <v>1</v>
      </c>
      <c r="S491" s="30" t="b">
        <v>1</v>
      </c>
      <c r="T491" s="30" t="b">
        <v>1</v>
      </c>
      <c r="U491" s="30" t="b">
        <v>1</v>
      </c>
      <c r="V491" s="30" t="b">
        <v>1</v>
      </c>
      <c r="W491" s="30" t="b">
        <v>1</v>
      </c>
      <c r="X491" s="30" t="b">
        <v>1</v>
      </c>
      <c r="Y491" s="30" t="b">
        <v>1</v>
      </c>
      <c r="Z491" s="30" t="b">
        <v>1</v>
      </c>
      <c r="AA491" s="30" t="b">
        <v>1</v>
      </c>
      <c r="AB491" s="30" t="b">
        <v>1</v>
      </c>
      <c r="AC491" s="30" t="b">
        <v>1</v>
      </c>
      <c r="AD491" s="30" t="b">
        <v>1</v>
      </c>
    </row>
    <row r="492" spans="4:30">
      <c r="D492" s="30" t="b">
        <v>1</v>
      </c>
      <c r="E492" s="30" t="b">
        <v>1</v>
      </c>
      <c r="F492" s="30" t="b">
        <v>1</v>
      </c>
      <c r="G492" s="30" t="b">
        <v>1</v>
      </c>
      <c r="H492" s="30" t="b">
        <v>1</v>
      </c>
      <c r="I492" s="30" t="b">
        <v>1</v>
      </c>
      <c r="J492" s="30" t="b">
        <v>1</v>
      </c>
      <c r="K492" s="30" t="b">
        <v>1</v>
      </c>
      <c r="L492" s="30" t="b">
        <v>1</v>
      </c>
      <c r="M492" s="30" t="b">
        <v>1</v>
      </c>
      <c r="N492" s="30" t="b">
        <v>1</v>
      </c>
      <c r="O492" s="30" t="b">
        <v>1</v>
      </c>
      <c r="P492" s="30" t="b">
        <v>1</v>
      </c>
      <c r="Q492" s="30" t="b">
        <v>1</v>
      </c>
      <c r="R492" s="30" t="b">
        <v>1</v>
      </c>
      <c r="S492" s="30" t="b">
        <v>1</v>
      </c>
      <c r="T492" s="30" t="b">
        <v>1</v>
      </c>
      <c r="U492" s="30" t="b">
        <v>1</v>
      </c>
      <c r="V492" s="30" t="b">
        <v>1</v>
      </c>
      <c r="W492" s="30" t="b">
        <v>1</v>
      </c>
      <c r="X492" s="30" t="b">
        <v>1</v>
      </c>
      <c r="Y492" s="30" t="b">
        <v>1</v>
      </c>
      <c r="Z492" s="30" t="b">
        <v>1</v>
      </c>
      <c r="AA492" s="30" t="b">
        <v>1</v>
      </c>
      <c r="AB492" s="30" t="b">
        <v>1</v>
      </c>
      <c r="AC492" s="30" t="b">
        <v>1</v>
      </c>
      <c r="AD492" s="30" t="b">
        <v>1</v>
      </c>
    </row>
    <row r="493" spans="4:30">
      <c r="D493" s="30" t="b">
        <v>1</v>
      </c>
      <c r="E493" s="30" t="b">
        <v>1</v>
      </c>
      <c r="F493" s="30" t="b">
        <v>1</v>
      </c>
      <c r="G493" s="30" t="b">
        <v>1</v>
      </c>
      <c r="H493" s="30" t="b">
        <v>1</v>
      </c>
      <c r="I493" s="30" t="b">
        <v>1</v>
      </c>
      <c r="J493" s="30" t="b">
        <v>1</v>
      </c>
      <c r="K493" s="30" t="b">
        <v>1</v>
      </c>
      <c r="L493" s="30" t="b">
        <v>1</v>
      </c>
      <c r="M493" s="30" t="b">
        <v>1</v>
      </c>
      <c r="N493" s="30" t="b">
        <v>1</v>
      </c>
      <c r="O493" s="30" t="b">
        <v>1</v>
      </c>
      <c r="P493" s="30" t="b">
        <v>1</v>
      </c>
      <c r="Q493" s="30" t="b">
        <v>1</v>
      </c>
      <c r="R493" s="30" t="b">
        <v>1</v>
      </c>
      <c r="S493" s="30" t="b">
        <v>1</v>
      </c>
      <c r="T493" s="30" t="b">
        <v>1</v>
      </c>
      <c r="U493" s="30" t="b">
        <v>1</v>
      </c>
      <c r="V493" s="30" t="b">
        <v>1</v>
      </c>
      <c r="W493" s="30" t="b">
        <v>1</v>
      </c>
      <c r="X493" s="30" t="b">
        <v>1</v>
      </c>
      <c r="Y493" s="30" t="b">
        <v>1</v>
      </c>
      <c r="Z493" s="30" t="b">
        <v>1</v>
      </c>
      <c r="AA493" s="30" t="b">
        <v>1</v>
      </c>
      <c r="AB493" s="30" t="b">
        <v>1</v>
      </c>
      <c r="AC493" s="30" t="b">
        <v>1</v>
      </c>
      <c r="AD493" s="30" t="b">
        <v>1</v>
      </c>
    </row>
    <row r="494" spans="4:30">
      <c r="D494" s="30" t="b">
        <v>1</v>
      </c>
      <c r="E494" s="30" t="b">
        <v>1</v>
      </c>
      <c r="F494" s="30" t="b">
        <v>1</v>
      </c>
      <c r="G494" s="30" t="b">
        <v>1</v>
      </c>
      <c r="H494" s="30" t="b">
        <v>1</v>
      </c>
      <c r="I494" s="30" t="b">
        <v>1</v>
      </c>
      <c r="J494" s="30" t="b">
        <v>1</v>
      </c>
      <c r="K494" s="30" t="b">
        <v>1</v>
      </c>
      <c r="L494" s="30" t="b">
        <v>1</v>
      </c>
      <c r="M494" s="30" t="b">
        <v>1</v>
      </c>
      <c r="N494" s="30" t="b">
        <v>1</v>
      </c>
      <c r="O494" s="30" t="b">
        <v>1</v>
      </c>
      <c r="P494" s="30" t="b">
        <v>1</v>
      </c>
      <c r="Q494" s="30" t="b">
        <v>1</v>
      </c>
      <c r="R494" s="30" t="b">
        <v>1</v>
      </c>
      <c r="S494" s="30" t="b">
        <v>1</v>
      </c>
      <c r="T494" s="30" t="b">
        <v>1</v>
      </c>
      <c r="U494" s="30" t="b">
        <v>1</v>
      </c>
      <c r="V494" s="30" t="b">
        <v>1</v>
      </c>
      <c r="W494" s="30" t="b">
        <v>1</v>
      </c>
      <c r="X494" s="30" t="b">
        <v>1</v>
      </c>
      <c r="Y494" s="30" t="b">
        <v>1</v>
      </c>
      <c r="Z494" s="30" t="b">
        <v>1</v>
      </c>
      <c r="AA494" s="30" t="b">
        <v>1</v>
      </c>
      <c r="AB494" s="30" t="b">
        <v>1</v>
      </c>
      <c r="AC494" s="30" t="b">
        <v>1</v>
      </c>
      <c r="AD494" s="30" t="b">
        <v>1</v>
      </c>
    </row>
    <row r="495" spans="4:30">
      <c r="D495" s="30" t="b">
        <v>1</v>
      </c>
      <c r="E495" s="30" t="b">
        <v>1</v>
      </c>
      <c r="F495" s="30" t="b">
        <v>1</v>
      </c>
      <c r="G495" s="30" t="b">
        <v>1</v>
      </c>
      <c r="H495" s="30" t="b">
        <v>1</v>
      </c>
      <c r="I495" s="30" t="b">
        <v>1</v>
      </c>
      <c r="J495" s="30" t="b">
        <v>1</v>
      </c>
      <c r="K495" s="30" t="b">
        <v>1</v>
      </c>
      <c r="L495" s="30" t="b">
        <v>1</v>
      </c>
      <c r="M495" s="30" t="b">
        <v>1</v>
      </c>
      <c r="N495" s="30" t="b">
        <v>1</v>
      </c>
      <c r="O495" s="30" t="b">
        <v>1</v>
      </c>
      <c r="P495" s="30" t="b">
        <v>1</v>
      </c>
      <c r="Q495" s="30" t="b">
        <v>1</v>
      </c>
      <c r="R495" s="30" t="b">
        <v>1</v>
      </c>
      <c r="S495" s="30" t="b">
        <v>1</v>
      </c>
      <c r="T495" s="30" t="b">
        <v>1</v>
      </c>
      <c r="U495" s="30" t="b">
        <v>1</v>
      </c>
      <c r="V495" s="30" t="b">
        <v>1</v>
      </c>
      <c r="W495" s="30" t="b">
        <v>1</v>
      </c>
      <c r="X495" s="30" t="b">
        <v>1</v>
      </c>
      <c r="Y495" s="30" t="b">
        <v>1</v>
      </c>
      <c r="Z495" s="30" t="b">
        <v>1</v>
      </c>
      <c r="AA495" s="30" t="b">
        <v>1</v>
      </c>
      <c r="AB495" s="30" t="b">
        <v>1</v>
      </c>
      <c r="AC495" s="30" t="b">
        <v>1</v>
      </c>
      <c r="AD495" s="30" t="b">
        <v>1</v>
      </c>
    </row>
    <row r="496" spans="4:30">
      <c r="D496" s="30" t="b">
        <v>1</v>
      </c>
      <c r="E496" s="30" t="b">
        <v>1</v>
      </c>
      <c r="F496" s="30" t="b">
        <v>1</v>
      </c>
      <c r="G496" s="30" t="b">
        <v>1</v>
      </c>
      <c r="H496" s="30" t="b">
        <v>1</v>
      </c>
      <c r="I496" s="30" t="b">
        <v>1</v>
      </c>
      <c r="J496" s="30" t="b">
        <v>1</v>
      </c>
      <c r="K496" s="30" t="b">
        <v>1</v>
      </c>
      <c r="L496" s="30" t="b">
        <v>1</v>
      </c>
      <c r="M496" s="30" t="b">
        <v>1</v>
      </c>
      <c r="N496" s="30" t="b">
        <v>1</v>
      </c>
      <c r="O496" s="30" t="b">
        <v>1</v>
      </c>
      <c r="P496" s="30" t="b">
        <v>1</v>
      </c>
      <c r="Q496" s="30" t="b">
        <v>1</v>
      </c>
      <c r="R496" s="30" t="b">
        <v>1</v>
      </c>
      <c r="S496" s="30" t="b">
        <v>1</v>
      </c>
      <c r="T496" s="30" t="b">
        <v>1</v>
      </c>
      <c r="U496" s="30" t="b">
        <v>1</v>
      </c>
      <c r="V496" s="30" t="b">
        <v>1</v>
      </c>
      <c r="W496" s="30" t="b">
        <v>1</v>
      </c>
      <c r="X496" s="30" t="b">
        <v>1</v>
      </c>
      <c r="Y496" s="30" t="b">
        <v>1</v>
      </c>
      <c r="Z496" s="30" t="b">
        <v>1</v>
      </c>
      <c r="AA496" s="30" t="b">
        <v>1</v>
      </c>
      <c r="AB496" s="30" t="b">
        <v>1</v>
      </c>
      <c r="AC496" s="30" t="b">
        <v>1</v>
      </c>
      <c r="AD496" s="30" t="b">
        <v>1</v>
      </c>
    </row>
    <row r="497" spans="4:30">
      <c r="D497" s="30" t="b">
        <v>1</v>
      </c>
      <c r="E497" s="30" t="b">
        <v>1</v>
      </c>
      <c r="F497" s="30" t="b">
        <v>1</v>
      </c>
      <c r="G497" s="30" t="b">
        <v>1</v>
      </c>
      <c r="H497" s="30" t="b">
        <v>1</v>
      </c>
      <c r="I497" s="30" t="b">
        <v>1</v>
      </c>
      <c r="J497" s="30" t="b">
        <v>1</v>
      </c>
      <c r="K497" s="30" t="b">
        <v>1</v>
      </c>
      <c r="L497" s="30" t="b">
        <v>1</v>
      </c>
      <c r="M497" s="30" t="b">
        <v>1</v>
      </c>
      <c r="N497" s="30" t="b">
        <v>1</v>
      </c>
      <c r="O497" s="30" t="b">
        <v>1</v>
      </c>
      <c r="P497" s="30" t="b">
        <v>1</v>
      </c>
      <c r="Q497" s="30" t="b">
        <v>1</v>
      </c>
      <c r="R497" s="30" t="b">
        <v>1</v>
      </c>
      <c r="S497" s="30" t="b">
        <v>1</v>
      </c>
      <c r="T497" s="30" t="b">
        <v>1</v>
      </c>
      <c r="U497" s="30" t="b">
        <v>1</v>
      </c>
      <c r="V497" s="30" t="b">
        <v>1</v>
      </c>
      <c r="W497" s="30" t="b">
        <v>1</v>
      </c>
      <c r="X497" s="30" t="b">
        <v>1</v>
      </c>
      <c r="Y497" s="30" t="b">
        <v>1</v>
      </c>
      <c r="Z497" s="30" t="b">
        <v>1</v>
      </c>
      <c r="AA497" s="30" t="b">
        <v>1</v>
      </c>
      <c r="AB497" s="30" t="b">
        <v>1</v>
      </c>
      <c r="AC497" s="30" t="b">
        <v>1</v>
      </c>
      <c r="AD497" s="30" t="b">
        <v>1</v>
      </c>
    </row>
    <row r="498" spans="4:30">
      <c r="D498" s="30" t="b">
        <v>1</v>
      </c>
      <c r="E498" s="30" t="b">
        <v>1</v>
      </c>
      <c r="F498" s="30" t="b">
        <v>1</v>
      </c>
      <c r="G498" s="30" t="b">
        <v>1</v>
      </c>
      <c r="H498" s="30" t="b">
        <v>1</v>
      </c>
      <c r="I498" s="30" t="b">
        <v>1</v>
      </c>
      <c r="J498" s="30" t="b">
        <v>1</v>
      </c>
      <c r="K498" s="30" t="b">
        <v>1</v>
      </c>
      <c r="L498" s="30" t="b">
        <v>1</v>
      </c>
      <c r="M498" s="30" t="b">
        <v>1</v>
      </c>
      <c r="N498" s="30" t="b">
        <v>1</v>
      </c>
      <c r="O498" s="30" t="b">
        <v>1</v>
      </c>
      <c r="P498" s="30" t="b">
        <v>1</v>
      </c>
      <c r="Q498" s="30" t="b">
        <v>1</v>
      </c>
      <c r="R498" s="30" t="b">
        <v>1</v>
      </c>
      <c r="S498" s="30" t="b">
        <v>1</v>
      </c>
      <c r="T498" s="30" t="b">
        <v>1</v>
      </c>
      <c r="U498" s="30" t="b">
        <v>1</v>
      </c>
      <c r="V498" s="30" t="b">
        <v>1</v>
      </c>
      <c r="W498" s="30" t="b">
        <v>1</v>
      </c>
      <c r="X498" s="30" t="b">
        <v>1</v>
      </c>
      <c r="Y498" s="30" t="b">
        <v>1</v>
      </c>
      <c r="Z498" s="30" t="b">
        <v>1</v>
      </c>
      <c r="AA498" s="30" t="b">
        <v>1</v>
      </c>
      <c r="AB498" s="30" t="b">
        <v>1</v>
      </c>
      <c r="AC498" s="30" t="b">
        <v>1</v>
      </c>
      <c r="AD498" s="30" t="b">
        <v>1</v>
      </c>
    </row>
    <row r="499" spans="4:30">
      <c r="D499" s="30" t="b">
        <v>1</v>
      </c>
      <c r="E499" s="30" t="b">
        <v>1</v>
      </c>
      <c r="F499" s="30" t="b">
        <v>1</v>
      </c>
      <c r="G499" s="30" t="b">
        <v>1</v>
      </c>
      <c r="H499" s="30" t="b">
        <v>1</v>
      </c>
      <c r="I499" s="30" t="b">
        <v>1</v>
      </c>
      <c r="J499" s="30" t="b">
        <v>1</v>
      </c>
      <c r="K499" s="30" t="b">
        <v>1</v>
      </c>
      <c r="L499" s="30" t="b">
        <v>1</v>
      </c>
      <c r="M499" s="30" t="b">
        <v>1</v>
      </c>
      <c r="N499" s="30" t="b">
        <v>1</v>
      </c>
      <c r="O499" s="30" t="b">
        <v>1</v>
      </c>
      <c r="P499" s="30" t="b">
        <v>1</v>
      </c>
      <c r="Q499" s="30" t="b">
        <v>1</v>
      </c>
      <c r="R499" s="30" t="b">
        <v>1</v>
      </c>
      <c r="S499" s="30" t="b">
        <v>1</v>
      </c>
      <c r="T499" s="30" t="b">
        <v>1</v>
      </c>
      <c r="U499" s="30" t="b">
        <v>1</v>
      </c>
      <c r="V499" s="30" t="b">
        <v>1</v>
      </c>
      <c r="W499" s="30" t="b">
        <v>1</v>
      </c>
      <c r="X499" s="30" t="b">
        <v>1</v>
      </c>
      <c r="Y499" s="30" t="b">
        <v>1</v>
      </c>
      <c r="Z499" s="30" t="b">
        <v>1</v>
      </c>
      <c r="AA499" s="30" t="b">
        <v>1</v>
      </c>
      <c r="AB499" s="30" t="b">
        <v>1</v>
      </c>
      <c r="AC499" s="30" t="b">
        <v>1</v>
      </c>
      <c r="AD499" s="30" t="b">
        <v>1</v>
      </c>
    </row>
    <row r="500" spans="4:30">
      <c r="D500" s="30" t="b">
        <v>1</v>
      </c>
      <c r="E500" s="30" t="b">
        <v>1</v>
      </c>
      <c r="F500" s="30" t="b">
        <v>1</v>
      </c>
      <c r="G500" s="30" t="b">
        <v>1</v>
      </c>
      <c r="H500" s="30" t="b">
        <v>1</v>
      </c>
      <c r="I500" s="30" t="b">
        <v>1</v>
      </c>
      <c r="J500" s="30" t="b">
        <v>1</v>
      </c>
      <c r="K500" s="30" t="b">
        <v>1</v>
      </c>
      <c r="L500" s="30" t="b">
        <v>1</v>
      </c>
      <c r="M500" s="30" t="b">
        <v>1</v>
      </c>
      <c r="N500" s="30" t="b">
        <v>1</v>
      </c>
      <c r="O500" s="30" t="b">
        <v>1</v>
      </c>
      <c r="P500" s="30" t="b">
        <v>1</v>
      </c>
      <c r="Q500" s="30" t="b">
        <v>1</v>
      </c>
      <c r="R500" s="30" t="b">
        <v>1</v>
      </c>
      <c r="S500" s="30" t="b">
        <v>1</v>
      </c>
      <c r="T500" s="30" t="b">
        <v>1</v>
      </c>
      <c r="U500" s="30" t="b">
        <v>1</v>
      </c>
      <c r="V500" s="30" t="b">
        <v>1</v>
      </c>
      <c r="W500" s="30" t="b">
        <v>1</v>
      </c>
      <c r="X500" s="30" t="b">
        <v>1</v>
      </c>
      <c r="Y500" s="30" t="b">
        <v>1</v>
      </c>
      <c r="Z500" s="30" t="b">
        <v>1</v>
      </c>
      <c r="AA500" s="30" t="b">
        <v>1</v>
      </c>
      <c r="AB500" s="30" t="b">
        <v>1</v>
      </c>
      <c r="AC500" s="30" t="b">
        <v>1</v>
      </c>
      <c r="AD500" s="30" t="b">
        <v>1</v>
      </c>
    </row>
    <row r="501" spans="4:30">
      <c r="D501" s="30" t="b">
        <v>1</v>
      </c>
      <c r="E501" s="30" t="b">
        <v>1</v>
      </c>
      <c r="F501" s="30" t="b">
        <v>1</v>
      </c>
      <c r="G501" s="30" t="b">
        <v>1</v>
      </c>
      <c r="H501" s="30" t="b">
        <v>1</v>
      </c>
      <c r="I501" s="30" t="b">
        <v>1</v>
      </c>
      <c r="J501" s="30" t="b">
        <v>1</v>
      </c>
      <c r="K501" s="30" t="b">
        <v>1</v>
      </c>
      <c r="L501" s="30" t="b">
        <v>1</v>
      </c>
      <c r="M501" s="30" t="b">
        <v>1</v>
      </c>
      <c r="N501" s="30" t="b">
        <v>1</v>
      </c>
      <c r="O501" s="30" t="b">
        <v>1</v>
      </c>
      <c r="P501" s="30" t="b">
        <v>1</v>
      </c>
      <c r="Q501" s="30" t="b">
        <v>1</v>
      </c>
      <c r="R501" s="30" t="b">
        <v>1</v>
      </c>
      <c r="S501" s="30" t="b">
        <v>1</v>
      </c>
      <c r="T501" s="30" t="b">
        <v>1</v>
      </c>
      <c r="U501" s="30" t="b">
        <v>1</v>
      </c>
      <c r="V501" s="30" t="b">
        <v>1</v>
      </c>
      <c r="W501" s="30" t="b">
        <v>1</v>
      </c>
      <c r="X501" s="30" t="b">
        <v>1</v>
      </c>
      <c r="Y501" s="30" t="b">
        <v>1</v>
      </c>
      <c r="Z501" s="30" t="b">
        <v>1</v>
      </c>
      <c r="AA501" s="30" t="b">
        <v>1</v>
      </c>
      <c r="AB501" s="30" t="b">
        <v>1</v>
      </c>
      <c r="AC501" s="30" t="b">
        <v>1</v>
      </c>
      <c r="AD501" s="30" t="b">
        <v>1</v>
      </c>
    </row>
    <row r="502" spans="4:30">
      <c r="D502" s="30" t="b">
        <v>1</v>
      </c>
      <c r="E502" s="30" t="b">
        <v>1</v>
      </c>
      <c r="F502" s="30" t="b">
        <v>1</v>
      </c>
      <c r="G502" s="30" t="b">
        <v>1</v>
      </c>
      <c r="H502" s="30" t="b">
        <v>1</v>
      </c>
      <c r="I502" s="30" t="b">
        <v>1</v>
      </c>
      <c r="J502" s="30" t="b">
        <v>1</v>
      </c>
      <c r="K502" s="30" t="b">
        <v>1</v>
      </c>
      <c r="L502" s="30" t="b">
        <v>1</v>
      </c>
      <c r="M502" s="30" t="b">
        <v>1</v>
      </c>
      <c r="N502" s="30" t="b">
        <v>1</v>
      </c>
      <c r="O502" s="30" t="b">
        <v>1</v>
      </c>
      <c r="P502" s="30" t="b">
        <v>1</v>
      </c>
      <c r="Q502" s="30" t="b">
        <v>1</v>
      </c>
      <c r="R502" s="30" t="b">
        <v>1</v>
      </c>
      <c r="S502" s="30" t="b">
        <v>1</v>
      </c>
      <c r="T502" s="30" t="b">
        <v>1</v>
      </c>
      <c r="U502" s="30" t="b">
        <v>1</v>
      </c>
      <c r="V502" s="30" t="b">
        <v>1</v>
      </c>
      <c r="W502" s="30" t="b">
        <v>1</v>
      </c>
      <c r="X502" s="30" t="b">
        <v>1</v>
      </c>
      <c r="Y502" s="30" t="b">
        <v>1</v>
      </c>
      <c r="Z502" s="30" t="b">
        <v>1</v>
      </c>
      <c r="AA502" s="30" t="b">
        <v>1</v>
      </c>
      <c r="AB502" s="30" t="b">
        <v>1</v>
      </c>
      <c r="AC502" s="30" t="b">
        <v>1</v>
      </c>
      <c r="AD502" s="30" t="b">
        <v>1</v>
      </c>
    </row>
    <row r="503" spans="4:30">
      <c r="D503" s="30" t="b">
        <v>1</v>
      </c>
      <c r="E503" s="30" t="b">
        <v>1</v>
      </c>
      <c r="F503" s="30" t="b">
        <v>1</v>
      </c>
      <c r="G503" s="30" t="b">
        <v>1</v>
      </c>
      <c r="H503" s="30" t="b">
        <v>1</v>
      </c>
      <c r="I503" s="30" t="b">
        <v>1</v>
      </c>
      <c r="J503" s="30" t="b">
        <v>1</v>
      </c>
      <c r="K503" s="30" t="b">
        <v>1</v>
      </c>
      <c r="L503" s="30" t="b">
        <v>1</v>
      </c>
      <c r="M503" s="30" t="b">
        <v>1</v>
      </c>
      <c r="N503" s="30" t="b">
        <v>1</v>
      </c>
      <c r="O503" s="30" t="b">
        <v>1</v>
      </c>
      <c r="P503" s="30" t="b">
        <v>1</v>
      </c>
      <c r="Q503" s="30" t="b">
        <v>1</v>
      </c>
      <c r="R503" s="30" t="b">
        <v>1</v>
      </c>
      <c r="S503" s="30" t="b">
        <v>1</v>
      </c>
      <c r="T503" s="30" t="b">
        <v>1</v>
      </c>
      <c r="U503" s="30" t="b">
        <v>1</v>
      </c>
      <c r="V503" s="30" t="b">
        <v>1</v>
      </c>
      <c r="W503" s="30" t="b">
        <v>1</v>
      </c>
      <c r="X503" s="30" t="b">
        <v>1</v>
      </c>
      <c r="Y503" s="30" t="b">
        <v>1</v>
      </c>
      <c r="Z503" s="30" t="b">
        <v>1</v>
      </c>
      <c r="AA503" s="30" t="b">
        <v>1</v>
      </c>
      <c r="AB503" s="30" t="b">
        <v>1</v>
      </c>
      <c r="AC503" s="30" t="b">
        <v>1</v>
      </c>
      <c r="AD503" s="30" t="b">
        <v>1</v>
      </c>
    </row>
    <row r="504" spans="4:30">
      <c r="D504" s="30" t="b">
        <v>1</v>
      </c>
      <c r="E504" s="30" t="b">
        <v>1</v>
      </c>
      <c r="F504" s="30" t="b">
        <v>1</v>
      </c>
      <c r="G504" s="30" t="b">
        <v>1</v>
      </c>
      <c r="H504" s="30" t="b">
        <v>1</v>
      </c>
      <c r="I504" s="30" t="b">
        <v>1</v>
      </c>
      <c r="J504" s="30" t="b">
        <v>1</v>
      </c>
      <c r="K504" s="30" t="b">
        <v>1</v>
      </c>
      <c r="L504" s="30" t="b">
        <v>1</v>
      </c>
      <c r="M504" s="30" t="b">
        <v>1</v>
      </c>
      <c r="N504" s="30" t="b">
        <v>1</v>
      </c>
      <c r="O504" s="30" t="b">
        <v>1</v>
      </c>
      <c r="P504" s="30" t="b">
        <v>1</v>
      </c>
      <c r="Q504" s="30" t="b">
        <v>1</v>
      </c>
      <c r="R504" s="30" t="b">
        <v>1</v>
      </c>
      <c r="S504" s="30" t="b">
        <v>1</v>
      </c>
      <c r="T504" s="30" t="b">
        <v>1</v>
      </c>
      <c r="U504" s="30" t="b">
        <v>1</v>
      </c>
      <c r="V504" s="30" t="b">
        <v>1</v>
      </c>
      <c r="W504" s="30" t="b">
        <v>1</v>
      </c>
      <c r="X504" s="30" t="b">
        <v>1</v>
      </c>
      <c r="Y504" s="30" t="b">
        <v>1</v>
      </c>
      <c r="Z504" s="30" t="b">
        <v>1</v>
      </c>
      <c r="AA504" s="30" t="b">
        <v>1</v>
      </c>
      <c r="AB504" s="30" t="b">
        <v>1</v>
      </c>
      <c r="AC504" s="30" t="b">
        <v>1</v>
      </c>
      <c r="AD504" s="30" t="b">
        <v>1</v>
      </c>
    </row>
    <row r="505" spans="4:30">
      <c r="D505" s="30" t="b">
        <v>1</v>
      </c>
      <c r="E505" s="30" t="b">
        <v>1</v>
      </c>
      <c r="F505" s="30" t="b">
        <v>1</v>
      </c>
      <c r="G505" s="30" t="b">
        <v>1</v>
      </c>
      <c r="H505" s="30" t="b">
        <v>1</v>
      </c>
      <c r="I505" s="30" t="b">
        <v>1</v>
      </c>
      <c r="J505" s="30" t="b">
        <v>1</v>
      </c>
      <c r="K505" s="30" t="b">
        <v>1</v>
      </c>
      <c r="L505" s="30" t="b">
        <v>1</v>
      </c>
      <c r="M505" s="30" t="b">
        <v>1</v>
      </c>
      <c r="N505" s="30" t="b">
        <v>1</v>
      </c>
      <c r="O505" s="30" t="b">
        <v>1</v>
      </c>
      <c r="P505" s="30" t="b">
        <v>1</v>
      </c>
      <c r="Q505" s="30" t="b">
        <v>1</v>
      </c>
      <c r="R505" s="30" t="b">
        <v>1</v>
      </c>
      <c r="S505" s="30" t="b">
        <v>1</v>
      </c>
      <c r="T505" s="30" t="b">
        <v>1</v>
      </c>
      <c r="U505" s="30" t="b">
        <v>1</v>
      </c>
      <c r="V505" s="30" t="b">
        <v>1</v>
      </c>
      <c r="W505" s="30" t="b">
        <v>1</v>
      </c>
      <c r="X505" s="30" t="b">
        <v>1</v>
      </c>
      <c r="Y505" s="30" t="b">
        <v>1</v>
      </c>
      <c r="Z505" s="30" t="b">
        <v>1</v>
      </c>
      <c r="AA505" s="30" t="b">
        <v>1</v>
      </c>
      <c r="AB505" s="30" t="b">
        <v>1</v>
      </c>
      <c r="AC505" s="30" t="b">
        <v>1</v>
      </c>
      <c r="AD505" s="30" t="b">
        <v>1</v>
      </c>
    </row>
    <row r="506" spans="4:30">
      <c r="D506" s="30" t="b">
        <v>1</v>
      </c>
      <c r="E506" s="30" t="b">
        <v>1</v>
      </c>
      <c r="F506" s="30" t="b">
        <v>1</v>
      </c>
      <c r="G506" s="30" t="b">
        <v>1</v>
      </c>
      <c r="H506" s="30" t="b">
        <v>1</v>
      </c>
      <c r="I506" s="30" t="b">
        <v>1</v>
      </c>
      <c r="J506" s="30" t="b">
        <v>1</v>
      </c>
      <c r="K506" s="30" t="b">
        <v>1</v>
      </c>
      <c r="L506" s="30" t="b">
        <v>1</v>
      </c>
      <c r="M506" s="30" t="b">
        <v>1</v>
      </c>
      <c r="N506" s="30" t="b">
        <v>1</v>
      </c>
      <c r="O506" s="30" t="b">
        <v>1</v>
      </c>
      <c r="P506" s="30" t="b">
        <v>1</v>
      </c>
      <c r="Q506" s="30" t="b">
        <v>1</v>
      </c>
      <c r="R506" s="30" t="b">
        <v>1</v>
      </c>
      <c r="S506" s="30" t="b">
        <v>1</v>
      </c>
      <c r="T506" s="30" t="b">
        <v>1</v>
      </c>
      <c r="U506" s="30" t="b">
        <v>1</v>
      </c>
      <c r="V506" s="30" t="b">
        <v>1</v>
      </c>
      <c r="W506" s="30" t="b">
        <v>1</v>
      </c>
      <c r="X506" s="30" t="b">
        <v>1</v>
      </c>
      <c r="Y506" s="30" t="b">
        <v>1</v>
      </c>
      <c r="Z506" s="30" t="b">
        <v>1</v>
      </c>
      <c r="AA506" s="30" t="b">
        <v>1</v>
      </c>
      <c r="AB506" s="30" t="b">
        <v>1</v>
      </c>
      <c r="AC506" s="30" t="b">
        <v>1</v>
      </c>
      <c r="AD506" s="30" t="b">
        <v>1</v>
      </c>
    </row>
    <row r="507" spans="4:30">
      <c r="D507" s="30" t="b">
        <v>1</v>
      </c>
      <c r="E507" s="30" t="b">
        <v>1</v>
      </c>
      <c r="F507" s="30" t="b">
        <v>1</v>
      </c>
      <c r="G507" s="30" t="b">
        <v>1</v>
      </c>
      <c r="H507" s="30" t="b">
        <v>1</v>
      </c>
      <c r="I507" s="30" t="b">
        <v>1</v>
      </c>
      <c r="J507" s="30" t="b">
        <v>1</v>
      </c>
      <c r="K507" s="30" t="b">
        <v>1</v>
      </c>
      <c r="L507" s="30" t="b">
        <v>1</v>
      </c>
      <c r="M507" s="30" t="b">
        <v>1</v>
      </c>
      <c r="N507" s="30" t="b">
        <v>1</v>
      </c>
      <c r="O507" s="30" t="b">
        <v>1</v>
      </c>
      <c r="P507" s="30" t="b">
        <v>1</v>
      </c>
      <c r="Q507" s="30" t="b">
        <v>1</v>
      </c>
      <c r="R507" s="30" t="b">
        <v>1</v>
      </c>
      <c r="S507" s="30" t="b">
        <v>1</v>
      </c>
      <c r="T507" s="30" t="b">
        <v>1</v>
      </c>
      <c r="U507" s="30" t="b">
        <v>1</v>
      </c>
      <c r="V507" s="30" t="b">
        <v>1</v>
      </c>
      <c r="W507" s="30" t="b">
        <v>1</v>
      </c>
      <c r="X507" s="30" t="b">
        <v>1</v>
      </c>
      <c r="Y507" s="30" t="b">
        <v>1</v>
      </c>
      <c r="Z507" s="30" t="b">
        <v>1</v>
      </c>
      <c r="AA507" s="30" t="b">
        <v>1</v>
      </c>
      <c r="AB507" s="30" t="b">
        <v>1</v>
      </c>
      <c r="AC507" s="30" t="b">
        <v>1</v>
      </c>
      <c r="AD507" s="30" t="b">
        <v>1</v>
      </c>
    </row>
    <row r="508" spans="4:30">
      <c r="D508" s="30" t="b">
        <v>1</v>
      </c>
      <c r="E508" s="30" t="b">
        <v>1</v>
      </c>
      <c r="F508" s="30" t="b">
        <v>1</v>
      </c>
      <c r="G508" s="30" t="b">
        <v>1</v>
      </c>
      <c r="H508" s="30" t="b">
        <v>1</v>
      </c>
      <c r="I508" s="30" t="b">
        <v>1</v>
      </c>
      <c r="J508" s="30" t="b">
        <v>1</v>
      </c>
      <c r="K508" s="30" t="b">
        <v>1</v>
      </c>
      <c r="L508" s="30" t="b">
        <v>1</v>
      </c>
      <c r="M508" s="30" t="b">
        <v>1</v>
      </c>
      <c r="N508" s="30" t="b">
        <v>1</v>
      </c>
      <c r="O508" s="30" t="b">
        <v>1</v>
      </c>
      <c r="P508" s="30" t="b">
        <v>1</v>
      </c>
      <c r="Q508" s="30" t="b">
        <v>1</v>
      </c>
      <c r="R508" s="30" t="b">
        <v>1</v>
      </c>
      <c r="S508" s="30" t="b">
        <v>1</v>
      </c>
      <c r="T508" s="30" t="b">
        <v>1</v>
      </c>
      <c r="U508" s="30" t="b">
        <v>1</v>
      </c>
      <c r="V508" s="30" t="b">
        <v>1</v>
      </c>
      <c r="W508" s="30" t="b">
        <v>1</v>
      </c>
      <c r="X508" s="30" t="b">
        <v>1</v>
      </c>
      <c r="Y508" s="30" t="b">
        <v>1</v>
      </c>
      <c r="Z508" s="30" t="b">
        <v>1</v>
      </c>
      <c r="AA508" s="30" t="b">
        <v>1</v>
      </c>
      <c r="AB508" s="30" t="b">
        <v>1</v>
      </c>
      <c r="AC508" s="30" t="b">
        <v>1</v>
      </c>
      <c r="AD508" s="30" t="b">
        <v>1</v>
      </c>
    </row>
    <row r="509" spans="4:30">
      <c r="D509" s="30" t="b">
        <v>1</v>
      </c>
      <c r="E509" s="30" t="b">
        <v>1</v>
      </c>
      <c r="F509" s="30" t="b">
        <v>1</v>
      </c>
      <c r="G509" s="30" t="b">
        <v>1</v>
      </c>
      <c r="H509" s="30" t="b">
        <v>1</v>
      </c>
      <c r="I509" s="30" t="b">
        <v>1</v>
      </c>
      <c r="J509" s="30" t="b">
        <v>1</v>
      </c>
      <c r="K509" s="30" t="b">
        <v>1</v>
      </c>
      <c r="L509" s="30" t="b">
        <v>1</v>
      </c>
      <c r="M509" s="30" t="b">
        <v>1</v>
      </c>
      <c r="N509" s="30" t="b">
        <v>1</v>
      </c>
      <c r="O509" s="30" t="b">
        <v>1</v>
      </c>
      <c r="P509" s="30" t="b">
        <v>1</v>
      </c>
      <c r="Q509" s="30" t="b">
        <v>1</v>
      </c>
      <c r="R509" s="30" t="b">
        <v>1</v>
      </c>
      <c r="S509" s="30" t="b">
        <v>1</v>
      </c>
      <c r="T509" s="30" t="b">
        <v>1</v>
      </c>
      <c r="U509" s="30" t="b">
        <v>1</v>
      </c>
      <c r="V509" s="30" t="b">
        <v>1</v>
      </c>
      <c r="W509" s="30" t="b">
        <v>1</v>
      </c>
      <c r="X509" s="30" t="b">
        <v>1</v>
      </c>
      <c r="Y509" s="30" t="b">
        <v>1</v>
      </c>
      <c r="Z509" s="30" t="b">
        <v>1</v>
      </c>
      <c r="AA509" s="30" t="b">
        <v>1</v>
      </c>
      <c r="AB509" s="30" t="b">
        <v>1</v>
      </c>
      <c r="AC509" s="30" t="b">
        <v>1</v>
      </c>
      <c r="AD509" s="30" t="b">
        <v>1</v>
      </c>
    </row>
    <row r="510" spans="4:30">
      <c r="D510" s="30" t="b">
        <v>1</v>
      </c>
      <c r="E510" s="30" t="b">
        <v>1</v>
      </c>
      <c r="F510" s="30" t="b">
        <v>1</v>
      </c>
      <c r="G510" s="30" t="b">
        <v>1</v>
      </c>
      <c r="H510" s="30" t="b">
        <v>1</v>
      </c>
      <c r="I510" s="30" t="b">
        <v>1</v>
      </c>
      <c r="J510" s="30" t="b">
        <v>1</v>
      </c>
      <c r="K510" s="30" t="b">
        <v>1</v>
      </c>
      <c r="L510" s="30" t="b">
        <v>1</v>
      </c>
      <c r="M510" s="30" t="b">
        <v>1</v>
      </c>
      <c r="N510" s="30" t="b">
        <v>1</v>
      </c>
      <c r="O510" s="30" t="b">
        <v>1</v>
      </c>
      <c r="P510" s="30" t="b">
        <v>1</v>
      </c>
      <c r="Q510" s="30" t="b">
        <v>1</v>
      </c>
      <c r="R510" s="30" t="b">
        <v>1</v>
      </c>
      <c r="S510" s="30" t="b">
        <v>1</v>
      </c>
      <c r="T510" s="30" t="b">
        <v>1</v>
      </c>
      <c r="U510" s="30" t="b">
        <v>1</v>
      </c>
      <c r="V510" s="30" t="b">
        <v>1</v>
      </c>
      <c r="W510" s="30" t="b">
        <v>1</v>
      </c>
      <c r="X510" s="30" t="b">
        <v>1</v>
      </c>
      <c r="Y510" s="30" t="b">
        <v>1</v>
      </c>
      <c r="Z510" s="30" t="b">
        <v>1</v>
      </c>
      <c r="AA510" s="30" t="b">
        <v>1</v>
      </c>
      <c r="AB510" s="30" t="b">
        <v>1</v>
      </c>
      <c r="AC510" s="30" t="b">
        <v>1</v>
      </c>
      <c r="AD510" s="30" t="b">
        <v>1</v>
      </c>
    </row>
    <row r="511" spans="4:30">
      <c r="D511" s="30" t="b">
        <v>1</v>
      </c>
      <c r="E511" s="30" t="b">
        <v>1</v>
      </c>
      <c r="F511" s="30" t="b">
        <v>1</v>
      </c>
      <c r="G511" s="30" t="b">
        <v>1</v>
      </c>
      <c r="H511" s="30" t="b">
        <v>1</v>
      </c>
      <c r="I511" s="30" t="b">
        <v>1</v>
      </c>
      <c r="J511" s="30" t="b">
        <v>1</v>
      </c>
      <c r="K511" s="30" t="b">
        <v>1</v>
      </c>
      <c r="L511" s="30" t="b">
        <v>1</v>
      </c>
      <c r="M511" s="30" t="b">
        <v>1</v>
      </c>
      <c r="N511" s="30" t="b">
        <v>1</v>
      </c>
      <c r="O511" s="30" t="b">
        <v>1</v>
      </c>
      <c r="P511" s="30" t="b">
        <v>1</v>
      </c>
      <c r="Q511" s="30" t="b">
        <v>1</v>
      </c>
      <c r="R511" s="30" t="b">
        <v>1</v>
      </c>
      <c r="S511" s="30" t="b">
        <v>1</v>
      </c>
      <c r="T511" s="30" t="b">
        <v>1</v>
      </c>
      <c r="U511" s="30" t="b">
        <v>1</v>
      </c>
      <c r="V511" s="30" t="b">
        <v>1</v>
      </c>
      <c r="W511" s="30" t="b">
        <v>1</v>
      </c>
      <c r="X511" s="30" t="b">
        <v>1</v>
      </c>
      <c r="Y511" s="30" t="b">
        <v>1</v>
      </c>
      <c r="Z511" s="30" t="b">
        <v>1</v>
      </c>
      <c r="AA511" s="30" t="b">
        <v>1</v>
      </c>
      <c r="AB511" s="30" t="b">
        <v>1</v>
      </c>
      <c r="AC511" s="30" t="b">
        <v>1</v>
      </c>
      <c r="AD511" s="30" t="b">
        <v>1</v>
      </c>
    </row>
    <row r="512" spans="4:30">
      <c r="D512" s="30" t="b">
        <v>1</v>
      </c>
      <c r="E512" s="30" t="b">
        <v>1</v>
      </c>
      <c r="F512" s="30" t="b">
        <v>1</v>
      </c>
      <c r="G512" s="30" t="b">
        <v>1</v>
      </c>
      <c r="H512" s="30" t="b">
        <v>1</v>
      </c>
      <c r="I512" s="30" t="b">
        <v>1</v>
      </c>
      <c r="J512" s="30" t="b">
        <v>1</v>
      </c>
      <c r="K512" s="30" t="b">
        <v>1</v>
      </c>
      <c r="L512" s="30" t="b">
        <v>1</v>
      </c>
      <c r="M512" s="30" t="b">
        <v>1</v>
      </c>
      <c r="N512" s="30" t="b">
        <v>1</v>
      </c>
      <c r="O512" s="30" t="b">
        <v>1</v>
      </c>
      <c r="P512" s="30" t="b">
        <v>1</v>
      </c>
      <c r="Q512" s="30" t="b">
        <v>1</v>
      </c>
      <c r="R512" s="30" t="b">
        <v>1</v>
      </c>
      <c r="S512" s="30" t="b">
        <v>1</v>
      </c>
      <c r="T512" s="30" t="b">
        <v>1</v>
      </c>
      <c r="U512" s="30" t="b">
        <v>1</v>
      </c>
      <c r="V512" s="30" t="b">
        <v>1</v>
      </c>
      <c r="W512" s="30" t="b">
        <v>1</v>
      </c>
      <c r="X512" s="30" t="b">
        <v>1</v>
      </c>
      <c r="Y512" s="30" t="b">
        <v>1</v>
      </c>
      <c r="Z512" s="30" t="b">
        <v>1</v>
      </c>
      <c r="AA512" s="30" t="b">
        <v>1</v>
      </c>
      <c r="AB512" s="30" t="b">
        <v>1</v>
      </c>
      <c r="AC512" s="30" t="b">
        <v>1</v>
      </c>
      <c r="AD512" s="30" t="b">
        <v>1</v>
      </c>
    </row>
    <row r="513" spans="4:30">
      <c r="D513" s="30" t="b">
        <v>1</v>
      </c>
      <c r="E513" s="30" t="b">
        <v>1</v>
      </c>
      <c r="F513" s="30" t="b">
        <v>1</v>
      </c>
      <c r="G513" s="30" t="b">
        <v>1</v>
      </c>
      <c r="H513" s="30" t="b">
        <v>1</v>
      </c>
      <c r="I513" s="30" t="b">
        <v>1</v>
      </c>
      <c r="J513" s="30" t="b">
        <v>1</v>
      </c>
      <c r="K513" s="30" t="b">
        <v>1</v>
      </c>
      <c r="L513" s="30" t="b">
        <v>1</v>
      </c>
      <c r="M513" s="30" t="b">
        <v>1</v>
      </c>
      <c r="N513" s="30" t="b">
        <v>1</v>
      </c>
      <c r="O513" s="30" t="b">
        <v>1</v>
      </c>
      <c r="P513" s="30" t="b">
        <v>1</v>
      </c>
      <c r="Q513" s="30" t="b">
        <v>1</v>
      </c>
      <c r="R513" s="30" t="b">
        <v>1</v>
      </c>
      <c r="S513" s="30" t="b">
        <v>1</v>
      </c>
      <c r="T513" s="30" t="b">
        <v>1</v>
      </c>
      <c r="U513" s="30" t="b">
        <v>1</v>
      </c>
      <c r="V513" s="30" t="b">
        <v>1</v>
      </c>
      <c r="W513" s="30" t="b">
        <v>1</v>
      </c>
      <c r="X513" s="30" t="b">
        <v>1</v>
      </c>
      <c r="Y513" s="30" t="b">
        <v>1</v>
      </c>
      <c r="Z513" s="30" t="b">
        <v>1</v>
      </c>
      <c r="AA513" s="30" t="b">
        <v>1</v>
      </c>
      <c r="AB513" s="30" t="b">
        <v>1</v>
      </c>
      <c r="AC513" s="30" t="b">
        <v>1</v>
      </c>
      <c r="AD513" s="30" t="b">
        <v>1</v>
      </c>
    </row>
    <row r="514" spans="4:30">
      <c r="D514" s="30" t="b">
        <v>1</v>
      </c>
      <c r="E514" s="30" t="b">
        <v>1</v>
      </c>
      <c r="F514" s="30" t="b">
        <v>1</v>
      </c>
      <c r="G514" s="30" t="b">
        <v>1</v>
      </c>
      <c r="H514" s="30" t="b">
        <v>1</v>
      </c>
      <c r="I514" s="30" t="b">
        <v>1</v>
      </c>
      <c r="J514" s="30" t="b">
        <v>1</v>
      </c>
      <c r="K514" s="30" t="b">
        <v>1</v>
      </c>
      <c r="L514" s="30" t="b">
        <v>1</v>
      </c>
      <c r="M514" s="30" t="b">
        <v>1</v>
      </c>
      <c r="N514" s="30" t="b">
        <v>1</v>
      </c>
      <c r="O514" s="30" t="b">
        <v>1</v>
      </c>
      <c r="P514" s="30" t="b">
        <v>1</v>
      </c>
      <c r="Q514" s="30" t="b">
        <v>1</v>
      </c>
      <c r="R514" s="30" t="b">
        <v>1</v>
      </c>
      <c r="S514" s="30" t="b">
        <v>1</v>
      </c>
      <c r="T514" s="30" t="b">
        <v>1</v>
      </c>
      <c r="U514" s="30" t="b">
        <v>1</v>
      </c>
      <c r="V514" s="30" t="b">
        <v>1</v>
      </c>
      <c r="W514" s="30" t="b">
        <v>1</v>
      </c>
      <c r="X514" s="30" t="b">
        <v>1</v>
      </c>
      <c r="Y514" s="30" t="b">
        <v>1</v>
      </c>
      <c r="Z514" s="30" t="b">
        <v>1</v>
      </c>
      <c r="AA514" s="30" t="b">
        <v>1</v>
      </c>
      <c r="AB514" s="30" t="b">
        <v>1</v>
      </c>
      <c r="AC514" s="30" t="b">
        <v>1</v>
      </c>
      <c r="AD514" s="30" t="b">
        <v>1</v>
      </c>
    </row>
    <row r="515" spans="4:30">
      <c r="D515" s="30" t="b">
        <v>1</v>
      </c>
      <c r="E515" s="30" t="b">
        <v>1</v>
      </c>
      <c r="F515" s="30" t="b">
        <v>1</v>
      </c>
      <c r="G515" s="30" t="b">
        <v>1</v>
      </c>
      <c r="H515" s="30" t="b">
        <v>1</v>
      </c>
      <c r="I515" s="30" t="b">
        <v>1</v>
      </c>
      <c r="J515" s="30" t="b">
        <v>1</v>
      </c>
      <c r="K515" s="30" t="b">
        <v>1</v>
      </c>
      <c r="L515" s="30" t="b">
        <v>1</v>
      </c>
      <c r="M515" s="30" t="b">
        <v>1</v>
      </c>
      <c r="N515" s="30" t="b">
        <v>1</v>
      </c>
      <c r="O515" s="30" t="b">
        <v>1</v>
      </c>
      <c r="P515" s="30" t="b">
        <v>1</v>
      </c>
      <c r="Q515" s="30" t="b">
        <v>1</v>
      </c>
      <c r="R515" s="30" t="b">
        <v>1</v>
      </c>
      <c r="S515" s="30" t="b">
        <v>1</v>
      </c>
      <c r="T515" s="30" t="b">
        <v>1</v>
      </c>
      <c r="U515" s="30" t="b">
        <v>1</v>
      </c>
      <c r="V515" s="30" t="b">
        <v>1</v>
      </c>
      <c r="W515" s="30" t="b">
        <v>1</v>
      </c>
      <c r="X515" s="30" t="b">
        <v>1</v>
      </c>
      <c r="Y515" s="30" t="b">
        <v>1</v>
      </c>
      <c r="Z515" s="30" t="b">
        <v>1</v>
      </c>
      <c r="AA515" s="30" t="b">
        <v>1</v>
      </c>
      <c r="AB515" s="30" t="b">
        <v>1</v>
      </c>
      <c r="AC515" s="30" t="b">
        <v>1</v>
      </c>
      <c r="AD515" s="30" t="b">
        <v>1</v>
      </c>
    </row>
    <row r="516" spans="4:30">
      <c r="D516" s="30" t="b">
        <v>1</v>
      </c>
      <c r="E516" s="30" t="b">
        <v>1</v>
      </c>
      <c r="F516" s="30" t="b">
        <v>1</v>
      </c>
      <c r="G516" s="30" t="b">
        <v>1</v>
      </c>
      <c r="H516" s="30" t="b">
        <v>1</v>
      </c>
      <c r="I516" s="30" t="b">
        <v>1</v>
      </c>
      <c r="J516" s="30" t="b">
        <v>1</v>
      </c>
      <c r="K516" s="30" t="b">
        <v>1</v>
      </c>
      <c r="L516" s="30" t="b">
        <v>1</v>
      </c>
      <c r="M516" s="30" t="b">
        <v>1</v>
      </c>
      <c r="N516" s="30" t="b">
        <v>1</v>
      </c>
      <c r="O516" s="30" t="b">
        <v>1</v>
      </c>
      <c r="P516" s="30" t="b">
        <v>1</v>
      </c>
      <c r="Q516" s="30" t="b">
        <v>1</v>
      </c>
      <c r="R516" s="30" t="b">
        <v>1</v>
      </c>
      <c r="S516" s="30" t="b">
        <v>1</v>
      </c>
      <c r="T516" s="30" t="b">
        <v>1</v>
      </c>
      <c r="U516" s="30" t="b">
        <v>1</v>
      </c>
      <c r="V516" s="30" t="b">
        <v>1</v>
      </c>
      <c r="W516" s="30" t="b">
        <v>1</v>
      </c>
      <c r="X516" s="30" t="b">
        <v>1</v>
      </c>
      <c r="Y516" s="30" t="b">
        <v>1</v>
      </c>
      <c r="Z516" s="30" t="b">
        <v>1</v>
      </c>
      <c r="AA516" s="30" t="b">
        <v>1</v>
      </c>
      <c r="AB516" s="30" t="b">
        <v>1</v>
      </c>
      <c r="AC516" s="30" t="b">
        <v>1</v>
      </c>
      <c r="AD516" s="30" t="b">
        <v>1</v>
      </c>
    </row>
    <row r="517" spans="4:30">
      <c r="D517" s="30" t="b">
        <v>1</v>
      </c>
      <c r="E517" s="30" t="b">
        <v>1</v>
      </c>
      <c r="F517" s="30" t="b">
        <v>1</v>
      </c>
      <c r="G517" s="30" t="b">
        <v>1</v>
      </c>
      <c r="H517" s="30" t="b">
        <v>1</v>
      </c>
      <c r="I517" s="30" t="b">
        <v>1</v>
      </c>
      <c r="J517" s="30" t="b">
        <v>1</v>
      </c>
      <c r="K517" s="30" t="b">
        <v>1</v>
      </c>
      <c r="L517" s="30" t="b">
        <v>1</v>
      </c>
      <c r="M517" s="30" t="b">
        <v>1</v>
      </c>
      <c r="N517" s="30" t="b">
        <v>1</v>
      </c>
      <c r="O517" s="30" t="b">
        <v>1</v>
      </c>
      <c r="P517" s="30" t="b">
        <v>1</v>
      </c>
      <c r="Q517" s="30" t="b">
        <v>1</v>
      </c>
      <c r="R517" s="30" t="b">
        <v>1</v>
      </c>
      <c r="S517" s="30" t="b">
        <v>1</v>
      </c>
      <c r="T517" s="30" t="b">
        <v>1</v>
      </c>
      <c r="U517" s="30" t="b">
        <v>1</v>
      </c>
      <c r="V517" s="30" t="b">
        <v>1</v>
      </c>
      <c r="W517" s="30" t="b">
        <v>1</v>
      </c>
      <c r="X517" s="30" t="b">
        <v>1</v>
      </c>
      <c r="Y517" s="30" t="b">
        <v>1</v>
      </c>
      <c r="Z517" s="30" t="b">
        <v>1</v>
      </c>
      <c r="AA517" s="30" t="b">
        <v>1</v>
      </c>
      <c r="AB517" s="30" t="b">
        <v>1</v>
      </c>
      <c r="AC517" s="30" t="b">
        <v>1</v>
      </c>
      <c r="AD517" s="30" t="b">
        <v>1</v>
      </c>
    </row>
    <row r="518" spans="4:30">
      <c r="D518" s="30" t="b">
        <v>1</v>
      </c>
      <c r="E518" s="30" t="b">
        <v>1</v>
      </c>
      <c r="F518" s="30" t="b">
        <v>1</v>
      </c>
      <c r="G518" s="30" t="b">
        <v>1</v>
      </c>
      <c r="H518" s="30" t="b">
        <v>1</v>
      </c>
      <c r="I518" s="30" t="b">
        <v>1</v>
      </c>
      <c r="J518" s="30" t="b">
        <v>1</v>
      </c>
      <c r="K518" s="30" t="b">
        <v>1</v>
      </c>
      <c r="L518" s="30" t="b">
        <v>1</v>
      </c>
      <c r="M518" s="30" t="b">
        <v>1</v>
      </c>
      <c r="N518" s="30" t="b">
        <v>1</v>
      </c>
      <c r="O518" s="30" t="b">
        <v>1</v>
      </c>
      <c r="P518" s="30" t="b">
        <v>1</v>
      </c>
      <c r="Q518" s="30" t="b">
        <v>1</v>
      </c>
      <c r="R518" s="30" t="b">
        <v>1</v>
      </c>
      <c r="S518" s="30" t="b">
        <v>1</v>
      </c>
      <c r="T518" s="30" t="b">
        <v>1</v>
      </c>
      <c r="U518" s="30" t="b">
        <v>1</v>
      </c>
      <c r="V518" s="30" t="b">
        <v>1</v>
      </c>
      <c r="W518" s="30" t="b">
        <v>1</v>
      </c>
      <c r="X518" s="30" t="b">
        <v>1</v>
      </c>
      <c r="Y518" s="30" t="b">
        <v>1</v>
      </c>
      <c r="Z518" s="30" t="b">
        <v>1</v>
      </c>
      <c r="AA518" s="30" t="b">
        <v>1</v>
      </c>
      <c r="AB518" s="30" t="b">
        <v>1</v>
      </c>
      <c r="AC518" s="30" t="b">
        <v>1</v>
      </c>
      <c r="AD518" s="30" t="b">
        <v>1</v>
      </c>
    </row>
    <row r="519" spans="4:30">
      <c r="D519" s="30" t="b">
        <v>1</v>
      </c>
      <c r="E519" s="30" t="b">
        <v>1</v>
      </c>
      <c r="F519" s="30" t="b">
        <v>1</v>
      </c>
      <c r="G519" s="30" t="b">
        <v>1</v>
      </c>
      <c r="H519" s="30" t="b">
        <v>1</v>
      </c>
      <c r="I519" s="30" t="b">
        <v>1</v>
      </c>
      <c r="J519" s="30" t="b">
        <v>1</v>
      </c>
      <c r="K519" s="30" t="b">
        <v>1</v>
      </c>
      <c r="L519" s="30" t="b">
        <v>1</v>
      </c>
      <c r="M519" s="30" t="b">
        <v>1</v>
      </c>
      <c r="N519" s="30" t="b">
        <v>1</v>
      </c>
      <c r="O519" s="30" t="b">
        <v>1</v>
      </c>
      <c r="P519" s="30" t="b">
        <v>1</v>
      </c>
      <c r="Q519" s="30" t="b">
        <v>1</v>
      </c>
      <c r="R519" s="30" t="b">
        <v>1</v>
      </c>
      <c r="S519" s="30" t="b">
        <v>1</v>
      </c>
      <c r="T519" s="30" t="b">
        <v>1</v>
      </c>
      <c r="U519" s="30" t="b">
        <v>1</v>
      </c>
      <c r="V519" s="30" t="b">
        <v>1</v>
      </c>
      <c r="W519" s="30" t="b">
        <v>1</v>
      </c>
      <c r="X519" s="30" t="b">
        <v>1</v>
      </c>
      <c r="Y519" s="30" t="b">
        <v>1</v>
      </c>
      <c r="Z519" s="30" t="b">
        <v>1</v>
      </c>
      <c r="AA519" s="30" t="b">
        <v>1</v>
      </c>
      <c r="AB519" s="30" t="b">
        <v>1</v>
      </c>
      <c r="AC519" s="30" t="b">
        <v>1</v>
      </c>
      <c r="AD519" s="30" t="b">
        <v>1</v>
      </c>
    </row>
    <row r="520" spans="4:30">
      <c r="D520" s="30" t="b">
        <v>1</v>
      </c>
      <c r="E520" s="30" t="b">
        <v>1</v>
      </c>
      <c r="F520" s="30" t="b">
        <v>1</v>
      </c>
      <c r="G520" s="30" t="b">
        <v>1</v>
      </c>
      <c r="H520" s="30" t="b">
        <v>1</v>
      </c>
      <c r="I520" s="30" t="b">
        <v>1</v>
      </c>
      <c r="J520" s="30" t="b">
        <v>1</v>
      </c>
      <c r="K520" s="30" t="b">
        <v>1</v>
      </c>
      <c r="L520" s="30" t="b">
        <v>1</v>
      </c>
      <c r="M520" s="30" t="b">
        <v>1</v>
      </c>
      <c r="N520" s="30" t="b">
        <v>1</v>
      </c>
      <c r="O520" s="30" t="b">
        <v>1</v>
      </c>
      <c r="P520" s="30" t="b">
        <v>1</v>
      </c>
      <c r="Q520" s="30" t="b">
        <v>1</v>
      </c>
      <c r="R520" s="30" t="b">
        <v>1</v>
      </c>
      <c r="S520" s="30" t="b">
        <v>1</v>
      </c>
      <c r="T520" s="30" t="b">
        <v>1</v>
      </c>
      <c r="U520" s="30" t="b">
        <v>1</v>
      </c>
      <c r="V520" s="30" t="b">
        <v>1</v>
      </c>
      <c r="W520" s="30" t="b">
        <v>1</v>
      </c>
      <c r="X520" s="30" t="b">
        <v>1</v>
      </c>
      <c r="Y520" s="30" t="b">
        <v>1</v>
      </c>
      <c r="Z520" s="30" t="b">
        <v>1</v>
      </c>
      <c r="AA520" s="30" t="b">
        <v>1</v>
      </c>
      <c r="AB520" s="30" t="b">
        <v>1</v>
      </c>
      <c r="AC520" s="30" t="b">
        <v>1</v>
      </c>
      <c r="AD520" s="30" t="b">
        <v>1</v>
      </c>
    </row>
    <row r="521" spans="4:30">
      <c r="D521" s="30" t="b">
        <v>1</v>
      </c>
      <c r="E521" s="30" t="b">
        <v>1</v>
      </c>
      <c r="F521" s="30" t="b">
        <v>1</v>
      </c>
      <c r="G521" s="30" t="b">
        <v>1</v>
      </c>
      <c r="H521" s="30" t="b">
        <v>1</v>
      </c>
      <c r="I521" s="30" t="b">
        <v>1</v>
      </c>
      <c r="J521" s="30" t="b">
        <v>1</v>
      </c>
      <c r="K521" s="30" t="b">
        <v>1</v>
      </c>
      <c r="L521" s="30" t="b">
        <v>1</v>
      </c>
      <c r="M521" s="30" t="b">
        <v>1</v>
      </c>
      <c r="N521" s="30" t="b">
        <v>1</v>
      </c>
      <c r="O521" s="30" t="b">
        <v>1</v>
      </c>
      <c r="P521" s="30" t="b">
        <v>1</v>
      </c>
      <c r="Q521" s="30" t="b">
        <v>1</v>
      </c>
      <c r="R521" s="30" t="b">
        <v>1</v>
      </c>
      <c r="S521" s="30" t="b">
        <v>1</v>
      </c>
      <c r="T521" s="30" t="b">
        <v>1</v>
      </c>
      <c r="U521" s="30" t="b">
        <v>1</v>
      </c>
      <c r="V521" s="30" t="b">
        <v>1</v>
      </c>
      <c r="W521" s="30" t="b">
        <v>1</v>
      </c>
      <c r="X521" s="30" t="b">
        <v>1</v>
      </c>
      <c r="Y521" s="30" t="b">
        <v>1</v>
      </c>
      <c r="Z521" s="30" t="b">
        <v>1</v>
      </c>
      <c r="AA521" s="30" t="b">
        <v>1</v>
      </c>
      <c r="AB521" s="30" t="b">
        <v>1</v>
      </c>
      <c r="AC521" s="30" t="b">
        <v>1</v>
      </c>
      <c r="AD521" s="30" t="b">
        <v>1</v>
      </c>
    </row>
    <row r="522" spans="4:30">
      <c r="D522" s="30" t="b">
        <v>1</v>
      </c>
      <c r="E522" s="30" t="b">
        <v>1</v>
      </c>
      <c r="F522" s="30" t="b">
        <v>1</v>
      </c>
      <c r="G522" s="30" t="b">
        <v>1</v>
      </c>
      <c r="H522" s="30" t="b">
        <v>1</v>
      </c>
      <c r="I522" s="30" t="b">
        <v>1</v>
      </c>
      <c r="J522" s="30" t="b">
        <v>1</v>
      </c>
      <c r="K522" s="30" t="b">
        <v>1</v>
      </c>
      <c r="L522" s="30" t="b">
        <v>1</v>
      </c>
      <c r="M522" s="30" t="b">
        <v>1</v>
      </c>
      <c r="N522" s="30" t="b">
        <v>1</v>
      </c>
      <c r="O522" s="30" t="b">
        <v>1</v>
      </c>
      <c r="P522" s="30" t="b">
        <v>1</v>
      </c>
      <c r="Q522" s="30" t="b">
        <v>1</v>
      </c>
      <c r="R522" s="30" t="b">
        <v>1</v>
      </c>
      <c r="S522" s="30" t="b">
        <v>1</v>
      </c>
      <c r="T522" s="30" t="b">
        <v>1</v>
      </c>
      <c r="U522" s="30" t="b">
        <v>1</v>
      </c>
      <c r="V522" s="30" t="b">
        <v>1</v>
      </c>
      <c r="W522" s="30" t="b">
        <v>1</v>
      </c>
      <c r="X522" s="30" t="b">
        <v>1</v>
      </c>
      <c r="Y522" s="30" t="b">
        <v>1</v>
      </c>
      <c r="Z522" s="30" t="b">
        <v>1</v>
      </c>
      <c r="AA522" s="30" t="b">
        <v>1</v>
      </c>
      <c r="AB522" s="30" t="b">
        <v>1</v>
      </c>
      <c r="AC522" s="30" t="b">
        <v>1</v>
      </c>
      <c r="AD522" s="30" t="b">
        <v>1</v>
      </c>
    </row>
    <row r="523" spans="4:30">
      <c r="D523" s="30" t="b">
        <v>1</v>
      </c>
      <c r="E523" s="30" t="b">
        <v>1</v>
      </c>
      <c r="F523" s="30" t="b">
        <v>1</v>
      </c>
      <c r="G523" s="30" t="b">
        <v>1</v>
      </c>
      <c r="H523" s="30" t="b">
        <v>1</v>
      </c>
      <c r="I523" s="30" t="b">
        <v>1</v>
      </c>
      <c r="J523" s="30" t="b">
        <v>1</v>
      </c>
      <c r="K523" s="30" t="b">
        <v>1</v>
      </c>
      <c r="L523" s="30" t="b">
        <v>1</v>
      </c>
      <c r="M523" s="30" t="b">
        <v>1</v>
      </c>
      <c r="N523" s="30" t="b">
        <v>1</v>
      </c>
      <c r="O523" s="30" t="b">
        <v>1</v>
      </c>
      <c r="P523" s="30" t="b">
        <v>1</v>
      </c>
      <c r="Q523" s="30" t="b">
        <v>1</v>
      </c>
      <c r="R523" s="30" t="b">
        <v>1</v>
      </c>
      <c r="S523" s="30" t="b">
        <v>1</v>
      </c>
      <c r="T523" s="30" t="b">
        <v>1</v>
      </c>
      <c r="U523" s="30" t="b">
        <v>1</v>
      </c>
      <c r="V523" s="30" t="b">
        <v>1</v>
      </c>
      <c r="W523" s="30" t="b">
        <v>1</v>
      </c>
      <c r="X523" s="30" t="b">
        <v>1</v>
      </c>
      <c r="Y523" s="30" t="b">
        <v>1</v>
      </c>
      <c r="Z523" s="30" t="b">
        <v>1</v>
      </c>
      <c r="AA523" s="30" t="b">
        <v>1</v>
      </c>
      <c r="AB523" s="30" t="b">
        <v>1</v>
      </c>
      <c r="AC523" s="30" t="b">
        <v>1</v>
      </c>
      <c r="AD523" s="30" t="b">
        <v>1</v>
      </c>
    </row>
    <row r="524" spans="4:30">
      <c r="D524" s="30" t="b">
        <v>1</v>
      </c>
      <c r="E524" s="30" t="b">
        <v>1</v>
      </c>
      <c r="F524" s="30" t="b">
        <v>1</v>
      </c>
      <c r="G524" s="30" t="b">
        <v>1</v>
      </c>
      <c r="H524" s="30" t="b">
        <v>1</v>
      </c>
      <c r="I524" s="30" t="b">
        <v>1</v>
      </c>
      <c r="J524" s="30" t="b">
        <v>1</v>
      </c>
      <c r="K524" s="30" t="b">
        <v>1</v>
      </c>
      <c r="L524" s="30" t="b">
        <v>1</v>
      </c>
      <c r="M524" s="30" t="b">
        <v>1</v>
      </c>
      <c r="N524" s="30" t="b">
        <v>1</v>
      </c>
      <c r="O524" s="30" t="b">
        <v>1</v>
      </c>
      <c r="P524" s="30" t="b">
        <v>1</v>
      </c>
      <c r="Q524" s="30" t="b">
        <v>1</v>
      </c>
      <c r="R524" s="30" t="b">
        <v>1</v>
      </c>
      <c r="S524" s="30" t="b">
        <v>1</v>
      </c>
      <c r="T524" s="30" t="b">
        <v>1</v>
      </c>
      <c r="U524" s="30" t="b">
        <v>1</v>
      </c>
      <c r="V524" s="30" t="b">
        <v>1</v>
      </c>
      <c r="W524" s="30" t="b">
        <v>1</v>
      </c>
      <c r="X524" s="30" t="b">
        <v>1</v>
      </c>
      <c r="Y524" s="30" t="b">
        <v>1</v>
      </c>
      <c r="Z524" s="30" t="b">
        <v>1</v>
      </c>
      <c r="AA524" s="30" t="b">
        <v>1</v>
      </c>
      <c r="AB524" s="30" t="b">
        <v>1</v>
      </c>
      <c r="AC524" s="30" t="b">
        <v>1</v>
      </c>
      <c r="AD524" s="30" t="b">
        <v>1</v>
      </c>
    </row>
    <row r="525" spans="4:30">
      <c r="D525" s="30" t="b">
        <v>1</v>
      </c>
      <c r="E525" s="30" t="b">
        <v>1</v>
      </c>
      <c r="F525" s="30" t="b">
        <v>1</v>
      </c>
      <c r="G525" s="30" t="b">
        <v>1</v>
      </c>
      <c r="H525" s="30" t="b">
        <v>1</v>
      </c>
      <c r="I525" s="30" t="b">
        <v>1</v>
      </c>
      <c r="J525" s="30" t="b">
        <v>1</v>
      </c>
      <c r="K525" s="30" t="b">
        <v>1</v>
      </c>
      <c r="L525" s="30" t="b">
        <v>1</v>
      </c>
      <c r="M525" s="30" t="b">
        <v>1</v>
      </c>
      <c r="N525" s="30" t="b">
        <v>1</v>
      </c>
      <c r="O525" s="30" t="b">
        <v>1</v>
      </c>
      <c r="P525" s="30" t="b">
        <v>1</v>
      </c>
      <c r="Q525" s="30" t="b">
        <v>1</v>
      </c>
      <c r="R525" s="30" t="b">
        <v>1</v>
      </c>
      <c r="S525" s="30" t="b">
        <v>1</v>
      </c>
      <c r="T525" s="30" t="b">
        <v>1</v>
      </c>
      <c r="U525" s="30" t="b">
        <v>1</v>
      </c>
      <c r="V525" s="30" t="b">
        <v>1</v>
      </c>
      <c r="W525" s="30" t="b">
        <v>1</v>
      </c>
      <c r="X525" s="30" t="b">
        <v>1</v>
      </c>
      <c r="Y525" s="30" t="b">
        <v>1</v>
      </c>
      <c r="Z525" s="30" t="b">
        <v>1</v>
      </c>
      <c r="AA525" s="30" t="b">
        <v>1</v>
      </c>
      <c r="AB525" s="30" t="b">
        <v>1</v>
      </c>
      <c r="AC525" s="30" t="b">
        <v>1</v>
      </c>
      <c r="AD525" s="30" t="b">
        <v>1</v>
      </c>
    </row>
    <row r="526" spans="4:30">
      <c r="D526" s="30" t="b">
        <v>1</v>
      </c>
      <c r="E526" s="30" t="b">
        <v>1</v>
      </c>
      <c r="F526" s="30" t="b">
        <v>1</v>
      </c>
      <c r="G526" s="30" t="b">
        <v>1</v>
      </c>
      <c r="H526" s="30" t="b">
        <v>1</v>
      </c>
      <c r="I526" s="30" t="b">
        <v>1</v>
      </c>
      <c r="J526" s="30" t="b">
        <v>1</v>
      </c>
      <c r="K526" s="30" t="b">
        <v>1</v>
      </c>
      <c r="L526" s="30" t="b">
        <v>1</v>
      </c>
      <c r="M526" s="30" t="b">
        <v>1</v>
      </c>
      <c r="N526" s="30" t="b">
        <v>1</v>
      </c>
      <c r="O526" s="30" t="b">
        <v>1</v>
      </c>
      <c r="P526" s="30" t="b">
        <v>1</v>
      </c>
      <c r="Q526" s="30" t="b">
        <v>1</v>
      </c>
      <c r="R526" s="30" t="b">
        <v>1</v>
      </c>
      <c r="S526" s="30" t="b">
        <v>1</v>
      </c>
      <c r="T526" s="30" t="b">
        <v>1</v>
      </c>
      <c r="U526" s="30" t="b">
        <v>1</v>
      </c>
      <c r="V526" s="30" t="b">
        <v>1</v>
      </c>
      <c r="W526" s="30" t="b">
        <v>1</v>
      </c>
      <c r="X526" s="30" t="b">
        <v>1</v>
      </c>
      <c r="Y526" s="30" t="b">
        <v>1</v>
      </c>
      <c r="Z526" s="30" t="b">
        <v>1</v>
      </c>
      <c r="AA526" s="30" t="b">
        <v>1</v>
      </c>
      <c r="AB526" s="30" t="b">
        <v>1</v>
      </c>
      <c r="AC526" s="30" t="b">
        <v>1</v>
      </c>
      <c r="AD526" s="30" t="b">
        <v>1</v>
      </c>
    </row>
    <row r="527" spans="4:30">
      <c r="D527" s="30" t="b">
        <v>1</v>
      </c>
      <c r="E527" s="30" t="b">
        <v>1</v>
      </c>
      <c r="F527" s="30" t="b">
        <v>1</v>
      </c>
      <c r="G527" s="30" t="b">
        <v>1</v>
      </c>
      <c r="H527" s="30" t="b">
        <v>1</v>
      </c>
      <c r="I527" s="30" t="b">
        <v>1</v>
      </c>
      <c r="J527" s="30" t="b">
        <v>1</v>
      </c>
      <c r="K527" s="30" t="b">
        <v>1</v>
      </c>
      <c r="L527" s="30" t="b">
        <v>1</v>
      </c>
      <c r="M527" s="30" t="b">
        <v>1</v>
      </c>
      <c r="N527" s="30" t="b">
        <v>1</v>
      </c>
      <c r="O527" s="30" t="b">
        <v>1</v>
      </c>
      <c r="P527" s="30" t="b">
        <v>1</v>
      </c>
      <c r="Q527" s="30" t="b">
        <v>1</v>
      </c>
      <c r="R527" s="30" t="b">
        <v>1</v>
      </c>
      <c r="S527" s="30" t="b">
        <v>1</v>
      </c>
      <c r="T527" s="30" t="b">
        <v>1</v>
      </c>
      <c r="U527" s="30" t="b">
        <v>1</v>
      </c>
      <c r="V527" s="30" t="b">
        <v>1</v>
      </c>
      <c r="W527" s="30" t="b">
        <v>1</v>
      </c>
      <c r="X527" s="30" t="b">
        <v>1</v>
      </c>
      <c r="Y527" s="30" t="b">
        <v>1</v>
      </c>
      <c r="Z527" s="30" t="b">
        <v>1</v>
      </c>
      <c r="AA527" s="30" t="b">
        <v>1</v>
      </c>
      <c r="AB527" s="30" t="b">
        <v>1</v>
      </c>
      <c r="AC527" s="30" t="b">
        <v>1</v>
      </c>
      <c r="AD527" s="30" t="b">
        <v>1</v>
      </c>
    </row>
    <row r="528" spans="4:30">
      <c r="D528" s="30" t="b">
        <v>1</v>
      </c>
      <c r="E528" s="30" t="b">
        <v>1</v>
      </c>
      <c r="F528" s="30" t="b">
        <v>1</v>
      </c>
      <c r="G528" s="30" t="b">
        <v>1</v>
      </c>
      <c r="H528" s="30" t="b">
        <v>1</v>
      </c>
      <c r="I528" s="30" t="b">
        <v>1</v>
      </c>
      <c r="J528" s="30" t="b">
        <v>1</v>
      </c>
      <c r="K528" s="30" t="b">
        <v>1</v>
      </c>
      <c r="L528" s="30" t="b">
        <v>1</v>
      </c>
      <c r="M528" s="30" t="b">
        <v>1</v>
      </c>
      <c r="N528" s="30" t="b">
        <v>1</v>
      </c>
      <c r="O528" s="30" t="b">
        <v>1</v>
      </c>
      <c r="P528" s="30" t="b">
        <v>1</v>
      </c>
      <c r="Q528" s="30" t="b">
        <v>1</v>
      </c>
      <c r="R528" s="30" t="b">
        <v>1</v>
      </c>
      <c r="S528" s="30" t="b">
        <v>1</v>
      </c>
      <c r="T528" s="30" t="b">
        <v>1</v>
      </c>
      <c r="U528" s="30" t="b">
        <v>1</v>
      </c>
      <c r="V528" s="30" t="b">
        <v>1</v>
      </c>
      <c r="W528" s="30" t="b">
        <v>1</v>
      </c>
      <c r="X528" s="30" t="b">
        <v>1</v>
      </c>
      <c r="Y528" s="30" t="b">
        <v>1</v>
      </c>
      <c r="Z528" s="30" t="b">
        <v>1</v>
      </c>
      <c r="AA528" s="30" t="b">
        <v>1</v>
      </c>
      <c r="AB528" s="30" t="b">
        <v>1</v>
      </c>
      <c r="AC528" s="30" t="b">
        <v>1</v>
      </c>
      <c r="AD528" s="30" t="b">
        <v>1</v>
      </c>
    </row>
    <row r="529" spans="4:30">
      <c r="D529" s="30" t="b">
        <v>1</v>
      </c>
      <c r="E529" s="30" t="b">
        <v>1</v>
      </c>
      <c r="F529" s="30" t="b">
        <v>1</v>
      </c>
      <c r="G529" s="30" t="b">
        <v>1</v>
      </c>
      <c r="H529" s="30" t="b">
        <v>1</v>
      </c>
      <c r="I529" s="30" t="b">
        <v>1</v>
      </c>
      <c r="J529" s="30" t="b">
        <v>1</v>
      </c>
      <c r="K529" s="30" t="b">
        <v>1</v>
      </c>
      <c r="L529" s="30" t="b">
        <v>1</v>
      </c>
      <c r="M529" s="30" t="b">
        <v>1</v>
      </c>
      <c r="N529" s="30" t="b">
        <v>1</v>
      </c>
      <c r="O529" s="30" t="b">
        <v>1</v>
      </c>
      <c r="P529" s="30" t="b">
        <v>1</v>
      </c>
      <c r="Q529" s="30" t="b">
        <v>1</v>
      </c>
      <c r="R529" s="30" t="b">
        <v>1</v>
      </c>
      <c r="S529" s="30" t="b">
        <v>1</v>
      </c>
      <c r="T529" s="30" t="b">
        <v>1</v>
      </c>
      <c r="U529" s="30" t="b">
        <v>1</v>
      </c>
      <c r="V529" s="30" t="b">
        <v>1</v>
      </c>
      <c r="W529" s="30" t="b">
        <v>1</v>
      </c>
      <c r="X529" s="30" t="b">
        <v>1</v>
      </c>
      <c r="Y529" s="30" t="b">
        <v>1</v>
      </c>
      <c r="Z529" s="30" t="b">
        <v>1</v>
      </c>
      <c r="AA529" s="30" t="b">
        <v>1</v>
      </c>
      <c r="AB529" s="30" t="b">
        <v>1</v>
      </c>
      <c r="AC529" s="30" t="b">
        <v>1</v>
      </c>
      <c r="AD529" s="30" t="b">
        <v>1</v>
      </c>
    </row>
    <row r="530" spans="4:30">
      <c r="D530" s="30" t="b">
        <v>1</v>
      </c>
      <c r="E530" s="30" t="b">
        <v>1</v>
      </c>
      <c r="F530" s="30" t="b">
        <v>1</v>
      </c>
      <c r="G530" s="30" t="b">
        <v>1</v>
      </c>
      <c r="H530" s="30" t="b">
        <v>1</v>
      </c>
      <c r="I530" s="30" t="b">
        <v>1</v>
      </c>
      <c r="J530" s="30" t="b">
        <v>1</v>
      </c>
      <c r="K530" s="30" t="b">
        <v>1</v>
      </c>
      <c r="L530" s="30" t="b">
        <v>1</v>
      </c>
      <c r="M530" s="30" t="b">
        <v>1</v>
      </c>
      <c r="N530" s="30" t="b">
        <v>1</v>
      </c>
      <c r="O530" s="30" t="b">
        <v>1</v>
      </c>
      <c r="P530" s="30" t="b">
        <v>1</v>
      </c>
      <c r="Q530" s="30" t="b">
        <v>1</v>
      </c>
      <c r="R530" s="30" t="b">
        <v>1</v>
      </c>
      <c r="S530" s="30" t="b">
        <v>1</v>
      </c>
      <c r="T530" s="30" t="b">
        <v>1</v>
      </c>
      <c r="U530" s="30" t="b">
        <v>1</v>
      </c>
      <c r="V530" s="30" t="b">
        <v>1</v>
      </c>
      <c r="W530" s="30" t="b">
        <v>1</v>
      </c>
      <c r="X530" s="30" t="b">
        <v>1</v>
      </c>
      <c r="Y530" s="30" t="b">
        <v>1</v>
      </c>
      <c r="Z530" s="30" t="b">
        <v>1</v>
      </c>
      <c r="AA530" s="30" t="b">
        <v>1</v>
      </c>
      <c r="AB530" s="30" t="b">
        <v>1</v>
      </c>
      <c r="AC530" s="30" t="b">
        <v>1</v>
      </c>
      <c r="AD530" s="30" t="b">
        <v>1</v>
      </c>
    </row>
    <row r="531" spans="4:30">
      <c r="D531" s="30" t="b">
        <v>1</v>
      </c>
      <c r="E531" s="30" t="b">
        <v>1</v>
      </c>
      <c r="F531" s="30" t="b">
        <v>1</v>
      </c>
      <c r="G531" s="30" t="b">
        <v>1</v>
      </c>
      <c r="H531" s="30" t="b">
        <v>1</v>
      </c>
      <c r="I531" s="30" t="b">
        <v>1</v>
      </c>
      <c r="J531" s="30" t="b">
        <v>1</v>
      </c>
      <c r="K531" s="30" t="b">
        <v>1</v>
      </c>
      <c r="L531" s="30" t="b">
        <v>1</v>
      </c>
      <c r="M531" s="30" t="b">
        <v>1</v>
      </c>
      <c r="N531" s="30" t="b">
        <v>1</v>
      </c>
      <c r="O531" s="30" t="b">
        <v>1</v>
      </c>
      <c r="P531" s="30" t="b">
        <v>1</v>
      </c>
      <c r="Q531" s="30" t="b">
        <v>1</v>
      </c>
      <c r="R531" s="30" t="b">
        <v>1</v>
      </c>
      <c r="S531" s="30" t="b">
        <v>1</v>
      </c>
      <c r="T531" s="30" t="b">
        <v>1</v>
      </c>
      <c r="U531" s="30" t="b">
        <v>1</v>
      </c>
      <c r="V531" s="30" t="b">
        <v>1</v>
      </c>
      <c r="W531" s="30" t="b">
        <v>1</v>
      </c>
      <c r="X531" s="30" t="b">
        <v>1</v>
      </c>
      <c r="Y531" s="30" t="b">
        <v>1</v>
      </c>
      <c r="Z531" s="30" t="b">
        <v>1</v>
      </c>
      <c r="AA531" s="30" t="b">
        <v>1</v>
      </c>
      <c r="AB531" s="30" t="b">
        <v>1</v>
      </c>
      <c r="AC531" s="30" t="b">
        <v>1</v>
      </c>
      <c r="AD531" s="30" t="b">
        <v>1</v>
      </c>
    </row>
    <row r="532" spans="4:30">
      <c r="D532" s="30" t="b">
        <v>1</v>
      </c>
      <c r="E532" s="30" t="b">
        <v>1</v>
      </c>
      <c r="F532" s="30" t="b">
        <v>1</v>
      </c>
      <c r="G532" s="30" t="b">
        <v>1</v>
      </c>
      <c r="H532" s="30" t="b">
        <v>1</v>
      </c>
      <c r="I532" s="30" t="b">
        <v>1</v>
      </c>
      <c r="J532" s="30" t="b">
        <v>1</v>
      </c>
      <c r="K532" s="30" t="b">
        <v>1</v>
      </c>
      <c r="L532" s="30" t="b">
        <v>1</v>
      </c>
      <c r="M532" s="30" t="b">
        <v>1</v>
      </c>
      <c r="N532" s="30" t="b">
        <v>1</v>
      </c>
      <c r="O532" s="30" t="b">
        <v>1</v>
      </c>
      <c r="P532" s="30" t="b">
        <v>1</v>
      </c>
      <c r="Q532" s="30" t="b">
        <v>1</v>
      </c>
      <c r="R532" s="30" t="b">
        <v>1</v>
      </c>
      <c r="S532" s="30" t="b">
        <v>1</v>
      </c>
      <c r="T532" s="30" t="b">
        <v>1</v>
      </c>
      <c r="U532" s="30" t="b">
        <v>1</v>
      </c>
      <c r="V532" s="30" t="b">
        <v>1</v>
      </c>
      <c r="W532" s="30" t="b">
        <v>1</v>
      </c>
      <c r="X532" s="30" t="b">
        <v>1</v>
      </c>
      <c r="Y532" s="30" t="b">
        <v>1</v>
      </c>
      <c r="Z532" s="30" t="b">
        <v>1</v>
      </c>
      <c r="AA532" s="30" t="b">
        <v>1</v>
      </c>
      <c r="AB532" s="30" t="b">
        <v>1</v>
      </c>
      <c r="AC532" s="30" t="b">
        <v>1</v>
      </c>
      <c r="AD532" s="30" t="b">
        <v>1</v>
      </c>
    </row>
    <row r="533" spans="4:30">
      <c r="D533" s="30" t="b">
        <v>1</v>
      </c>
      <c r="E533" s="30" t="b">
        <v>1</v>
      </c>
      <c r="F533" s="30" t="b">
        <v>1</v>
      </c>
      <c r="G533" s="30" t="b">
        <v>1</v>
      </c>
      <c r="H533" s="30" t="b">
        <v>1</v>
      </c>
      <c r="I533" s="30" t="b">
        <v>1</v>
      </c>
      <c r="J533" s="30" t="b">
        <v>1</v>
      </c>
      <c r="K533" s="30" t="b">
        <v>1</v>
      </c>
      <c r="L533" s="30" t="b">
        <v>1</v>
      </c>
      <c r="M533" s="30" t="b">
        <v>1</v>
      </c>
      <c r="N533" s="30" t="b">
        <v>1</v>
      </c>
      <c r="O533" s="30" t="b">
        <v>1</v>
      </c>
      <c r="P533" s="30" t="b">
        <v>1</v>
      </c>
      <c r="Q533" s="30" t="b">
        <v>1</v>
      </c>
      <c r="R533" s="30" t="b">
        <v>1</v>
      </c>
      <c r="S533" s="30" t="b">
        <v>1</v>
      </c>
      <c r="T533" s="30" t="b">
        <v>1</v>
      </c>
      <c r="U533" s="30" t="b">
        <v>1</v>
      </c>
      <c r="V533" s="30" t="b">
        <v>1</v>
      </c>
      <c r="W533" s="30" t="b">
        <v>1</v>
      </c>
      <c r="X533" s="30" t="b">
        <v>1</v>
      </c>
      <c r="Y533" s="30" t="b">
        <v>1</v>
      </c>
      <c r="Z533" s="30" t="b">
        <v>1</v>
      </c>
      <c r="AA533" s="30" t="b">
        <v>1</v>
      </c>
      <c r="AB533" s="30" t="b">
        <v>1</v>
      </c>
      <c r="AC533" s="30" t="b">
        <v>1</v>
      </c>
      <c r="AD533" s="30" t="b">
        <v>1</v>
      </c>
    </row>
    <row r="534" spans="4:30">
      <c r="D534" s="30" t="b">
        <v>1</v>
      </c>
      <c r="E534" s="30" t="b">
        <v>1</v>
      </c>
      <c r="F534" s="30" t="b">
        <v>1</v>
      </c>
      <c r="G534" s="30" t="b">
        <v>1</v>
      </c>
      <c r="H534" s="30" t="b">
        <v>1</v>
      </c>
      <c r="I534" s="30" t="b">
        <v>1</v>
      </c>
      <c r="J534" s="30" t="b">
        <v>1</v>
      </c>
      <c r="K534" s="30" t="b">
        <v>1</v>
      </c>
      <c r="L534" s="30" t="b">
        <v>1</v>
      </c>
      <c r="M534" s="30" t="b">
        <v>1</v>
      </c>
      <c r="N534" s="30" t="b">
        <v>1</v>
      </c>
      <c r="O534" s="30" t="b">
        <v>1</v>
      </c>
      <c r="P534" s="30" t="b">
        <v>1</v>
      </c>
      <c r="Q534" s="30" t="b">
        <v>1</v>
      </c>
      <c r="R534" s="30" t="b">
        <v>1</v>
      </c>
      <c r="S534" s="30" t="b">
        <v>1</v>
      </c>
      <c r="T534" s="30" t="b">
        <v>1</v>
      </c>
      <c r="U534" s="30" t="b">
        <v>1</v>
      </c>
      <c r="V534" s="30" t="b">
        <v>1</v>
      </c>
      <c r="W534" s="30" t="b">
        <v>1</v>
      </c>
      <c r="X534" s="30" t="b">
        <v>1</v>
      </c>
      <c r="Y534" s="30" t="b">
        <v>1</v>
      </c>
      <c r="Z534" s="30" t="b">
        <v>1</v>
      </c>
      <c r="AA534" s="30" t="b">
        <v>1</v>
      </c>
      <c r="AB534" s="30" t="b">
        <v>1</v>
      </c>
      <c r="AC534" s="30" t="b">
        <v>1</v>
      </c>
      <c r="AD534" s="30" t="b">
        <v>1</v>
      </c>
    </row>
    <row r="535" spans="4:30">
      <c r="D535" s="30" t="b">
        <v>1</v>
      </c>
      <c r="E535" s="30" t="b">
        <v>1</v>
      </c>
      <c r="F535" s="30" t="b">
        <v>1</v>
      </c>
      <c r="G535" s="30" t="b">
        <v>1</v>
      </c>
      <c r="H535" s="30" t="b">
        <v>1</v>
      </c>
      <c r="I535" s="30" t="b">
        <v>1</v>
      </c>
      <c r="J535" s="30" t="b">
        <v>1</v>
      </c>
      <c r="K535" s="30" t="b">
        <v>1</v>
      </c>
      <c r="L535" s="30" t="b">
        <v>1</v>
      </c>
      <c r="M535" s="30" t="b">
        <v>1</v>
      </c>
      <c r="N535" s="30" t="b">
        <v>1</v>
      </c>
      <c r="O535" s="30" t="b">
        <v>1</v>
      </c>
      <c r="P535" s="30" t="b">
        <v>1</v>
      </c>
      <c r="Q535" s="30" t="b">
        <v>1</v>
      </c>
      <c r="R535" s="30" t="b">
        <v>1</v>
      </c>
      <c r="S535" s="30" t="b">
        <v>1</v>
      </c>
      <c r="T535" s="30" t="b">
        <v>1</v>
      </c>
      <c r="U535" s="30" t="b">
        <v>1</v>
      </c>
      <c r="V535" s="30" t="b">
        <v>1</v>
      </c>
      <c r="W535" s="30" t="b">
        <v>1</v>
      </c>
      <c r="X535" s="30" t="b">
        <v>1</v>
      </c>
      <c r="Y535" s="30" t="b">
        <v>1</v>
      </c>
      <c r="Z535" s="30" t="b">
        <v>1</v>
      </c>
      <c r="AA535" s="30" t="b">
        <v>1</v>
      </c>
      <c r="AB535" s="30" t="b">
        <v>1</v>
      </c>
      <c r="AC535" s="30" t="b">
        <v>1</v>
      </c>
      <c r="AD535" s="30" t="b">
        <v>1</v>
      </c>
    </row>
    <row r="536" spans="4:30">
      <c r="D536" s="30" t="b">
        <v>1</v>
      </c>
      <c r="E536" s="30" t="b">
        <v>1</v>
      </c>
      <c r="F536" s="30" t="b">
        <v>1</v>
      </c>
      <c r="G536" s="30" t="b">
        <v>1</v>
      </c>
      <c r="H536" s="30" t="b">
        <v>1</v>
      </c>
      <c r="I536" s="30" t="b">
        <v>1</v>
      </c>
      <c r="J536" s="30" t="b">
        <v>1</v>
      </c>
      <c r="K536" s="30" t="b">
        <v>1</v>
      </c>
      <c r="L536" s="30" t="b">
        <v>1</v>
      </c>
      <c r="M536" s="30" t="b">
        <v>1</v>
      </c>
      <c r="N536" s="30" t="b">
        <v>1</v>
      </c>
      <c r="O536" s="30" t="b">
        <v>1</v>
      </c>
      <c r="P536" s="30" t="b">
        <v>1</v>
      </c>
      <c r="Q536" s="30" t="b">
        <v>1</v>
      </c>
      <c r="R536" s="30" t="b">
        <v>1</v>
      </c>
      <c r="S536" s="30" t="b">
        <v>1</v>
      </c>
      <c r="T536" s="30" t="b">
        <v>1</v>
      </c>
      <c r="U536" s="30" t="b">
        <v>1</v>
      </c>
      <c r="V536" s="30" t="b">
        <v>1</v>
      </c>
      <c r="W536" s="30" t="b">
        <v>1</v>
      </c>
      <c r="X536" s="30" t="b">
        <v>1</v>
      </c>
      <c r="Y536" s="30" t="b">
        <v>1</v>
      </c>
      <c r="Z536" s="30" t="b">
        <v>1</v>
      </c>
      <c r="AA536" s="30" t="b">
        <v>1</v>
      </c>
      <c r="AB536" s="30" t="b">
        <v>1</v>
      </c>
      <c r="AC536" s="30" t="b">
        <v>1</v>
      </c>
      <c r="AD536" s="30" t="b">
        <v>1</v>
      </c>
    </row>
    <row r="537" spans="4:30">
      <c r="D537" s="30" t="b">
        <v>1</v>
      </c>
      <c r="E537" s="30" t="b">
        <v>1</v>
      </c>
      <c r="F537" s="30" t="b">
        <v>1</v>
      </c>
      <c r="G537" s="30" t="b">
        <v>1</v>
      </c>
      <c r="H537" s="30" t="b">
        <v>1</v>
      </c>
      <c r="I537" s="30" t="b">
        <v>1</v>
      </c>
      <c r="J537" s="30" t="b">
        <v>1</v>
      </c>
      <c r="K537" s="30" t="b">
        <v>1</v>
      </c>
      <c r="L537" s="30" t="b">
        <v>1</v>
      </c>
      <c r="M537" s="30" t="b">
        <v>1</v>
      </c>
      <c r="N537" s="30" t="b">
        <v>1</v>
      </c>
      <c r="O537" s="30" t="b">
        <v>1</v>
      </c>
      <c r="P537" s="30" t="b">
        <v>1</v>
      </c>
      <c r="Q537" s="30" t="b">
        <v>1</v>
      </c>
      <c r="R537" s="30" t="b">
        <v>1</v>
      </c>
      <c r="S537" s="30" t="b">
        <v>1</v>
      </c>
      <c r="T537" s="30" t="b">
        <v>1</v>
      </c>
      <c r="U537" s="30" t="b">
        <v>1</v>
      </c>
      <c r="V537" s="30" t="b">
        <v>1</v>
      </c>
      <c r="W537" s="30" t="b">
        <v>1</v>
      </c>
      <c r="X537" s="30" t="b">
        <v>1</v>
      </c>
      <c r="Y537" s="30" t="b">
        <v>1</v>
      </c>
      <c r="Z537" s="30" t="b">
        <v>1</v>
      </c>
      <c r="AA537" s="30" t="b">
        <v>1</v>
      </c>
      <c r="AB537" s="30" t="b">
        <v>1</v>
      </c>
      <c r="AC537" s="30" t="b">
        <v>1</v>
      </c>
      <c r="AD537" s="30" t="b">
        <v>1</v>
      </c>
    </row>
    <row r="538" spans="4:30">
      <c r="D538" s="30" t="b">
        <v>1</v>
      </c>
      <c r="E538" s="30" t="b">
        <v>1</v>
      </c>
      <c r="F538" s="30" t="b">
        <v>1</v>
      </c>
      <c r="G538" s="30" t="b">
        <v>1</v>
      </c>
      <c r="H538" s="30" t="b">
        <v>1</v>
      </c>
      <c r="I538" s="30" t="b">
        <v>1</v>
      </c>
      <c r="J538" s="30" t="b">
        <v>1</v>
      </c>
      <c r="K538" s="30" t="b">
        <v>1</v>
      </c>
      <c r="L538" s="30" t="b">
        <v>1</v>
      </c>
      <c r="M538" s="30" t="b">
        <v>1</v>
      </c>
      <c r="N538" s="30" t="b">
        <v>1</v>
      </c>
      <c r="O538" s="30" t="b">
        <v>1</v>
      </c>
      <c r="P538" s="30" t="b">
        <v>1</v>
      </c>
      <c r="Q538" s="30" t="b">
        <v>1</v>
      </c>
      <c r="R538" s="30" t="b">
        <v>1</v>
      </c>
      <c r="S538" s="30" t="b">
        <v>1</v>
      </c>
      <c r="T538" s="30" t="b">
        <v>1</v>
      </c>
      <c r="U538" s="30" t="b">
        <v>1</v>
      </c>
      <c r="V538" s="30" t="b">
        <v>1</v>
      </c>
      <c r="W538" s="30" t="b">
        <v>1</v>
      </c>
      <c r="X538" s="30" t="b">
        <v>1</v>
      </c>
      <c r="Y538" s="30" t="b">
        <v>1</v>
      </c>
      <c r="Z538" s="30" t="b">
        <v>1</v>
      </c>
      <c r="AA538" s="30" t="b">
        <v>1</v>
      </c>
      <c r="AB538" s="30" t="b">
        <v>1</v>
      </c>
      <c r="AC538" s="30" t="b">
        <v>1</v>
      </c>
      <c r="AD538" s="30" t="b">
        <v>1</v>
      </c>
    </row>
    <row r="539" spans="4:30">
      <c r="D539" s="30" t="b">
        <v>1</v>
      </c>
      <c r="E539" s="30" t="b">
        <v>1</v>
      </c>
      <c r="F539" s="30" t="b">
        <v>1</v>
      </c>
      <c r="G539" s="30" t="b">
        <v>1</v>
      </c>
      <c r="H539" s="30" t="b">
        <v>1</v>
      </c>
      <c r="I539" s="30" t="b">
        <v>1</v>
      </c>
      <c r="J539" s="30" t="b">
        <v>1</v>
      </c>
      <c r="K539" s="30" t="b">
        <v>1</v>
      </c>
      <c r="L539" s="30" t="b">
        <v>1</v>
      </c>
      <c r="M539" s="30" t="b">
        <v>1</v>
      </c>
      <c r="N539" s="30" t="b">
        <v>1</v>
      </c>
      <c r="O539" s="30" t="b">
        <v>1</v>
      </c>
      <c r="P539" s="30" t="b">
        <v>1</v>
      </c>
      <c r="Q539" s="30" t="b">
        <v>1</v>
      </c>
      <c r="R539" s="30" t="b">
        <v>1</v>
      </c>
      <c r="S539" s="30" t="b">
        <v>1</v>
      </c>
      <c r="T539" s="30" t="b">
        <v>1</v>
      </c>
      <c r="U539" s="30" t="b">
        <v>1</v>
      </c>
      <c r="V539" s="30" t="b">
        <v>1</v>
      </c>
      <c r="W539" s="30" t="b">
        <v>1</v>
      </c>
      <c r="X539" s="30" t="b">
        <v>1</v>
      </c>
      <c r="Y539" s="30" t="b">
        <v>1</v>
      </c>
      <c r="Z539" s="30" t="b">
        <v>1</v>
      </c>
      <c r="AA539" s="30" t="b">
        <v>1</v>
      </c>
      <c r="AB539" s="30" t="b">
        <v>1</v>
      </c>
      <c r="AC539" s="30" t="b">
        <v>1</v>
      </c>
      <c r="AD539" s="30" t="b">
        <v>1</v>
      </c>
    </row>
    <row r="540" spans="4:30">
      <c r="D540" s="30" t="b">
        <v>1</v>
      </c>
      <c r="E540" s="30" t="b">
        <v>1</v>
      </c>
      <c r="F540" s="30" t="b">
        <v>1</v>
      </c>
      <c r="G540" s="30" t="b">
        <v>1</v>
      </c>
      <c r="H540" s="30" t="b">
        <v>1</v>
      </c>
      <c r="I540" s="30" t="b">
        <v>1</v>
      </c>
      <c r="J540" s="30" t="b">
        <v>1</v>
      </c>
      <c r="K540" s="30" t="b">
        <v>1</v>
      </c>
      <c r="L540" s="30" t="b">
        <v>1</v>
      </c>
      <c r="M540" s="30" t="b">
        <v>1</v>
      </c>
      <c r="N540" s="30" t="b">
        <v>1</v>
      </c>
      <c r="O540" s="30" t="b">
        <v>1</v>
      </c>
      <c r="P540" s="30" t="b">
        <v>1</v>
      </c>
      <c r="Q540" s="30" t="b">
        <v>1</v>
      </c>
      <c r="R540" s="30" t="b">
        <v>1</v>
      </c>
      <c r="S540" s="30" t="b">
        <v>1</v>
      </c>
      <c r="T540" s="30" t="b">
        <v>1</v>
      </c>
      <c r="U540" s="30" t="b">
        <v>1</v>
      </c>
      <c r="V540" s="30" t="b">
        <v>1</v>
      </c>
      <c r="W540" s="30" t="b">
        <v>1</v>
      </c>
      <c r="X540" s="30" t="b">
        <v>1</v>
      </c>
      <c r="Y540" s="30" t="b">
        <v>1</v>
      </c>
      <c r="Z540" s="30" t="b">
        <v>1</v>
      </c>
      <c r="AA540" s="30" t="b">
        <v>1</v>
      </c>
      <c r="AB540" s="30" t="b">
        <v>1</v>
      </c>
      <c r="AC540" s="30" t="b">
        <v>1</v>
      </c>
      <c r="AD540" s="30" t="b">
        <v>1</v>
      </c>
    </row>
    <row r="541" spans="4:30">
      <c r="D541" s="30" t="b">
        <v>1</v>
      </c>
      <c r="E541" s="30" t="b">
        <v>1</v>
      </c>
      <c r="F541" s="30" t="b">
        <v>1</v>
      </c>
      <c r="G541" s="30" t="b">
        <v>1</v>
      </c>
      <c r="H541" s="30" t="b">
        <v>1</v>
      </c>
      <c r="I541" s="30" t="b">
        <v>1</v>
      </c>
      <c r="J541" s="30" t="b">
        <v>1</v>
      </c>
      <c r="K541" s="30" t="b">
        <v>1</v>
      </c>
      <c r="L541" s="30" t="b">
        <v>1</v>
      </c>
      <c r="M541" s="30" t="b">
        <v>1</v>
      </c>
      <c r="N541" s="30" t="b">
        <v>1</v>
      </c>
      <c r="O541" s="30" t="b">
        <v>1</v>
      </c>
      <c r="P541" s="30" t="b">
        <v>1</v>
      </c>
      <c r="Q541" s="30" t="b">
        <v>1</v>
      </c>
      <c r="R541" s="30" t="b">
        <v>1</v>
      </c>
      <c r="S541" s="30" t="b">
        <v>1</v>
      </c>
      <c r="T541" s="30" t="b">
        <v>1</v>
      </c>
      <c r="U541" s="30" t="b">
        <v>1</v>
      </c>
      <c r="V541" s="30" t="b">
        <v>1</v>
      </c>
      <c r="W541" s="30" t="b">
        <v>1</v>
      </c>
      <c r="X541" s="30" t="b">
        <v>1</v>
      </c>
      <c r="Y541" s="30" t="b">
        <v>1</v>
      </c>
      <c r="Z541" s="30" t="b">
        <v>1</v>
      </c>
      <c r="AA541" s="30" t="b">
        <v>1</v>
      </c>
      <c r="AB541" s="30" t="b">
        <v>1</v>
      </c>
      <c r="AC541" s="30" t="b">
        <v>1</v>
      </c>
      <c r="AD541" s="30" t="b">
        <v>1</v>
      </c>
    </row>
    <row r="542" spans="4:30">
      <c r="D542" s="30" t="b">
        <v>1</v>
      </c>
      <c r="E542" s="30" t="b">
        <v>1</v>
      </c>
      <c r="F542" s="30" t="b">
        <v>1</v>
      </c>
      <c r="G542" s="30" t="b">
        <v>1</v>
      </c>
      <c r="H542" s="30" t="b">
        <v>1</v>
      </c>
      <c r="I542" s="30" t="b">
        <v>1</v>
      </c>
      <c r="J542" s="30" t="b">
        <v>1</v>
      </c>
      <c r="K542" s="30" t="b">
        <v>1</v>
      </c>
      <c r="L542" s="30" t="b">
        <v>1</v>
      </c>
      <c r="M542" s="30" t="b">
        <v>1</v>
      </c>
      <c r="N542" s="30" t="b">
        <v>1</v>
      </c>
      <c r="O542" s="30" t="b">
        <v>1</v>
      </c>
      <c r="P542" s="30" t="b">
        <v>1</v>
      </c>
      <c r="Q542" s="30" t="b">
        <v>1</v>
      </c>
      <c r="R542" s="30" t="b">
        <v>1</v>
      </c>
      <c r="S542" s="30" t="b">
        <v>1</v>
      </c>
      <c r="T542" s="30" t="b">
        <v>1</v>
      </c>
      <c r="U542" s="30" t="b">
        <v>1</v>
      </c>
      <c r="V542" s="30" t="b">
        <v>1</v>
      </c>
      <c r="W542" s="30" t="b">
        <v>1</v>
      </c>
      <c r="X542" s="30" t="b">
        <v>1</v>
      </c>
      <c r="Y542" s="30" t="b">
        <v>1</v>
      </c>
      <c r="Z542" s="30" t="b">
        <v>1</v>
      </c>
      <c r="AA542" s="30" t="b">
        <v>1</v>
      </c>
      <c r="AB542" s="30" t="b">
        <v>1</v>
      </c>
      <c r="AC542" s="30" t="b">
        <v>1</v>
      </c>
      <c r="AD542" s="30" t="b">
        <v>1</v>
      </c>
    </row>
    <row r="543" spans="4:30">
      <c r="D543" s="30" t="b">
        <v>1</v>
      </c>
      <c r="E543" s="30" t="b">
        <v>1</v>
      </c>
      <c r="F543" s="30" t="b">
        <v>1</v>
      </c>
      <c r="G543" s="30" t="b">
        <v>1</v>
      </c>
      <c r="H543" s="30" t="b">
        <v>1</v>
      </c>
      <c r="I543" s="30" t="b">
        <v>1</v>
      </c>
      <c r="J543" s="30" t="b">
        <v>1</v>
      </c>
      <c r="K543" s="30" t="b">
        <v>1</v>
      </c>
      <c r="L543" s="30" t="b">
        <v>1</v>
      </c>
      <c r="M543" s="30" t="b">
        <v>1</v>
      </c>
      <c r="N543" s="30" t="b">
        <v>1</v>
      </c>
      <c r="O543" s="30" t="b">
        <v>1</v>
      </c>
      <c r="P543" s="30" t="b">
        <v>1</v>
      </c>
      <c r="Q543" s="30" t="b">
        <v>1</v>
      </c>
      <c r="R543" s="30" t="b">
        <v>1</v>
      </c>
      <c r="S543" s="30" t="b">
        <v>1</v>
      </c>
      <c r="T543" s="30" t="b">
        <v>1</v>
      </c>
      <c r="U543" s="30" t="b">
        <v>1</v>
      </c>
      <c r="V543" s="30" t="b">
        <v>1</v>
      </c>
      <c r="W543" s="30" t="b">
        <v>1</v>
      </c>
      <c r="X543" s="30" t="b">
        <v>1</v>
      </c>
      <c r="Y543" s="30" t="b">
        <v>1</v>
      </c>
      <c r="Z543" s="30" t="b">
        <v>1</v>
      </c>
      <c r="AA543" s="30" t="b">
        <v>1</v>
      </c>
      <c r="AB543" s="30" t="b">
        <v>1</v>
      </c>
      <c r="AC543" s="30" t="b">
        <v>1</v>
      </c>
      <c r="AD543" s="30" t="b">
        <v>1</v>
      </c>
    </row>
    <row r="544" spans="4:30">
      <c r="D544" s="30" t="b">
        <v>1</v>
      </c>
      <c r="E544" s="30" t="b">
        <v>1</v>
      </c>
      <c r="F544" s="30" t="b">
        <v>1</v>
      </c>
      <c r="G544" s="30" t="b">
        <v>1</v>
      </c>
      <c r="H544" s="30" t="b">
        <v>1</v>
      </c>
      <c r="I544" s="30" t="b">
        <v>1</v>
      </c>
      <c r="J544" s="30" t="b">
        <v>1</v>
      </c>
      <c r="K544" s="30" t="b">
        <v>1</v>
      </c>
      <c r="L544" s="30" t="b">
        <v>1</v>
      </c>
      <c r="M544" s="30" t="b">
        <v>1</v>
      </c>
      <c r="N544" s="30" t="b">
        <v>1</v>
      </c>
      <c r="O544" s="30" t="b">
        <v>1</v>
      </c>
      <c r="P544" s="30" t="b">
        <v>1</v>
      </c>
      <c r="Q544" s="30" t="b">
        <v>1</v>
      </c>
      <c r="R544" s="30" t="b">
        <v>1</v>
      </c>
      <c r="S544" s="30" t="b">
        <v>1</v>
      </c>
      <c r="T544" s="30" t="b">
        <v>1</v>
      </c>
      <c r="U544" s="30" t="b">
        <v>1</v>
      </c>
      <c r="V544" s="30" t="b">
        <v>1</v>
      </c>
      <c r="W544" s="30" t="b">
        <v>1</v>
      </c>
      <c r="X544" s="30" t="b">
        <v>1</v>
      </c>
      <c r="Y544" s="30" t="b">
        <v>1</v>
      </c>
      <c r="Z544" s="30" t="b">
        <v>1</v>
      </c>
      <c r="AA544" s="30" t="b">
        <v>1</v>
      </c>
      <c r="AB544" s="30" t="b">
        <v>1</v>
      </c>
      <c r="AC544" s="30" t="b">
        <v>1</v>
      </c>
      <c r="AD544" s="30" t="b">
        <v>1</v>
      </c>
    </row>
    <row r="545" spans="4:30">
      <c r="D545" s="30" t="b">
        <v>1</v>
      </c>
      <c r="E545" s="30" t="b">
        <v>1</v>
      </c>
      <c r="F545" s="30" t="b">
        <v>1</v>
      </c>
      <c r="G545" s="30" t="b">
        <v>1</v>
      </c>
      <c r="H545" s="30" t="b">
        <v>1</v>
      </c>
      <c r="I545" s="30" t="b">
        <v>1</v>
      </c>
      <c r="J545" s="30" t="b">
        <v>1</v>
      </c>
      <c r="K545" s="30" t="b">
        <v>1</v>
      </c>
      <c r="L545" s="30" t="b">
        <v>1</v>
      </c>
      <c r="M545" s="30" t="b">
        <v>1</v>
      </c>
      <c r="N545" s="30" t="b">
        <v>1</v>
      </c>
      <c r="O545" s="30" t="b">
        <v>1</v>
      </c>
      <c r="P545" s="30" t="b">
        <v>1</v>
      </c>
      <c r="Q545" s="30" t="b">
        <v>1</v>
      </c>
      <c r="R545" s="30" t="b">
        <v>1</v>
      </c>
      <c r="S545" s="30" t="b">
        <v>1</v>
      </c>
      <c r="T545" s="30" t="b">
        <v>1</v>
      </c>
      <c r="U545" s="30" t="b">
        <v>1</v>
      </c>
      <c r="V545" s="30" t="b">
        <v>1</v>
      </c>
      <c r="W545" s="30" t="b">
        <v>1</v>
      </c>
      <c r="X545" s="30" t="b">
        <v>1</v>
      </c>
      <c r="Y545" s="30" t="b">
        <v>1</v>
      </c>
      <c r="Z545" s="30" t="b">
        <v>1</v>
      </c>
      <c r="AA545" s="30" t="b">
        <v>1</v>
      </c>
      <c r="AB545" s="30" t="b">
        <v>1</v>
      </c>
      <c r="AC545" s="30" t="b">
        <v>1</v>
      </c>
      <c r="AD545" s="30" t="b">
        <v>1</v>
      </c>
    </row>
    <row r="546" spans="4:30">
      <c r="D546" s="30" t="b">
        <v>1</v>
      </c>
      <c r="E546" s="30" t="b">
        <v>1</v>
      </c>
      <c r="F546" s="30" t="b">
        <v>1</v>
      </c>
      <c r="G546" s="30" t="b">
        <v>1</v>
      </c>
      <c r="H546" s="30" t="b">
        <v>1</v>
      </c>
      <c r="I546" s="30" t="b">
        <v>1</v>
      </c>
      <c r="J546" s="30" t="b">
        <v>1</v>
      </c>
      <c r="K546" s="30" t="b">
        <v>1</v>
      </c>
      <c r="L546" s="30" t="b">
        <v>1</v>
      </c>
      <c r="M546" s="30" t="b">
        <v>1</v>
      </c>
      <c r="N546" s="30" t="b">
        <v>1</v>
      </c>
      <c r="O546" s="30" t="b">
        <v>1</v>
      </c>
      <c r="P546" s="30" t="b">
        <v>1</v>
      </c>
      <c r="Q546" s="30" t="b">
        <v>1</v>
      </c>
      <c r="R546" s="30" t="b">
        <v>1</v>
      </c>
      <c r="S546" s="30" t="b">
        <v>1</v>
      </c>
      <c r="T546" s="30" t="b">
        <v>1</v>
      </c>
      <c r="U546" s="30" t="b">
        <v>1</v>
      </c>
      <c r="V546" s="30" t="b">
        <v>1</v>
      </c>
      <c r="W546" s="30" t="b">
        <v>1</v>
      </c>
      <c r="X546" s="30" t="b">
        <v>1</v>
      </c>
      <c r="Y546" s="30" t="b">
        <v>1</v>
      </c>
      <c r="Z546" s="30" t="b">
        <v>1</v>
      </c>
      <c r="AA546" s="30" t="b">
        <v>1</v>
      </c>
      <c r="AB546" s="30" t="b">
        <v>1</v>
      </c>
      <c r="AC546" s="30" t="b">
        <v>1</v>
      </c>
      <c r="AD546" s="30" t="b">
        <v>1</v>
      </c>
    </row>
    <row r="547" spans="4:30">
      <c r="D547" s="30" t="b">
        <v>1</v>
      </c>
      <c r="E547" s="30" t="b">
        <v>1</v>
      </c>
      <c r="F547" s="30" t="b">
        <v>1</v>
      </c>
      <c r="G547" s="30" t="b">
        <v>1</v>
      </c>
      <c r="H547" s="30" t="b">
        <v>1</v>
      </c>
      <c r="I547" s="30" t="b">
        <v>1</v>
      </c>
      <c r="J547" s="30" t="b">
        <v>1</v>
      </c>
      <c r="K547" s="30" t="b">
        <v>1</v>
      </c>
      <c r="L547" s="30" t="b">
        <v>1</v>
      </c>
      <c r="M547" s="30" t="b">
        <v>1</v>
      </c>
      <c r="N547" s="30" t="b">
        <v>1</v>
      </c>
      <c r="O547" s="30" t="b">
        <v>1</v>
      </c>
      <c r="P547" s="30" t="b">
        <v>1</v>
      </c>
      <c r="Q547" s="30" t="b">
        <v>1</v>
      </c>
      <c r="R547" s="30" t="b">
        <v>1</v>
      </c>
      <c r="S547" s="30" t="b">
        <v>1</v>
      </c>
      <c r="T547" s="30" t="b">
        <v>1</v>
      </c>
      <c r="U547" s="30" t="b">
        <v>1</v>
      </c>
      <c r="V547" s="30" t="b">
        <v>1</v>
      </c>
      <c r="W547" s="30" t="b">
        <v>1</v>
      </c>
      <c r="X547" s="30" t="b">
        <v>1</v>
      </c>
      <c r="Y547" s="30" t="b">
        <v>1</v>
      </c>
      <c r="Z547" s="30" t="b">
        <v>1</v>
      </c>
      <c r="AA547" s="30" t="b">
        <v>1</v>
      </c>
      <c r="AB547" s="30" t="b">
        <v>1</v>
      </c>
      <c r="AC547" s="30" t="b">
        <v>1</v>
      </c>
      <c r="AD547" s="30" t="b">
        <v>1</v>
      </c>
    </row>
    <row r="548" spans="4:30">
      <c r="D548" s="30" t="b">
        <v>1</v>
      </c>
      <c r="E548" s="30" t="b">
        <v>1</v>
      </c>
      <c r="F548" s="30" t="b">
        <v>1</v>
      </c>
      <c r="G548" s="30" t="b">
        <v>1</v>
      </c>
      <c r="H548" s="30" t="b">
        <v>1</v>
      </c>
      <c r="I548" s="30" t="b">
        <v>1</v>
      </c>
      <c r="J548" s="30" t="b">
        <v>1</v>
      </c>
      <c r="K548" s="30" t="b">
        <v>1</v>
      </c>
      <c r="L548" s="30" t="b">
        <v>1</v>
      </c>
      <c r="M548" s="30" t="b">
        <v>1</v>
      </c>
      <c r="N548" s="30" t="b">
        <v>1</v>
      </c>
      <c r="O548" s="30" t="b">
        <v>1</v>
      </c>
      <c r="P548" s="30" t="b">
        <v>1</v>
      </c>
      <c r="Q548" s="30" t="b">
        <v>1</v>
      </c>
      <c r="R548" s="30" t="b">
        <v>1</v>
      </c>
      <c r="S548" s="30" t="b">
        <v>1</v>
      </c>
      <c r="T548" s="30" t="b">
        <v>1</v>
      </c>
      <c r="U548" s="30" t="b">
        <v>1</v>
      </c>
      <c r="V548" s="30" t="b">
        <v>1</v>
      </c>
      <c r="W548" s="30" t="b">
        <v>1</v>
      </c>
      <c r="X548" s="30" t="b">
        <v>1</v>
      </c>
      <c r="Y548" s="30" t="b">
        <v>1</v>
      </c>
      <c r="Z548" s="30" t="b">
        <v>1</v>
      </c>
      <c r="AA548" s="30" t="b">
        <v>1</v>
      </c>
      <c r="AB548" s="30" t="b">
        <v>1</v>
      </c>
      <c r="AC548" s="30" t="b">
        <v>1</v>
      </c>
      <c r="AD548" s="30" t="b">
        <v>1</v>
      </c>
    </row>
    <row r="549" spans="4:30">
      <c r="D549" s="30" t="b">
        <v>1</v>
      </c>
      <c r="E549" s="30" t="b">
        <v>1</v>
      </c>
      <c r="F549" s="30" t="b">
        <v>1</v>
      </c>
      <c r="G549" s="30" t="b">
        <v>1</v>
      </c>
      <c r="H549" s="30" t="b">
        <v>1</v>
      </c>
      <c r="I549" s="30" t="b">
        <v>1</v>
      </c>
      <c r="J549" s="30" t="b">
        <v>1</v>
      </c>
      <c r="K549" s="30" t="b">
        <v>1</v>
      </c>
      <c r="L549" s="30" t="b">
        <v>1</v>
      </c>
      <c r="M549" s="30" t="b">
        <v>1</v>
      </c>
      <c r="N549" s="30" t="b">
        <v>1</v>
      </c>
      <c r="O549" s="30" t="b">
        <v>1</v>
      </c>
      <c r="P549" s="30" t="b">
        <v>1</v>
      </c>
      <c r="Q549" s="30" t="b">
        <v>1</v>
      </c>
      <c r="R549" s="30" t="b">
        <v>1</v>
      </c>
      <c r="S549" s="30" t="b">
        <v>1</v>
      </c>
      <c r="T549" s="30" t="b">
        <v>1</v>
      </c>
      <c r="U549" s="30" t="b">
        <v>1</v>
      </c>
      <c r="V549" s="30" t="b">
        <v>1</v>
      </c>
      <c r="W549" s="30" t="b">
        <v>1</v>
      </c>
      <c r="X549" s="30" t="b">
        <v>1</v>
      </c>
      <c r="Y549" s="30" t="b">
        <v>1</v>
      </c>
      <c r="Z549" s="30" t="b">
        <v>1</v>
      </c>
      <c r="AA549" s="30" t="b">
        <v>1</v>
      </c>
      <c r="AB549" s="30" t="b">
        <v>1</v>
      </c>
      <c r="AC549" s="30" t="b">
        <v>1</v>
      </c>
      <c r="AD549" s="30" t="b">
        <v>1</v>
      </c>
    </row>
    <row r="550" spans="4:30">
      <c r="D550" s="30" t="b">
        <v>1</v>
      </c>
      <c r="E550" s="30" t="b">
        <v>1</v>
      </c>
      <c r="F550" s="30" t="b">
        <v>1</v>
      </c>
      <c r="G550" s="30" t="b">
        <v>1</v>
      </c>
      <c r="H550" s="30" t="b">
        <v>1</v>
      </c>
      <c r="I550" s="30" t="b">
        <v>1</v>
      </c>
      <c r="J550" s="30" t="b">
        <v>1</v>
      </c>
      <c r="K550" s="30" t="b">
        <v>1</v>
      </c>
      <c r="L550" s="30" t="b">
        <v>1</v>
      </c>
      <c r="M550" s="30" t="b">
        <v>1</v>
      </c>
      <c r="N550" s="30" t="b">
        <v>1</v>
      </c>
      <c r="O550" s="30" t="b">
        <v>1</v>
      </c>
      <c r="P550" s="30" t="b">
        <v>1</v>
      </c>
      <c r="Q550" s="30" t="b">
        <v>1</v>
      </c>
      <c r="R550" s="30" t="b">
        <v>1</v>
      </c>
      <c r="S550" s="30" t="b">
        <v>1</v>
      </c>
      <c r="T550" s="30" t="b">
        <v>1</v>
      </c>
      <c r="U550" s="30" t="b">
        <v>1</v>
      </c>
      <c r="V550" s="30" t="b">
        <v>1</v>
      </c>
      <c r="W550" s="30" t="b">
        <v>1</v>
      </c>
      <c r="X550" s="30" t="b">
        <v>1</v>
      </c>
      <c r="Y550" s="30" t="b">
        <v>1</v>
      </c>
      <c r="Z550" s="30" t="b">
        <v>1</v>
      </c>
      <c r="AA550" s="30" t="b">
        <v>1</v>
      </c>
      <c r="AB550" s="30" t="b">
        <v>1</v>
      </c>
      <c r="AC550" s="30" t="b">
        <v>1</v>
      </c>
      <c r="AD550" s="30" t="b">
        <v>1</v>
      </c>
    </row>
    <row r="551" spans="4:30">
      <c r="D551" s="30" t="b">
        <v>1</v>
      </c>
      <c r="E551" s="30" t="b">
        <v>1</v>
      </c>
      <c r="F551" s="30" t="b">
        <v>1</v>
      </c>
      <c r="G551" s="30" t="b">
        <v>1</v>
      </c>
      <c r="H551" s="30" t="b">
        <v>1</v>
      </c>
      <c r="I551" s="30" t="b">
        <v>1</v>
      </c>
      <c r="J551" s="30" t="b">
        <v>1</v>
      </c>
      <c r="K551" s="30" t="b">
        <v>1</v>
      </c>
      <c r="L551" s="30" t="b">
        <v>1</v>
      </c>
      <c r="M551" s="30" t="b">
        <v>1</v>
      </c>
      <c r="N551" s="30" t="b">
        <v>1</v>
      </c>
      <c r="O551" s="30" t="b">
        <v>1</v>
      </c>
      <c r="P551" s="30" t="b">
        <v>1</v>
      </c>
      <c r="Q551" s="30" t="b">
        <v>1</v>
      </c>
      <c r="R551" s="30" t="b">
        <v>1</v>
      </c>
      <c r="S551" s="30" t="b">
        <v>1</v>
      </c>
      <c r="T551" s="30" t="b">
        <v>1</v>
      </c>
      <c r="U551" s="30" t="b">
        <v>1</v>
      </c>
      <c r="V551" s="30" t="b">
        <v>1</v>
      </c>
      <c r="W551" s="30" t="b">
        <v>1</v>
      </c>
      <c r="X551" s="30" t="b">
        <v>1</v>
      </c>
      <c r="Y551" s="30" t="b">
        <v>1</v>
      </c>
      <c r="Z551" s="30" t="b">
        <v>1</v>
      </c>
      <c r="AA551" s="30" t="b">
        <v>1</v>
      </c>
      <c r="AB551" s="30" t="b">
        <v>1</v>
      </c>
      <c r="AC551" s="30" t="b">
        <v>1</v>
      </c>
      <c r="AD551" s="30" t="b">
        <v>1</v>
      </c>
    </row>
    <row r="552" spans="4:30">
      <c r="D552" s="30" t="b">
        <v>1</v>
      </c>
      <c r="E552" s="30" t="b">
        <v>1</v>
      </c>
      <c r="F552" s="30" t="b">
        <v>1</v>
      </c>
      <c r="G552" s="30" t="b">
        <v>1</v>
      </c>
      <c r="H552" s="30" t="b">
        <v>1</v>
      </c>
      <c r="I552" s="30" t="b">
        <v>1</v>
      </c>
      <c r="J552" s="30" t="b">
        <v>1</v>
      </c>
      <c r="K552" s="30" t="b">
        <v>1</v>
      </c>
      <c r="L552" s="30" t="b">
        <v>1</v>
      </c>
      <c r="M552" s="30" t="b">
        <v>1</v>
      </c>
      <c r="N552" s="30" t="b">
        <v>1</v>
      </c>
      <c r="O552" s="30" t="b">
        <v>1</v>
      </c>
      <c r="P552" s="30" t="b">
        <v>1</v>
      </c>
      <c r="Q552" s="30" t="b">
        <v>1</v>
      </c>
      <c r="R552" s="30" t="b">
        <v>1</v>
      </c>
      <c r="S552" s="30" t="b">
        <v>1</v>
      </c>
      <c r="T552" s="30" t="b">
        <v>1</v>
      </c>
      <c r="U552" s="30" t="b">
        <v>1</v>
      </c>
      <c r="V552" s="30" t="b">
        <v>1</v>
      </c>
      <c r="W552" s="30" t="b">
        <v>1</v>
      </c>
      <c r="X552" s="30" t="b">
        <v>1</v>
      </c>
      <c r="Y552" s="30" t="b">
        <v>1</v>
      </c>
      <c r="Z552" s="30" t="b">
        <v>1</v>
      </c>
      <c r="AA552" s="30" t="b">
        <v>1</v>
      </c>
      <c r="AB552" s="30" t="b">
        <v>1</v>
      </c>
      <c r="AC552" s="30" t="b">
        <v>1</v>
      </c>
      <c r="AD552" s="30" t="b">
        <v>1</v>
      </c>
    </row>
    <row r="553" spans="4:30">
      <c r="D553" s="30" t="b">
        <v>1</v>
      </c>
      <c r="E553" s="30" t="b">
        <v>1</v>
      </c>
      <c r="F553" s="30" t="b">
        <v>1</v>
      </c>
      <c r="G553" s="30" t="b">
        <v>1</v>
      </c>
      <c r="H553" s="30" t="b">
        <v>1</v>
      </c>
      <c r="I553" s="30" t="b">
        <v>1</v>
      </c>
      <c r="J553" s="30" t="b">
        <v>1</v>
      </c>
      <c r="K553" s="30" t="b">
        <v>1</v>
      </c>
      <c r="L553" s="30" t="b">
        <v>1</v>
      </c>
      <c r="M553" s="30" t="b">
        <v>1</v>
      </c>
      <c r="N553" s="30" t="b">
        <v>1</v>
      </c>
      <c r="O553" s="30" t="b">
        <v>1</v>
      </c>
      <c r="P553" s="30" t="b">
        <v>1</v>
      </c>
      <c r="Q553" s="30" t="b">
        <v>1</v>
      </c>
      <c r="R553" s="30" t="b">
        <v>1</v>
      </c>
      <c r="S553" s="30" t="b">
        <v>1</v>
      </c>
      <c r="T553" s="30" t="b">
        <v>1</v>
      </c>
      <c r="U553" s="30" t="b">
        <v>1</v>
      </c>
      <c r="V553" s="30" t="b">
        <v>1</v>
      </c>
      <c r="W553" s="30" t="b">
        <v>1</v>
      </c>
      <c r="X553" s="30" t="b">
        <v>1</v>
      </c>
      <c r="Y553" s="30" t="b">
        <v>1</v>
      </c>
      <c r="Z553" s="30" t="b">
        <v>1</v>
      </c>
      <c r="AA553" s="30" t="b">
        <v>1</v>
      </c>
      <c r="AB553" s="30" t="b">
        <v>1</v>
      </c>
      <c r="AC553" s="30" t="b">
        <v>1</v>
      </c>
      <c r="AD553" s="30" t="b">
        <v>1</v>
      </c>
    </row>
    <row r="554" spans="4:30">
      <c r="D554" s="30" t="b">
        <v>1</v>
      </c>
      <c r="E554" s="30" t="b">
        <v>1</v>
      </c>
      <c r="F554" s="30" t="b">
        <v>1</v>
      </c>
      <c r="G554" s="30" t="b">
        <v>1</v>
      </c>
      <c r="H554" s="30" t="b">
        <v>1</v>
      </c>
      <c r="I554" s="30" t="b">
        <v>1</v>
      </c>
      <c r="J554" s="30" t="b">
        <v>1</v>
      </c>
      <c r="K554" s="30" t="b">
        <v>1</v>
      </c>
      <c r="L554" s="30" t="b">
        <v>1</v>
      </c>
      <c r="M554" s="30" t="b">
        <v>1</v>
      </c>
      <c r="N554" s="30" t="b">
        <v>1</v>
      </c>
      <c r="O554" s="30" t="b">
        <v>1</v>
      </c>
      <c r="P554" s="30" t="b">
        <v>1</v>
      </c>
      <c r="Q554" s="30" t="b">
        <v>1</v>
      </c>
      <c r="R554" s="30" t="b">
        <v>1</v>
      </c>
      <c r="S554" s="30" t="b">
        <v>1</v>
      </c>
      <c r="T554" s="30" t="b">
        <v>1</v>
      </c>
      <c r="U554" s="30" t="b">
        <v>1</v>
      </c>
      <c r="V554" s="30" t="b">
        <v>1</v>
      </c>
      <c r="W554" s="30" t="b">
        <v>1</v>
      </c>
      <c r="X554" s="30" t="b">
        <v>1</v>
      </c>
      <c r="Y554" s="30" t="b">
        <v>1</v>
      </c>
      <c r="Z554" s="30" t="b">
        <v>1</v>
      </c>
      <c r="AA554" s="30" t="b">
        <v>1</v>
      </c>
      <c r="AB554" s="30" t="b">
        <v>1</v>
      </c>
      <c r="AC554" s="30" t="b">
        <v>1</v>
      </c>
      <c r="AD554" s="30" t="b">
        <v>1</v>
      </c>
    </row>
    <row r="555" spans="4:30">
      <c r="D555" s="30" t="b">
        <v>1</v>
      </c>
      <c r="E555" s="30" t="b">
        <v>1</v>
      </c>
      <c r="F555" s="30" t="b">
        <v>1</v>
      </c>
      <c r="G555" s="30" t="b">
        <v>1</v>
      </c>
      <c r="H555" s="30" t="b">
        <v>1</v>
      </c>
      <c r="I555" s="30" t="b">
        <v>1</v>
      </c>
      <c r="J555" s="30" t="b">
        <v>1</v>
      </c>
      <c r="K555" s="30" t="b">
        <v>1</v>
      </c>
      <c r="L555" s="30" t="b">
        <v>1</v>
      </c>
      <c r="M555" s="30" t="b">
        <v>1</v>
      </c>
      <c r="N555" s="30" t="b">
        <v>1</v>
      </c>
      <c r="O555" s="30" t="b">
        <v>1</v>
      </c>
      <c r="P555" s="30" t="b">
        <v>1</v>
      </c>
      <c r="Q555" s="30" t="b">
        <v>1</v>
      </c>
      <c r="R555" s="30" t="b">
        <v>1</v>
      </c>
      <c r="S555" s="30" t="b">
        <v>1</v>
      </c>
      <c r="T555" s="30" t="b">
        <v>1</v>
      </c>
      <c r="U555" s="30" t="b">
        <v>1</v>
      </c>
      <c r="V555" s="30" t="b">
        <v>1</v>
      </c>
      <c r="W555" s="30" t="b">
        <v>1</v>
      </c>
      <c r="X555" s="30" t="b">
        <v>1</v>
      </c>
      <c r="Y555" s="30" t="b">
        <v>1</v>
      </c>
      <c r="Z555" s="30" t="b">
        <v>1</v>
      </c>
      <c r="AA555" s="30" t="b">
        <v>1</v>
      </c>
      <c r="AB555" s="30" t="b">
        <v>1</v>
      </c>
      <c r="AC555" s="30" t="b">
        <v>1</v>
      </c>
      <c r="AD555" s="30" t="b">
        <v>1</v>
      </c>
    </row>
    <row r="556" spans="4:30">
      <c r="D556" s="30" t="b">
        <v>1</v>
      </c>
      <c r="E556" s="30" t="b">
        <v>1</v>
      </c>
      <c r="F556" s="30" t="b">
        <v>1</v>
      </c>
      <c r="G556" s="30" t="b">
        <v>1</v>
      </c>
      <c r="H556" s="30" t="b">
        <v>1</v>
      </c>
      <c r="I556" s="30" t="b">
        <v>1</v>
      </c>
      <c r="J556" s="30" t="b">
        <v>1</v>
      </c>
      <c r="K556" s="30" t="b">
        <v>1</v>
      </c>
      <c r="L556" s="30" t="b">
        <v>1</v>
      </c>
      <c r="M556" s="30" t="b">
        <v>1</v>
      </c>
      <c r="N556" s="30" t="b">
        <v>1</v>
      </c>
      <c r="O556" s="30" t="b">
        <v>1</v>
      </c>
      <c r="P556" s="30" t="b">
        <v>1</v>
      </c>
      <c r="Q556" s="30" t="b">
        <v>1</v>
      </c>
      <c r="R556" s="30" t="b">
        <v>1</v>
      </c>
      <c r="S556" s="30" t="b">
        <v>1</v>
      </c>
      <c r="T556" s="30" t="b">
        <v>1</v>
      </c>
      <c r="U556" s="30" t="b">
        <v>1</v>
      </c>
      <c r="V556" s="30" t="b">
        <v>1</v>
      </c>
      <c r="W556" s="30" t="b">
        <v>1</v>
      </c>
      <c r="X556" s="30" t="b">
        <v>1</v>
      </c>
      <c r="Y556" s="30" t="b">
        <v>1</v>
      </c>
      <c r="Z556" s="30" t="b">
        <v>1</v>
      </c>
      <c r="AA556" s="30" t="b">
        <v>1</v>
      </c>
      <c r="AB556" s="30" t="b">
        <v>1</v>
      </c>
      <c r="AC556" s="30" t="b">
        <v>1</v>
      </c>
      <c r="AD556" s="30" t="b">
        <v>1</v>
      </c>
    </row>
    <row r="557" spans="4:30">
      <c r="D557" s="30" t="b">
        <v>1</v>
      </c>
      <c r="E557" s="30" t="b">
        <v>1</v>
      </c>
      <c r="F557" s="30" t="b">
        <v>1</v>
      </c>
      <c r="G557" s="30" t="b">
        <v>1</v>
      </c>
      <c r="H557" s="30" t="b">
        <v>1</v>
      </c>
      <c r="I557" s="30" t="b">
        <v>1</v>
      </c>
      <c r="J557" s="30" t="b">
        <v>1</v>
      </c>
      <c r="K557" s="30" t="b">
        <v>1</v>
      </c>
      <c r="L557" s="30" t="b">
        <v>1</v>
      </c>
      <c r="M557" s="30" t="b">
        <v>1</v>
      </c>
      <c r="N557" s="30" t="b">
        <v>1</v>
      </c>
      <c r="O557" s="30" t="b">
        <v>1</v>
      </c>
      <c r="P557" s="30" t="b">
        <v>1</v>
      </c>
      <c r="Q557" s="30" t="b">
        <v>1</v>
      </c>
      <c r="R557" s="30" t="b">
        <v>1</v>
      </c>
      <c r="S557" s="30" t="b">
        <v>1</v>
      </c>
      <c r="T557" s="30" t="b">
        <v>1</v>
      </c>
      <c r="U557" s="30" t="b">
        <v>1</v>
      </c>
      <c r="V557" s="30" t="b">
        <v>1</v>
      </c>
      <c r="W557" s="30" t="b">
        <v>1</v>
      </c>
      <c r="X557" s="30" t="b">
        <v>1</v>
      </c>
      <c r="Y557" s="30" t="b">
        <v>1</v>
      </c>
      <c r="Z557" s="30" t="b">
        <v>1</v>
      </c>
      <c r="AA557" s="30" t="b">
        <v>1</v>
      </c>
      <c r="AB557" s="30" t="b">
        <v>1</v>
      </c>
      <c r="AC557" s="30" t="b">
        <v>1</v>
      </c>
      <c r="AD557" s="30" t="b">
        <v>1</v>
      </c>
    </row>
    <row r="558" spans="4:30">
      <c r="D558" s="30" t="b">
        <v>1</v>
      </c>
      <c r="E558" s="30" t="b">
        <v>1</v>
      </c>
      <c r="F558" s="30" t="b">
        <v>1</v>
      </c>
      <c r="G558" s="30" t="b">
        <v>1</v>
      </c>
      <c r="H558" s="30" t="b">
        <v>1</v>
      </c>
      <c r="I558" s="30" t="b">
        <v>1</v>
      </c>
      <c r="J558" s="30" t="b">
        <v>1</v>
      </c>
      <c r="K558" s="30" t="b">
        <v>1</v>
      </c>
      <c r="L558" s="30" t="b">
        <v>1</v>
      </c>
      <c r="M558" s="30" t="b">
        <v>1</v>
      </c>
      <c r="N558" s="30" t="b">
        <v>1</v>
      </c>
      <c r="O558" s="30" t="b">
        <v>1</v>
      </c>
      <c r="P558" s="30" t="b">
        <v>1</v>
      </c>
      <c r="Q558" s="30" t="b">
        <v>1</v>
      </c>
      <c r="R558" s="30" t="b">
        <v>1</v>
      </c>
      <c r="S558" s="30" t="b">
        <v>1</v>
      </c>
      <c r="T558" s="30" t="b">
        <v>1</v>
      </c>
      <c r="U558" s="30" t="b">
        <v>1</v>
      </c>
      <c r="V558" s="30" t="b">
        <v>1</v>
      </c>
      <c r="W558" s="30" t="b">
        <v>1</v>
      </c>
      <c r="X558" s="30" t="b">
        <v>1</v>
      </c>
      <c r="Y558" s="30" t="b">
        <v>1</v>
      </c>
      <c r="Z558" s="30" t="b">
        <v>1</v>
      </c>
      <c r="AA558" s="30" t="b">
        <v>1</v>
      </c>
      <c r="AB558" s="30" t="b">
        <v>1</v>
      </c>
      <c r="AC558" s="30" t="b">
        <v>1</v>
      </c>
      <c r="AD558" s="30" t="b">
        <v>1</v>
      </c>
    </row>
    <row r="559" spans="4:30">
      <c r="D559" s="30" t="b">
        <v>1</v>
      </c>
      <c r="E559" s="30" t="b">
        <v>1</v>
      </c>
      <c r="F559" s="30" t="b">
        <v>1</v>
      </c>
      <c r="G559" s="30" t="b">
        <v>1</v>
      </c>
      <c r="H559" s="30" t="b">
        <v>1</v>
      </c>
      <c r="I559" s="30" t="b">
        <v>1</v>
      </c>
      <c r="J559" s="30" t="b">
        <v>1</v>
      </c>
      <c r="K559" s="30" t="b">
        <v>1</v>
      </c>
      <c r="L559" s="30" t="b">
        <v>1</v>
      </c>
      <c r="M559" s="30" t="b">
        <v>1</v>
      </c>
      <c r="N559" s="30" t="b">
        <v>1</v>
      </c>
      <c r="O559" s="30" t="b">
        <v>1</v>
      </c>
      <c r="P559" s="30" t="b">
        <v>1</v>
      </c>
      <c r="Q559" s="30" t="b">
        <v>1</v>
      </c>
      <c r="R559" s="30" t="b">
        <v>1</v>
      </c>
      <c r="S559" s="30" t="b">
        <v>1</v>
      </c>
      <c r="T559" s="30" t="b">
        <v>1</v>
      </c>
      <c r="U559" s="30" t="b">
        <v>1</v>
      </c>
      <c r="V559" s="30" t="b">
        <v>1</v>
      </c>
      <c r="W559" s="30" t="b">
        <v>1</v>
      </c>
      <c r="X559" s="30" t="b">
        <v>1</v>
      </c>
      <c r="Y559" s="30" t="b">
        <v>1</v>
      </c>
      <c r="Z559" s="30" t="b">
        <v>1</v>
      </c>
      <c r="AA559" s="30" t="b">
        <v>1</v>
      </c>
      <c r="AB559" s="30" t="b">
        <v>1</v>
      </c>
      <c r="AC559" s="30" t="b">
        <v>1</v>
      </c>
      <c r="AD559" s="30" t="b">
        <v>1</v>
      </c>
    </row>
    <row r="560" spans="4:30">
      <c r="D560" s="30" t="b">
        <v>1</v>
      </c>
      <c r="E560" s="30" t="b">
        <v>1</v>
      </c>
      <c r="F560" s="30" t="b">
        <v>1</v>
      </c>
      <c r="G560" s="30" t="b">
        <v>1</v>
      </c>
      <c r="H560" s="30" t="b">
        <v>1</v>
      </c>
      <c r="I560" s="30" t="b">
        <v>1</v>
      </c>
      <c r="J560" s="30" t="b">
        <v>1</v>
      </c>
      <c r="K560" s="30" t="b">
        <v>1</v>
      </c>
      <c r="L560" s="30" t="b">
        <v>1</v>
      </c>
      <c r="M560" s="30" t="b">
        <v>1</v>
      </c>
      <c r="N560" s="30" t="b">
        <v>1</v>
      </c>
      <c r="O560" s="30" t="b">
        <v>1</v>
      </c>
      <c r="P560" s="30" t="b">
        <v>1</v>
      </c>
      <c r="Q560" s="30" t="b">
        <v>1</v>
      </c>
      <c r="R560" s="30" t="b">
        <v>1</v>
      </c>
      <c r="S560" s="30" t="b">
        <v>1</v>
      </c>
      <c r="T560" s="30" t="b">
        <v>1</v>
      </c>
      <c r="U560" s="30" t="b">
        <v>1</v>
      </c>
      <c r="V560" s="30" t="b">
        <v>1</v>
      </c>
      <c r="W560" s="30" t="b">
        <v>1</v>
      </c>
      <c r="X560" s="30" t="b">
        <v>1</v>
      </c>
      <c r="Y560" s="30" t="b">
        <v>1</v>
      </c>
      <c r="Z560" s="30" t="b">
        <v>1</v>
      </c>
      <c r="AA560" s="30" t="b">
        <v>1</v>
      </c>
      <c r="AB560" s="30" t="b">
        <v>1</v>
      </c>
      <c r="AC560" s="30" t="b">
        <v>1</v>
      </c>
      <c r="AD560" s="30" t="b">
        <v>1</v>
      </c>
    </row>
    <row r="561" spans="4:30">
      <c r="D561" s="30" t="b">
        <v>1</v>
      </c>
      <c r="E561" s="30" t="b">
        <v>1</v>
      </c>
      <c r="F561" s="30" t="b">
        <v>1</v>
      </c>
      <c r="G561" s="30" t="b">
        <v>1</v>
      </c>
      <c r="H561" s="30" t="b">
        <v>1</v>
      </c>
      <c r="I561" s="30" t="b">
        <v>1</v>
      </c>
      <c r="J561" s="30" t="b">
        <v>1</v>
      </c>
      <c r="K561" s="30" t="b">
        <v>1</v>
      </c>
      <c r="L561" s="30" t="b">
        <v>1</v>
      </c>
      <c r="M561" s="30" t="b">
        <v>1</v>
      </c>
      <c r="N561" s="30" t="b">
        <v>1</v>
      </c>
      <c r="O561" s="30" t="b">
        <v>1</v>
      </c>
      <c r="P561" s="30" t="b">
        <v>1</v>
      </c>
      <c r="Q561" s="30" t="b">
        <v>1</v>
      </c>
      <c r="R561" s="30" t="b">
        <v>1</v>
      </c>
      <c r="S561" s="30" t="b">
        <v>1</v>
      </c>
      <c r="T561" s="30" t="b">
        <v>1</v>
      </c>
      <c r="U561" s="30" t="b">
        <v>1</v>
      </c>
      <c r="V561" s="30" t="b">
        <v>1</v>
      </c>
      <c r="W561" s="30" t="b">
        <v>1</v>
      </c>
      <c r="X561" s="30" t="b">
        <v>1</v>
      </c>
      <c r="Y561" s="30" t="b">
        <v>1</v>
      </c>
      <c r="Z561" s="30" t="b">
        <v>1</v>
      </c>
      <c r="AA561" s="30" t="b">
        <v>1</v>
      </c>
      <c r="AB561" s="30" t="b">
        <v>1</v>
      </c>
      <c r="AC561" s="30" t="b">
        <v>1</v>
      </c>
      <c r="AD561" s="30" t="b">
        <v>1</v>
      </c>
    </row>
    <row r="562" spans="4:30">
      <c r="D562" s="30" t="b">
        <v>1</v>
      </c>
      <c r="E562" s="30" t="b">
        <v>1</v>
      </c>
      <c r="F562" s="30" t="b">
        <v>1</v>
      </c>
      <c r="G562" s="30" t="b">
        <v>1</v>
      </c>
      <c r="H562" s="30" t="b">
        <v>1</v>
      </c>
      <c r="I562" s="30" t="b">
        <v>1</v>
      </c>
      <c r="J562" s="30" t="b">
        <v>1</v>
      </c>
      <c r="K562" s="30" t="b">
        <v>1</v>
      </c>
      <c r="L562" s="30" t="b">
        <v>1</v>
      </c>
      <c r="M562" s="30" t="b">
        <v>1</v>
      </c>
      <c r="N562" s="30" t="b">
        <v>1</v>
      </c>
      <c r="O562" s="30" t="b">
        <v>1</v>
      </c>
      <c r="P562" s="30" t="b">
        <v>1</v>
      </c>
      <c r="Q562" s="30" t="b">
        <v>1</v>
      </c>
      <c r="R562" s="30" t="b">
        <v>1</v>
      </c>
      <c r="S562" s="30" t="b">
        <v>1</v>
      </c>
      <c r="T562" s="30" t="b">
        <v>1</v>
      </c>
      <c r="U562" s="30" t="b">
        <v>1</v>
      </c>
      <c r="V562" s="30" t="b">
        <v>1</v>
      </c>
      <c r="W562" s="30" t="b">
        <v>1</v>
      </c>
      <c r="X562" s="30" t="b">
        <v>1</v>
      </c>
      <c r="Y562" s="30" t="b">
        <v>1</v>
      </c>
      <c r="Z562" s="30" t="b">
        <v>1</v>
      </c>
      <c r="AA562" s="30" t="b">
        <v>1</v>
      </c>
      <c r="AB562" s="30" t="b">
        <v>1</v>
      </c>
      <c r="AC562" s="30" t="b">
        <v>1</v>
      </c>
      <c r="AD562" s="30" t="b">
        <v>1</v>
      </c>
    </row>
    <row r="563" spans="4:30">
      <c r="D563" s="30" t="b">
        <v>1</v>
      </c>
      <c r="E563" s="30" t="b">
        <v>1</v>
      </c>
      <c r="F563" s="30" t="b">
        <v>1</v>
      </c>
      <c r="G563" s="30" t="b">
        <v>1</v>
      </c>
      <c r="H563" s="30" t="b">
        <v>1</v>
      </c>
      <c r="I563" s="30" t="b">
        <v>1</v>
      </c>
      <c r="J563" s="30" t="b">
        <v>1</v>
      </c>
      <c r="K563" s="30" t="b">
        <v>1</v>
      </c>
      <c r="L563" s="30" t="b">
        <v>1</v>
      </c>
      <c r="M563" s="30" t="b">
        <v>1</v>
      </c>
      <c r="N563" s="30" t="b">
        <v>1</v>
      </c>
      <c r="O563" s="30" t="b">
        <v>1</v>
      </c>
      <c r="P563" s="30" t="b">
        <v>1</v>
      </c>
      <c r="Q563" s="30" t="b">
        <v>1</v>
      </c>
      <c r="R563" s="30" t="b">
        <v>1</v>
      </c>
      <c r="S563" s="30" t="b">
        <v>1</v>
      </c>
      <c r="T563" s="30" t="b">
        <v>1</v>
      </c>
      <c r="U563" s="30" t="b">
        <v>1</v>
      </c>
      <c r="V563" s="30" t="b">
        <v>1</v>
      </c>
      <c r="W563" s="30" t="b">
        <v>1</v>
      </c>
      <c r="X563" s="30" t="b">
        <v>1</v>
      </c>
      <c r="Y563" s="30" t="b">
        <v>1</v>
      </c>
      <c r="Z563" s="30" t="b">
        <v>1</v>
      </c>
      <c r="AA563" s="30" t="b">
        <v>1</v>
      </c>
      <c r="AB563" s="30" t="b">
        <v>1</v>
      </c>
      <c r="AC563" s="30" t="b">
        <v>1</v>
      </c>
      <c r="AD563" s="30" t="b">
        <v>1</v>
      </c>
    </row>
    <row r="564" spans="4:30">
      <c r="D564" s="30" t="b">
        <v>1</v>
      </c>
      <c r="E564" s="30" t="b">
        <v>1</v>
      </c>
      <c r="F564" s="30" t="b">
        <v>1</v>
      </c>
      <c r="G564" s="30" t="b">
        <v>1</v>
      </c>
      <c r="H564" s="30" t="b">
        <v>1</v>
      </c>
      <c r="I564" s="30" t="b">
        <v>1</v>
      </c>
      <c r="J564" s="30" t="b">
        <v>1</v>
      </c>
      <c r="K564" s="30" t="b">
        <v>1</v>
      </c>
      <c r="L564" s="30" t="b">
        <v>1</v>
      </c>
      <c r="M564" s="30" t="b">
        <v>1</v>
      </c>
      <c r="N564" s="30" t="b">
        <v>1</v>
      </c>
      <c r="O564" s="30" t="b">
        <v>1</v>
      </c>
      <c r="P564" s="30" t="b">
        <v>1</v>
      </c>
      <c r="Q564" s="30" t="b">
        <v>1</v>
      </c>
      <c r="R564" s="30" t="b">
        <v>1</v>
      </c>
      <c r="S564" s="30" t="b">
        <v>1</v>
      </c>
      <c r="T564" s="30" t="b">
        <v>1</v>
      </c>
      <c r="U564" s="30" t="b">
        <v>1</v>
      </c>
      <c r="V564" s="30" t="b">
        <v>1</v>
      </c>
      <c r="W564" s="30" t="b">
        <v>1</v>
      </c>
      <c r="X564" s="30" t="b">
        <v>1</v>
      </c>
      <c r="Y564" s="30" t="b">
        <v>1</v>
      </c>
      <c r="Z564" s="30" t="b">
        <v>1</v>
      </c>
      <c r="AA564" s="30" t="b">
        <v>1</v>
      </c>
      <c r="AB564" s="30" t="b">
        <v>1</v>
      </c>
      <c r="AC564" s="30" t="b">
        <v>1</v>
      </c>
      <c r="AD564" s="30" t="b">
        <v>1</v>
      </c>
    </row>
    <row r="565" spans="4:30">
      <c r="D565" s="30" t="b">
        <v>1</v>
      </c>
      <c r="E565" s="30" t="b">
        <v>1</v>
      </c>
      <c r="F565" s="30" t="b">
        <v>1</v>
      </c>
      <c r="G565" s="30" t="b">
        <v>1</v>
      </c>
      <c r="H565" s="30" t="b">
        <v>1</v>
      </c>
      <c r="I565" s="30" t="b">
        <v>1</v>
      </c>
      <c r="J565" s="30" t="b">
        <v>1</v>
      </c>
      <c r="K565" s="30" t="b">
        <v>1</v>
      </c>
      <c r="L565" s="30" t="b">
        <v>1</v>
      </c>
      <c r="M565" s="30" t="b">
        <v>1</v>
      </c>
      <c r="N565" s="30" t="b">
        <v>1</v>
      </c>
      <c r="O565" s="30" t="b">
        <v>1</v>
      </c>
      <c r="P565" s="30" t="b">
        <v>1</v>
      </c>
      <c r="Q565" s="30" t="b">
        <v>1</v>
      </c>
      <c r="R565" s="30" t="b">
        <v>1</v>
      </c>
      <c r="S565" s="30" t="b">
        <v>1</v>
      </c>
      <c r="T565" s="30" t="b">
        <v>1</v>
      </c>
      <c r="U565" s="30" t="b">
        <v>1</v>
      </c>
      <c r="V565" s="30" t="b">
        <v>1</v>
      </c>
      <c r="W565" s="30" t="b">
        <v>1</v>
      </c>
      <c r="X565" s="30" t="b">
        <v>1</v>
      </c>
      <c r="Y565" s="30" t="b">
        <v>1</v>
      </c>
      <c r="Z565" s="30" t="b">
        <v>1</v>
      </c>
      <c r="AA565" s="30" t="b">
        <v>1</v>
      </c>
      <c r="AB565" s="30" t="b">
        <v>1</v>
      </c>
      <c r="AC565" s="30" t="b">
        <v>1</v>
      </c>
      <c r="AD565" s="30" t="b">
        <v>1</v>
      </c>
    </row>
    <row r="566" spans="4:30">
      <c r="D566" s="30" t="b">
        <v>1</v>
      </c>
      <c r="E566" s="30" t="b">
        <v>1</v>
      </c>
      <c r="F566" s="30" t="b">
        <v>1</v>
      </c>
      <c r="G566" s="30" t="b">
        <v>1</v>
      </c>
      <c r="H566" s="30" t="b">
        <v>1</v>
      </c>
      <c r="I566" s="30" t="b">
        <v>1</v>
      </c>
      <c r="J566" s="30" t="b">
        <v>1</v>
      </c>
      <c r="K566" s="30" t="b">
        <v>1</v>
      </c>
      <c r="L566" s="30" t="b">
        <v>1</v>
      </c>
      <c r="M566" s="30" t="b">
        <v>1</v>
      </c>
      <c r="N566" s="30" t="b">
        <v>1</v>
      </c>
      <c r="O566" s="30" t="b">
        <v>1</v>
      </c>
      <c r="P566" s="30" t="b">
        <v>1</v>
      </c>
      <c r="Q566" s="30" t="b">
        <v>1</v>
      </c>
      <c r="R566" s="30" t="b">
        <v>1</v>
      </c>
      <c r="S566" s="30" t="b">
        <v>1</v>
      </c>
      <c r="T566" s="30" t="b">
        <v>1</v>
      </c>
      <c r="U566" s="30" t="b">
        <v>1</v>
      </c>
      <c r="V566" s="30" t="b">
        <v>1</v>
      </c>
      <c r="W566" s="30" t="b">
        <v>1</v>
      </c>
      <c r="X566" s="30" t="b">
        <v>1</v>
      </c>
      <c r="Y566" s="30" t="b">
        <v>1</v>
      </c>
      <c r="Z566" s="30" t="b">
        <v>1</v>
      </c>
      <c r="AA566" s="30" t="b">
        <v>1</v>
      </c>
      <c r="AB566" s="30" t="b">
        <v>1</v>
      </c>
      <c r="AC566" s="30" t="b">
        <v>1</v>
      </c>
      <c r="AD566" s="30" t="b">
        <v>1</v>
      </c>
    </row>
    <row r="567" spans="4:30">
      <c r="D567" s="30" t="b">
        <v>1</v>
      </c>
      <c r="E567" s="30" t="b">
        <v>1</v>
      </c>
      <c r="F567" s="30" t="b">
        <v>1</v>
      </c>
      <c r="G567" s="30" t="b">
        <v>1</v>
      </c>
      <c r="H567" s="30" t="b">
        <v>1</v>
      </c>
      <c r="I567" s="30" t="b">
        <v>1</v>
      </c>
      <c r="J567" s="30" t="b">
        <v>1</v>
      </c>
      <c r="K567" s="30" t="b">
        <v>1</v>
      </c>
      <c r="L567" s="30" t="b">
        <v>1</v>
      </c>
      <c r="M567" s="30" t="b">
        <v>1</v>
      </c>
      <c r="N567" s="30" t="b">
        <v>1</v>
      </c>
      <c r="O567" s="30" t="b">
        <v>1</v>
      </c>
      <c r="P567" s="30" t="b">
        <v>1</v>
      </c>
      <c r="Q567" s="30" t="b">
        <v>1</v>
      </c>
      <c r="R567" s="30" t="b">
        <v>1</v>
      </c>
      <c r="S567" s="30" t="b">
        <v>1</v>
      </c>
      <c r="T567" s="30" t="b">
        <v>1</v>
      </c>
      <c r="U567" s="30" t="b">
        <v>1</v>
      </c>
      <c r="V567" s="30" t="b">
        <v>1</v>
      </c>
      <c r="W567" s="30" t="b">
        <v>1</v>
      </c>
      <c r="X567" s="30" t="b">
        <v>1</v>
      </c>
      <c r="Y567" s="30" t="b">
        <v>1</v>
      </c>
      <c r="Z567" s="30" t="b">
        <v>1</v>
      </c>
      <c r="AA567" s="30" t="b">
        <v>1</v>
      </c>
      <c r="AB567" s="30" t="b">
        <v>1</v>
      </c>
      <c r="AC567" s="30" t="b">
        <v>1</v>
      </c>
      <c r="AD567" s="30" t="b">
        <v>1</v>
      </c>
    </row>
    <row r="568" spans="4:30">
      <c r="D568" s="30" t="b">
        <v>1</v>
      </c>
      <c r="E568" s="30" t="b">
        <v>1</v>
      </c>
      <c r="F568" s="30" t="b">
        <v>1</v>
      </c>
      <c r="G568" s="30" t="b">
        <v>1</v>
      </c>
      <c r="H568" s="30" t="b">
        <v>1</v>
      </c>
      <c r="I568" s="30" t="b">
        <v>1</v>
      </c>
      <c r="J568" s="30" t="b">
        <v>1</v>
      </c>
      <c r="K568" s="30" t="b">
        <v>1</v>
      </c>
      <c r="L568" s="30" t="b">
        <v>1</v>
      </c>
      <c r="M568" s="30" t="b">
        <v>1</v>
      </c>
      <c r="N568" s="30" t="b">
        <v>1</v>
      </c>
      <c r="O568" s="30" t="b">
        <v>1</v>
      </c>
      <c r="P568" s="30" t="b">
        <v>1</v>
      </c>
      <c r="Q568" s="30" t="b">
        <v>1</v>
      </c>
      <c r="R568" s="30" t="b">
        <v>1</v>
      </c>
      <c r="S568" s="30" t="b">
        <v>1</v>
      </c>
      <c r="T568" s="30" t="b">
        <v>1</v>
      </c>
      <c r="U568" s="30" t="b">
        <v>1</v>
      </c>
      <c r="V568" s="30" t="b">
        <v>1</v>
      </c>
      <c r="W568" s="30" t="b">
        <v>1</v>
      </c>
      <c r="X568" s="30" t="b">
        <v>1</v>
      </c>
      <c r="Y568" s="30" t="b">
        <v>1</v>
      </c>
      <c r="Z568" s="30" t="b">
        <v>1</v>
      </c>
      <c r="AA568" s="30" t="b">
        <v>1</v>
      </c>
      <c r="AB568" s="30" t="b">
        <v>1</v>
      </c>
      <c r="AC568" s="30" t="b">
        <v>1</v>
      </c>
      <c r="AD568" s="30" t="b">
        <v>1</v>
      </c>
    </row>
    <row r="569" spans="4:30">
      <c r="D569" s="30" t="b">
        <v>1</v>
      </c>
      <c r="E569" s="30" t="b">
        <v>1</v>
      </c>
      <c r="F569" s="30" t="b">
        <v>1</v>
      </c>
      <c r="G569" s="30" t="b">
        <v>1</v>
      </c>
      <c r="H569" s="30" t="b">
        <v>1</v>
      </c>
      <c r="I569" s="30" t="b">
        <v>1</v>
      </c>
      <c r="J569" s="30" t="b">
        <v>1</v>
      </c>
      <c r="K569" s="30" t="b">
        <v>1</v>
      </c>
      <c r="L569" s="30" t="b">
        <v>1</v>
      </c>
      <c r="M569" s="30" t="b">
        <v>1</v>
      </c>
      <c r="N569" s="30" t="b">
        <v>1</v>
      </c>
      <c r="O569" s="30" t="b">
        <v>1</v>
      </c>
      <c r="P569" s="30" t="b">
        <v>1</v>
      </c>
      <c r="Q569" s="30" t="b">
        <v>1</v>
      </c>
      <c r="R569" s="30" t="b">
        <v>1</v>
      </c>
      <c r="S569" s="30" t="b">
        <v>1</v>
      </c>
      <c r="T569" s="30" t="b">
        <v>1</v>
      </c>
      <c r="U569" s="30" t="b">
        <v>1</v>
      </c>
      <c r="V569" s="30" t="b">
        <v>1</v>
      </c>
      <c r="W569" s="30" t="b">
        <v>1</v>
      </c>
      <c r="X569" s="30" t="b">
        <v>1</v>
      </c>
      <c r="Y569" s="30" t="b">
        <v>1</v>
      </c>
      <c r="Z569" s="30" t="b">
        <v>1</v>
      </c>
      <c r="AA569" s="30" t="b">
        <v>1</v>
      </c>
      <c r="AB569" s="30" t="b">
        <v>1</v>
      </c>
      <c r="AC569" s="30" t="b">
        <v>1</v>
      </c>
      <c r="AD569" s="30" t="b">
        <v>1</v>
      </c>
    </row>
    <row r="570" spans="4:30">
      <c r="D570" s="30" t="b">
        <v>1</v>
      </c>
      <c r="E570" s="30" t="b">
        <v>1</v>
      </c>
      <c r="F570" s="30" t="b">
        <v>1</v>
      </c>
      <c r="G570" s="30" t="b">
        <v>1</v>
      </c>
      <c r="H570" s="30" t="b">
        <v>1</v>
      </c>
      <c r="I570" s="30" t="b">
        <v>1</v>
      </c>
      <c r="J570" s="30" t="b">
        <v>1</v>
      </c>
      <c r="K570" s="30" t="b">
        <v>1</v>
      </c>
      <c r="L570" s="30" t="b">
        <v>1</v>
      </c>
      <c r="M570" s="30" t="b">
        <v>1</v>
      </c>
      <c r="N570" s="30" t="b">
        <v>1</v>
      </c>
      <c r="O570" s="30" t="b">
        <v>1</v>
      </c>
      <c r="P570" s="30" t="b">
        <v>1</v>
      </c>
      <c r="Q570" s="30" t="b">
        <v>1</v>
      </c>
      <c r="R570" s="30" t="b">
        <v>1</v>
      </c>
      <c r="S570" s="30" t="b">
        <v>1</v>
      </c>
      <c r="T570" s="30" t="b">
        <v>1</v>
      </c>
      <c r="U570" s="30" t="b">
        <v>1</v>
      </c>
      <c r="V570" s="30" t="b">
        <v>1</v>
      </c>
      <c r="W570" s="30" t="b">
        <v>1</v>
      </c>
      <c r="X570" s="30" t="b">
        <v>1</v>
      </c>
      <c r="Y570" s="30" t="b">
        <v>1</v>
      </c>
      <c r="Z570" s="30" t="b">
        <v>1</v>
      </c>
      <c r="AA570" s="30" t="b">
        <v>1</v>
      </c>
      <c r="AB570" s="30" t="b">
        <v>1</v>
      </c>
      <c r="AC570" s="30" t="b">
        <v>1</v>
      </c>
      <c r="AD570" s="30" t="b">
        <v>1</v>
      </c>
    </row>
    <row r="571" spans="4:30">
      <c r="D571" s="30" t="b">
        <v>1</v>
      </c>
      <c r="E571" s="30" t="b">
        <v>1</v>
      </c>
      <c r="F571" s="30" t="b">
        <v>1</v>
      </c>
      <c r="G571" s="30" t="b">
        <v>1</v>
      </c>
      <c r="H571" s="30" t="b">
        <v>1</v>
      </c>
      <c r="I571" s="30" t="b">
        <v>1</v>
      </c>
      <c r="J571" s="30" t="b">
        <v>1</v>
      </c>
      <c r="K571" s="30" t="b">
        <v>1</v>
      </c>
      <c r="L571" s="30" t="b">
        <v>1</v>
      </c>
      <c r="M571" s="30" t="b">
        <v>1</v>
      </c>
      <c r="N571" s="30" t="b">
        <v>1</v>
      </c>
      <c r="O571" s="30" t="b">
        <v>1</v>
      </c>
      <c r="P571" s="30" t="b">
        <v>1</v>
      </c>
      <c r="Q571" s="30" t="b">
        <v>1</v>
      </c>
      <c r="R571" s="30" t="b">
        <v>1</v>
      </c>
      <c r="S571" s="30" t="b">
        <v>1</v>
      </c>
      <c r="T571" s="30" t="b">
        <v>1</v>
      </c>
      <c r="U571" s="30" t="b">
        <v>1</v>
      </c>
      <c r="V571" s="30" t="b">
        <v>1</v>
      </c>
      <c r="W571" s="30" t="b">
        <v>1</v>
      </c>
      <c r="X571" s="30" t="b">
        <v>1</v>
      </c>
      <c r="Y571" s="30" t="b">
        <v>1</v>
      </c>
      <c r="Z571" s="30" t="b">
        <v>1</v>
      </c>
      <c r="AA571" s="30" t="b">
        <v>1</v>
      </c>
      <c r="AB571" s="30" t="b">
        <v>1</v>
      </c>
      <c r="AC571" s="30" t="b">
        <v>1</v>
      </c>
      <c r="AD571" s="30" t="b">
        <v>1</v>
      </c>
    </row>
    <row r="572" spans="4:30">
      <c r="D572" s="30" t="b">
        <v>1</v>
      </c>
      <c r="E572" s="30" t="b">
        <v>1</v>
      </c>
      <c r="F572" s="30" t="b">
        <v>1</v>
      </c>
      <c r="G572" s="30" t="b">
        <v>1</v>
      </c>
      <c r="H572" s="30" t="b">
        <v>1</v>
      </c>
      <c r="I572" s="30" t="b">
        <v>1</v>
      </c>
      <c r="J572" s="30" t="b">
        <v>1</v>
      </c>
      <c r="K572" s="30" t="b">
        <v>1</v>
      </c>
      <c r="L572" s="30" t="b">
        <v>1</v>
      </c>
      <c r="M572" s="30" t="b">
        <v>1</v>
      </c>
      <c r="N572" s="30" t="b">
        <v>1</v>
      </c>
      <c r="O572" s="30" t="b">
        <v>1</v>
      </c>
      <c r="P572" s="30" t="b">
        <v>1</v>
      </c>
      <c r="Q572" s="30" t="b">
        <v>1</v>
      </c>
      <c r="R572" s="30" t="b">
        <v>1</v>
      </c>
      <c r="S572" s="30" t="b">
        <v>1</v>
      </c>
      <c r="T572" s="30" t="b">
        <v>1</v>
      </c>
      <c r="U572" s="30" t="b">
        <v>1</v>
      </c>
      <c r="V572" s="30" t="b">
        <v>1</v>
      </c>
      <c r="W572" s="30" t="b">
        <v>1</v>
      </c>
      <c r="X572" s="30" t="b">
        <v>1</v>
      </c>
      <c r="Y572" s="30" t="b">
        <v>1</v>
      </c>
      <c r="Z572" s="30" t="b">
        <v>1</v>
      </c>
      <c r="AA572" s="30" t="b">
        <v>1</v>
      </c>
      <c r="AB572" s="30" t="b">
        <v>1</v>
      </c>
      <c r="AC572" s="30" t="b">
        <v>1</v>
      </c>
      <c r="AD572" s="30" t="b">
        <v>1</v>
      </c>
    </row>
    <row r="573" spans="4:30">
      <c r="D573" s="30" t="b">
        <v>1</v>
      </c>
      <c r="E573" s="30" t="b">
        <v>1</v>
      </c>
      <c r="F573" s="30" t="b">
        <v>1</v>
      </c>
      <c r="G573" s="30" t="b">
        <v>1</v>
      </c>
      <c r="H573" s="30" t="b">
        <v>1</v>
      </c>
      <c r="I573" s="30" t="b">
        <v>1</v>
      </c>
      <c r="J573" s="30" t="b">
        <v>1</v>
      </c>
      <c r="K573" s="30" t="b">
        <v>1</v>
      </c>
      <c r="L573" s="30" t="b">
        <v>1</v>
      </c>
      <c r="M573" s="30" t="b">
        <v>1</v>
      </c>
      <c r="N573" s="30" t="b">
        <v>1</v>
      </c>
      <c r="O573" s="30" t="b">
        <v>1</v>
      </c>
      <c r="P573" s="30" t="b">
        <v>1</v>
      </c>
      <c r="Q573" s="30" t="b">
        <v>1</v>
      </c>
      <c r="R573" s="30" t="b">
        <v>1</v>
      </c>
      <c r="S573" s="30" t="b">
        <v>1</v>
      </c>
      <c r="T573" s="30" t="b">
        <v>1</v>
      </c>
      <c r="U573" s="30" t="b">
        <v>1</v>
      </c>
      <c r="V573" s="30" t="b">
        <v>1</v>
      </c>
      <c r="W573" s="30" t="b">
        <v>1</v>
      </c>
      <c r="X573" s="30" t="b">
        <v>1</v>
      </c>
      <c r="Y573" s="30" t="b">
        <v>1</v>
      </c>
      <c r="Z573" s="30" t="b">
        <v>1</v>
      </c>
      <c r="AA573" s="30" t="b">
        <v>1</v>
      </c>
      <c r="AB573" s="30" t="b">
        <v>1</v>
      </c>
      <c r="AC573" s="30" t="b">
        <v>1</v>
      </c>
      <c r="AD573" s="30" t="b">
        <v>1</v>
      </c>
    </row>
    <row r="574" spans="4:30">
      <c r="D574" s="30" t="b">
        <v>1</v>
      </c>
      <c r="E574" s="30" t="b">
        <v>1</v>
      </c>
      <c r="F574" s="30" t="b">
        <v>1</v>
      </c>
      <c r="G574" s="30" t="b">
        <v>1</v>
      </c>
      <c r="H574" s="30" t="b">
        <v>1</v>
      </c>
      <c r="I574" s="30" t="b">
        <v>1</v>
      </c>
      <c r="J574" s="30" t="b">
        <v>1</v>
      </c>
      <c r="K574" s="30" t="b">
        <v>1</v>
      </c>
      <c r="L574" s="30" t="b">
        <v>1</v>
      </c>
      <c r="M574" s="30" t="b">
        <v>1</v>
      </c>
      <c r="N574" s="30" t="b">
        <v>1</v>
      </c>
      <c r="O574" s="30" t="b">
        <v>1</v>
      </c>
      <c r="P574" s="30" t="b">
        <v>1</v>
      </c>
      <c r="Q574" s="30" t="b">
        <v>1</v>
      </c>
      <c r="R574" s="30" t="b">
        <v>1</v>
      </c>
      <c r="S574" s="30" t="b">
        <v>1</v>
      </c>
      <c r="T574" s="30" t="b">
        <v>1</v>
      </c>
      <c r="U574" s="30" t="b">
        <v>1</v>
      </c>
      <c r="V574" s="30" t="b">
        <v>1</v>
      </c>
      <c r="W574" s="30" t="b">
        <v>1</v>
      </c>
      <c r="X574" s="30" t="b">
        <v>1</v>
      </c>
      <c r="Y574" s="30" t="b">
        <v>1</v>
      </c>
      <c r="Z574" s="30" t="b">
        <v>1</v>
      </c>
      <c r="AA574" s="30" t="b">
        <v>1</v>
      </c>
      <c r="AB574" s="30" t="b">
        <v>1</v>
      </c>
      <c r="AC574" s="30" t="b">
        <v>1</v>
      </c>
      <c r="AD574" s="30" t="b">
        <v>1</v>
      </c>
    </row>
    <row r="575" spans="4:30">
      <c r="D575" s="30" t="b">
        <v>1</v>
      </c>
      <c r="E575" s="30" t="b">
        <v>1</v>
      </c>
      <c r="F575" s="30" t="b">
        <v>1</v>
      </c>
      <c r="G575" s="30" t="b">
        <v>1</v>
      </c>
      <c r="H575" s="30" t="b">
        <v>1</v>
      </c>
      <c r="I575" s="30" t="b">
        <v>1</v>
      </c>
      <c r="J575" s="30" t="b">
        <v>1</v>
      </c>
      <c r="K575" s="30" t="b">
        <v>1</v>
      </c>
      <c r="L575" s="30" t="b">
        <v>1</v>
      </c>
      <c r="M575" s="30" t="b">
        <v>1</v>
      </c>
      <c r="N575" s="30" t="b">
        <v>1</v>
      </c>
      <c r="O575" s="30" t="b">
        <v>1</v>
      </c>
      <c r="P575" s="30" t="b">
        <v>1</v>
      </c>
      <c r="Q575" s="30" t="b">
        <v>1</v>
      </c>
      <c r="R575" s="30" t="b">
        <v>1</v>
      </c>
      <c r="S575" s="30" t="b">
        <v>1</v>
      </c>
      <c r="T575" s="30" t="b">
        <v>1</v>
      </c>
      <c r="U575" s="30" t="b">
        <v>1</v>
      </c>
      <c r="V575" s="30" t="b">
        <v>1</v>
      </c>
      <c r="W575" s="30" t="b">
        <v>1</v>
      </c>
      <c r="X575" s="30" t="b">
        <v>1</v>
      </c>
      <c r="Y575" s="30" t="b">
        <v>1</v>
      </c>
      <c r="Z575" s="30" t="b">
        <v>1</v>
      </c>
      <c r="AA575" s="30" t="b">
        <v>1</v>
      </c>
      <c r="AB575" s="30" t="b">
        <v>1</v>
      </c>
      <c r="AC575" s="30" t="b">
        <v>1</v>
      </c>
      <c r="AD575" s="30" t="b">
        <v>1</v>
      </c>
    </row>
    <row r="576" spans="4:30">
      <c r="D576" s="30" t="b">
        <v>1</v>
      </c>
      <c r="E576" s="30" t="b">
        <v>1</v>
      </c>
      <c r="F576" s="30" t="b">
        <v>1</v>
      </c>
      <c r="G576" s="30" t="b">
        <v>1</v>
      </c>
      <c r="H576" s="30" t="b">
        <v>1</v>
      </c>
      <c r="I576" s="30" t="b">
        <v>1</v>
      </c>
      <c r="J576" s="30" t="b">
        <v>1</v>
      </c>
      <c r="K576" s="30" t="b">
        <v>1</v>
      </c>
      <c r="L576" s="30" t="b">
        <v>1</v>
      </c>
      <c r="M576" s="30" t="b">
        <v>1</v>
      </c>
      <c r="N576" s="30" t="b">
        <v>1</v>
      </c>
      <c r="O576" s="30" t="b">
        <v>1</v>
      </c>
      <c r="P576" s="30" t="b">
        <v>1</v>
      </c>
      <c r="Q576" s="30" t="b">
        <v>1</v>
      </c>
      <c r="R576" s="30" t="b">
        <v>1</v>
      </c>
      <c r="S576" s="30" t="b">
        <v>1</v>
      </c>
      <c r="T576" s="30" t="b">
        <v>1</v>
      </c>
      <c r="U576" s="30" t="b">
        <v>1</v>
      </c>
      <c r="V576" s="30" t="b">
        <v>1</v>
      </c>
      <c r="W576" s="30" t="b">
        <v>1</v>
      </c>
      <c r="X576" s="30" t="b">
        <v>1</v>
      </c>
      <c r="Y576" s="30" t="b">
        <v>1</v>
      </c>
      <c r="Z576" s="30" t="b">
        <v>1</v>
      </c>
      <c r="AA576" s="30" t="b">
        <v>1</v>
      </c>
      <c r="AB576" s="30" t="b">
        <v>1</v>
      </c>
      <c r="AC576" s="30" t="b">
        <v>1</v>
      </c>
      <c r="AD576" s="30" t="b">
        <v>1</v>
      </c>
    </row>
    <row r="577" spans="4:30">
      <c r="D577" s="30" t="b">
        <v>1</v>
      </c>
      <c r="E577" s="30" t="b">
        <v>1</v>
      </c>
      <c r="F577" s="30" t="b">
        <v>1</v>
      </c>
      <c r="G577" s="30" t="b">
        <v>1</v>
      </c>
      <c r="H577" s="30" t="b">
        <v>1</v>
      </c>
      <c r="I577" s="30" t="b">
        <v>1</v>
      </c>
      <c r="J577" s="30" t="b">
        <v>1</v>
      </c>
      <c r="K577" s="30" t="b">
        <v>1</v>
      </c>
      <c r="L577" s="30" t="b">
        <v>1</v>
      </c>
      <c r="M577" s="30" t="b">
        <v>1</v>
      </c>
      <c r="N577" s="30" t="b">
        <v>1</v>
      </c>
      <c r="O577" s="30" t="b">
        <v>1</v>
      </c>
      <c r="P577" s="30" t="b">
        <v>1</v>
      </c>
      <c r="Q577" s="30" t="b">
        <v>1</v>
      </c>
      <c r="R577" s="30" t="b">
        <v>1</v>
      </c>
      <c r="S577" s="30" t="b">
        <v>1</v>
      </c>
      <c r="T577" s="30" t="b">
        <v>1</v>
      </c>
      <c r="U577" s="30" t="b">
        <v>1</v>
      </c>
      <c r="V577" s="30" t="b">
        <v>1</v>
      </c>
      <c r="W577" s="30" t="b">
        <v>1</v>
      </c>
      <c r="X577" s="30" t="b">
        <v>1</v>
      </c>
      <c r="Y577" s="30" t="b">
        <v>1</v>
      </c>
      <c r="Z577" s="30" t="b">
        <v>1</v>
      </c>
      <c r="AA577" s="30" t="b">
        <v>1</v>
      </c>
      <c r="AB577" s="30" t="b">
        <v>1</v>
      </c>
      <c r="AC577" s="30" t="b">
        <v>1</v>
      </c>
      <c r="AD577" s="30" t="b">
        <v>1</v>
      </c>
    </row>
    <row r="578" spans="4:30">
      <c r="D578" s="30" t="b">
        <v>1</v>
      </c>
      <c r="E578" s="30" t="b">
        <v>1</v>
      </c>
      <c r="F578" s="30" t="b">
        <v>1</v>
      </c>
      <c r="G578" s="30" t="b">
        <v>1</v>
      </c>
      <c r="H578" s="30" t="b">
        <v>1</v>
      </c>
      <c r="I578" s="30" t="b">
        <v>1</v>
      </c>
      <c r="J578" s="30" t="b">
        <v>1</v>
      </c>
      <c r="K578" s="30" t="b">
        <v>1</v>
      </c>
      <c r="L578" s="30" t="b">
        <v>1</v>
      </c>
      <c r="M578" s="30" t="b">
        <v>1</v>
      </c>
      <c r="N578" s="30" t="b">
        <v>1</v>
      </c>
      <c r="O578" s="30" t="b">
        <v>1</v>
      </c>
      <c r="P578" s="30" t="b">
        <v>1</v>
      </c>
      <c r="Q578" s="30" t="b">
        <v>1</v>
      </c>
      <c r="R578" s="30" t="b">
        <v>1</v>
      </c>
      <c r="S578" s="30" t="b">
        <v>1</v>
      </c>
      <c r="T578" s="30" t="b">
        <v>1</v>
      </c>
      <c r="U578" s="30" t="b">
        <v>1</v>
      </c>
      <c r="V578" s="30" t="b">
        <v>1</v>
      </c>
      <c r="W578" s="30" t="b">
        <v>1</v>
      </c>
      <c r="X578" s="30" t="b">
        <v>1</v>
      </c>
      <c r="Y578" s="30" t="b">
        <v>1</v>
      </c>
      <c r="Z578" s="30" t="b">
        <v>1</v>
      </c>
      <c r="AA578" s="30" t="b">
        <v>1</v>
      </c>
      <c r="AB578" s="30" t="b">
        <v>1</v>
      </c>
      <c r="AC578" s="30" t="b">
        <v>1</v>
      </c>
      <c r="AD578" s="30" t="b">
        <v>1</v>
      </c>
    </row>
    <row r="579" spans="4:30">
      <c r="D579" s="30" t="b">
        <v>1</v>
      </c>
      <c r="E579" s="30" t="b">
        <v>1</v>
      </c>
      <c r="F579" s="30" t="b">
        <v>1</v>
      </c>
      <c r="G579" s="30" t="b">
        <v>1</v>
      </c>
      <c r="H579" s="30" t="b">
        <v>1</v>
      </c>
      <c r="I579" s="30" t="b">
        <v>1</v>
      </c>
      <c r="J579" s="30" t="b">
        <v>1</v>
      </c>
      <c r="K579" s="30" t="b">
        <v>1</v>
      </c>
      <c r="L579" s="30" t="b">
        <v>1</v>
      </c>
      <c r="M579" s="30" t="b">
        <v>1</v>
      </c>
      <c r="N579" s="30" t="b">
        <v>1</v>
      </c>
      <c r="O579" s="30" t="b">
        <v>1</v>
      </c>
      <c r="P579" s="30" t="b">
        <v>1</v>
      </c>
      <c r="Q579" s="30" t="b">
        <v>1</v>
      </c>
      <c r="R579" s="30" t="b">
        <v>1</v>
      </c>
      <c r="S579" s="30" t="b">
        <v>1</v>
      </c>
      <c r="T579" s="30" t="b">
        <v>1</v>
      </c>
      <c r="U579" s="30" t="b">
        <v>1</v>
      </c>
      <c r="V579" s="30" t="b">
        <v>1</v>
      </c>
      <c r="W579" s="30" t="b">
        <v>1</v>
      </c>
      <c r="X579" s="30" t="b">
        <v>1</v>
      </c>
      <c r="Y579" s="30" t="b">
        <v>1</v>
      </c>
      <c r="Z579" s="30" t="b">
        <v>1</v>
      </c>
      <c r="AA579" s="30" t="b">
        <v>1</v>
      </c>
      <c r="AB579" s="30" t="b">
        <v>1</v>
      </c>
      <c r="AC579" s="30" t="b">
        <v>1</v>
      </c>
      <c r="AD579" s="30" t="b">
        <v>1</v>
      </c>
    </row>
    <row r="580" spans="4:30">
      <c r="D580" s="30" t="b">
        <v>1</v>
      </c>
      <c r="E580" s="30" t="b">
        <v>1</v>
      </c>
      <c r="F580" s="30" t="b">
        <v>1</v>
      </c>
      <c r="G580" s="30" t="b">
        <v>1</v>
      </c>
      <c r="H580" s="30" t="b">
        <v>1</v>
      </c>
      <c r="I580" s="30" t="b">
        <v>1</v>
      </c>
      <c r="J580" s="30" t="b">
        <v>1</v>
      </c>
      <c r="K580" s="30" t="b">
        <v>1</v>
      </c>
      <c r="L580" s="30" t="b">
        <v>1</v>
      </c>
      <c r="M580" s="30" t="b">
        <v>1</v>
      </c>
      <c r="N580" s="30" t="b">
        <v>1</v>
      </c>
      <c r="O580" s="30" t="b">
        <v>1</v>
      </c>
      <c r="P580" s="30" t="b">
        <v>1</v>
      </c>
      <c r="Q580" s="30" t="b">
        <v>1</v>
      </c>
      <c r="R580" s="30" t="b">
        <v>1</v>
      </c>
      <c r="S580" s="30" t="b">
        <v>1</v>
      </c>
      <c r="T580" s="30" t="b">
        <v>1</v>
      </c>
      <c r="U580" s="30" t="b">
        <v>1</v>
      </c>
      <c r="V580" s="30" t="b">
        <v>1</v>
      </c>
      <c r="W580" s="30" t="b">
        <v>1</v>
      </c>
      <c r="X580" s="30" t="b">
        <v>1</v>
      </c>
      <c r="Y580" s="30" t="b">
        <v>1</v>
      </c>
      <c r="Z580" s="30" t="b">
        <v>1</v>
      </c>
      <c r="AA580" s="30" t="b">
        <v>1</v>
      </c>
      <c r="AB580" s="30" t="b">
        <v>1</v>
      </c>
      <c r="AC580" s="30" t="b">
        <v>1</v>
      </c>
      <c r="AD580" s="30" t="b">
        <v>1</v>
      </c>
    </row>
    <row r="581" spans="4:30">
      <c r="D581" s="30" t="b">
        <v>1</v>
      </c>
      <c r="E581" s="30" t="b">
        <v>1</v>
      </c>
      <c r="F581" s="30" t="b">
        <v>1</v>
      </c>
      <c r="G581" s="30" t="b">
        <v>1</v>
      </c>
      <c r="H581" s="30" t="b">
        <v>1</v>
      </c>
      <c r="I581" s="30" t="b">
        <v>1</v>
      </c>
      <c r="J581" s="30" t="b">
        <v>1</v>
      </c>
      <c r="K581" s="30" t="b">
        <v>1</v>
      </c>
      <c r="L581" s="30" t="b">
        <v>1</v>
      </c>
      <c r="M581" s="30" t="b">
        <v>1</v>
      </c>
      <c r="N581" s="30" t="b">
        <v>1</v>
      </c>
      <c r="O581" s="30" t="b">
        <v>1</v>
      </c>
      <c r="P581" s="30" t="b">
        <v>1</v>
      </c>
      <c r="Q581" s="30" t="b">
        <v>1</v>
      </c>
      <c r="R581" s="30" t="b">
        <v>1</v>
      </c>
      <c r="S581" s="30" t="b">
        <v>1</v>
      </c>
      <c r="T581" s="30" t="b">
        <v>1</v>
      </c>
      <c r="U581" s="30" t="b">
        <v>1</v>
      </c>
      <c r="V581" s="30" t="b">
        <v>1</v>
      </c>
      <c r="W581" s="30" t="b">
        <v>1</v>
      </c>
      <c r="X581" s="30" t="b">
        <v>1</v>
      </c>
      <c r="Y581" s="30" t="b">
        <v>1</v>
      </c>
      <c r="Z581" s="30" t="b">
        <v>1</v>
      </c>
      <c r="AA581" s="30" t="b">
        <v>1</v>
      </c>
      <c r="AB581" s="30" t="b">
        <v>1</v>
      </c>
      <c r="AC581" s="30" t="b">
        <v>1</v>
      </c>
      <c r="AD581" s="30" t="b">
        <v>1</v>
      </c>
    </row>
    <row r="582" spans="4:30">
      <c r="D582" s="30" t="b">
        <v>1</v>
      </c>
      <c r="E582" s="30" t="b">
        <v>1</v>
      </c>
      <c r="F582" s="30" t="b">
        <v>1</v>
      </c>
      <c r="G582" s="30" t="b">
        <v>1</v>
      </c>
      <c r="H582" s="30" t="b">
        <v>1</v>
      </c>
      <c r="I582" s="30" t="b">
        <v>1</v>
      </c>
      <c r="J582" s="30" t="b">
        <v>1</v>
      </c>
      <c r="K582" s="30" t="b">
        <v>1</v>
      </c>
      <c r="L582" s="30" t="b">
        <v>1</v>
      </c>
      <c r="M582" s="30" t="b">
        <v>1</v>
      </c>
      <c r="N582" s="30" t="b">
        <v>1</v>
      </c>
      <c r="O582" s="30" t="b">
        <v>1</v>
      </c>
      <c r="P582" s="30" t="b">
        <v>1</v>
      </c>
      <c r="Q582" s="30" t="b">
        <v>1</v>
      </c>
      <c r="R582" s="30" t="b">
        <v>1</v>
      </c>
      <c r="S582" s="30" t="b">
        <v>1</v>
      </c>
      <c r="T582" s="30" t="b">
        <v>1</v>
      </c>
      <c r="U582" s="30" t="b">
        <v>1</v>
      </c>
      <c r="V582" s="30" t="b">
        <v>1</v>
      </c>
      <c r="W582" s="30" t="b">
        <v>1</v>
      </c>
      <c r="X582" s="30" t="b">
        <v>1</v>
      </c>
      <c r="Y582" s="30" t="b">
        <v>1</v>
      </c>
      <c r="Z582" s="30" t="b">
        <v>1</v>
      </c>
      <c r="AA582" s="30" t="b">
        <v>1</v>
      </c>
      <c r="AB582" s="30" t="b">
        <v>1</v>
      </c>
      <c r="AC582" s="30" t="b">
        <v>1</v>
      </c>
      <c r="AD582" s="30" t="b">
        <v>1</v>
      </c>
    </row>
    <row r="583" spans="4:30">
      <c r="D583" s="30" t="b">
        <v>1</v>
      </c>
      <c r="E583" s="30" t="b">
        <v>1</v>
      </c>
      <c r="F583" s="30" t="b">
        <v>1</v>
      </c>
      <c r="G583" s="30" t="b">
        <v>1</v>
      </c>
      <c r="H583" s="30" t="b">
        <v>1</v>
      </c>
      <c r="I583" s="30" t="b">
        <v>1</v>
      </c>
      <c r="J583" s="30" t="b">
        <v>1</v>
      </c>
      <c r="K583" s="30" t="b">
        <v>1</v>
      </c>
      <c r="L583" s="30" t="b">
        <v>1</v>
      </c>
      <c r="M583" s="30" t="b">
        <v>1</v>
      </c>
      <c r="N583" s="30" t="b">
        <v>1</v>
      </c>
      <c r="O583" s="30" t="b">
        <v>1</v>
      </c>
      <c r="P583" s="30" t="b">
        <v>1</v>
      </c>
      <c r="Q583" s="30" t="b">
        <v>1</v>
      </c>
      <c r="R583" s="30" t="b">
        <v>1</v>
      </c>
      <c r="S583" s="30" t="b">
        <v>1</v>
      </c>
      <c r="T583" s="30" t="b">
        <v>1</v>
      </c>
      <c r="U583" s="30" t="b">
        <v>1</v>
      </c>
      <c r="V583" s="30" t="b">
        <v>1</v>
      </c>
      <c r="W583" s="30" t="b">
        <v>1</v>
      </c>
      <c r="X583" s="30" t="b">
        <v>1</v>
      </c>
      <c r="Y583" s="30" t="b">
        <v>1</v>
      </c>
      <c r="Z583" s="30" t="b">
        <v>1</v>
      </c>
      <c r="AA583" s="30" t="b">
        <v>1</v>
      </c>
      <c r="AB583" s="30" t="b">
        <v>1</v>
      </c>
      <c r="AC583" s="30" t="b">
        <v>1</v>
      </c>
      <c r="AD583" s="30" t="b">
        <v>1</v>
      </c>
    </row>
    <row r="584" spans="4:30">
      <c r="D584" s="30" t="b">
        <v>1</v>
      </c>
      <c r="E584" s="30" t="b">
        <v>1</v>
      </c>
      <c r="F584" s="30" t="b">
        <v>1</v>
      </c>
      <c r="G584" s="30" t="b">
        <v>1</v>
      </c>
      <c r="H584" s="30" t="b">
        <v>1</v>
      </c>
      <c r="I584" s="30" t="b">
        <v>1</v>
      </c>
      <c r="J584" s="30" t="b">
        <v>1</v>
      </c>
      <c r="K584" s="30" t="b">
        <v>1</v>
      </c>
      <c r="L584" s="30" t="b">
        <v>1</v>
      </c>
      <c r="M584" s="30" t="b">
        <v>1</v>
      </c>
      <c r="N584" s="30" t="b">
        <v>1</v>
      </c>
      <c r="O584" s="30" t="b">
        <v>1</v>
      </c>
      <c r="P584" s="30" t="b">
        <v>1</v>
      </c>
      <c r="Q584" s="30" t="b">
        <v>1</v>
      </c>
      <c r="R584" s="30" t="b">
        <v>1</v>
      </c>
      <c r="S584" s="30" t="b">
        <v>1</v>
      </c>
      <c r="T584" s="30" t="b">
        <v>1</v>
      </c>
      <c r="U584" s="30" t="b">
        <v>1</v>
      </c>
      <c r="V584" s="30" t="b">
        <v>1</v>
      </c>
      <c r="W584" s="30" t="b">
        <v>1</v>
      </c>
      <c r="X584" s="30" t="b">
        <v>1</v>
      </c>
      <c r="Y584" s="30" t="b">
        <v>1</v>
      </c>
      <c r="Z584" s="30" t="b">
        <v>1</v>
      </c>
      <c r="AA584" s="30" t="b">
        <v>1</v>
      </c>
      <c r="AB584" s="30" t="b">
        <v>1</v>
      </c>
      <c r="AC584" s="30" t="b">
        <v>1</v>
      </c>
      <c r="AD584" s="30" t="b">
        <v>1</v>
      </c>
    </row>
    <row r="585" spans="4:30">
      <c r="D585" s="30" t="b">
        <v>1</v>
      </c>
      <c r="E585" s="30" t="b">
        <v>1</v>
      </c>
      <c r="F585" s="30" t="b">
        <v>1</v>
      </c>
      <c r="G585" s="30" t="b">
        <v>1</v>
      </c>
      <c r="H585" s="30" t="b">
        <v>1</v>
      </c>
      <c r="I585" s="30" t="b">
        <v>1</v>
      </c>
      <c r="J585" s="30" t="b">
        <v>1</v>
      </c>
      <c r="K585" s="30" t="b">
        <v>1</v>
      </c>
      <c r="L585" s="30" t="b">
        <v>1</v>
      </c>
      <c r="M585" s="30" t="b">
        <v>1</v>
      </c>
      <c r="N585" s="30" t="b">
        <v>1</v>
      </c>
      <c r="O585" s="30" t="b">
        <v>1</v>
      </c>
      <c r="P585" s="30" t="b">
        <v>1</v>
      </c>
      <c r="Q585" s="30" t="b">
        <v>1</v>
      </c>
      <c r="R585" s="30" t="b">
        <v>1</v>
      </c>
      <c r="S585" s="30" t="b">
        <v>1</v>
      </c>
      <c r="T585" s="30" t="b">
        <v>1</v>
      </c>
      <c r="U585" s="30" t="b">
        <v>1</v>
      </c>
      <c r="V585" s="30" t="b">
        <v>1</v>
      </c>
      <c r="W585" s="30" t="b">
        <v>1</v>
      </c>
      <c r="X585" s="30" t="b">
        <v>1</v>
      </c>
      <c r="Y585" s="30" t="b">
        <v>1</v>
      </c>
      <c r="Z585" s="30" t="b">
        <v>1</v>
      </c>
      <c r="AA585" s="30" t="b">
        <v>1</v>
      </c>
      <c r="AB585" s="30" t="b">
        <v>1</v>
      </c>
      <c r="AC585" s="30" t="b">
        <v>1</v>
      </c>
      <c r="AD585" s="30" t="b">
        <v>1</v>
      </c>
    </row>
    <row r="586" spans="4:30">
      <c r="D586" s="30" t="b">
        <v>1</v>
      </c>
      <c r="E586" s="30" t="b">
        <v>1</v>
      </c>
      <c r="F586" s="30" t="b">
        <v>1</v>
      </c>
      <c r="G586" s="30" t="b">
        <v>1</v>
      </c>
      <c r="H586" s="30" t="b">
        <v>1</v>
      </c>
      <c r="I586" s="30" t="b">
        <v>1</v>
      </c>
      <c r="J586" s="30" t="b">
        <v>1</v>
      </c>
      <c r="K586" s="30" t="b">
        <v>1</v>
      </c>
      <c r="L586" s="30" t="b">
        <v>1</v>
      </c>
      <c r="M586" s="30" t="b">
        <v>1</v>
      </c>
      <c r="N586" s="30" t="b">
        <v>1</v>
      </c>
      <c r="O586" s="30" t="b">
        <v>1</v>
      </c>
      <c r="P586" s="30" t="b">
        <v>1</v>
      </c>
      <c r="Q586" s="30" t="b">
        <v>1</v>
      </c>
      <c r="R586" s="30" t="b">
        <v>1</v>
      </c>
      <c r="S586" s="30" t="b">
        <v>1</v>
      </c>
      <c r="T586" s="30" t="b">
        <v>1</v>
      </c>
      <c r="U586" s="30" t="b">
        <v>1</v>
      </c>
      <c r="V586" s="30" t="b">
        <v>1</v>
      </c>
      <c r="W586" s="30" t="b">
        <v>1</v>
      </c>
      <c r="X586" s="30" t="b">
        <v>1</v>
      </c>
      <c r="Y586" s="30" t="b">
        <v>1</v>
      </c>
      <c r="Z586" s="30" t="b">
        <v>1</v>
      </c>
      <c r="AA586" s="30" t="b">
        <v>1</v>
      </c>
      <c r="AB586" s="30" t="b">
        <v>1</v>
      </c>
      <c r="AC586" s="30" t="b">
        <v>1</v>
      </c>
      <c r="AD586" s="30" t="b">
        <v>1</v>
      </c>
    </row>
    <row r="587" spans="4:30">
      <c r="D587" s="30" t="b">
        <v>1</v>
      </c>
      <c r="E587" s="30" t="b">
        <v>1</v>
      </c>
      <c r="F587" s="30" t="b">
        <v>1</v>
      </c>
      <c r="G587" s="30" t="b">
        <v>1</v>
      </c>
      <c r="H587" s="30" t="b">
        <v>1</v>
      </c>
      <c r="I587" s="30" t="b">
        <v>1</v>
      </c>
      <c r="J587" s="30" t="b">
        <v>1</v>
      </c>
      <c r="K587" s="30" t="b">
        <v>1</v>
      </c>
      <c r="L587" s="30" t="b">
        <v>1</v>
      </c>
      <c r="M587" s="30" t="b">
        <v>1</v>
      </c>
      <c r="N587" s="30" t="b">
        <v>1</v>
      </c>
      <c r="O587" s="30" t="b">
        <v>1</v>
      </c>
      <c r="P587" s="30" t="b">
        <v>1</v>
      </c>
      <c r="Q587" s="30" t="b">
        <v>1</v>
      </c>
      <c r="R587" s="30" t="b">
        <v>1</v>
      </c>
      <c r="S587" s="30" t="b">
        <v>1</v>
      </c>
      <c r="T587" s="30" t="b">
        <v>1</v>
      </c>
      <c r="U587" s="30" t="b">
        <v>1</v>
      </c>
      <c r="V587" s="30" t="b">
        <v>1</v>
      </c>
      <c r="W587" s="30" t="b">
        <v>1</v>
      </c>
      <c r="X587" s="30" t="b">
        <v>1</v>
      </c>
      <c r="Y587" s="30" t="b">
        <v>1</v>
      </c>
      <c r="Z587" s="30" t="b">
        <v>1</v>
      </c>
      <c r="AA587" s="30" t="b">
        <v>1</v>
      </c>
      <c r="AB587" s="30" t="b">
        <v>1</v>
      </c>
      <c r="AC587" s="30" t="b">
        <v>1</v>
      </c>
      <c r="AD587" s="30" t="b">
        <v>1</v>
      </c>
    </row>
    <row r="588" spans="4:30">
      <c r="D588" s="30" t="b">
        <v>1</v>
      </c>
      <c r="E588" s="30" t="b">
        <v>1</v>
      </c>
      <c r="F588" s="30" t="b">
        <v>1</v>
      </c>
      <c r="G588" s="30" t="b">
        <v>1</v>
      </c>
      <c r="H588" s="30" t="b">
        <v>1</v>
      </c>
      <c r="I588" s="30" t="b">
        <v>1</v>
      </c>
      <c r="J588" s="30" t="b">
        <v>1</v>
      </c>
      <c r="K588" s="30" t="b">
        <v>1</v>
      </c>
      <c r="L588" s="30" t="b">
        <v>1</v>
      </c>
      <c r="M588" s="30" t="b">
        <v>1</v>
      </c>
      <c r="N588" s="30" t="b">
        <v>1</v>
      </c>
      <c r="O588" s="30" t="b">
        <v>1</v>
      </c>
      <c r="P588" s="30" t="b">
        <v>1</v>
      </c>
      <c r="Q588" s="30" t="b">
        <v>1</v>
      </c>
      <c r="R588" s="30" t="b">
        <v>1</v>
      </c>
      <c r="S588" s="30" t="b">
        <v>1</v>
      </c>
      <c r="T588" s="30" t="b">
        <v>1</v>
      </c>
      <c r="U588" s="30" t="b">
        <v>1</v>
      </c>
      <c r="V588" s="30" t="b">
        <v>1</v>
      </c>
      <c r="W588" s="30" t="b">
        <v>1</v>
      </c>
      <c r="X588" s="30" t="b">
        <v>1</v>
      </c>
      <c r="Y588" s="30" t="b">
        <v>1</v>
      </c>
      <c r="Z588" s="30" t="b">
        <v>1</v>
      </c>
      <c r="AA588" s="30" t="b">
        <v>1</v>
      </c>
      <c r="AB588" s="30" t="b">
        <v>1</v>
      </c>
      <c r="AC588" s="30" t="b">
        <v>1</v>
      </c>
      <c r="AD588" s="30" t="b">
        <v>1</v>
      </c>
    </row>
    <row r="589" spans="4:30">
      <c r="D589" s="30" t="b">
        <v>1</v>
      </c>
      <c r="E589" s="30" t="b">
        <v>1</v>
      </c>
      <c r="F589" s="30" t="b">
        <v>1</v>
      </c>
      <c r="G589" s="30" t="b">
        <v>1</v>
      </c>
      <c r="H589" s="30" t="b">
        <v>1</v>
      </c>
      <c r="I589" s="30" t="b">
        <v>1</v>
      </c>
      <c r="J589" s="30" t="b">
        <v>1</v>
      </c>
      <c r="K589" s="30" t="b">
        <v>1</v>
      </c>
      <c r="L589" s="30" t="b">
        <v>1</v>
      </c>
      <c r="M589" s="30" t="b">
        <v>1</v>
      </c>
      <c r="N589" s="30" t="b">
        <v>1</v>
      </c>
      <c r="O589" s="30" t="b">
        <v>1</v>
      </c>
      <c r="P589" s="30" t="b">
        <v>1</v>
      </c>
      <c r="Q589" s="30" t="b">
        <v>1</v>
      </c>
      <c r="R589" s="30" t="b">
        <v>1</v>
      </c>
      <c r="S589" s="30" t="b">
        <v>1</v>
      </c>
      <c r="T589" s="30" t="b">
        <v>1</v>
      </c>
      <c r="U589" s="30" t="b">
        <v>1</v>
      </c>
      <c r="V589" s="30" t="b">
        <v>1</v>
      </c>
      <c r="W589" s="30" t="b">
        <v>1</v>
      </c>
      <c r="X589" s="30" t="b">
        <v>1</v>
      </c>
      <c r="Y589" s="30" t="b">
        <v>1</v>
      </c>
      <c r="Z589" s="30" t="b">
        <v>1</v>
      </c>
      <c r="AA589" s="30" t="b">
        <v>1</v>
      </c>
      <c r="AB589" s="30" t="b">
        <v>1</v>
      </c>
      <c r="AC589" s="30" t="b">
        <v>1</v>
      </c>
      <c r="AD589" s="30" t="b">
        <v>1</v>
      </c>
    </row>
    <row r="590" spans="4:30">
      <c r="D590" s="30" t="b">
        <v>1</v>
      </c>
      <c r="E590" s="30" t="b">
        <v>1</v>
      </c>
      <c r="F590" s="30" t="b">
        <v>1</v>
      </c>
      <c r="G590" s="30" t="b">
        <v>1</v>
      </c>
      <c r="H590" s="30" t="b">
        <v>1</v>
      </c>
      <c r="I590" s="30" t="b">
        <v>1</v>
      </c>
      <c r="J590" s="30" t="b">
        <v>1</v>
      </c>
      <c r="K590" s="30" t="b">
        <v>1</v>
      </c>
      <c r="L590" s="30" t="b">
        <v>1</v>
      </c>
      <c r="M590" s="30" t="b">
        <v>1</v>
      </c>
      <c r="N590" s="30" t="b">
        <v>1</v>
      </c>
      <c r="O590" s="30" t="b">
        <v>1</v>
      </c>
      <c r="P590" s="30" t="b">
        <v>1</v>
      </c>
      <c r="Q590" s="30" t="b">
        <v>1</v>
      </c>
      <c r="R590" s="30" t="b">
        <v>1</v>
      </c>
      <c r="S590" s="30" t="b">
        <v>1</v>
      </c>
      <c r="T590" s="30" t="b">
        <v>1</v>
      </c>
      <c r="U590" s="30" t="b">
        <v>1</v>
      </c>
      <c r="V590" s="30" t="b">
        <v>1</v>
      </c>
      <c r="W590" s="30" t="b">
        <v>1</v>
      </c>
      <c r="X590" s="30" t="b">
        <v>1</v>
      </c>
      <c r="Y590" s="30" t="b">
        <v>1</v>
      </c>
      <c r="Z590" s="30" t="b">
        <v>1</v>
      </c>
      <c r="AA590" s="30" t="b">
        <v>1</v>
      </c>
      <c r="AB590" s="30" t="b">
        <v>1</v>
      </c>
      <c r="AC590" s="30" t="b">
        <v>1</v>
      </c>
      <c r="AD590" s="30" t="b">
        <v>1</v>
      </c>
    </row>
    <row r="591" spans="4:30">
      <c r="D591" s="30" t="b">
        <v>1</v>
      </c>
      <c r="E591" s="30" t="b">
        <v>1</v>
      </c>
      <c r="F591" s="30" t="b">
        <v>1</v>
      </c>
      <c r="G591" s="30" t="b">
        <v>1</v>
      </c>
      <c r="H591" s="30" t="b">
        <v>1</v>
      </c>
      <c r="I591" s="30" t="b">
        <v>1</v>
      </c>
      <c r="J591" s="30" t="b">
        <v>1</v>
      </c>
      <c r="K591" s="30" t="b">
        <v>1</v>
      </c>
      <c r="L591" s="30" t="b">
        <v>1</v>
      </c>
      <c r="M591" s="30" t="b">
        <v>1</v>
      </c>
      <c r="N591" s="30" t="b">
        <v>1</v>
      </c>
      <c r="O591" s="30" t="b">
        <v>1</v>
      </c>
      <c r="P591" s="30" t="b">
        <v>1</v>
      </c>
      <c r="Q591" s="30" t="b">
        <v>1</v>
      </c>
      <c r="R591" s="30" t="b">
        <v>1</v>
      </c>
      <c r="S591" s="30" t="b">
        <v>1</v>
      </c>
      <c r="T591" s="30" t="b">
        <v>1</v>
      </c>
      <c r="U591" s="30" t="b">
        <v>1</v>
      </c>
      <c r="V591" s="30" t="b">
        <v>1</v>
      </c>
      <c r="W591" s="30" t="b">
        <v>1</v>
      </c>
      <c r="X591" s="30" t="b">
        <v>1</v>
      </c>
      <c r="Y591" s="30" t="b">
        <v>1</v>
      </c>
      <c r="Z591" s="30" t="b">
        <v>1</v>
      </c>
      <c r="AA591" s="30" t="b">
        <v>1</v>
      </c>
      <c r="AB591" s="30" t="b">
        <v>1</v>
      </c>
      <c r="AC591" s="30" t="b">
        <v>1</v>
      </c>
      <c r="AD591" s="30" t="b">
        <v>1</v>
      </c>
    </row>
    <row r="592" spans="4:30">
      <c r="D592" s="30" t="b">
        <v>1</v>
      </c>
      <c r="E592" s="30" t="b">
        <v>1</v>
      </c>
      <c r="F592" s="30" t="b">
        <v>1</v>
      </c>
      <c r="G592" s="30" t="b">
        <v>1</v>
      </c>
      <c r="H592" s="30" t="b">
        <v>1</v>
      </c>
      <c r="I592" s="30" t="b">
        <v>1</v>
      </c>
      <c r="J592" s="30" t="b">
        <v>1</v>
      </c>
      <c r="K592" s="30" t="b">
        <v>1</v>
      </c>
      <c r="L592" s="30" t="b">
        <v>1</v>
      </c>
      <c r="M592" s="30" t="b">
        <v>1</v>
      </c>
      <c r="N592" s="30" t="b">
        <v>1</v>
      </c>
      <c r="O592" s="30" t="b">
        <v>1</v>
      </c>
      <c r="P592" s="30" t="b">
        <v>1</v>
      </c>
      <c r="Q592" s="30" t="b">
        <v>1</v>
      </c>
      <c r="R592" s="30" t="b">
        <v>1</v>
      </c>
      <c r="S592" s="30" t="b">
        <v>1</v>
      </c>
      <c r="T592" s="30" t="b">
        <v>1</v>
      </c>
      <c r="U592" s="30" t="b">
        <v>1</v>
      </c>
      <c r="V592" s="30" t="b">
        <v>1</v>
      </c>
      <c r="W592" s="30" t="b">
        <v>1</v>
      </c>
      <c r="X592" s="30" t="b">
        <v>1</v>
      </c>
      <c r="Y592" s="30" t="b">
        <v>1</v>
      </c>
      <c r="Z592" s="30" t="b">
        <v>1</v>
      </c>
      <c r="AA592" s="30" t="b">
        <v>1</v>
      </c>
      <c r="AB592" s="30" t="b">
        <v>1</v>
      </c>
      <c r="AC592" s="30" t="b">
        <v>1</v>
      </c>
      <c r="AD592" s="30" t="b">
        <v>1</v>
      </c>
    </row>
    <row r="593" spans="4:30">
      <c r="D593" s="30" t="b">
        <v>1</v>
      </c>
      <c r="E593" s="30" t="b">
        <v>1</v>
      </c>
      <c r="F593" s="30" t="b">
        <v>1</v>
      </c>
      <c r="G593" s="30" t="b">
        <v>1</v>
      </c>
      <c r="H593" s="30" t="b">
        <v>1</v>
      </c>
      <c r="I593" s="30" t="b">
        <v>1</v>
      </c>
      <c r="J593" s="30" t="b">
        <v>1</v>
      </c>
      <c r="K593" s="30" t="b">
        <v>1</v>
      </c>
      <c r="L593" s="30" t="b">
        <v>1</v>
      </c>
      <c r="M593" s="30" t="b">
        <v>1</v>
      </c>
      <c r="N593" s="30" t="b">
        <v>1</v>
      </c>
      <c r="O593" s="30" t="b">
        <v>1</v>
      </c>
      <c r="P593" s="30" t="b">
        <v>1</v>
      </c>
      <c r="Q593" s="30" t="b">
        <v>1</v>
      </c>
      <c r="R593" s="30" t="b">
        <v>1</v>
      </c>
      <c r="S593" s="30" t="b">
        <v>1</v>
      </c>
      <c r="T593" s="30" t="b">
        <v>1</v>
      </c>
      <c r="U593" s="30" t="b">
        <v>1</v>
      </c>
      <c r="V593" s="30" t="b">
        <v>1</v>
      </c>
      <c r="W593" s="30" t="b">
        <v>1</v>
      </c>
      <c r="X593" s="30" t="b">
        <v>1</v>
      </c>
      <c r="Y593" s="30" t="b">
        <v>1</v>
      </c>
      <c r="Z593" s="30" t="b">
        <v>1</v>
      </c>
      <c r="AA593" s="30" t="b">
        <v>1</v>
      </c>
      <c r="AB593" s="30" t="b">
        <v>1</v>
      </c>
      <c r="AC593" s="30" t="b">
        <v>1</v>
      </c>
      <c r="AD593" s="30" t="b">
        <v>1</v>
      </c>
    </row>
    <row r="594" spans="4:30">
      <c r="D594" s="30" t="b">
        <v>1</v>
      </c>
      <c r="E594" s="30" t="b">
        <v>1</v>
      </c>
      <c r="F594" s="30" t="b">
        <v>1</v>
      </c>
      <c r="G594" s="30" t="b">
        <v>1</v>
      </c>
      <c r="H594" s="30" t="b">
        <v>1</v>
      </c>
      <c r="I594" s="30" t="b">
        <v>1</v>
      </c>
      <c r="J594" s="30" t="b">
        <v>1</v>
      </c>
      <c r="K594" s="30" t="b">
        <v>1</v>
      </c>
      <c r="L594" s="30" t="b">
        <v>1</v>
      </c>
      <c r="M594" s="30" t="b">
        <v>1</v>
      </c>
      <c r="N594" s="30" t="b">
        <v>1</v>
      </c>
      <c r="O594" s="30" t="b">
        <v>1</v>
      </c>
      <c r="P594" s="30" t="b">
        <v>1</v>
      </c>
      <c r="Q594" s="30" t="b">
        <v>1</v>
      </c>
      <c r="R594" s="30" t="b">
        <v>1</v>
      </c>
      <c r="S594" s="30" t="b">
        <v>1</v>
      </c>
      <c r="T594" s="30" t="b">
        <v>1</v>
      </c>
      <c r="U594" s="30" t="b">
        <v>1</v>
      </c>
      <c r="V594" s="30" t="b">
        <v>1</v>
      </c>
      <c r="W594" s="30" t="b">
        <v>1</v>
      </c>
      <c r="X594" s="30" t="b">
        <v>1</v>
      </c>
      <c r="Y594" s="30" t="b">
        <v>1</v>
      </c>
      <c r="Z594" s="30" t="b">
        <v>1</v>
      </c>
      <c r="AA594" s="30" t="b">
        <v>1</v>
      </c>
      <c r="AB594" s="30" t="b">
        <v>1</v>
      </c>
      <c r="AC594" s="30" t="b">
        <v>1</v>
      </c>
      <c r="AD594" s="30" t="b">
        <v>1</v>
      </c>
    </row>
    <row r="595" spans="4:30">
      <c r="D595" s="30" t="b">
        <v>1</v>
      </c>
      <c r="E595" s="30" t="b">
        <v>1</v>
      </c>
      <c r="F595" s="30" t="b">
        <v>1</v>
      </c>
      <c r="G595" s="30" t="b">
        <v>1</v>
      </c>
      <c r="H595" s="30" t="b">
        <v>1</v>
      </c>
      <c r="I595" s="30" t="b">
        <v>1</v>
      </c>
      <c r="J595" s="30" t="b">
        <v>1</v>
      </c>
      <c r="K595" s="30" t="b">
        <v>1</v>
      </c>
      <c r="L595" s="30" t="b">
        <v>1</v>
      </c>
      <c r="M595" s="30" t="b">
        <v>1</v>
      </c>
      <c r="N595" s="30" t="b">
        <v>1</v>
      </c>
      <c r="O595" s="30" t="b">
        <v>1</v>
      </c>
      <c r="P595" s="30" t="b">
        <v>1</v>
      </c>
      <c r="Q595" s="30" t="b">
        <v>1</v>
      </c>
      <c r="R595" s="30" t="b">
        <v>1</v>
      </c>
      <c r="S595" s="30" t="b">
        <v>1</v>
      </c>
      <c r="T595" s="30" t="b">
        <v>1</v>
      </c>
      <c r="U595" s="30" t="b">
        <v>1</v>
      </c>
      <c r="V595" s="30" t="b">
        <v>1</v>
      </c>
      <c r="W595" s="30" t="b">
        <v>1</v>
      </c>
      <c r="X595" s="30" t="b">
        <v>1</v>
      </c>
      <c r="Y595" s="30" t="b">
        <v>1</v>
      </c>
      <c r="Z595" s="30" t="b">
        <v>1</v>
      </c>
      <c r="AA595" s="30" t="b">
        <v>1</v>
      </c>
      <c r="AB595" s="30" t="b">
        <v>1</v>
      </c>
      <c r="AC595" s="30" t="b">
        <v>1</v>
      </c>
      <c r="AD595" s="30" t="b">
        <v>1</v>
      </c>
    </row>
    <row r="596" spans="4:30">
      <c r="D596" s="30" t="b">
        <v>1</v>
      </c>
      <c r="E596" s="30" t="b">
        <v>1</v>
      </c>
      <c r="F596" s="30" t="b">
        <v>1</v>
      </c>
      <c r="G596" s="30" t="b">
        <v>1</v>
      </c>
      <c r="H596" s="30" t="b">
        <v>1</v>
      </c>
      <c r="I596" s="30" t="b">
        <v>1</v>
      </c>
      <c r="J596" s="30" t="b">
        <v>1</v>
      </c>
      <c r="K596" s="30" t="b">
        <v>1</v>
      </c>
      <c r="L596" s="30" t="b">
        <v>1</v>
      </c>
      <c r="M596" s="30" t="b">
        <v>1</v>
      </c>
      <c r="N596" s="30" t="b">
        <v>1</v>
      </c>
      <c r="O596" s="30" t="b">
        <v>1</v>
      </c>
      <c r="P596" s="30" t="b">
        <v>1</v>
      </c>
      <c r="Q596" s="30" t="b">
        <v>1</v>
      </c>
      <c r="R596" s="30" t="b">
        <v>1</v>
      </c>
      <c r="S596" s="30" t="b">
        <v>1</v>
      </c>
      <c r="T596" s="30" t="b">
        <v>1</v>
      </c>
      <c r="U596" s="30" t="b">
        <v>1</v>
      </c>
      <c r="V596" s="30" t="b">
        <v>1</v>
      </c>
      <c r="W596" s="30" t="b">
        <v>1</v>
      </c>
      <c r="X596" s="30" t="b">
        <v>1</v>
      </c>
      <c r="Y596" s="30" t="b">
        <v>1</v>
      </c>
      <c r="Z596" s="30" t="b">
        <v>1</v>
      </c>
      <c r="AA596" s="30" t="b">
        <v>1</v>
      </c>
      <c r="AB596" s="30" t="b">
        <v>1</v>
      </c>
      <c r="AC596" s="30" t="b">
        <v>1</v>
      </c>
      <c r="AD596" s="30" t="b">
        <v>1</v>
      </c>
    </row>
    <row r="597" spans="4:30">
      <c r="D597" s="30" t="b">
        <v>1</v>
      </c>
      <c r="E597" s="30" t="b">
        <v>1</v>
      </c>
      <c r="F597" s="30" t="b">
        <v>1</v>
      </c>
      <c r="G597" s="30" t="b">
        <v>1</v>
      </c>
      <c r="H597" s="30" t="b">
        <v>1</v>
      </c>
      <c r="I597" s="30" t="b">
        <v>1</v>
      </c>
      <c r="J597" s="30" t="b">
        <v>1</v>
      </c>
      <c r="K597" s="30" t="b">
        <v>1</v>
      </c>
      <c r="L597" s="30" t="b">
        <v>1</v>
      </c>
      <c r="M597" s="30" t="b">
        <v>1</v>
      </c>
      <c r="N597" s="30" t="b">
        <v>1</v>
      </c>
      <c r="O597" s="30" t="b">
        <v>1</v>
      </c>
      <c r="P597" s="30" t="b">
        <v>1</v>
      </c>
      <c r="Q597" s="30" t="b">
        <v>1</v>
      </c>
      <c r="R597" s="30" t="b">
        <v>1</v>
      </c>
      <c r="S597" s="30" t="b">
        <v>1</v>
      </c>
      <c r="T597" s="30" t="b">
        <v>1</v>
      </c>
      <c r="U597" s="30" t="b">
        <v>1</v>
      </c>
      <c r="V597" s="30" t="b">
        <v>1</v>
      </c>
      <c r="W597" s="30" t="b">
        <v>1</v>
      </c>
      <c r="X597" s="30" t="b">
        <v>1</v>
      </c>
      <c r="Y597" s="30" t="b">
        <v>1</v>
      </c>
      <c r="Z597" s="30" t="b">
        <v>1</v>
      </c>
      <c r="AA597" s="30" t="b">
        <v>1</v>
      </c>
      <c r="AB597" s="30" t="b">
        <v>1</v>
      </c>
      <c r="AC597" s="30" t="b">
        <v>1</v>
      </c>
      <c r="AD597" s="30" t="b">
        <v>1</v>
      </c>
    </row>
    <row r="598" spans="4:30">
      <c r="D598" s="30" t="b">
        <v>1</v>
      </c>
      <c r="E598" s="30" t="b">
        <v>1</v>
      </c>
      <c r="F598" s="30" t="b">
        <v>1</v>
      </c>
      <c r="G598" s="30" t="b">
        <v>1</v>
      </c>
      <c r="H598" s="30" t="b">
        <v>1</v>
      </c>
      <c r="I598" s="30" t="b">
        <v>1</v>
      </c>
      <c r="J598" s="30" t="b">
        <v>1</v>
      </c>
      <c r="K598" s="30" t="b">
        <v>1</v>
      </c>
      <c r="L598" s="30" t="b">
        <v>1</v>
      </c>
      <c r="M598" s="30" t="b">
        <v>1</v>
      </c>
      <c r="N598" s="30" t="b">
        <v>1</v>
      </c>
      <c r="O598" s="30" t="b">
        <v>1</v>
      </c>
      <c r="P598" s="30" t="b">
        <v>1</v>
      </c>
      <c r="Q598" s="30" t="b">
        <v>1</v>
      </c>
      <c r="R598" s="30" t="b">
        <v>1</v>
      </c>
      <c r="S598" s="30" t="b">
        <v>1</v>
      </c>
      <c r="T598" s="30" t="b">
        <v>1</v>
      </c>
      <c r="U598" s="30" t="b">
        <v>1</v>
      </c>
      <c r="V598" s="30" t="b">
        <v>1</v>
      </c>
      <c r="W598" s="30" t="b">
        <v>1</v>
      </c>
      <c r="X598" s="30" t="b">
        <v>1</v>
      </c>
      <c r="Y598" s="30" t="b">
        <v>1</v>
      </c>
      <c r="Z598" s="30" t="b">
        <v>1</v>
      </c>
      <c r="AA598" s="30" t="b">
        <v>1</v>
      </c>
      <c r="AB598" s="30" t="b">
        <v>1</v>
      </c>
      <c r="AC598" s="30" t="b">
        <v>1</v>
      </c>
      <c r="AD598" s="30" t="b">
        <v>1</v>
      </c>
    </row>
    <row r="599" spans="4:30">
      <c r="D599" s="30" t="b">
        <v>1</v>
      </c>
      <c r="E599" s="30" t="b">
        <v>1</v>
      </c>
      <c r="F599" s="30" t="b">
        <v>1</v>
      </c>
      <c r="G599" s="30" t="b">
        <v>1</v>
      </c>
      <c r="H599" s="30" t="b">
        <v>1</v>
      </c>
      <c r="I599" s="30" t="b">
        <v>1</v>
      </c>
      <c r="J599" s="30" t="b">
        <v>1</v>
      </c>
      <c r="K599" s="30" t="b">
        <v>1</v>
      </c>
      <c r="L599" s="30" t="b">
        <v>1</v>
      </c>
      <c r="M599" s="30" t="b">
        <v>1</v>
      </c>
      <c r="N599" s="30" t="b">
        <v>1</v>
      </c>
      <c r="O599" s="30" t="b">
        <v>1</v>
      </c>
      <c r="P599" s="30" t="b">
        <v>1</v>
      </c>
      <c r="Q599" s="30" t="b">
        <v>1</v>
      </c>
      <c r="R599" s="30" t="b">
        <v>1</v>
      </c>
      <c r="S599" s="30" t="b">
        <v>1</v>
      </c>
      <c r="T599" s="30" t="b">
        <v>1</v>
      </c>
      <c r="U599" s="30" t="b">
        <v>1</v>
      </c>
      <c r="V599" s="30" t="b">
        <v>1</v>
      </c>
      <c r="W599" s="30" t="b">
        <v>1</v>
      </c>
      <c r="X599" s="30" t="b">
        <v>1</v>
      </c>
      <c r="Y599" s="30" t="b">
        <v>1</v>
      </c>
      <c r="Z599" s="30" t="b">
        <v>1</v>
      </c>
      <c r="AA599" s="30" t="b">
        <v>1</v>
      </c>
      <c r="AB599" s="30" t="b">
        <v>1</v>
      </c>
      <c r="AC599" s="30" t="b">
        <v>1</v>
      </c>
      <c r="AD599" s="30" t="b">
        <v>1</v>
      </c>
    </row>
    <row r="600" spans="4:30">
      <c r="D600" s="30" t="b">
        <v>1</v>
      </c>
      <c r="E600" s="30" t="b">
        <v>1</v>
      </c>
      <c r="F600" s="30" t="b">
        <v>1</v>
      </c>
      <c r="G600" s="30" t="b">
        <v>1</v>
      </c>
      <c r="H600" s="30" t="b">
        <v>1</v>
      </c>
      <c r="I600" s="30" t="b">
        <v>1</v>
      </c>
      <c r="J600" s="30" t="b">
        <v>1</v>
      </c>
      <c r="K600" s="30" t="b">
        <v>1</v>
      </c>
      <c r="L600" s="30" t="b">
        <v>1</v>
      </c>
      <c r="M600" s="30" t="b">
        <v>1</v>
      </c>
      <c r="N600" s="30" t="b">
        <v>1</v>
      </c>
      <c r="O600" s="30" t="b">
        <v>1</v>
      </c>
      <c r="P600" s="30" t="b">
        <v>1</v>
      </c>
      <c r="Q600" s="30" t="b">
        <v>1</v>
      </c>
      <c r="R600" s="30" t="b">
        <v>1</v>
      </c>
      <c r="S600" s="30" t="b">
        <v>1</v>
      </c>
      <c r="T600" s="30" t="b">
        <v>1</v>
      </c>
      <c r="U600" s="30" t="b">
        <v>1</v>
      </c>
      <c r="V600" s="30" t="b">
        <v>1</v>
      </c>
      <c r="W600" s="30" t="b">
        <v>1</v>
      </c>
      <c r="X600" s="30" t="b">
        <v>1</v>
      </c>
      <c r="Y600" s="30" t="b">
        <v>1</v>
      </c>
      <c r="Z600" s="30" t="b">
        <v>1</v>
      </c>
      <c r="AA600" s="30" t="b">
        <v>1</v>
      </c>
      <c r="AB600" s="30" t="b">
        <v>1</v>
      </c>
      <c r="AC600" s="30" t="b">
        <v>1</v>
      </c>
      <c r="AD600" s="30" t="b">
        <v>1</v>
      </c>
    </row>
    <row r="601" spans="4:30">
      <c r="D601" s="30" t="b">
        <v>1</v>
      </c>
      <c r="E601" s="30" t="b">
        <v>1</v>
      </c>
      <c r="F601" s="30" t="b">
        <v>1</v>
      </c>
      <c r="G601" s="30" t="b">
        <v>1</v>
      </c>
      <c r="H601" s="30" t="b">
        <v>1</v>
      </c>
      <c r="I601" s="30" t="b">
        <v>1</v>
      </c>
      <c r="J601" s="30" t="b">
        <v>1</v>
      </c>
      <c r="K601" s="30" t="b">
        <v>1</v>
      </c>
      <c r="L601" s="30" t="b">
        <v>1</v>
      </c>
      <c r="M601" s="30" t="b">
        <v>1</v>
      </c>
      <c r="N601" s="30" t="b">
        <v>1</v>
      </c>
      <c r="O601" s="30" t="b">
        <v>1</v>
      </c>
      <c r="P601" s="30" t="b">
        <v>1</v>
      </c>
      <c r="Q601" s="30" t="b">
        <v>1</v>
      </c>
      <c r="R601" s="30" t="b">
        <v>1</v>
      </c>
      <c r="S601" s="30" t="b">
        <v>1</v>
      </c>
      <c r="T601" s="30" t="b">
        <v>1</v>
      </c>
      <c r="U601" s="30" t="b">
        <v>1</v>
      </c>
      <c r="V601" s="30" t="b">
        <v>1</v>
      </c>
      <c r="W601" s="30" t="b">
        <v>1</v>
      </c>
      <c r="X601" s="30" t="b">
        <v>1</v>
      </c>
      <c r="Y601" s="30" t="b">
        <v>1</v>
      </c>
      <c r="Z601" s="30" t="b">
        <v>1</v>
      </c>
      <c r="AA601" s="30" t="b">
        <v>1</v>
      </c>
      <c r="AB601" s="30" t="b">
        <v>1</v>
      </c>
      <c r="AC601" s="30" t="b">
        <v>1</v>
      </c>
      <c r="AD601" s="30" t="b">
        <v>1</v>
      </c>
    </row>
    <row r="602" spans="4:30">
      <c r="D602" s="30" t="b">
        <v>1</v>
      </c>
      <c r="E602" s="30" t="b">
        <v>1</v>
      </c>
      <c r="F602" s="30" t="b">
        <v>1</v>
      </c>
      <c r="G602" s="30" t="b">
        <v>1</v>
      </c>
      <c r="H602" s="30" t="b">
        <v>1</v>
      </c>
      <c r="I602" s="30" t="b">
        <v>1</v>
      </c>
      <c r="J602" s="30" t="b">
        <v>1</v>
      </c>
      <c r="K602" s="30" t="b">
        <v>1</v>
      </c>
      <c r="L602" s="30" t="b">
        <v>1</v>
      </c>
      <c r="M602" s="30" t="b">
        <v>1</v>
      </c>
      <c r="N602" s="30" t="b">
        <v>1</v>
      </c>
      <c r="O602" s="30" t="b">
        <v>1</v>
      </c>
      <c r="P602" s="30" t="b">
        <v>1</v>
      </c>
      <c r="Q602" s="30" t="b">
        <v>1</v>
      </c>
      <c r="R602" s="30" t="b">
        <v>1</v>
      </c>
      <c r="S602" s="30" t="b">
        <v>1</v>
      </c>
      <c r="T602" s="30" t="b">
        <v>1</v>
      </c>
      <c r="U602" s="30" t="b">
        <v>1</v>
      </c>
      <c r="V602" s="30" t="b">
        <v>1</v>
      </c>
      <c r="W602" s="30" t="b">
        <v>1</v>
      </c>
      <c r="X602" s="30" t="b">
        <v>1</v>
      </c>
      <c r="Y602" s="30" t="b">
        <v>1</v>
      </c>
      <c r="Z602" s="30" t="b">
        <v>1</v>
      </c>
      <c r="AA602" s="30" t="b">
        <v>1</v>
      </c>
      <c r="AB602" s="30" t="b">
        <v>1</v>
      </c>
      <c r="AC602" s="30" t="b">
        <v>1</v>
      </c>
      <c r="AD602" s="30" t="b">
        <v>1</v>
      </c>
    </row>
    <row r="603" spans="4:30">
      <c r="D603" s="30" t="b">
        <v>1</v>
      </c>
      <c r="E603" s="30" t="b">
        <v>1</v>
      </c>
      <c r="F603" s="30" t="b">
        <v>1</v>
      </c>
      <c r="G603" s="30" t="b">
        <v>1</v>
      </c>
      <c r="H603" s="30" t="b">
        <v>1</v>
      </c>
      <c r="I603" s="30" t="b">
        <v>1</v>
      </c>
      <c r="J603" s="30" t="b">
        <v>1</v>
      </c>
      <c r="K603" s="30" t="b">
        <v>1</v>
      </c>
      <c r="L603" s="30" t="b">
        <v>1</v>
      </c>
      <c r="M603" s="30" t="b">
        <v>1</v>
      </c>
      <c r="N603" s="30" t="b">
        <v>1</v>
      </c>
      <c r="O603" s="30" t="b">
        <v>1</v>
      </c>
      <c r="P603" s="30" t="b">
        <v>1</v>
      </c>
      <c r="Q603" s="30" t="b">
        <v>1</v>
      </c>
      <c r="R603" s="30" t="b">
        <v>1</v>
      </c>
      <c r="S603" s="30" t="b">
        <v>1</v>
      </c>
      <c r="T603" s="30" t="b">
        <v>1</v>
      </c>
      <c r="U603" s="30" t="b">
        <v>1</v>
      </c>
      <c r="V603" s="30" t="b">
        <v>1</v>
      </c>
      <c r="W603" s="30" t="b">
        <v>1</v>
      </c>
      <c r="X603" s="30" t="b">
        <v>1</v>
      </c>
      <c r="Y603" s="30" t="b">
        <v>1</v>
      </c>
      <c r="Z603" s="30" t="b">
        <v>1</v>
      </c>
      <c r="AA603" s="30" t="b">
        <v>1</v>
      </c>
      <c r="AB603" s="30" t="b">
        <v>1</v>
      </c>
      <c r="AC603" s="30" t="b">
        <v>1</v>
      </c>
      <c r="AD603" s="30" t="b">
        <v>1</v>
      </c>
    </row>
    <row r="604" spans="4:30">
      <c r="D604" s="30" t="b">
        <v>1</v>
      </c>
      <c r="E604" s="30" t="b">
        <v>1</v>
      </c>
      <c r="F604" s="30" t="b">
        <v>1</v>
      </c>
      <c r="G604" s="30" t="b">
        <v>1</v>
      </c>
      <c r="H604" s="30" t="b">
        <v>1</v>
      </c>
      <c r="I604" s="30" t="b">
        <v>1</v>
      </c>
      <c r="J604" s="30" t="b">
        <v>1</v>
      </c>
      <c r="K604" s="30" t="b">
        <v>1</v>
      </c>
      <c r="L604" s="30" t="b">
        <v>1</v>
      </c>
      <c r="M604" s="30" t="b">
        <v>1</v>
      </c>
      <c r="N604" s="30" t="b">
        <v>1</v>
      </c>
      <c r="O604" s="30" t="b">
        <v>1</v>
      </c>
      <c r="P604" s="30" t="b">
        <v>1</v>
      </c>
      <c r="Q604" s="30" t="b">
        <v>1</v>
      </c>
      <c r="R604" s="30" t="b">
        <v>1</v>
      </c>
      <c r="S604" s="30" t="b">
        <v>1</v>
      </c>
      <c r="T604" s="30" t="b">
        <v>1</v>
      </c>
      <c r="U604" s="30" t="b">
        <v>1</v>
      </c>
      <c r="V604" s="30" t="b">
        <v>1</v>
      </c>
      <c r="W604" s="30" t="b">
        <v>1</v>
      </c>
      <c r="X604" s="30" t="b">
        <v>1</v>
      </c>
      <c r="Y604" s="30" t="b">
        <v>1</v>
      </c>
      <c r="Z604" s="30" t="b">
        <v>1</v>
      </c>
      <c r="AA604" s="30" t="b">
        <v>1</v>
      </c>
      <c r="AB604" s="30" t="b">
        <v>1</v>
      </c>
      <c r="AC604" s="30" t="b">
        <v>1</v>
      </c>
      <c r="AD604" s="30" t="b">
        <v>1</v>
      </c>
    </row>
    <row r="605" spans="4: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row>
    <row r="606" spans="4:30">
      <c r="D606" s="30">
        <v>0</v>
      </c>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60"/>
  <sheetViews>
    <sheetView workbookViewId="0">
      <selection activeCell="B23" sqref="B23"/>
    </sheetView>
  </sheetViews>
  <sheetFormatPr defaultColWidth="9.109375" defaultRowHeight="12.6"/>
  <cols>
    <col min="1" max="1" width="30.33203125" style="15" bestFit="1" customWidth="1"/>
    <col min="2" max="2" width="19.6640625" style="15" bestFit="1" customWidth="1"/>
    <col min="3" max="16384" width="9.109375" style="15"/>
  </cols>
  <sheetData>
    <row r="1" spans="1:2">
      <c r="A1" s="15" t="s">
        <v>30</v>
      </c>
      <c r="B1" s="15" t="s">
        <v>29</v>
      </c>
    </row>
    <row r="2" spans="1:2">
      <c r="A2" s="15" t="s">
        <v>32</v>
      </c>
      <c r="B2" s="15" t="s">
        <v>31</v>
      </c>
    </row>
    <row r="3" spans="1:2">
      <c r="A3" s="15" t="s">
        <v>34</v>
      </c>
      <c r="B3" s="15" t="s">
        <v>33</v>
      </c>
    </row>
    <row r="4" spans="1:2">
      <c r="A4" s="15" t="s">
        <v>36</v>
      </c>
      <c r="B4" s="15" t="s">
        <v>35</v>
      </c>
    </row>
    <row r="5" spans="1:2">
      <c r="A5" s="15" t="s">
        <v>38</v>
      </c>
      <c r="B5" s="15" t="s">
        <v>37</v>
      </c>
    </row>
    <row r="6" spans="1:2">
      <c r="A6" s="15" t="s">
        <v>40</v>
      </c>
      <c r="B6" s="15" t="s">
        <v>39</v>
      </c>
    </row>
    <row r="7" spans="1:2">
      <c r="A7" s="15" t="s">
        <v>41</v>
      </c>
      <c r="B7" s="15" t="s">
        <v>24</v>
      </c>
    </row>
    <row r="8" spans="1:2">
      <c r="A8" s="15" t="s">
        <v>43</v>
      </c>
      <c r="B8" s="15" t="s">
        <v>42</v>
      </c>
    </row>
    <row r="9" spans="1:2">
      <c r="A9" s="15" t="s">
        <v>45</v>
      </c>
      <c r="B9" s="15" t="s">
        <v>44</v>
      </c>
    </row>
    <row r="10" spans="1:2">
      <c r="A10" s="15" t="s">
        <v>47</v>
      </c>
      <c r="B10" s="15" t="s">
        <v>46</v>
      </c>
    </row>
    <row r="11" spans="1:2">
      <c r="A11" s="15" t="s">
        <v>49</v>
      </c>
      <c r="B11" s="15" t="s">
        <v>48</v>
      </c>
    </row>
    <row r="12" spans="1:2">
      <c r="A12" s="16" t="s">
        <v>51</v>
      </c>
      <c r="B12" s="15" t="s">
        <v>50</v>
      </c>
    </row>
    <row r="13" spans="1:2">
      <c r="A13" s="16" t="s">
        <v>53</v>
      </c>
      <c r="B13" s="15" t="s">
        <v>52</v>
      </c>
    </row>
    <row r="14" spans="1:2">
      <c r="A14" s="16" t="s">
        <v>55</v>
      </c>
      <c r="B14" s="15" t="s">
        <v>54</v>
      </c>
    </row>
    <row r="15" spans="1:2">
      <c r="A15" s="16" t="s">
        <v>57</v>
      </c>
      <c r="B15" s="15" t="s">
        <v>56</v>
      </c>
    </row>
    <row r="16" spans="1:2">
      <c r="A16" s="16" t="s">
        <v>59</v>
      </c>
      <c r="B16" s="15" t="s">
        <v>58</v>
      </c>
    </row>
    <row r="17" spans="1:2">
      <c r="A17" s="16" t="s">
        <v>61</v>
      </c>
      <c r="B17" s="15" t="s">
        <v>60</v>
      </c>
    </row>
    <row r="18" spans="1:2">
      <c r="A18" s="15" t="s">
        <v>63</v>
      </c>
      <c r="B18" s="15" t="s">
        <v>62</v>
      </c>
    </row>
    <row r="19" spans="1:2">
      <c r="A19" s="15" t="s">
        <v>65</v>
      </c>
      <c r="B19" s="15" t="s">
        <v>64</v>
      </c>
    </row>
    <row r="20" spans="1:2">
      <c r="A20" s="15" t="s">
        <v>67</v>
      </c>
      <c r="B20" s="15" t="s">
        <v>66</v>
      </c>
    </row>
    <row r="21" spans="1:2">
      <c r="A21" s="15" t="s">
        <v>69</v>
      </c>
      <c r="B21" s="15" t="s">
        <v>68</v>
      </c>
    </row>
    <row r="22" spans="1:2">
      <c r="A22" s="15" t="s">
        <v>71</v>
      </c>
      <c r="B22" s="15" t="s">
        <v>70</v>
      </c>
    </row>
    <row r="23" spans="1:2">
      <c r="A23" s="15" t="s">
        <v>29</v>
      </c>
      <c r="B23" s="15" t="s">
        <v>29</v>
      </c>
    </row>
    <row r="24" spans="1:2">
      <c r="A24" s="15" t="s">
        <v>31</v>
      </c>
      <c r="B24" s="15" t="s">
        <v>31</v>
      </c>
    </row>
    <row r="25" spans="1:2">
      <c r="A25" s="15" t="s">
        <v>33</v>
      </c>
      <c r="B25" s="15" t="s">
        <v>33</v>
      </c>
    </row>
    <row r="26" spans="1:2">
      <c r="A26" s="15" t="s">
        <v>35</v>
      </c>
      <c r="B26" s="15" t="s">
        <v>35</v>
      </c>
    </row>
    <row r="27" spans="1:2">
      <c r="A27" s="15" t="s">
        <v>37</v>
      </c>
      <c r="B27" s="15" t="s">
        <v>37</v>
      </c>
    </row>
    <row r="28" spans="1:2">
      <c r="A28" s="15" t="s">
        <v>39</v>
      </c>
      <c r="B28" s="15" t="s">
        <v>39</v>
      </c>
    </row>
    <row r="29" spans="1:2">
      <c r="A29" s="15" t="s">
        <v>24</v>
      </c>
      <c r="B29" s="15" t="s">
        <v>24</v>
      </c>
    </row>
    <row r="30" spans="1:2">
      <c r="A30" s="15" t="s">
        <v>42</v>
      </c>
      <c r="B30" s="15" t="s">
        <v>42</v>
      </c>
    </row>
    <row r="31" spans="1:2">
      <c r="A31" s="15" t="s">
        <v>44</v>
      </c>
      <c r="B31" s="15" t="s">
        <v>44</v>
      </c>
    </row>
    <row r="32" spans="1:2">
      <c r="A32" s="15" t="s">
        <v>46</v>
      </c>
      <c r="B32" s="15" t="s">
        <v>46</v>
      </c>
    </row>
    <row r="33" spans="1:2">
      <c r="A33" s="15" t="s">
        <v>48</v>
      </c>
      <c r="B33" s="15" t="s">
        <v>48</v>
      </c>
    </row>
    <row r="34" spans="1:2">
      <c r="A34" s="15" t="s">
        <v>50</v>
      </c>
      <c r="B34" s="15" t="s">
        <v>50</v>
      </c>
    </row>
    <row r="35" spans="1:2">
      <c r="A35" s="15" t="s">
        <v>52</v>
      </c>
      <c r="B35" s="15" t="s">
        <v>52</v>
      </c>
    </row>
    <row r="36" spans="1:2">
      <c r="A36" s="15" t="s">
        <v>54</v>
      </c>
      <c r="B36" s="15" t="s">
        <v>54</v>
      </c>
    </row>
    <row r="37" spans="1:2">
      <c r="A37" s="15" t="s">
        <v>56</v>
      </c>
      <c r="B37" s="15" t="s">
        <v>56</v>
      </c>
    </row>
    <row r="38" spans="1:2">
      <c r="A38" s="15" t="s">
        <v>58</v>
      </c>
      <c r="B38" s="15" t="s">
        <v>58</v>
      </c>
    </row>
    <row r="39" spans="1:2">
      <c r="A39" s="15" t="s">
        <v>60</v>
      </c>
      <c r="B39" s="15" t="s">
        <v>60</v>
      </c>
    </row>
    <row r="40" spans="1:2">
      <c r="A40" s="15" t="s">
        <v>62</v>
      </c>
      <c r="B40" s="15" t="s">
        <v>62</v>
      </c>
    </row>
    <row r="41" spans="1:2">
      <c r="A41" s="15" t="s">
        <v>64</v>
      </c>
      <c r="B41" s="15" t="s">
        <v>64</v>
      </c>
    </row>
    <row r="42" spans="1:2">
      <c r="A42" s="15" t="s">
        <v>66</v>
      </c>
      <c r="B42" s="15" t="s">
        <v>66</v>
      </c>
    </row>
    <row r="43" spans="1:2">
      <c r="A43" s="15" t="s">
        <v>68</v>
      </c>
      <c r="B43" s="15" t="s">
        <v>68</v>
      </c>
    </row>
    <row r="44" spans="1:2">
      <c r="A44" s="15" t="s">
        <v>70</v>
      </c>
      <c r="B44" s="15" t="s">
        <v>70</v>
      </c>
    </row>
    <row r="45" spans="1:2">
      <c r="A45" s="16" t="s">
        <v>23</v>
      </c>
      <c r="B45" s="15" t="s">
        <v>175</v>
      </c>
    </row>
    <row r="46" spans="1:2">
      <c r="A46" s="16" t="s">
        <v>26</v>
      </c>
      <c r="B46" s="15" t="s">
        <v>177</v>
      </c>
    </row>
    <row r="47" spans="1:2">
      <c r="A47" s="16" t="s">
        <v>221</v>
      </c>
      <c r="B47" s="15" t="s">
        <v>178</v>
      </c>
    </row>
    <row r="48" spans="1:2">
      <c r="A48" s="16" t="s">
        <v>107</v>
      </c>
      <c r="B48" s="15" t="s">
        <v>179</v>
      </c>
    </row>
    <row r="49" spans="1:2">
      <c r="A49" s="16" t="s">
        <v>27</v>
      </c>
      <c r="B49" s="15" t="s">
        <v>180</v>
      </c>
    </row>
    <row r="50" spans="1:2">
      <c r="A50" s="16" t="s">
        <v>28</v>
      </c>
      <c r="B50" s="15" t="s">
        <v>181</v>
      </c>
    </row>
    <row r="51" spans="1:2">
      <c r="A51" s="16" t="s">
        <v>25</v>
      </c>
      <c r="B51" s="15" t="s">
        <v>176</v>
      </c>
    </row>
    <row r="52" spans="1:2">
      <c r="A52" s="15" t="s">
        <v>175</v>
      </c>
      <c r="B52" s="15" t="s">
        <v>210</v>
      </c>
    </row>
    <row r="53" spans="1:2">
      <c r="A53" s="15" t="s">
        <v>177</v>
      </c>
      <c r="B53" s="15" t="s">
        <v>211</v>
      </c>
    </row>
    <row r="54" spans="1:2">
      <c r="A54" s="15" t="s">
        <v>178</v>
      </c>
      <c r="B54" s="15" t="s">
        <v>212</v>
      </c>
    </row>
    <row r="55" spans="1:2">
      <c r="A55" s="15" t="s">
        <v>179</v>
      </c>
      <c r="B55" s="15" t="s">
        <v>213</v>
      </c>
    </row>
    <row r="56" spans="1:2">
      <c r="A56" s="15" t="s">
        <v>180</v>
      </c>
      <c r="B56" s="15" t="s">
        <v>214</v>
      </c>
    </row>
    <row r="57" spans="1:2">
      <c r="A57" s="15" t="s">
        <v>181</v>
      </c>
      <c r="B57" s="15" t="s">
        <v>215</v>
      </c>
    </row>
    <row r="58" spans="1:2">
      <c r="A58" s="15" t="s">
        <v>176</v>
      </c>
      <c r="B58" s="15" t="s">
        <v>41</v>
      </c>
    </row>
    <row r="59" spans="1:2">
      <c r="A59" s="15" t="s">
        <v>20</v>
      </c>
      <c r="B59" s="15" t="s">
        <v>182</v>
      </c>
    </row>
    <row r="60" spans="1:2">
      <c r="A60" s="15" t="s">
        <v>182</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K153"/>
  <sheetViews>
    <sheetView zoomScale="85" zoomScaleNormal="85" workbookViewId="0">
      <pane xSplit="2" ySplit="2" topLeftCell="C3" activePane="bottomRight" state="frozen"/>
      <selection activeCell="E17" sqref="E17"/>
      <selection pane="topRight" activeCell="E17" sqref="E17"/>
      <selection pane="bottomLeft" activeCell="E17" sqref="E17"/>
      <selection pane="bottomRight" activeCell="P44" sqref="P44"/>
    </sheetView>
  </sheetViews>
  <sheetFormatPr defaultColWidth="9.109375" defaultRowHeight="13.2"/>
  <cols>
    <col min="1" max="1" width="6.6640625" style="50" bestFit="1" customWidth="1"/>
    <col min="2" max="2" width="29.88671875" style="50" bestFit="1" customWidth="1"/>
    <col min="3" max="41" width="9.109375" style="50"/>
    <col min="42" max="42" width="13.33203125" style="50" customWidth="1"/>
    <col min="43" max="16384" width="9.109375" style="50"/>
  </cols>
  <sheetData>
    <row r="1" spans="1:62">
      <c r="B1" s="57" t="s">
        <v>310</v>
      </c>
    </row>
    <row r="2" spans="1:62" s="37" customFormat="1">
      <c r="A2" s="51" t="s">
        <v>311</v>
      </c>
      <c r="B2" s="51" t="s">
        <v>22</v>
      </c>
      <c r="C2" s="58" t="s">
        <v>312</v>
      </c>
      <c r="D2" s="58" t="s">
        <v>313</v>
      </c>
      <c r="E2" s="58" t="s">
        <v>314</v>
      </c>
      <c r="F2" s="58" t="s">
        <v>315</v>
      </c>
      <c r="G2" s="58" t="s">
        <v>316</v>
      </c>
      <c r="H2" s="58" t="s">
        <v>317</v>
      </c>
      <c r="I2" s="58" t="s">
        <v>318</v>
      </c>
      <c r="J2" s="58" t="s">
        <v>319</v>
      </c>
      <c r="K2" s="58" t="s">
        <v>320</v>
      </c>
      <c r="L2" s="58" t="s">
        <v>321</v>
      </c>
      <c r="M2" s="58" t="s">
        <v>322</v>
      </c>
      <c r="N2" s="58" t="s">
        <v>323</v>
      </c>
      <c r="O2" s="58" t="s">
        <v>324</v>
      </c>
      <c r="P2" s="58" t="s">
        <v>325</v>
      </c>
      <c r="Q2" s="58" t="s">
        <v>326</v>
      </c>
      <c r="R2" s="58" t="s">
        <v>327</v>
      </c>
      <c r="S2" s="58" t="s">
        <v>328</v>
      </c>
      <c r="T2" s="58" t="s">
        <v>329</v>
      </c>
      <c r="U2" s="59" t="s">
        <v>330</v>
      </c>
      <c r="V2" s="58" t="s">
        <v>331</v>
      </c>
      <c r="W2" s="25" t="s">
        <v>332</v>
      </c>
      <c r="X2" s="26" t="s">
        <v>333</v>
      </c>
      <c r="Y2" s="26" t="s">
        <v>334</v>
      </c>
      <c r="Z2" s="26" t="s">
        <v>335</v>
      </c>
      <c r="AA2" s="26" t="s">
        <v>336</v>
      </c>
      <c r="AB2" s="26" t="s">
        <v>337</v>
      </c>
      <c r="AC2" s="26" t="s">
        <v>338</v>
      </c>
      <c r="AD2" s="26" t="s">
        <v>339</v>
      </c>
      <c r="AE2" s="26" t="s">
        <v>340</v>
      </c>
      <c r="AF2" s="26" t="s">
        <v>341</v>
      </c>
      <c r="AG2" s="26" t="s">
        <v>342</v>
      </c>
      <c r="AH2" s="26" t="s">
        <v>343</v>
      </c>
      <c r="AI2" s="26" t="s">
        <v>344</v>
      </c>
      <c r="AJ2" s="26" t="s">
        <v>345</v>
      </c>
      <c r="AK2" s="26" t="s">
        <v>346</v>
      </c>
      <c r="AL2" s="26" t="s">
        <v>347</v>
      </c>
      <c r="AM2" s="26" t="s">
        <v>348</v>
      </c>
      <c r="AN2" s="26" t="s">
        <v>349</v>
      </c>
      <c r="AO2" s="26" t="s">
        <v>350</v>
      </c>
      <c r="AP2" s="26" t="s">
        <v>351</v>
      </c>
      <c r="AQ2" s="60" t="s">
        <v>352</v>
      </c>
      <c r="AR2" s="28" t="s">
        <v>353</v>
      </c>
      <c r="AS2" s="28" t="s">
        <v>354</v>
      </c>
      <c r="AT2" s="28" t="s">
        <v>355</v>
      </c>
      <c r="AU2" s="28" t="s">
        <v>356</v>
      </c>
      <c r="AV2" s="28" t="s">
        <v>357</v>
      </c>
      <c r="AW2" s="28" t="s">
        <v>358</v>
      </c>
      <c r="AX2" s="28" t="s">
        <v>359</v>
      </c>
      <c r="AY2" s="28" t="s">
        <v>360</v>
      </c>
      <c r="AZ2" s="28" t="s">
        <v>361</v>
      </c>
      <c r="BA2" s="28" t="s">
        <v>362</v>
      </c>
      <c r="BB2" s="28" t="s">
        <v>363</v>
      </c>
      <c r="BC2" s="28" t="s">
        <v>364</v>
      </c>
      <c r="BD2" s="28" t="s">
        <v>365</v>
      </c>
      <c r="BE2" s="28" t="s">
        <v>366</v>
      </c>
      <c r="BF2" s="28" t="s">
        <v>367</v>
      </c>
      <c r="BG2" s="28" t="s">
        <v>368</v>
      </c>
      <c r="BH2" s="28" t="s">
        <v>369</v>
      </c>
      <c r="BI2" s="28" t="s">
        <v>370</v>
      </c>
      <c r="BJ2" s="28" t="s">
        <v>371</v>
      </c>
    </row>
    <row r="3" spans="1:62" s="37" customFormat="1">
      <c r="A3" s="61" t="s">
        <v>20</v>
      </c>
      <c r="B3" s="61" t="s">
        <v>20</v>
      </c>
      <c r="C3" s="52">
        <v>91079</v>
      </c>
      <c r="D3" s="52">
        <v>90296</v>
      </c>
      <c r="E3" s="52">
        <v>84933</v>
      </c>
      <c r="F3" s="52">
        <v>97095</v>
      </c>
      <c r="G3" s="52">
        <v>112027</v>
      </c>
      <c r="H3" s="52">
        <v>97544</v>
      </c>
      <c r="I3" s="52">
        <v>90870</v>
      </c>
      <c r="J3" s="52">
        <v>83293</v>
      </c>
      <c r="K3" s="52">
        <v>96215</v>
      </c>
      <c r="L3" s="52">
        <v>106600</v>
      </c>
      <c r="M3" s="52">
        <v>105862</v>
      </c>
      <c r="N3" s="52">
        <v>94304</v>
      </c>
      <c r="O3" s="52">
        <v>91683</v>
      </c>
      <c r="P3" s="52">
        <v>94316</v>
      </c>
      <c r="Q3" s="52">
        <v>70022</v>
      </c>
      <c r="R3" s="52">
        <v>53177</v>
      </c>
      <c r="S3" s="52">
        <v>35321</v>
      </c>
      <c r="T3" s="52">
        <v>18707</v>
      </c>
      <c r="U3" s="52">
        <v>7971</v>
      </c>
      <c r="V3" s="52" t="s">
        <v>20</v>
      </c>
      <c r="W3" s="62">
        <v>86596</v>
      </c>
      <c r="X3" s="52">
        <v>86028</v>
      </c>
      <c r="Y3" s="52">
        <v>80158</v>
      </c>
      <c r="Z3" s="52">
        <v>91352</v>
      </c>
      <c r="AA3" s="52">
        <v>105551</v>
      </c>
      <c r="AB3" s="52">
        <v>94557</v>
      </c>
      <c r="AC3" s="52">
        <v>91202</v>
      </c>
      <c r="AD3" s="52">
        <v>84454</v>
      </c>
      <c r="AE3" s="52">
        <v>100341</v>
      </c>
      <c r="AF3" s="52">
        <v>111213</v>
      </c>
      <c r="AG3" s="52">
        <v>109796</v>
      </c>
      <c r="AH3" s="52">
        <v>98390</v>
      </c>
      <c r="AI3" s="52">
        <v>95850</v>
      </c>
      <c r="AJ3" s="52">
        <v>98517</v>
      </c>
      <c r="AK3" s="52">
        <v>75593</v>
      </c>
      <c r="AL3" s="52">
        <v>61432</v>
      </c>
      <c r="AM3" s="52">
        <v>47503</v>
      </c>
      <c r="AN3" s="52">
        <v>31334</v>
      </c>
      <c r="AO3" s="52">
        <v>20854</v>
      </c>
      <c r="AP3" s="52" t="s">
        <v>20</v>
      </c>
      <c r="AQ3" s="62">
        <v>177675</v>
      </c>
      <c r="AR3" s="52">
        <v>176324</v>
      </c>
      <c r="AS3" s="52">
        <v>165091</v>
      </c>
      <c r="AT3" s="52">
        <v>188447</v>
      </c>
      <c r="AU3" s="52">
        <v>217578</v>
      </c>
      <c r="AV3" s="52">
        <v>192101</v>
      </c>
      <c r="AW3" s="52">
        <v>182072</v>
      </c>
      <c r="AX3" s="52">
        <v>167747</v>
      </c>
      <c r="AY3" s="52">
        <v>196556</v>
      </c>
      <c r="AZ3" s="52">
        <v>217813</v>
      </c>
      <c r="BA3" s="52">
        <v>215658</v>
      </c>
      <c r="BB3" s="52">
        <v>192694</v>
      </c>
      <c r="BC3" s="52">
        <v>187533</v>
      </c>
      <c r="BD3" s="52">
        <v>192833</v>
      </c>
      <c r="BE3" s="52">
        <v>145615</v>
      </c>
      <c r="BF3" s="52">
        <v>114609</v>
      </c>
      <c r="BG3" s="52">
        <v>82824</v>
      </c>
      <c r="BH3" s="52">
        <v>50041</v>
      </c>
      <c r="BI3" s="52">
        <v>28825</v>
      </c>
      <c r="BJ3" s="52" t="s">
        <v>20</v>
      </c>
    </row>
    <row r="4" spans="1:62" s="37" customFormat="1">
      <c r="A4" s="63"/>
      <c r="B4" s="64" t="s">
        <v>23</v>
      </c>
      <c r="C4" s="63">
        <v>20312</v>
      </c>
      <c r="D4" s="63">
        <v>20261</v>
      </c>
      <c r="E4" s="63">
        <v>18921</v>
      </c>
      <c r="F4" s="63">
        <v>20849</v>
      </c>
      <c r="G4" s="63">
        <v>21807</v>
      </c>
      <c r="H4" s="63">
        <v>20282</v>
      </c>
      <c r="I4" s="63">
        <v>18894</v>
      </c>
      <c r="J4" s="63">
        <v>17650</v>
      </c>
      <c r="K4" s="63">
        <v>21940</v>
      </c>
      <c r="L4" s="63">
        <v>23901</v>
      </c>
      <c r="M4" s="63">
        <v>24206</v>
      </c>
      <c r="N4" s="63">
        <v>21622</v>
      </c>
      <c r="O4" s="63">
        <v>21534</v>
      </c>
      <c r="P4" s="63">
        <v>23697</v>
      </c>
      <c r="Q4" s="63">
        <v>17624</v>
      </c>
      <c r="R4" s="63">
        <v>13188</v>
      </c>
      <c r="S4" s="63">
        <v>8675</v>
      </c>
      <c r="T4" s="63">
        <v>4675</v>
      </c>
      <c r="U4" s="63">
        <v>2077</v>
      </c>
      <c r="V4" s="63">
        <v>0</v>
      </c>
      <c r="W4" s="65">
        <v>19292</v>
      </c>
      <c r="X4" s="63">
        <v>19462</v>
      </c>
      <c r="Y4" s="63">
        <v>17680</v>
      </c>
      <c r="Z4" s="63">
        <v>19338</v>
      </c>
      <c r="AA4" s="63">
        <v>20137</v>
      </c>
      <c r="AB4" s="63">
        <v>19286</v>
      </c>
      <c r="AC4" s="63">
        <v>18722</v>
      </c>
      <c r="AD4" s="63">
        <v>17788</v>
      </c>
      <c r="AE4" s="63">
        <v>22806</v>
      </c>
      <c r="AF4" s="63">
        <v>25277</v>
      </c>
      <c r="AG4" s="63">
        <v>24808</v>
      </c>
      <c r="AH4" s="63">
        <v>22359</v>
      </c>
      <c r="AI4" s="63">
        <v>22761</v>
      </c>
      <c r="AJ4" s="63">
        <v>24248</v>
      </c>
      <c r="AK4" s="63">
        <v>18470</v>
      </c>
      <c r="AL4" s="63">
        <v>14780</v>
      </c>
      <c r="AM4" s="63">
        <v>11642</v>
      </c>
      <c r="AN4" s="63">
        <v>7875</v>
      </c>
      <c r="AO4" s="63">
        <v>5192</v>
      </c>
      <c r="AP4" s="63">
        <v>0</v>
      </c>
      <c r="AQ4" s="65">
        <v>39604</v>
      </c>
      <c r="AR4" s="63">
        <v>39723</v>
      </c>
      <c r="AS4" s="63">
        <v>36601</v>
      </c>
      <c r="AT4" s="63">
        <v>40187</v>
      </c>
      <c r="AU4" s="63">
        <v>41944</v>
      </c>
      <c r="AV4" s="63">
        <v>39568</v>
      </c>
      <c r="AW4" s="63">
        <v>37616</v>
      </c>
      <c r="AX4" s="63">
        <v>35438</v>
      </c>
      <c r="AY4" s="63">
        <v>44746</v>
      </c>
      <c r="AZ4" s="63">
        <v>49178</v>
      </c>
      <c r="BA4" s="63">
        <v>49014</v>
      </c>
      <c r="BB4" s="63">
        <v>43981</v>
      </c>
      <c r="BC4" s="63">
        <v>44295</v>
      </c>
      <c r="BD4" s="63">
        <v>47945</v>
      </c>
      <c r="BE4" s="63">
        <v>36094</v>
      </c>
      <c r="BF4" s="63">
        <v>27968</v>
      </c>
      <c r="BG4" s="63">
        <v>20317</v>
      </c>
      <c r="BH4" s="63">
        <v>12550</v>
      </c>
      <c r="BI4" s="63">
        <v>7269</v>
      </c>
      <c r="BJ4" s="63">
        <v>0</v>
      </c>
    </row>
    <row r="5" spans="1:62" s="37" customFormat="1">
      <c r="A5" s="66" t="s">
        <v>24</v>
      </c>
      <c r="B5" s="67" t="s">
        <v>25</v>
      </c>
      <c r="C5" s="66">
        <v>3250</v>
      </c>
      <c r="D5" s="66">
        <v>3516</v>
      </c>
      <c r="E5" s="66">
        <v>3568</v>
      </c>
      <c r="F5" s="66">
        <v>4127</v>
      </c>
      <c r="G5" s="66">
        <v>3427</v>
      </c>
      <c r="H5" s="66">
        <v>3370</v>
      </c>
      <c r="I5" s="66">
        <v>2835</v>
      </c>
      <c r="J5" s="66">
        <v>2909</v>
      </c>
      <c r="K5" s="66">
        <v>3828</v>
      </c>
      <c r="L5" s="66">
        <v>4746</v>
      </c>
      <c r="M5" s="66">
        <v>4943</v>
      </c>
      <c r="N5" s="66">
        <v>4519</v>
      </c>
      <c r="O5" s="66">
        <v>4809</v>
      </c>
      <c r="P5" s="66">
        <v>5141</v>
      </c>
      <c r="Q5" s="66">
        <v>4070</v>
      </c>
      <c r="R5" s="66">
        <v>3054</v>
      </c>
      <c r="S5" s="66">
        <v>1946</v>
      </c>
      <c r="T5" s="66">
        <v>1090</v>
      </c>
      <c r="U5" s="66">
        <v>493</v>
      </c>
      <c r="V5" s="66" t="s">
        <v>24</v>
      </c>
      <c r="W5" s="68">
        <v>3131</v>
      </c>
      <c r="X5" s="66">
        <v>3328</v>
      </c>
      <c r="Y5" s="66">
        <v>3387</v>
      </c>
      <c r="Z5" s="66">
        <v>3692</v>
      </c>
      <c r="AA5" s="66">
        <v>2981</v>
      </c>
      <c r="AB5" s="66">
        <v>2958</v>
      </c>
      <c r="AC5" s="66">
        <v>2880</v>
      </c>
      <c r="AD5" s="66">
        <v>3124</v>
      </c>
      <c r="AE5" s="66">
        <v>4097</v>
      </c>
      <c r="AF5" s="66">
        <v>4859</v>
      </c>
      <c r="AG5" s="66">
        <v>4969</v>
      </c>
      <c r="AH5" s="66">
        <v>4792</v>
      </c>
      <c r="AI5" s="66">
        <v>5038</v>
      </c>
      <c r="AJ5" s="66">
        <v>5192</v>
      </c>
      <c r="AK5" s="66">
        <v>4069</v>
      </c>
      <c r="AL5" s="66">
        <v>3112</v>
      </c>
      <c r="AM5" s="66">
        <v>2557</v>
      </c>
      <c r="AN5" s="66">
        <v>1695</v>
      </c>
      <c r="AO5" s="66">
        <v>1173</v>
      </c>
      <c r="AP5" s="66" t="s">
        <v>24</v>
      </c>
      <c r="AQ5" s="68">
        <v>6381</v>
      </c>
      <c r="AR5" s="66">
        <v>6844</v>
      </c>
      <c r="AS5" s="66">
        <v>6955</v>
      </c>
      <c r="AT5" s="66">
        <v>7819</v>
      </c>
      <c r="AU5" s="66">
        <v>6408</v>
      </c>
      <c r="AV5" s="66">
        <v>6328</v>
      </c>
      <c r="AW5" s="66">
        <v>5715</v>
      </c>
      <c r="AX5" s="66">
        <v>6033</v>
      </c>
      <c r="AY5" s="66">
        <v>7925</v>
      </c>
      <c r="AZ5" s="66">
        <v>9605</v>
      </c>
      <c r="BA5" s="66">
        <v>9912</v>
      </c>
      <c r="BB5" s="66">
        <v>9311</v>
      </c>
      <c r="BC5" s="66">
        <v>9847</v>
      </c>
      <c r="BD5" s="66">
        <v>10333</v>
      </c>
      <c r="BE5" s="66">
        <v>8139</v>
      </c>
      <c r="BF5" s="66">
        <v>6166</v>
      </c>
      <c r="BG5" s="66">
        <v>4503</v>
      </c>
      <c r="BH5" s="66">
        <v>2785</v>
      </c>
      <c r="BI5" s="66">
        <v>1666</v>
      </c>
      <c r="BJ5" s="66" t="s">
        <v>24</v>
      </c>
    </row>
    <row r="6" spans="1:62" s="37" customFormat="1">
      <c r="A6" s="69"/>
      <c r="B6" s="70" t="s">
        <v>26</v>
      </c>
      <c r="C6" s="69">
        <v>10136</v>
      </c>
      <c r="D6" s="69">
        <v>10694</v>
      </c>
      <c r="E6" s="69">
        <v>10407</v>
      </c>
      <c r="F6" s="69">
        <v>12330</v>
      </c>
      <c r="G6" s="69">
        <v>14377</v>
      </c>
      <c r="H6" s="69">
        <v>10264</v>
      </c>
      <c r="I6" s="69">
        <v>9166</v>
      </c>
      <c r="J6" s="69">
        <v>8937</v>
      </c>
      <c r="K6" s="69">
        <v>10681</v>
      </c>
      <c r="L6" s="69">
        <v>12717</v>
      </c>
      <c r="M6" s="69">
        <v>13255</v>
      </c>
      <c r="N6" s="69">
        <v>12387</v>
      </c>
      <c r="O6" s="69">
        <v>12716</v>
      </c>
      <c r="P6" s="69">
        <v>13637</v>
      </c>
      <c r="Q6" s="69">
        <v>10325</v>
      </c>
      <c r="R6" s="69">
        <v>7864</v>
      </c>
      <c r="S6" s="69">
        <v>5122</v>
      </c>
      <c r="T6" s="69">
        <v>2817</v>
      </c>
      <c r="U6" s="69">
        <v>1199</v>
      </c>
      <c r="V6" s="69">
        <v>0</v>
      </c>
      <c r="W6" s="53">
        <v>9923</v>
      </c>
      <c r="X6" s="69">
        <v>9975</v>
      </c>
      <c r="Y6" s="69">
        <v>9687</v>
      </c>
      <c r="Z6" s="69">
        <v>11110</v>
      </c>
      <c r="AA6" s="69">
        <v>12772</v>
      </c>
      <c r="AB6" s="69">
        <v>9712</v>
      </c>
      <c r="AC6" s="69">
        <v>9523</v>
      </c>
      <c r="AD6" s="69">
        <v>9408</v>
      </c>
      <c r="AE6" s="69">
        <v>11586</v>
      </c>
      <c r="AF6" s="69">
        <v>13426</v>
      </c>
      <c r="AG6" s="69">
        <v>14053</v>
      </c>
      <c r="AH6" s="69">
        <v>13341</v>
      </c>
      <c r="AI6" s="69">
        <v>13255</v>
      </c>
      <c r="AJ6" s="69">
        <v>13941</v>
      </c>
      <c r="AK6" s="69">
        <v>10734</v>
      </c>
      <c r="AL6" s="69">
        <v>8364</v>
      </c>
      <c r="AM6" s="69">
        <v>6635</v>
      </c>
      <c r="AN6" s="69">
        <v>4547</v>
      </c>
      <c r="AO6" s="69">
        <v>2966</v>
      </c>
      <c r="AP6" s="69">
        <v>0</v>
      </c>
      <c r="AQ6" s="53">
        <v>20059</v>
      </c>
      <c r="AR6" s="69">
        <v>20669</v>
      </c>
      <c r="AS6" s="69">
        <v>20094</v>
      </c>
      <c r="AT6" s="69">
        <v>23440</v>
      </c>
      <c r="AU6" s="69">
        <v>27149</v>
      </c>
      <c r="AV6" s="69">
        <v>19976</v>
      </c>
      <c r="AW6" s="69">
        <v>18689</v>
      </c>
      <c r="AX6" s="69">
        <v>18345</v>
      </c>
      <c r="AY6" s="69">
        <v>22267</v>
      </c>
      <c r="AZ6" s="69">
        <v>26143</v>
      </c>
      <c r="BA6" s="69">
        <v>27308</v>
      </c>
      <c r="BB6" s="69">
        <v>25728</v>
      </c>
      <c r="BC6" s="69">
        <v>25971</v>
      </c>
      <c r="BD6" s="69">
        <v>27578</v>
      </c>
      <c r="BE6" s="69">
        <v>21059</v>
      </c>
      <c r="BF6" s="69">
        <v>16228</v>
      </c>
      <c r="BG6" s="69">
        <v>11757</v>
      </c>
      <c r="BH6" s="69">
        <v>7364</v>
      </c>
      <c r="BI6" s="69">
        <v>4165</v>
      </c>
      <c r="BJ6" s="69">
        <v>0</v>
      </c>
    </row>
    <row r="7" spans="1:62" s="37" customFormat="1">
      <c r="A7" s="55"/>
      <c r="B7" s="71" t="s">
        <v>221</v>
      </c>
      <c r="C7" s="55">
        <v>15171</v>
      </c>
      <c r="D7" s="55">
        <v>14830</v>
      </c>
      <c r="E7" s="55">
        <v>14288</v>
      </c>
      <c r="F7" s="55">
        <v>16559</v>
      </c>
      <c r="G7" s="55">
        <v>20089</v>
      </c>
      <c r="H7" s="55">
        <v>17007</v>
      </c>
      <c r="I7" s="55">
        <v>16719</v>
      </c>
      <c r="J7" s="55">
        <v>14966</v>
      </c>
      <c r="K7" s="55">
        <v>16668</v>
      </c>
      <c r="L7" s="55">
        <v>18274</v>
      </c>
      <c r="M7" s="55">
        <v>17780</v>
      </c>
      <c r="N7" s="55">
        <v>15811</v>
      </c>
      <c r="O7" s="55">
        <v>15162</v>
      </c>
      <c r="P7" s="55">
        <v>15063</v>
      </c>
      <c r="Q7" s="55">
        <v>11327</v>
      </c>
      <c r="R7" s="55">
        <v>8691</v>
      </c>
      <c r="S7" s="55">
        <v>5875</v>
      </c>
      <c r="T7" s="55">
        <v>3097</v>
      </c>
      <c r="U7" s="55">
        <v>1274</v>
      </c>
      <c r="V7" s="55">
        <v>0</v>
      </c>
      <c r="W7" s="72">
        <v>13907</v>
      </c>
      <c r="X7" s="55">
        <v>13751</v>
      </c>
      <c r="Y7" s="55">
        <v>13622</v>
      </c>
      <c r="Z7" s="55">
        <v>15098</v>
      </c>
      <c r="AA7" s="55">
        <v>17444</v>
      </c>
      <c r="AB7" s="55">
        <v>16231</v>
      </c>
      <c r="AC7" s="55">
        <v>15709</v>
      </c>
      <c r="AD7" s="55">
        <v>14772</v>
      </c>
      <c r="AE7" s="55">
        <v>17338</v>
      </c>
      <c r="AF7" s="55">
        <v>18608</v>
      </c>
      <c r="AG7" s="55">
        <v>18560</v>
      </c>
      <c r="AH7" s="55">
        <v>16835</v>
      </c>
      <c r="AI7" s="55">
        <v>16039</v>
      </c>
      <c r="AJ7" s="55">
        <v>16425</v>
      </c>
      <c r="AK7" s="55">
        <v>12692</v>
      </c>
      <c r="AL7" s="55">
        <v>10665</v>
      </c>
      <c r="AM7" s="55">
        <v>8066</v>
      </c>
      <c r="AN7" s="55">
        <v>5158</v>
      </c>
      <c r="AO7" s="55">
        <v>3430</v>
      </c>
      <c r="AP7" s="55">
        <v>0</v>
      </c>
      <c r="AQ7" s="72">
        <v>29078</v>
      </c>
      <c r="AR7" s="55">
        <v>28581</v>
      </c>
      <c r="AS7" s="55">
        <v>27910</v>
      </c>
      <c r="AT7" s="55">
        <v>31657</v>
      </c>
      <c r="AU7" s="55">
        <v>37533</v>
      </c>
      <c r="AV7" s="55">
        <v>33238</v>
      </c>
      <c r="AW7" s="55">
        <v>32428</v>
      </c>
      <c r="AX7" s="55">
        <v>29738</v>
      </c>
      <c r="AY7" s="55">
        <v>34006</v>
      </c>
      <c r="AZ7" s="55">
        <v>36882</v>
      </c>
      <c r="BA7" s="55">
        <v>36340</v>
      </c>
      <c r="BB7" s="55">
        <v>32646</v>
      </c>
      <c r="BC7" s="55">
        <v>31201</v>
      </c>
      <c r="BD7" s="55">
        <v>31488</v>
      </c>
      <c r="BE7" s="55">
        <v>24019</v>
      </c>
      <c r="BF7" s="55">
        <v>19356</v>
      </c>
      <c r="BG7" s="55">
        <v>13941</v>
      </c>
      <c r="BH7" s="55">
        <v>8255</v>
      </c>
      <c r="BI7" s="55">
        <v>4704</v>
      </c>
      <c r="BJ7" s="55">
        <v>0</v>
      </c>
    </row>
    <row r="8" spans="1:62" s="37" customFormat="1">
      <c r="A8" s="73"/>
      <c r="B8" s="74" t="s">
        <v>107</v>
      </c>
      <c r="C8" s="73">
        <v>15628</v>
      </c>
      <c r="D8" s="73">
        <v>14324</v>
      </c>
      <c r="E8" s="73">
        <v>12809</v>
      </c>
      <c r="F8" s="73">
        <v>15587</v>
      </c>
      <c r="G8" s="73">
        <v>23743</v>
      </c>
      <c r="H8" s="73">
        <v>19225</v>
      </c>
      <c r="I8" s="73">
        <v>17486</v>
      </c>
      <c r="J8" s="73">
        <v>14972</v>
      </c>
      <c r="K8" s="73">
        <v>15027</v>
      </c>
      <c r="L8" s="73">
        <v>14987</v>
      </c>
      <c r="M8" s="73">
        <v>14973</v>
      </c>
      <c r="N8" s="73">
        <v>13216</v>
      </c>
      <c r="O8" s="73">
        <v>11887</v>
      </c>
      <c r="P8" s="73">
        <v>10894</v>
      </c>
      <c r="Q8" s="73">
        <v>7771</v>
      </c>
      <c r="R8" s="73">
        <v>6070</v>
      </c>
      <c r="S8" s="73">
        <v>4334</v>
      </c>
      <c r="T8" s="73">
        <v>2355</v>
      </c>
      <c r="U8" s="73">
        <v>1060</v>
      </c>
      <c r="V8" s="73">
        <v>0</v>
      </c>
      <c r="W8" s="75">
        <v>14616</v>
      </c>
      <c r="X8" s="73">
        <v>14121</v>
      </c>
      <c r="Y8" s="73">
        <v>12126</v>
      </c>
      <c r="Z8" s="73">
        <v>15777</v>
      </c>
      <c r="AA8" s="73">
        <v>24511</v>
      </c>
      <c r="AB8" s="73">
        <v>17848</v>
      </c>
      <c r="AC8" s="73">
        <v>16851</v>
      </c>
      <c r="AD8" s="73">
        <v>14871</v>
      </c>
      <c r="AE8" s="73">
        <v>15103</v>
      </c>
      <c r="AF8" s="73">
        <v>15975</v>
      </c>
      <c r="AG8" s="73">
        <v>15891</v>
      </c>
      <c r="AH8" s="73">
        <v>13746</v>
      </c>
      <c r="AI8" s="73">
        <v>12344</v>
      </c>
      <c r="AJ8" s="73">
        <v>11715</v>
      </c>
      <c r="AK8" s="73">
        <v>8944</v>
      </c>
      <c r="AL8" s="73">
        <v>7869</v>
      </c>
      <c r="AM8" s="73">
        <v>6260</v>
      </c>
      <c r="AN8" s="73">
        <v>4215</v>
      </c>
      <c r="AO8" s="73">
        <v>2848</v>
      </c>
      <c r="AP8" s="73">
        <v>0</v>
      </c>
      <c r="AQ8" s="75">
        <v>30244</v>
      </c>
      <c r="AR8" s="73">
        <v>28445</v>
      </c>
      <c r="AS8" s="73">
        <v>24935</v>
      </c>
      <c r="AT8" s="73">
        <v>31364</v>
      </c>
      <c r="AU8" s="73">
        <v>48254</v>
      </c>
      <c r="AV8" s="73">
        <v>37073</v>
      </c>
      <c r="AW8" s="73">
        <v>34337</v>
      </c>
      <c r="AX8" s="73">
        <v>29843</v>
      </c>
      <c r="AY8" s="73">
        <v>30130</v>
      </c>
      <c r="AZ8" s="73">
        <v>30962</v>
      </c>
      <c r="BA8" s="73">
        <v>30864</v>
      </c>
      <c r="BB8" s="73">
        <v>26962</v>
      </c>
      <c r="BC8" s="73">
        <v>24231</v>
      </c>
      <c r="BD8" s="73">
        <v>22609</v>
      </c>
      <c r="BE8" s="73">
        <v>16715</v>
      </c>
      <c r="BF8" s="73">
        <v>13939</v>
      </c>
      <c r="BG8" s="73">
        <v>10594</v>
      </c>
      <c r="BH8" s="73">
        <v>6570</v>
      </c>
      <c r="BI8" s="73">
        <v>3908</v>
      </c>
      <c r="BJ8" s="73">
        <v>0</v>
      </c>
    </row>
    <row r="9" spans="1:62" s="37" customFormat="1">
      <c r="A9" s="76"/>
      <c r="B9" s="77" t="s">
        <v>27</v>
      </c>
      <c r="C9" s="76">
        <v>9151</v>
      </c>
      <c r="D9" s="76">
        <v>9062</v>
      </c>
      <c r="E9" s="76">
        <v>8149</v>
      </c>
      <c r="F9" s="76">
        <v>9262</v>
      </c>
      <c r="G9" s="76">
        <v>10484</v>
      </c>
      <c r="H9" s="76">
        <v>9754</v>
      </c>
      <c r="I9" s="76">
        <v>9060</v>
      </c>
      <c r="J9" s="76">
        <v>8064</v>
      </c>
      <c r="K9" s="76">
        <v>9494</v>
      </c>
      <c r="L9" s="76">
        <v>10485</v>
      </c>
      <c r="M9" s="76">
        <v>10001</v>
      </c>
      <c r="N9" s="76">
        <v>8921</v>
      </c>
      <c r="O9" s="76">
        <v>8503</v>
      </c>
      <c r="P9" s="76">
        <v>8704</v>
      </c>
      <c r="Q9" s="76">
        <v>6271</v>
      </c>
      <c r="R9" s="76">
        <v>4624</v>
      </c>
      <c r="S9" s="76">
        <v>2988</v>
      </c>
      <c r="T9" s="76">
        <v>1507</v>
      </c>
      <c r="U9" s="76">
        <v>570</v>
      </c>
      <c r="V9" s="76">
        <v>0</v>
      </c>
      <c r="W9" s="78">
        <v>8940</v>
      </c>
      <c r="X9" s="76">
        <v>8555</v>
      </c>
      <c r="Y9" s="76">
        <v>7823</v>
      </c>
      <c r="Z9" s="76">
        <v>8815</v>
      </c>
      <c r="AA9" s="76">
        <v>10119</v>
      </c>
      <c r="AB9" s="76">
        <v>10113</v>
      </c>
      <c r="AC9" s="76">
        <v>9665</v>
      </c>
      <c r="AD9" s="76">
        <v>8229</v>
      </c>
      <c r="AE9" s="76">
        <v>10002</v>
      </c>
      <c r="AF9" s="76">
        <v>10720</v>
      </c>
      <c r="AG9" s="76">
        <v>10468</v>
      </c>
      <c r="AH9" s="76">
        <v>9178</v>
      </c>
      <c r="AI9" s="76">
        <v>8726</v>
      </c>
      <c r="AJ9" s="76">
        <v>9029</v>
      </c>
      <c r="AK9" s="76">
        <v>6709</v>
      </c>
      <c r="AL9" s="76">
        <v>5532</v>
      </c>
      <c r="AM9" s="76">
        <v>4012</v>
      </c>
      <c r="AN9" s="76">
        <v>2602</v>
      </c>
      <c r="AO9" s="76">
        <v>1662</v>
      </c>
      <c r="AP9" s="76">
        <v>0</v>
      </c>
      <c r="AQ9" s="78">
        <v>18091</v>
      </c>
      <c r="AR9" s="76">
        <v>17617</v>
      </c>
      <c r="AS9" s="76">
        <v>15972</v>
      </c>
      <c r="AT9" s="76">
        <v>18077</v>
      </c>
      <c r="AU9" s="76">
        <v>20603</v>
      </c>
      <c r="AV9" s="76">
        <v>19867</v>
      </c>
      <c r="AW9" s="76">
        <v>18725</v>
      </c>
      <c r="AX9" s="76">
        <v>16293</v>
      </c>
      <c r="AY9" s="76">
        <v>19496</v>
      </c>
      <c r="AZ9" s="76">
        <v>21205</v>
      </c>
      <c r="BA9" s="76">
        <v>20469</v>
      </c>
      <c r="BB9" s="76">
        <v>18099</v>
      </c>
      <c r="BC9" s="76">
        <v>17229</v>
      </c>
      <c r="BD9" s="76">
        <v>17733</v>
      </c>
      <c r="BE9" s="76">
        <v>12980</v>
      </c>
      <c r="BF9" s="76">
        <v>10156</v>
      </c>
      <c r="BG9" s="76">
        <v>7000</v>
      </c>
      <c r="BH9" s="76">
        <v>4109</v>
      </c>
      <c r="BI9" s="76">
        <v>2232</v>
      </c>
      <c r="BJ9" s="76">
        <v>0</v>
      </c>
    </row>
    <row r="10" spans="1:62" s="37" customFormat="1">
      <c r="A10" s="56"/>
      <c r="B10" s="79" t="s">
        <v>28</v>
      </c>
      <c r="C10" s="56">
        <v>17431</v>
      </c>
      <c r="D10" s="56">
        <v>17609</v>
      </c>
      <c r="E10" s="56">
        <v>16791</v>
      </c>
      <c r="F10" s="56">
        <v>18381</v>
      </c>
      <c r="G10" s="56">
        <v>18100</v>
      </c>
      <c r="H10" s="56">
        <v>17642</v>
      </c>
      <c r="I10" s="56">
        <v>16710</v>
      </c>
      <c r="J10" s="56">
        <v>15795</v>
      </c>
      <c r="K10" s="56">
        <v>18577</v>
      </c>
      <c r="L10" s="56">
        <v>21490</v>
      </c>
      <c r="M10" s="56">
        <v>20704</v>
      </c>
      <c r="N10" s="56">
        <v>17828</v>
      </c>
      <c r="O10" s="56">
        <v>17072</v>
      </c>
      <c r="P10" s="56">
        <v>17180</v>
      </c>
      <c r="Q10" s="56">
        <v>12634</v>
      </c>
      <c r="R10" s="56">
        <v>9686</v>
      </c>
      <c r="S10" s="56">
        <v>6381</v>
      </c>
      <c r="T10" s="56">
        <v>3166</v>
      </c>
      <c r="U10" s="56">
        <v>1298</v>
      </c>
      <c r="V10" s="56">
        <v>0</v>
      </c>
      <c r="W10" s="80">
        <v>16787</v>
      </c>
      <c r="X10" s="56">
        <v>16836</v>
      </c>
      <c r="Y10" s="56">
        <v>15833</v>
      </c>
      <c r="Z10" s="56">
        <v>17522</v>
      </c>
      <c r="AA10" s="56">
        <v>17587</v>
      </c>
      <c r="AB10" s="56">
        <v>18409</v>
      </c>
      <c r="AC10" s="56">
        <v>17852</v>
      </c>
      <c r="AD10" s="56">
        <v>16262</v>
      </c>
      <c r="AE10" s="56">
        <v>19409</v>
      </c>
      <c r="AF10" s="56">
        <v>22348</v>
      </c>
      <c r="AG10" s="56">
        <v>21047</v>
      </c>
      <c r="AH10" s="56">
        <v>18139</v>
      </c>
      <c r="AI10" s="56">
        <v>17687</v>
      </c>
      <c r="AJ10" s="56">
        <v>17967</v>
      </c>
      <c r="AK10" s="56">
        <v>13975</v>
      </c>
      <c r="AL10" s="56">
        <v>11110</v>
      </c>
      <c r="AM10" s="56">
        <v>8331</v>
      </c>
      <c r="AN10" s="56">
        <v>5242</v>
      </c>
      <c r="AO10" s="56">
        <v>3583</v>
      </c>
      <c r="AP10" s="56">
        <v>0</v>
      </c>
      <c r="AQ10" s="80">
        <v>34218</v>
      </c>
      <c r="AR10" s="56">
        <v>34445</v>
      </c>
      <c r="AS10" s="56">
        <v>32624</v>
      </c>
      <c r="AT10" s="56">
        <v>35903</v>
      </c>
      <c r="AU10" s="56">
        <v>35687</v>
      </c>
      <c r="AV10" s="56">
        <v>36051</v>
      </c>
      <c r="AW10" s="56">
        <v>34562</v>
      </c>
      <c r="AX10" s="56">
        <v>32057</v>
      </c>
      <c r="AY10" s="56">
        <v>37986</v>
      </c>
      <c r="AZ10" s="56">
        <v>43838</v>
      </c>
      <c r="BA10" s="56">
        <v>41751</v>
      </c>
      <c r="BB10" s="56">
        <v>35967</v>
      </c>
      <c r="BC10" s="56">
        <v>34759</v>
      </c>
      <c r="BD10" s="56">
        <v>35147</v>
      </c>
      <c r="BE10" s="56">
        <v>26609</v>
      </c>
      <c r="BF10" s="56">
        <v>20796</v>
      </c>
      <c r="BG10" s="56">
        <v>14712</v>
      </c>
      <c r="BH10" s="56">
        <v>8408</v>
      </c>
      <c r="BI10" s="56">
        <v>4881</v>
      </c>
      <c r="BJ10" s="56">
        <v>0</v>
      </c>
    </row>
    <row r="11" spans="1:62" s="37" customFormat="1">
      <c r="A11" s="63" t="s">
        <v>29</v>
      </c>
      <c r="B11" s="64" t="s">
        <v>30</v>
      </c>
      <c r="C11" s="63">
        <v>2065</v>
      </c>
      <c r="D11" s="63">
        <v>1942</v>
      </c>
      <c r="E11" s="63">
        <v>1793</v>
      </c>
      <c r="F11" s="63">
        <v>1919</v>
      </c>
      <c r="G11" s="63">
        <v>1913</v>
      </c>
      <c r="H11" s="63">
        <v>1899</v>
      </c>
      <c r="I11" s="63">
        <v>1885</v>
      </c>
      <c r="J11" s="63">
        <v>1694</v>
      </c>
      <c r="K11" s="63">
        <v>2172</v>
      </c>
      <c r="L11" s="63">
        <v>2331</v>
      </c>
      <c r="M11" s="63">
        <v>2374</v>
      </c>
      <c r="N11" s="63">
        <v>2387</v>
      </c>
      <c r="O11" s="63">
        <v>2425</v>
      </c>
      <c r="P11" s="63">
        <v>2608</v>
      </c>
      <c r="Q11" s="63">
        <v>1985</v>
      </c>
      <c r="R11" s="63">
        <v>1544</v>
      </c>
      <c r="S11" s="63">
        <v>880</v>
      </c>
      <c r="T11" s="63">
        <v>480</v>
      </c>
      <c r="U11" s="63">
        <v>202</v>
      </c>
      <c r="V11" s="63" t="s">
        <v>29</v>
      </c>
      <c r="W11" s="65">
        <v>1961</v>
      </c>
      <c r="X11" s="63">
        <v>1799</v>
      </c>
      <c r="Y11" s="63">
        <v>1756</v>
      </c>
      <c r="Z11" s="63">
        <v>1804</v>
      </c>
      <c r="AA11" s="63">
        <v>1724</v>
      </c>
      <c r="AB11" s="63">
        <v>1895</v>
      </c>
      <c r="AC11" s="63">
        <v>1779</v>
      </c>
      <c r="AD11" s="63">
        <v>1693</v>
      </c>
      <c r="AE11" s="63">
        <v>2156</v>
      </c>
      <c r="AF11" s="63">
        <v>2437</v>
      </c>
      <c r="AG11" s="63">
        <v>2527</v>
      </c>
      <c r="AH11" s="63">
        <v>2401</v>
      </c>
      <c r="AI11" s="63">
        <v>2475</v>
      </c>
      <c r="AJ11" s="63">
        <v>2756</v>
      </c>
      <c r="AK11" s="63">
        <v>2074</v>
      </c>
      <c r="AL11" s="63">
        <v>1651</v>
      </c>
      <c r="AM11" s="63">
        <v>1285</v>
      </c>
      <c r="AN11" s="63">
        <v>885</v>
      </c>
      <c r="AO11" s="63">
        <v>613</v>
      </c>
      <c r="AP11" s="63" t="s">
        <v>29</v>
      </c>
      <c r="AQ11" s="65">
        <v>4026</v>
      </c>
      <c r="AR11" s="63">
        <v>3741</v>
      </c>
      <c r="AS11" s="63">
        <v>3549</v>
      </c>
      <c r="AT11" s="63">
        <v>3723</v>
      </c>
      <c r="AU11" s="63">
        <v>3637</v>
      </c>
      <c r="AV11" s="63">
        <v>3794</v>
      </c>
      <c r="AW11" s="63">
        <v>3664</v>
      </c>
      <c r="AX11" s="63">
        <v>3387</v>
      </c>
      <c r="AY11" s="63">
        <v>4328</v>
      </c>
      <c r="AZ11" s="63">
        <v>4768</v>
      </c>
      <c r="BA11" s="63">
        <v>4901</v>
      </c>
      <c r="BB11" s="63">
        <v>4788</v>
      </c>
      <c r="BC11" s="63">
        <v>4900</v>
      </c>
      <c r="BD11" s="63">
        <v>5364</v>
      </c>
      <c r="BE11" s="63">
        <v>4059</v>
      </c>
      <c r="BF11" s="63">
        <v>3195</v>
      </c>
      <c r="BG11" s="63">
        <v>2165</v>
      </c>
      <c r="BH11" s="63">
        <v>1365</v>
      </c>
      <c r="BI11" s="63">
        <v>815</v>
      </c>
      <c r="BJ11" s="63" t="s">
        <v>29</v>
      </c>
    </row>
    <row r="12" spans="1:62" s="37" customFormat="1">
      <c r="A12" s="63" t="s">
        <v>31</v>
      </c>
      <c r="B12" s="64" t="s">
        <v>32</v>
      </c>
      <c r="C12" s="63">
        <v>3395</v>
      </c>
      <c r="D12" s="63">
        <v>3424</v>
      </c>
      <c r="E12" s="63">
        <v>3250</v>
      </c>
      <c r="F12" s="63">
        <v>3822</v>
      </c>
      <c r="G12" s="63">
        <v>5496</v>
      </c>
      <c r="H12" s="63">
        <v>3596</v>
      </c>
      <c r="I12" s="63">
        <v>3211</v>
      </c>
      <c r="J12" s="63">
        <v>2943</v>
      </c>
      <c r="K12" s="63">
        <v>3565</v>
      </c>
      <c r="L12" s="63">
        <v>3902</v>
      </c>
      <c r="M12" s="63">
        <v>4015</v>
      </c>
      <c r="N12" s="63">
        <v>3793</v>
      </c>
      <c r="O12" s="63">
        <v>3643</v>
      </c>
      <c r="P12" s="63">
        <v>4248</v>
      </c>
      <c r="Q12" s="63">
        <v>3037</v>
      </c>
      <c r="R12" s="63">
        <v>2349</v>
      </c>
      <c r="S12" s="63">
        <v>1590</v>
      </c>
      <c r="T12" s="63">
        <v>889</v>
      </c>
      <c r="U12" s="63">
        <v>373</v>
      </c>
      <c r="V12" s="63" t="s">
        <v>31</v>
      </c>
      <c r="W12" s="65">
        <v>3191</v>
      </c>
      <c r="X12" s="63">
        <v>3421</v>
      </c>
      <c r="Y12" s="63">
        <v>2978</v>
      </c>
      <c r="Z12" s="63">
        <v>3785</v>
      </c>
      <c r="AA12" s="63">
        <v>5023</v>
      </c>
      <c r="AB12" s="63">
        <v>3224</v>
      </c>
      <c r="AC12" s="63">
        <v>2983</v>
      </c>
      <c r="AD12" s="63">
        <v>2798</v>
      </c>
      <c r="AE12" s="63">
        <v>3805</v>
      </c>
      <c r="AF12" s="63">
        <v>4049</v>
      </c>
      <c r="AG12" s="63">
        <v>4070</v>
      </c>
      <c r="AH12" s="63">
        <v>3795</v>
      </c>
      <c r="AI12" s="63">
        <v>3811</v>
      </c>
      <c r="AJ12" s="63">
        <v>4098</v>
      </c>
      <c r="AK12" s="63">
        <v>3287</v>
      </c>
      <c r="AL12" s="63">
        <v>2559</v>
      </c>
      <c r="AM12" s="63">
        <v>2276</v>
      </c>
      <c r="AN12" s="63">
        <v>1554</v>
      </c>
      <c r="AO12" s="63">
        <v>1025</v>
      </c>
      <c r="AP12" s="63" t="s">
        <v>31</v>
      </c>
      <c r="AQ12" s="65">
        <v>6586</v>
      </c>
      <c r="AR12" s="63">
        <v>6845</v>
      </c>
      <c r="AS12" s="63">
        <v>6228</v>
      </c>
      <c r="AT12" s="63">
        <v>7607</v>
      </c>
      <c r="AU12" s="63">
        <v>10519</v>
      </c>
      <c r="AV12" s="63">
        <v>6820</v>
      </c>
      <c r="AW12" s="63">
        <v>6194</v>
      </c>
      <c r="AX12" s="63">
        <v>5741</v>
      </c>
      <c r="AY12" s="63">
        <v>7370</v>
      </c>
      <c r="AZ12" s="63">
        <v>7951</v>
      </c>
      <c r="BA12" s="63">
        <v>8085</v>
      </c>
      <c r="BB12" s="63">
        <v>7588</v>
      </c>
      <c r="BC12" s="63">
        <v>7454</v>
      </c>
      <c r="BD12" s="63">
        <v>8346</v>
      </c>
      <c r="BE12" s="63">
        <v>6324</v>
      </c>
      <c r="BF12" s="63">
        <v>4908</v>
      </c>
      <c r="BG12" s="63">
        <v>3866</v>
      </c>
      <c r="BH12" s="63">
        <v>2443</v>
      </c>
      <c r="BI12" s="63">
        <v>1398</v>
      </c>
      <c r="BJ12" s="63" t="s">
        <v>31</v>
      </c>
    </row>
    <row r="13" spans="1:62" s="37" customFormat="1">
      <c r="A13" s="63" t="s">
        <v>33</v>
      </c>
      <c r="B13" s="64" t="s">
        <v>34</v>
      </c>
      <c r="C13" s="63">
        <v>3011</v>
      </c>
      <c r="D13" s="63">
        <v>3045</v>
      </c>
      <c r="E13" s="63">
        <v>2999</v>
      </c>
      <c r="F13" s="63">
        <v>3390</v>
      </c>
      <c r="G13" s="63">
        <v>2942</v>
      </c>
      <c r="H13" s="63">
        <v>3005</v>
      </c>
      <c r="I13" s="63">
        <v>2771</v>
      </c>
      <c r="J13" s="63">
        <v>2662</v>
      </c>
      <c r="K13" s="63">
        <v>3361</v>
      </c>
      <c r="L13" s="63">
        <v>3925</v>
      </c>
      <c r="M13" s="63">
        <v>4160</v>
      </c>
      <c r="N13" s="63">
        <v>3679</v>
      </c>
      <c r="O13" s="63">
        <v>3752</v>
      </c>
      <c r="P13" s="63">
        <v>4381</v>
      </c>
      <c r="Q13" s="63">
        <v>3341</v>
      </c>
      <c r="R13" s="63">
        <v>2608</v>
      </c>
      <c r="S13" s="63">
        <v>1865</v>
      </c>
      <c r="T13" s="63">
        <v>1013</v>
      </c>
      <c r="U13" s="63">
        <v>527</v>
      </c>
      <c r="V13" s="63" t="s">
        <v>33</v>
      </c>
      <c r="W13" s="65">
        <v>2853</v>
      </c>
      <c r="X13" s="63">
        <v>2877</v>
      </c>
      <c r="Y13" s="63">
        <v>2852</v>
      </c>
      <c r="Z13" s="63">
        <v>3144</v>
      </c>
      <c r="AA13" s="63">
        <v>2741</v>
      </c>
      <c r="AB13" s="63">
        <v>2859</v>
      </c>
      <c r="AC13" s="63">
        <v>2802</v>
      </c>
      <c r="AD13" s="63">
        <v>2692</v>
      </c>
      <c r="AE13" s="63">
        <v>3564</v>
      </c>
      <c r="AF13" s="63">
        <v>4263</v>
      </c>
      <c r="AG13" s="63">
        <v>4322</v>
      </c>
      <c r="AH13" s="63">
        <v>4033</v>
      </c>
      <c r="AI13" s="63">
        <v>4141</v>
      </c>
      <c r="AJ13" s="63">
        <v>4475</v>
      </c>
      <c r="AK13" s="63">
        <v>3553</v>
      </c>
      <c r="AL13" s="63">
        <v>3117</v>
      </c>
      <c r="AM13" s="63">
        <v>2508</v>
      </c>
      <c r="AN13" s="63">
        <v>1840</v>
      </c>
      <c r="AO13" s="63">
        <v>1214</v>
      </c>
      <c r="AP13" s="63" t="s">
        <v>33</v>
      </c>
      <c r="AQ13" s="65">
        <v>5864</v>
      </c>
      <c r="AR13" s="63">
        <v>5922</v>
      </c>
      <c r="AS13" s="63">
        <v>5851</v>
      </c>
      <c r="AT13" s="63">
        <v>6534</v>
      </c>
      <c r="AU13" s="63">
        <v>5683</v>
      </c>
      <c r="AV13" s="63">
        <v>5864</v>
      </c>
      <c r="AW13" s="63">
        <v>5573</v>
      </c>
      <c r="AX13" s="63">
        <v>5354</v>
      </c>
      <c r="AY13" s="63">
        <v>6925</v>
      </c>
      <c r="AZ13" s="63">
        <v>8188</v>
      </c>
      <c r="BA13" s="63">
        <v>8482</v>
      </c>
      <c r="BB13" s="63">
        <v>7712</v>
      </c>
      <c r="BC13" s="63">
        <v>7893</v>
      </c>
      <c r="BD13" s="63">
        <v>8856</v>
      </c>
      <c r="BE13" s="63">
        <v>6894</v>
      </c>
      <c r="BF13" s="63">
        <v>5725</v>
      </c>
      <c r="BG13" s="63">
        <v>4373</v>
      </c>
      <c r="BH13" s="63">
        <v>2853</v>
      </c>
      <c r="BI13" s="63">
        <v>1741</v>
      </c>
      <c r="BJ13" s="63" t="s">
        <v>33</v>
      </c>
    </row>
    <row r="14" spans="1:62" s="37" customFormat="1">
      <c r="A14" s="63" t="s">
        <v>35</v>
      </c>
      <c r="B14" s="64" t="s">
        <v>36</v>
      </c>
      <c r="C14" s="63">
        <v>2828</v>
      </c>
      <c r="D14" s="63">
        <v>2772</v>
      </c>
      <c r="E14" s="63">
        <v>2750</v>
      </c>
      <c r="F14" s="63">
        <v>2926</v>
      </c>
      <c r="G14" s="63">
        <v>2735</v>
      </c>
      <c r="H14" s="63">
        <v>2557</v>
      </c>
      <c r="I14" s="63">
        <v>2234</v>
      </c>
      <c r="J14" s="63">
        <v>2185</v>
      </c>
      <c r="K14" s="63">
        <v>2847</v>
      </c>
      <c r="L14" s="63">
        <v>3270</v>
      </c>
      <c r="M14" s="63">
        <v>3435</v>
      </c>
      <c r="N14" s="63">
        <v>3005</v>
      </c>
      <c r="O14" s="63">
        <v>3078</v>
      </c>
      <c r="P14" s="63">
        <v>3401</v>
      </c>
      <c r="Q14" s="63">
        <v>2563</v>
      </c>
      <c r="R14" s="63">
        <v>1891</v>
      </c>
      <c r="S14" s="63">
        <v>1303</v>
      </c>
      <c r="T14" s="63">
        <v>653</v>
      </c>
      <c r="U14" s="63">
        <v>304</v>
      </c>
      <c r="V14" s="63" t="s">
        <v>35</v>
      </c>
      <c r="W14" s="65">
        <v>2658</v>
      </c>
      <c r="X14" s="63">
        <v>2640</v>
      </c>
      <c r="Y14" s="63">
        <v>2330</v>
      </c>
      <c r="Z14" s="63">
        <v>2621</v>
      </c>
      <c r="AA14" s="63">
        <v>2587</v>
      </c>
      <c r="AB14" s="63">
        <v>2487</v>
      </c>
      <c r="AC14" s="63">
        <v>2258</v>
      </c>
      <c r="AD14" s="63">
        <v>2540</v>
      </c>
      <c r="AE14" s="63">
        <v>3003</v>
      </c>
      <c r="AF14" s="63">
        <v>3494</v>
      </c>
      <c r="AG14" s="63">
        <v>3510</v>
      </c>
      <c r="AH14" s="63">
        <v>3103</v>
      </c>
      <c r="AI14" s="63">
        <v>3226</v>
      </c>
      <c r="AJ14" s="63">
        <v>3494</v>
      </c>
      <c r="AK14" s="63">
        <v>2671</v>
      </c>
      <c r="AL14" s="63">
        <v>2134</v>
      </c>
      <c r="AM14" s="63">
        <v>1599</v>
      </c>
      <c r="AN14" s="63">
        <v>1023</v>
      </c>
      <c r="AO14" s="63">
        <v>676</v>
      </c>
      <c r="AP14" s="63" t="s">
        <v>35</v>
      </c>
      <c r="AQ14" s="65">
        <v>5486</v>
      </c>
      <c r="AR14" s="63">
        <v>5412</v>
      </c>
      <c r="AS14" s="63">
        <v>5080</v>
      </c>
      <c r="AT14" s="63">
        <v>5547</v>
      </c>
      <c r="AU14" s="63">
        <v>5322</v>
      </c>
      <c r="AV14" s="63">
        <v>5044</v>
      </c>
      <c r="AW14" s="63">
        <v>4492</v>
      </c>
      <c r="AX14" s="63">
        <v>4725</v>
      </c>
      <c r="AY14" s="63">
        <v>5850</v>
      </c>
      <c r="AZ14" s="63">
        <v>6764</v>
      </c>
      <c r="BA14" s="63">
        <v>6945</v>
      </c>
      <c r="BB14" s="63">
        <v>6108</v>
      </c>
      <c r="BC14" s="63">
        <v>6304</v>
      </c>
      <c r="BD14" s="63">
        <v>6895</v>
      </c>
      <c r="BE14" s="63">
        <v>5234</v>
      </c>
      <c r="BF14" s="63">
        <v>4025</v>
      </c>
      <c r="BG14" s="63">
        <v>2902</v>
      </c>
      <c r="BH14" s="63">
        <v>1676</v>
      </c>
      <c r="BI14" s="63">
        <v>980</v>
      </c>
      <c r="BJ14" s="63" t="s">
        <v>35</v>
      </c>
    </row>
    <row r="15" spans="1:62" s="37" customFormat="1">
      <c r="A15" s="63" t="s">
        <v>37</v>
      </c>
      <c r="B15" s="64" t="s">
        <v>38</v>
      </c>
      <c r="C15" s="63">
        <v>4538</v>
      </c>
      <c r="D15" s="63">
        <v>4650</v>
      </c>
      <c r="E15" s="63">
        <v>4275</v>
      </c>
      <c r="F15" s="63">
        <v>4706</v>
      </c>
      <c r="G15" s="63">
        <v>4546</v>
      </c>
      <c r="H15" s="63">
        <v>4753</v>
      </c>
      <c r="I15" s="63">
        <v>4297</v>
      </c>
      <c r="J15" s="63">
        <v>4134</v>
      </c>
      <c r="K15" s="63">
        <v>5255</v>
      </c>
      <c r="L15" s="63">
        <v>5651</v>
      </c>
      <c r="M15" s="63">
        <v>5486</v>
      </c>
      <c r="N15" s="63">
        <v>4700</v>
      </c>
      <c r="O15" s="63">
        <v>4673</v>
      </c>
      <c r="P15" s="63">
        <v>4984</v>
      </c>
      <c r="Q15" s="63">
        <v>3644</v>
      </c>
      <c r="R15" s="63">
        <v>2641</v>
      </c>
      <c r="S15" s="63">
        <v>1623</v>
      </c>
      <c r="T15" s="63">
        <v>825</v>
      </c>
      <c r="U15" s="63">
        <v>372</v>
      </c>
      <c r="V15" s="63" t="s">
        <v>37</v>
      </c>
      <c r="W15" s="65">
        <v>4357</v>
      </c>
      <c r="X15" s="63">
        <v>4566</v>
      </c>
      <c r="Y15" s="63">
        <v>4175</v>
      </c>
      <c r="Z15" s="63">
        <v>4394</v>
      </c>
      <c r="AA15" s="63">
        <v>4126</v>
      </c>
      <c r="AB15" s="63">
        <v>4541</v>
      </c>
      <c r="AC15" s="63">
        <v>4433</v>
      </c>
      <c r="AD15" s="63">
        <v>4273</v>
      </c>
      <c r="AE15" s="63">
        <v>5501</v>
      </c>
      <c r="AF15" s="63">
        <v>6011</v>
      </c>
      <c r="AG15" s="63">
        <v>5698</v>
      </c>
      <c r="AH15" s="63">
        <v>4808</v>
      </c>
      <c r="AI15" s="63">
        <v>4951</v>
      </c>
      <c r="AJ15" s="63">
        <v>5229</v>
      </c>
      <c r="AK15" s="63">
        <v>3782</v>
      </c>
      <c r="AL15" s="63">
        <v>2957</v>
      </c>
      <c r="AM15" s="63">
        <v>2074</v>
      </c>
      <c r="AN15" s="63">
        <v>1318</v>
      </c>
      <c r="AO15" s="63">
        <v>857</v>
      </c>
      <c r="AP15" s="63" t="s">
        <v>37</v>
      </c>
      <c r="AQ15" s="65">
        <v>8895</v>
      </c>
      <c r="AR15" s="63">
        <v>9216</v>
      </c>
      <c r="AS15" s="63">
        <v>8450</v>
      </c>
      <c r="AT15" s="63">
        <v>9100</v>
      </c>
      <c r="AU15" s="63">
        <v>8672</v>
      </c>
      <c r="AV15" s="63">
        <v>9294</v>
      </c>
      <c r="AW15" s="63">
        <v>8730</v>
      </c>
      <c r="AX15" s="63">
        <v>8407</v>
      </c>
      <c r="AY15" s="63">
        <v>10756</v>
      </c>
      <c r="AZ15" s="63">
        <v>11662</v>
      </c>
      <c r="BA15" s="63">
        <v>11184</v>
      </c>
      <c r="BB15" s="63">
        <v>9508</v>
      </c>
      <c r="BC15" s="63">
        <v>9624</v>
      </c>
      <c r="BD15" s="63">
        <v>10213</v>
      </c>
      <c r="BE15" s="63">
        <v>7426</v>
      </c>
      <c r="BF15" s="63">
        <v>5598</v>
      </c>
      <c r="BG15" s="63">
        <v>3697</v>
      </c>
      <c r="BH15" s="63">
        <v>2143</v>
      </c>
      <c r="BI15" s="63">
        <v>1229</v>
      </c>
      <c r="BJ15" s="63" t="s">
        <v>37</v>
      </c>
    </row>
    <row r="16" spans="1:62" s="37" customFormat="1">
      <c r="A16" s="63" t="s">
        <v>39</v>
      </c>
      <c r="B16" s="64" t="s">
        <v>40</v>
      </c>
      <c r="C16" s="63">
        <v>4475</v>
      </c>
      <c r="D16" s="63">
        <v>4428</v>
      </c>
      <c r="E16" s="63">
        <v>3854</v>
      </c>
      <c r="F16" s="63">
        <v>4086</v>
      </c>
      <c r="G16" s="63">
        <v>4175</v>
      </c>
      <c r="H16" s="63">
        <v>4472</v>
      </c>
      <c r="I16" s="63">
        <v>4496</v>
      </c>
      <c r="J16" s="63">
        <v>4032</v>
      </c>
      <c r="K16" s="63">
        <v>4740</v>
      </c>
      <c r="L16" s="63">
        <v>4822</v>
      </c>
      <c r="M16" s="63">
        <v>4736</v>
      </c>
      <c r="N16" s="63">
        <v>4058</v>
      </c>
      <c r="O16" s="63">
        <v>3963</v>
      </c>
      <c r="P16" s="63">
        <v>4075</v>
      </c>
      <c r="Q16" s="63">
        <v>3054</v>
      </c>
      <c r="R16" s="63">
        <v>2155</v>
      </c>
      <c r="S16" s="63">
        <v>1414</v>
      </c>
      <c r="T16" s="63">
        <v>815</v>
      </c>
      <c r="U16" s="63">
        <v>299</v>
      </c>
      <c r="V16" s="63" t="s">
        <v>39</v>
      </c>
      <c r="W16" s="65">
        <v>4272</v>
      </c>
      <c r="X16" s="63">
        <v>4159</v>
      </c>
      <c r="Y16" s="63">
        <v>3589</v>
      </c>
      <c r="Z16" s="63">
        <v>3590</v>
      </c>
      <c r="AA16" s="63">
        <v>3936</v>
      </c>
      <c r="AB16" s="63">
        <v>4280</v>
      </c>
      <c r="AC16" s="63">
        <v>4467</v>
      </c>
      <c r="AD16" s="63">
        <v>3792</v>
      </c>
      <c r="AE16" s="63">
        <v>4777</v>
      </c>
      <c r="AF16" s="63">
        <v>5023</v>
      </c>
      <c r="AG16" s="63">
        <v>4681</v>
      </c>
      <c r="AH16" s="63">
        <v>4219</v>
      </c>
      <c r="AI16" s="63">
        <v>4157</v>
      </c>
      <c r="AJ16" s="63">
        <v>4196</v>
      </c>
      <c r="AK16" s="63">
        <v>3103</v>
      </c>
      <c r="AL16" s="63">
        <v>2362</v>
      </c>
      <c r="AM16" s="63">
        <v>1900</v>
      </c>
      <c r="AN16" s="63">
        <v>1255</v>
      </c>
      <c r="AO16" s="63">
        <v>807</v>
      </c>
      <c r="AP16" s="63" t="s">
        <v>39</v>
      </c>
      <c r="AQ16" s="65">
        <v>8747</v>
      </c>
      <c r="AR16" s="63">
        <v>8587</v>
      </c>
      <c r="AS16" s="63">
        <v>7443</v>
      </c>
      <c r="AT16" s="63">
        <v>7676</v>
      </c>
      <c r="AU16" s="63">
        <v>8111</v>
      </c>
      <c r="AV16" s="63">
        <v>8752</v>
      </c>
      <c r="AW16" s="63">
        <v>8963</v>
      </c>
      <c r="AX16" s="63">
        <v>7824</v>
      </c>
      <c r="AY16" s="63">
        <v>9517</v>
      </c>
      <c r="AZ16" s="63">
        <v>9845</v>
      </c>
      <c r="BA16" s="63">
        <v>9417</v>
      </c>
      <c r="BB16" s="63">
        <v>8277</v>
      </c>
      <c r="BC16" s="63">
        <v>8120</v>
      </c>
      <c r="BD16" s="63">
        <v>8271</v>
      </c>
      <c r="BE16" s="63">
        <v>6157</v>
      </c>
      <c r="BF16" s="63">
        <v>4517</v>
      </c>
      <c r="BG16" s="63">
        <v>3314</v>
      </c>
      <c r="BH16" s="63">
        <v>2070</v>
      </c>
      <c r="BI16" s="63">
        <v>1106</v>
      </c>
      <c r="BJ16" s="63" t="s">
        <v>39</v>
      </c>
    </row>
    <row r="17" spans="1:62" s="37" customFormat="1">
      <c r="A17" s="69" t="s">
        <v>42</v>
      </c>
      <c r="B17" s="70" t="s">
        <v>43</v>
      </c>
      <c r="C17" s="69">
        <v>1674</v>
      </c>
      <c r="D17" s="69">
        <v>1771</v>
      </c>
      <c r="E17" s="69">
        <v>1789</v>
      </c>
      <c r="F17" s="69">
        <v>2842</v>
      </c>
      <c r="G17" s="69">
        <v>5620</v>
      </c>
      <c r="H17" s="69">
        <v>1679</v>
      </c>
      <c r="I17" s="69">
        <v>1585</v>
      </c>
      <c r="J17" s="69">
        <v>1640</v>
      </c>
      <c r="K17" s="69">
        <v>1810</v>
      </c>
      <c r="L17" s="69">
        <v>2236</v>
      </c>
      <c r="M17" s="69">
        <v>2366</v>
      </c>
      <c r="N17" s="69">
        <v>2403</v>
      </c>
      <c r="O17" s="69">
        <v>2398</v>
      </c>
      <c r="P17" s="69">
        <v>2740</v>
      </c>
      <c r="Q17" s="69">
        <v>2011</v>
      </c>
      <c r="R17" s="69">
        <v>1467</v>
      </c>
      <c r="S17" s="69">
        <v>1006</v>
      </c>
      <c r="T17" s="69">
        <v>572</v>
      </c>
      <c r="U17" s="69">
        <v>259</v>
      </c>
      <c r="V17" s="69" t="s">
        <v>42</v>
      </c>
      <c r="W17" s="53">
        <v>1702</v>
      </c>
      <c r="X17" s="69">
        <v>1641</v>
      </c>
      <c r="Y17" s="69">
        <v>1694</v>
      </c>
      <c r="Z17" s="69">
        <v>2482</v>
      </c>
      <c r="AA17" s="69">
        <v>4437</v>
      </c>
      <c r="AB17" s="69">
        <v>1548</v>
      </c>
      <c r="AC17" s="69">
        <v>1544</v>
      </c>
      <c r="AD17" s="69">
        <v>1562</v>
      </c>
      <c r="AE17" s="69">
        <v>1962</v>
      </c>
      <c r="AF17" s="69">
        <v>2344</v>
      </c>
      <c r="AG17" s="69">
        <v>2532</v>
      </c>
      <c r="AH17" s="69">
        <v>2485</v>
      </c>
      <c r="AI17" s="69">
        <v>2558</v>
      </c>
      <c r="AJ17" s="69">
        <v>2670</v>
      </c>
      <c r="AK17" s="69">
        <v>2033</v>
      </c>
      <c r="AL17" s="69">
        <v>1628</v>
      </c>
      <c r="AM17" s="69">
        <v>1244</v>
      </c>
      <c r="AN17" s="69">
        <v>897</v>
      </c>
      <c r="AO17" s="69">
        <v>594</v>
      </c>
      <c r="AP17" s="69" t="s">
        <v>42</v>
      </c>
      <c r="AQ17" s="53">
        <v>3376</v>
      </c>
      <c r="AR17" s="69">
        <v>3412</v>
      </c>
      <c r="AS17" s="69">
        <v>3483</v>
      </c>
      <c r="AT17" s="69">
        <v>5324</v>
      </c>
      <c r="AU17" s="69">
        <v>10057</v>
      </c>
      <c r="AV17" s="69">
        <v>3227</v>
      </c>
      <c r="AW17" s="69">
        <v>3129</v>
      </c>
      <c r="AX17" s="69">
        <v>3202</v>
      </c>
      <c r="AY17" s="69">
        <v>3772</v>
      </c>
      <c r="AZ17" s="69">
        <v>4580</v>
      </c>
      <c r="BA17" s="69">
        <v>4898</v>
      </c>
      <c r="BB17" s="69">
        <v>4888</v>
      </c>
      <c r="BC17" s="69">
        <v>4956</v>
      </c>
      <c r="BD17" s="69">
        <v>5410</v>
      </c>
      <c r="BE17" s="69">
        <v>4044</v>
      </c>
      <c r="BF17" s="69">
        <v>3095</v>
      </c>
      <c r="BG17" s="69">
        <v>2250</v>
      </c>
      <c r="BH17" s="69">
        <v>1469</v>
      </c>
      <c r="BI17" s="69">
        <v>853</v>
      </c>
      <c r="BJ17" s="69" t="s">
        <v>42</v>
      </c>
    </row>
    <row r="18" spans="1:62" s="37" customFormat="1">
      <c r="A18" s="69" t="s">
        <v>44</v>
      </c>
      <c r="B18" s="70" t="s">
        <v>45</v>
      </c>
      <c r="C18" s="69">
        <v>3344</v>
      </c>
      <c r="D18" s="69">
        <v>3580</v>
      </c>
      <c r="E18" s="69">
        <v>3392</v>
      </c>
      <c r="F18" s="69">
        <v>3845</v>
      </c>
      <c r="G18" s="69">
        <v>3514</v>
      </c>
      <c r="H18" s="69">
        <v>3404</v>
      </c>
      <c r="I18" s="69">
        <v>3046</v>
      </c>
      <c r="J18" s="69">
        <v>2764</v>
      </c>
      <c r="K18" s="69">
        <v>3366</v>
      </c>
      <c r="L18" s="69">
        <v>4230</v>
      </c>
      <c r="M18" s="69">
        <v>4345</v>
      </c>
      <c r="N18" s="69">
        <v>3992</v>
      </c>
      <c r="O18" s="69">
        <v>4242</v>
      </c>
      <c r="P18" s="69">
        <v>4481</v>
      </c>
      <c r="Q18" s="69">
        <v>3399</v>
      </c>
      <c r="R18" s="69">
        <v>2722</v>
      </c>
      <c r="S18" s="69">
        <v>1689</v>
      </c>
      <c r="T18" s="69">
        <v>894</v>
      </c>
      <c r="U18" s="69">
        <v>430</v>
      </c>
      <c r="V18" s="69" t="s">
        <v>44</v>
      </c>
      <c r="W18" s="53">
        <v>3238</v>
      </c>
      <c r="X18" s="69">
        <v>3306</v>
      </c>
      <c r="Y18" s="69">
        <v>3212</v>
      </c>
      <c r="Z18" s="69">
        <v>3461</v>
      </c>
      <c r="AA18" s="69">
        <v>3281</v>
      </c>
      <c r="AB18" s="69">
        <v>3111</v>
      </c>
      <c r="AC18" s="69">
        <v>2941</v>
      </c>
      <c r="AD18" s="69">
        <v>3018</v>
      </c>
      <c r="AE18" s="69">
        <v>3865</v>
      </c>
      <c r="AF18" s="69">
        <v>4351</v>
      </c>
      <c r="AG18" s="69">
        <v>4601</v>
      </c>
      <c r="AH18" s="69">
        <v>4253</v>
      </c>
      <c r="AI18" s="69">
        <v>4457</v>
      </c>
      <c r="AJ18" s="69">
        <v>4725</v>
      </c>
      <c r="AK18" s="69">
        <v>3615</v>
      </c>
      <c r="AL18" s="69">
        <v>2823</v>
      </c>
      <c r="AM18" s="69">
        <v>2268</v>
      </c>
      <c r="AN18" s="69">
        <v>1481</v>
      </c>
      <c r="AO18" s="69">
        <v>980</v>
      </c>
      <c r="AP18" s="69" t="s">
        <v>44</v>
      </c>
      <c r="AQ18" s="53">
        <v>6582</v>
      </c>
      <c r="AR18" s="69">
        <v>6886</v>
      </c>
      <c r="AS18" s="69">
        <v>6604</v>
      </c>
      <c r="AT18" s="69">
        <v>7306</v>
      </c>
      <c r="AU18" s="69">
        <v>6795</v>
      </c>
      <c r="AV18" s="69">
        <v>6515</v>
      </c>
      <c r="AW18" s="69">
        <v>5987</v>
      </c>
      <c r="AX18" s="69">
        <v>5782</v>
      </c>
      <c r="AY18" s="69">
        <v>7231</v>
      </c>
      <c r="AZ18" s="69">
        <v>8581</v>
      </c>
      <c r="BA18" s="69">
        <v>8946</v>
      </c>
      <c r="BB18" s="69">
        <v>8245</v>
      </c>
      <c r="BC18" s="69">
        <v>8699</v>
      </c>
      <c r="BD18" s="69">
        <v>9206</v>
      </c>
      <c r="BE18" s="69">
        <v>7014</v>
      </c>
      <c r="BF18" s="69">
        <v>5545</v>
      </c>
      <c r="BG18" s="69">
        <v>3957</v>
      </c>
      <c r="BH18" s="69">
        <v>2375</v>
      </c>
      <c r="BI18" s="69">
        <v>1410</v>
      </c>
      <c r="BJ18" s="69" t="s">
        <v>44</v>
      </c>
    </row>
    <row r="19" spans="1:62" s="37" customFormat="1">
      <c r="A19" s="69" t="s">
        <v>46</v>
      </c>
      <c r="B19" s="70" t="s">
        <v>47</v>
      </c>
      <c r="C19" s="69">
        <v>5118</v>
      </c>
      <c r="D19" s="69">
        <v>5343</v>
      </c>
      <c r="E19" s="69">
        <v>5226</v>
      </c>
      <c r="F19" s="69">
        <v>5643</v>
      </c>
      <c r="G19" s="69">
        <v>5243</v>
      </c>
      <c r="H19" s="69">
        <v>5181</v>
      </c>
      <c r="I19" s="69">
        <v>4535</v>
      </c>
      <c r="J19" s="69">
        <v>4533</v>
      </c>
      <c r="K19" s="69">
        <v>5505</v>
      </c>
      <c r="L19" s="69">
        <v>6251</v>
      </c>
      <c r="M19" s="69">
        <v>6544</v>
      </c>
      <c r="N19" s="69">
        <v>5992</v>
      </c>
      <c r="O19" s="69">
        <v>6076</v>
      </c>
      <c r="P19" s="69">
        <v>6416</v>
      </c>
      <c r="Q19" s="69">
        <v>4915</v>
      </c>
      <c r="R19" s="69">
        <v>3675</v>
      </c>
      <c r="S19" s="69">
        <v>2427</v>
      </c>
      <c r="T19" s="69">
        <v>1351</v>
      </c>
      <c r="U19" s="69">
        <v>510</v>
      </c>
      <c r="V19" s="69" t="s">
        <v>46</v>
      </c>
      <c r="W19" s="53">
        <v>4983</v>
      </c>
      <c r="X19" s="69">
        <v>5028</v>
      </c>
      <c r="Y19" s="69">
        <v>4781</v>
      </c>
      <c r="Z19" s="69">
        <v>5167</v>
      </c>
      <c r="AA19" s="69">
        <v>5054</v>
      </c>
      <c r="AB19" s="69">
        <v>5053</v>
      </c>
      <c r="AC19" s="69">
        <v>5038</v>
      </c>
      <c r="AD19" s="69">
        <v>4828</v>
      </c>
      <c r="AE19" s="69">
        <v>5759</v>
      </c>
      <c r="AF19" s="69">
        <v>6731</v>
      </c>
      <c r="AG19" s="69">
        <v>6920</v>
      </c>
      <c r="AH19" s="69">
        <v>6603</v>
      </c>
      <c r="AI19" s="69">
        <v>6240</v>
      </c>
      <c r="AJ19" s="69">
        <v>6546</v>
      </c>
      <c r="AK19" s="69">
        <v>5086</v>
      </c>
      <c r="AL19" s="69">
        <v>3913</v>
      </c>
      <c r="AM19" s="69">
        <v>3123</v>
      </c>
      <c r="AN19" s="69">
        <v>2169</v>
      </c>
      <c r="AO19" s="69">
        <v>1392</v>
      </c>
      <c r="AP19" s="69" t="s">
        <v>46</v>
      </c>
      <c r="AQ19" s="53">
        <v>10101</v>
      </c>
      <c r="AR19" s="69">
        <v>10371</v>
      </c>
      <c r="AS19" s="69">
        <v>10007</v>
      </c>
      <c r="AT19" s="69">
        <v>10810</v>
      </c>
      <c r="AU19" s="69">
        <v>10297</v>
      </c>
      <c r="AV19" s="69">
        <v>10234</v>
      </c>
      <c r="AW19" s="69">
        <v>9573</v>
      </c>
      <c r="AX19" s="69">
        <v>9361</v>
      </c>
      <c r="AY19" s="69">
        <v>11264</v>
      </c>
      <c r="AZ19" s="69">
        <v>12982</v>
      </c>
      <c r="BA19" s="69">
        <v>13464</v>
      </c>
      <c r="BB19" s="69">
        <v>12595</v>
      </c>
      <c r="BC19" s="69">
        <v>12316</v>
      </c>
      <c r="BD19" s="69">
        <v>12962</v>
      </c>
      <c r="BE19" s="69">
        <v>10001</v>
      </c>
      <c r="BF19" s="69">
        <v>7588</v>
      </c>
      <c r="BG19" s="69">
        <v>5550</v>
      </c>
      <c r="BH19" s="69">
        <v>3520</v>
      </c>
      <c r="BI19" s="69">
        <v>1902</v>
      </c>
      <c r="BJ19" s="69" t="s">
        <v>46</v>
      </c>
    </row>
    <row r="20" spans="1:62" s="37" customFormat="1">
      <c r="A20" s="55" t="s">
        <v>48</v>
      </c>
      <c r="B20" s="71" t="s">
        <v>49</v>
      </c>
      <c r="C20" s="55">
        <v>6992</v>
      </c>
      <c r="D20" s="55">
        <v>6707</v>
      </c>
      <c r="E20" s="55">
        <v>6581</v>
      </c>
      <c r="F20" s="55">
        <v>7933</v>
      </c>
      <c r="G20" s="55">
        <v>11803</v>
      </c>
      <c r="H20" s="55">
        <v>8344</v>
      </c>
      <c r="I20" s="55">
        <v>7733</v>
      </c>
      <c r="J20" s="55">
        <v>6805</v>
      </c>
      <c r="K20" s="55">
        <v>7412</v>
      </c>
      <c r="L20" s="55">
        <v>8139</v>
      </c>
      <c r="M20" s="55">
        <v>7757</v>
      </c>
      <c r="N20" s="55">
        <v>6857</v>
      </c>
      <c r="O20" s="55">
        <v>6585</v>
      </c>
      <c r="P20" s="55">
        <v>6581</v>
      </c>
      <c r="Q20" s="55">
        <v>4971</v>
      </c>
      <c r="R20" s="55">
        <v>3930</v>
      </c>
      <c r="S20" s="55">
        <v>2793</v>
      </c>
      <c r="T20" s="55">
        <v>1475</v>
      </c>
      <c r="U20" s="55">
        <v>631</v>
      </c>
      <c r="V20" s="55" t="s">
        <v>48</v>
      </c>
      <c r="W20" s="72">
        <v>6203</v>
      </c>
      <c r="X20" s="55">
        <v>6247</v>
      </c>
      <c r="Y20" s="55">
        <v>6142</v>
      </c>
      <c r="Z20" s="55">
        <v>7211</v>
      </c>
      <c r="AA20" s="55">
        <v>9734</v>
      </c>
      <c r="AB20" s="55">
        <v>7628</v>
      </c>
      <c r="AC20" s="55">
        <v>7119</v>
      </c>
      <c r="AD20" s="55">
        <v>6656</v>
      </c>
      <c r="AE20" s="55">
        <v>7749</v>
      </c>
      <c r="AF20" s="55">
        <v>8109</v>
      </c>
      <c r="AG20" s="55">
        <v>7977</v>
      </c>
      <c r="AH20" s="55">
        <v>7557</v>
      </c>
      <c r="AI20" s="55">
        <v>7051</v>
      </c>
      <c r="AJ20" s="55">
        <v>7444</v>
      </c>
      <c r="AK20" s="55">
        <v>5651</v>
      </c>
      <c r="AL20" s="55">
        <v>4885</v>
      </c>
      <c r="AM20" s="55">
        <v>3801</v>
      </c>
      <c r="AN20" s="55">
        <v>2437</v>
      </c>
      <c r="AO20" s="55">
        <v>1667</v>
      </c>
      <c r="AP20" s="55" t="s">
        <v>48</v>
      </c>
      <c r="AQ20" s="72">
        <v>13195</v>
      </c>
      <c r="AR20" s="55">
        <v>12954</v>
      </c>
      <c r="AS20" s="55">
        <v>12723</v>
      </c>
      <c r="AT20" s="55">
        <v>15144</v>
      </c>
      <c r="AU20" s="55">
        <v>21537</v>
      </c>
      <c r="AV20" s="55">
        <v>15972</v>
      </c>
      <c r="AW20" s="55">
        <v>14852</v>
      </c>
      <c r="AX20" s="55">
        <v>13461</v>
      </c>
      <c r="AY20" s="55">
        <v>15161</v>
      </c>
      <c r="AZ20" s="55">
        <v>16248</v>
      </c>
      <c r="BA20" s="55">
        <v>15734</v>
      </c>
      <c r="BB20" s="55">
        <v>14414</v>
      </c>
      <c r="BC20" s="55">
        <v>13636</v>
      </c>
      <c r="BD20" s="55">
        <v>14025</v>
      </c>
      <c r="BE20" s="55">
        <v>10622</v>
      </c>
      <c r="BF20" s="55">
        <v>8815</v>
      </c>
      <c r="BG20" s="55">
        <v>6594</v>
      </c>
      <c r="BH20" s="55">
        <v>3912</v>
      </c>
      <c r="BI20" s="55">
        <v>2298</v>
      </c>
      <c r="BJ20" s="55" t="s">
        <v>48</v>
      </c>
    </row>
    <row r="21" spans="1:62" s="37" customFormat="1">
      <c r="A21" s="55" t="s">
        <v>50</v>
      </c>
      <c r="B21" s="71" t="s">
        <v>51</v>
      </c>
      <c r="C21" s="55">
        <v>3981</v>
      </c>
      <c r="D21" s="55">
        <v>3967</v>
      </c>
      <c r="E21" s="55">
        <v>3790</v>
      </c>
      <c r="F21" s="55">
        <v>4220</v>
      </c>
      <c r="G21" s="55">
        <v>4139</v>
      </c>
      <c r="H21" s="55">
        <v>4235</v>
      </c>
      <c r="I21" s="55">
        <v>4447</v>
      </c>
      <c r="J21" s="55">
        <v>4093</v>
      </c>
      <c r="K21" s="55">
        <v>4429</v>
      </c>
      <c r="L21" s="55">
        <v>4878</v>
      </c>
      <c r="M21" s="55">
        <v>4990</v>
      </c>
      <c r="N21" s="55">
        <v>4660</v>
      </c>
      <c r="O21" s="55">
        <v>4451</v>
      </c>
      <c r="P21" s="55">
        <v>4293</v>
      </c>
      <c r="Q21" s="55">
        <v>3182</v>
      </c>
      <c r="R21" s="55">
        <v>2418</v>
      </c>
      <c r="S21" s="55">
        <v>1551</v>
      </c>
      <c r="T21" s="55">
        <v>868</v>
      </c>
      <c r="U21" s="55">
        <v>311</v>
      </c>
      <c r="V21" s="55" t="s">
        <v>50</v>
      </c>
      <c r="W21" s="72">
        <v>3729</v>
      </c>
      <c r="X21" s="55">
        <v>3822</v>
      </c>
      <c r="Y21" s="55">
        <v>3594</v>
      </c>
      <c r="Z21" s="55">
        <v>4001</v>
      </c>
      <c r="AA21" s="55">
        <v>3898</v>
      </c>
      <c r="AB21" s="55">
        <v>4265</v>
      </c>
      <c r="AC21" s="55">
        <v>4342</v>
      </c>
      <c r="AD21" s="55">
        <v>4049</v>
      </c>
      <c r="AE21" s="55">
        <v>4590</v>
      </c>
      <c r="AF21" s="55">
        <v>5120</v>
      </c>
      <c r="AG21" s="55">
        <v>5326</v>
      </c>
      <c r="AH21" s="55">
        <v>4769</v>
      </c>
      <c r="AI21" s="55">
        <v>4610</v>
      </c>
      <c r="AJ21" s="55">
        <v>4517</v>
      </c>
      <c r="AK21" s="55">
        <v>3487</v>
      </c>
      <c r="AL21" s="55">
        <v>2875</v>
      </c>
      <c r="AM21" s="55">
        <v>2181</v>
      </c>
      <c r="AN21" s="55">
        <v>1446</v>
      </c>
      <c r="AO21" s="55">
        <v>966</v>
      </c>
      <c r="AP21" s="55" t="s">
        <v>50</v>
      </c>
      <c r="AQ21" s="72">
        <v>7710</v>
      </c>
      <c r="AR21" s="55">
        <v>7789</v>
      </c>
      <c r="AS21" s="55">
        <v>7384</v>
      </c>
      <c r="AT21" s="55">
        <v>8221</v>
      </c>
      <c r="AU21" s="55">
        <v>8037</v>
      </c>
      <c r="AV21" s="55">
        <v>8500</v>
      </c>
      <c r="AW21" s="55">
        <v>8789</v>
      </c>
      <c r="AX21" s="55">
        <v>8142</v>
      </c>
      <c r="AY21" s="55">
        <v>9019</v>
      </c>
      <c r="AZ21" s="55">
        <v>9998</v>
      </c>
      <c r="BA21" s="55">
        <v>10316</v>
      </c>
      <c r="BB21" s="55">
        <v>9429</v>
      </c>
      <c r="BC21" s="55">
        <v>9061</v>
      </c>
      <c r="BD21" s="55">
        <v>8810</v>
      </c>
      <c r="BE21" s="55">
        <v>6669</v>
      </c>
      <c r="BF21" s="55">
        <v>5293</v>
      </c>
      <c r="BG21" s="55">
        <v>3732</v>
      </c>
      <c r="BH21" s="55">
        <v>2314</v>
      </c>
      <c r="BI21" s="55">
        <v>1277</v>
      </c>
      <c r="BJ21" s="55" t="s">
        <v>50</v>
      </c>
    </row>
    <row r="22" spans="1:62" s="37" customFormat="1">
      <c r="A22" s="55" t="s">
        <v>52</v>
      </c>
      <c r="B22" s="71" t="s">
        <v>53</v>
      </c>
      <c r="C22" s="55">
        <v>4198</v>
      </c>
      <c r="D22" s="55">
        <v>4156</v>
      </c>
      <c r="E22" s="55">
        <v>3917</v>
      </c>
      <c r="F22" s="55">
        <v>4406</v>
      </c>
      <c r="G22" s="55">
        <v>4147</v>
      </c>
      <c r="H22" s="55">
        <v>4428</v>
      </c>
      <c r="I22" s="55">
        <v>4539</v>
      </c>
      <c r="J22" s="55">
        <v>4068</v>
      </c>
      <c r="K22" s="55">
        <v>4827</v>
      </c>
      <c r="L22" s="55">
        <v>5257</v>
      </c>
      <c r="M22" s="55">
        <v>5033</v>
      </c>
      <c r="N22" s="55">
        <v>4294</v>
      </c>
      <c r="O22" s="55">
        <v>4126</v>
      </c>
      <c r="P22" s="55">
        <v>4189</v>
      </c>
      <c r="Q22" s="55">
        <v>3174</v>
      </c>
      <c r="R22" s="55">
        <v>2343</v>
      </c>
      <c r="S22" s="55">
        <v>1531</v>
      </c>
      <c r="T22" s="55">
        <v>754</v>
      </c>
      <c r="U22" s="55">
        <v>332</v>
      </c>
      <c r="V22" s="55" t="s">
        <v>52</v>
      </c>
      <c r="W22" s="72">
        <v>3975</v>
      </c>
      <c r="X22" s="55">
        <v>3682</v>
      </c>
      <c r="Y22" s="55">
        <v>3886</v>
      </c>
      <c r="Z22" s="55">
        <v>3886</v>
      </c>
      <c r="AA22" s="55">
        <v>3812</v>
      </c>
      <c r="AB22" s="55">
        <v>4338</v>
      </c>
      <c r="AC22" s="55">
        <v>4248</v>
      </c>
      <c r="AD22" s="55">
        <v>4067</v>
      </c>
      <c r="AE22" s="55">
        <v>4999</v>
      </c>
      <c r="AF22" s="55">
        <v>5379</v>
      </c>
      <c r="AG22" s="55">
        <v>5257</v>
      </c>
      <c r="AH22" s="55">
        <v>4509</v>
      </c>
      <c r="AI22" s="55">
        <v>4378</v>
      </c>
      <c r="AJ22" s="55">
        <v>4464</v>
      </c>
      <c r="AK22" s="55">
        <v>3554</v>
      </c>
      <c r="AL22" s="55">
        <v>2905</v>
      </c>
      <c r="AM22" s="55">
        <v>2084</v>
      </c>
      <c r="AN22" s="55">
        <v>1275</v>
      </c>
      <c r="AO22" s="55">
        <v>797</v>
      </c>
      <c r="AP22" s="55" t="s">
        <v>52</v>
      </c>
      <c r="AQ22" s="72">
        <v>8173</v>
      </c>
      <c r="AR22" s="55">
        <v>7838</v>
      </c>
      <c r="AS22" s="55">
        <v>7803</v>
      </c>
      <c r="AT22" s="55">
        <v>8292</v>
      </c>
      <c r="AU22" s="55">
        <v>7959</v>
      </c>
      <c r="AV22" s="55">
        <v>8766</v>
      </c>
      <c r="AW22" s="55">
        <v>8787</v>
      </c>
      <c r="AX22" s="55">
        <v>8135</v>
      </c>
      <c r="AY22" s="55">
        <v>9826</v>
      </c>
      <c r="AZ22" s="55">
        <v>10636</v>
      </c>
      <c r="BA22" s="55">
        <v>10290</v>
      </c>
      <c r="BB22" s="55">
        <v>8803</v>
      </c>
      <c r="BC22" s="55">
        <v>8504</v>
      </c>
      <c r="BD22" s="55">
        <v>8653</v>
      </c>
      <c r="BE22" s="55">
        <v>6728</v>
      </c>
      <c r="BF22" s="55">
        <v>5248</v>
      </c>
      <c r="BG22" s="55">
        <v>3615</v>
      </c>
      <c r="BH22" s="55">
        <v>2029</v>
      </c>
      <c r="BI22" s="55">
        <v>1129</v>
      </c>
      <c r="BJ22" s="55" t="s">
        <v>52</v>
      </c>
    </row>
    <row r="23" spans="1:62" s="37" customFormat="1">
      <c r="A23" s="73" t="s">
        <v>54</v>
      </c>
      <c r="B23" s="74" t="s">
        <v>55</v>
      </c>
      <c r="C23" s="73">
        <v>3681</v>
      </c>
      <c r="D23" s="73">
        <v>3889</v>
      </c>
      <c r="E23" s="73">
        <v>3709</v>
      </c>
      <c r="F23" s="73">
        <v>4000</v>
      </c>
      <c r="G23" s="73">
        <v>3627</v>
      </c>
      <c r="H23" s="73">
        <v>3678</v>
      </c>
      <c r="I23" s="73">
        <v>3665</v>
      </c>
      <c r="J23" s="73">
        <v>3704</v>
      </c>
      <c r="K23" s="73">
        <v>4076</v>
      </c>
      <c r="L23" s="73">
        <v>4335</v>
      </c>
      <c r="M23" s="73">
        <v>4583</v>
      </c>
      <c r="N23" s="73">
        <v>4009</v>
      </c>
      <c r="O23" s="73">
        <v>3807</v>
      </c>
      <c r="P23" s="73">
        <v>3784</v>
      </c>
      <c r="Q23" s="73">
        <v>2848</v>
      </c>
      <c r="R23" s="73">
        <v>2123</v>
      </c>
      <c r="S23" s="73">
        <v>1489</v>
      </c>
      <c r="T23" s="73">
        <v>761</v>
      </c>
      <c r="U23" s="73">
        <v>302</v>
      </c>
      <c r="V23" s="73" t="s">
        <v>54</v>
      </c>
      <c r="W23" s="75">
        <v>3539</v>
      </c>
      <c r="X23" s="73">
        <v>3738</v>
      </c>
      <c r="Y23" s="73">
        <v>3525</v>
      </c>
      <c r="Z23" s="73">
        <v>3819</v>
      </c>
      <c r="AA23" s="73">
        <v>3298</v>
      </c>
      <c r="AB23" s="73">
        <v>3364</v>
      </c>
      <c r="AC23" s="73">
        <v>3593</v>
      </c>
      <c r="AD23" s="73">
        <v>3763</v>
      </c>
      <c r="AE23" s="73">
        <v>4518</v>
      </c>
      <c r="AF23" s="73">
        <v>4811</v>
      </c>
      <c r="AG23" s="73">
        <v>4876</v>
      </c>
      <c r="AH23" s="73">
        <v>4454</v>
      </c>
      <c r="AI23" s="73">
        <v>4078</v>
      </c>
      <c r="AJ23" s="73">
        <v>4252</v>
      </c>
      <c r="AK23" s="73">
        <v>3182</v>
      </c>
      <c r="AL23" s="73">
        <v>2577</v>
      </c>
      <c r="AM23" s="73">
        <v>1948</v>
      </c>
      <c r="AN23" s="73">
        <v>1341</v>
      </c>
      <c r="AO23" s="73">
        <v>939</v>
      </c>
      <c r="AP23" s="73" t="s">
        <v>54</v>
      </c>
      <c r="AQ23" s="75">
        <v>7220</v>
      </c>
      <c r="AR23" s="73">
        <v>7627</v>
      </c>
      <c r="AS23" s="73">
        <v>7234</v>
      </c>
      <c r="AT23" s="73">
        <v>7819</v>
      </c>
      <c r="AU23" s="73">
        <v>6925</v>
      </c>
      <c r="AV23" s="73">
        <v>7042</v>
      </c>
      <c r="AW23" s="73">
        <v>7258</v>
      </c>
      <c r="AX23" s="73">
        <v>7467</v>
      </c>
      <c r="AY23" s="73">
        <v>8594</v>
      </c>
      <c r="AZ23" s="73">
        <v>9146</v>
      </c>
      <c r="BA23" s="73">
        <v>9459</v>
      </c>
      <c r="BB23" s="73">
        <v>8463</v>
      </c>
      <c r="BC23" s="73">
        <v>7885</v>
      </c>
      <c r="BD23" s="73">
        <v>8036</v>
      </c>
      <c r="BE23" s="73">
        <v>6030</v>
      </c>
      <c r="BF23" s="73">
        <v>4700</v>
      </c>
      <c r="BG23" s="73">
        <v>3437</v>
      </c>
      <c r="BH23" s="73">
        <v>2102</v>
      </c>
      <c r="BI23" s="73">
        <v>1241</v>
      </c>
      <c r="BJ23" s="73" t="s">
        <v>54</v>
      </c>
    </row>
    <row r="24" spans="1:62" s="37" customFormat="1">
      <c r="A24" s="73" t="s">
        <v>56</v>
      </c>
      <c r="B24" s="74" t="s">
        <v>57</v>
      </c>
      <c r="C24" s="73">
        <v>11947</v>
      </c>
      <c r="D24" s="73">
        <v>10435</v>
      </c>
      <c r="E24" s="73">
        <v>9100</v>
      </c>
      <c r="F24" s="73">
        <v>11587</v>
      </c>
      <c r="G24" s="73">
        <v>20116</v>
      </c>
      <c r="H24" s="73">
        <v>15547</v>
      </c>
      <c r="I24" s="73">
        <v>13821</v>
      </c>
      <c r="J24" s="73">
        <v>11268</v>
      </c>
      <c r="K24" s="73">
        <v>10951</v>
      </c>
      <c r="L24" s="73">
        <v>10652</v>
      </c>
      <c r="M24" s="73">
        <v>10390</v>
      </c>
      <c r="N24" s="73">
        <v>9207</v>
      </c>
      <c r="O24" s="73">
        <v>8080</v>
      </c>
      <c r="P24" s="73">
        <v>7110</v>
      </c>
      <c r="Q24" s="73">
        <v>4923</v>
      </c>
      <c r="R24" s="73">
        <v>3947</v>
      </c>
      <c r="S24" s="73">
        <v>2845</v>
      </c>
      <c r="T24" s="73">
        <v>1594</v>
      </c>
      <c r="U24" s="73">
        <v>758</v>
      </c>
      <c r="V24" s="73" t="s">
        <v>56</v>
      </c>
      <c r="W24" s="75">
        <v>11077</v>
      </c>
      <c r="X24" s="73">
        <v>10383</v>
      </c>
      <c r="Y24" s="73">
        <v>8601</v>
      </c>
      <c r="Z24" s="73">
        <v>11958</v>
      </c>
      <c r="AA24" s="73">
        <v>21213</v>
      </c>
      <c r="AB24" s="73">
        <v>14484</v>
      </c>
      <c r="AC24" s="73">
        <v>13258</v>
      </c>
      <c r="AD24" s="73">
        <v>11108</v>
      </c>
      <c r="AE24" s="73">
        <v>10585</v>
      </c>
      <c r="AF24" s="73">
        <v>11164</v>
      </c>
      <c r="AG24" s="73">
        <v>11015</v>
      </c>
      <c r="AH24" s="73">
        <v>9292</v>
      </c>
      <c r="AI24" s="73">
        <v>8266</v>
      </c>
      <c r="AJ24" s="73">
        <v>7463</v>
      </c>
      <c r="AK24" s="73">
        <v>5762</v>
      </c>
      <c r="AL24" s="73">
        <v>5292</v>
      </c>
      <c r="AM24" s="73">
        <v>4312</v>
      </c>
      <c r="AN24" s="73">
        <v>2874</v>
      </c>
      <c r="AO24" s="73">
        <v>1909</v>
      </c>
      <c r="AP24" s="73" t="s">
        <v>56</v>
      </c>
      <c r="AQ24" s="75">
        <v>23024</v>
      </c>
      <c r="AR24" s="73">
        <v>20818</v>
      </c>
      <c r="AS24" s="73">
        <v>17701</v>
      </c>
      <c r="AT24" s="73">
        <v>23545</v>
      </c>
      <c r="AU24" s="73">
        <v>41329</v>
      </c>
      <c r="AV24" s="73">
        <v>30031</v>
      </c>
      <c r="AW24" s="73">
        <v>27079</v>
      </c>
      <c r="AX24" s="73">
        <v>22376</v>
      </c>
      <c r="AY24" s="73">
        <v>21536</v>
      </c>
      <c r="AZ24" s="73">
        <v>21816</v>
      </c>
      <c r="BA24" s="73">
        <v>21405</v>
      </c>
      <c r="BB24" s="73">
        <v>18499</v>
      </c>
      <c r="BC24" s="73">
        <v>16346</v>
      </c>
      <c r="BD24" s="73">
        <v>14573</v>
      </c>
      <c r="BE24" s="73">
        <v>10685</v>
      </c>
      <c r="BF24" s="73">
        <v>9239</v>
      </c>
      <c r="BG24" s="73">
        <v>7157</v>
      </c>
      <c r="BH24" s="73">
        <v>4468</v>
      </c>
      <c r="BI24" s="73">
        <v>2667</v>
      </c>
      <c r="BJ24" s="73" t="s">
        <v>56</v>
      </c>
    </row>
    <row r="25" spans="1:62" s="37" customFormat="1">
      <c r="A25" s="76" t="s">
        <v>58</v>
      </c>
      <c r="B25" s="77" t="s">
        <v>59</v>
      </c>
      <c r="C25" s="76">
        <v>7278</v>
      </c>
      <c r="D25" s="76">
        <v>7254</v>
      </c>
      <c r="E25" s="76">
        <v>6483</v>
      </c>
      <c r="F25" s="76">
        <v>7487</v>
      </c>
      <c r="G25" s="76">
        <v>8522</v>
      </c>
      <c r="H25" s="76">
        <v>7736</v>
      </c>
      <c r="I25" s="76">
        <v>7180</v>
      </c>
      <c r="J25" s="76">
        <v>6480</v>
      </c>
      <c r="K25" s="76">
        <v>7678</v>
      </c>
      <c r="L25" s="76">
        <v>8392</v>
      </c>
      <c r="M25" s="76">
        <v>7944</v>
      </c>
      <c r="N25" s="76">
        <v>7061</v>
      </c>
      <c r="O25" s="76">
        <v>6773</v>
      </c>
      <c r="P25" s="76">
        <v>7059</v>
      </c>
      <c r="Q25" s="76">
        <v>5022</v>
      </c>
      <c r="R25" s="76">
        <v>3660</v>
      </c>
      <c r="S25" s="76">
        <v>2415</v>
      </c>
      <c r="T25" s="76">
        <v>1215</v>
      </c>
      <c r="U25" s="76">
        <v>437</v>
      </c>
      <c r="V25" s="76" t="s">
        <v>58</v>
      </c>
      <c r="W25" s="78">
        <v>7209</v>
      </c>
      <c r="X25" s="76">
        <v>6861</v>
      </c>
      <c r="Y25" s="76">
        <v>6289</v>
      </c>
      <c r="Z25" s="76">
        <v>7042</v>
      </c>
      <c r="AA25" s="76">
        <v>8228</v>
      </c>
      <c r="AB25" s="76">
        <v>7935</v>
      </c>
      <c r="AC25" s="76">
        <v>7659</v>
      </c>
      <c r="AD25" s="76">
        <v>6636</v>
      </c>
      <c r="AE25" s="76">
        <v>8108</v>
      </c>
      <c r="AF25" s="76">
        <v>8529</v>
      </c>
      <c r="AG25" s="76">
        <v>8224</v>
      </c>
      <c r="AH25" s="76">
        <v>7334</v>
      </c>
      <c r="AI25" s="76">
        <v>6931</v>
      </c>
      <c r="AJ25" s="76">
        <v>7292</v>
      </c>
      <c r="AK25" s="76">
        <v>5413</v>
      </c>
      <c r="AL25" s="76">
        <v>4459</v>
      </c>
      <c r="AM25" s="76">
        <v>3209</v>
      </c>
      <c r="AN25" s="76">
        <v>2114</v>
      </c>
      <c r="AO25" s="76">
        <v>1340</v>
      </c>
      <c r="AP25" s="76" t="s">
        <v>58</v>
      </c>
      <c r="AQ25" s="78">
        <v>14487</v>
      </c>
      <c r="AR25" s="76">
        <v>14115</v>
      </c>
      <c r="AS25" s="76">
        <v>12772</v>
      </c>
      <c r="AT25" s="76">
        <v>14529</v>
      </c>
      <c r="AU25" s="76">
        <v>16750</v>
      </c>
      <c r="AV25" s="76">
        <v>15671</v>
      </c>
      <c r="AW25" s="76">
        <v>14839</v>
      </c>
      <c r="AX25" s="76">
        <v>13116</v>
      </c>
      <c r="AY25" s="76">
        <v>15786</v>
      </c>
      <c r="AZ25" s="76">
        <v>16921</v>
      </c>
      <c r="BA25" s="76">
        <v>16168</v>
      </c>
      <c r="BB25" s="76">
        <v>14395</v>
      </c>
      <c r="BC25" s="76">
        <v>13704</v>
      </c>
      <c r="BD25" s="76">
        <v>14351</v>
      </c>
      <c r="BE25" s="76">
        <v>10435</v>
      </c>
      <c r="BF25" s="76">
        <v>8119</v>
      </c>
      <c r="BG25" s="76">
        <v>5624</v>
      </c>
      <c r="BH25" s="76">
        <v>3329</v>
      </c>
      <c r="BI25" s="76">
        <v>1777</v>
      </c>
      <c r="BJ25" s="76" t="s">
        <v>58</v>
      </c>
    </row>
    <row r="26" spans="1:62" s="37" customFormat="1">
      <c r="A26" s="76" t="s">
        <v>60</v>
      </c>
      <c r="B26" s="77" t="s">
        <v>61</v>
      </c>
      <c r="C26" s="76">
        <v>1873</v>
      </c>
      <c r="D26" s="76">
        <v>1808</v>
      </c>
      <c r="E26" s="76">
        <v>1666</v>
      </c>
      <c r="F26" s="76">
        <v>1775</v>
      </c>
      <c r="G26" s="76">
        <v>1962</v>
      </c>
      <c r="H26" s="76">
        <v>2018</v>
      </c>
      <c r="I26" s="76">
        <v>1880</v>
      </c>
      <c r="J26" s="76">
        <v>1584</v>
      </c>
      <c r="K26" s="76">
        <v>1816</v>
      </c>
      <c r="L26" s="76">
        <v>2093</v>
      </c>
      <c r="M26" s="76">
        <v>2057</v>
      </c>
      <c r="N26" s="76">
        <v>1860</v>
      </c>
      <c r="O26" s="76">
        <v>1730</v>
      </c>
      <c r="P26" s="76">
        <v>1645</v>
      </c>
      <c r="Q26" s="76">
        <v>1249</v>
      </c>
      <c r="R26" s="76">
        <v>964</v>
      </c>
      <c r="S26" s="76">
        <v>573</v>
      </c>
      <c r="T26" s="76">
        <v>292</v>
      </c>
      <c r="U26" s="76">
        <v>133</v>
      </c>
      <c r="V26" s="76" t="s">
        <v>60</v>
      </c>
      <c r="W26" s="78">
        <v>1731</v>
      </c>
      <c r="X26" s="76">
        <v>1694</v>
      </c>
      <c r="Y26" s="76">
        <v>1534</v>
      </c>
      <c r="Z26" s="76">
        <v>1773</v>
      </c>
      <c r="AA26" s="76">
        <v>1891</v>
      </c>
      <c r="AB26" s="76">
        <v>2178</v>
      </c>
      <c r="AC26" s="76">
        <v>2006</v>
      </c>
      <c r="AD26" s="76">
        <v>1593</v>
      </c>
      <c r="AE26" s="76">
        <v>1894</v>
      </c>
      <c r="AF26" s="76">
        <v>2191</v>
      </c>
      <c r="AG26" s="76">
        <v>2244</v>
      </c>
      <c r="AH26" s="76">
        <v>1844</v>
      </c>
      <c r="AI26" s="76">
        <v>1795</v>
      </c>
      <c r="AJ26" s="76">
        <v>1737</v>
      </c>
      <c r="AK26" s="76">
        <v>1296</v>
      </c>
      <c r="AL26" s="76">
        <v>1073</v>
      </c>
      <c r="AM26" s="76">
        <v>803</v>
      </c>
      <c r="AN26" s="76">
        <v>488</v>
      </c>
      <c r="AO26" s="76">
        <v>322</v>
      </c>
      <c r="AP26" s="76" t="s">
        <v>60</v>
      </c>
      <c r="AQ26" s="78">
        <v>3604</v>
      </c>
      <c r="AR26" s="76">
        <v>3502</v>
      </c>
      <c r="AS26" s="76">
        <v>3200</v>
      </c>
      <c r="AT26" s="76">
        <v>3548</v>
      </c>
      <c r="AU26" s="76">
        <v>3853</v>
      </c>
      <c r="AV26" s="76">
        <v>4196</v>
      </c>
      <c r="AW26" s="76">
        <v>3886</v>
      </c>
      <c r="AX26" s="76">
        <v>3177</v>
      </c>
      <c r="AY26" s="76">
        <v>3710</v>
      </c>
      <c r="AZ26" s="76">
        <v>4284</v>
      </c>
      <c r="BA26" s="76">
        <v>4301</v>
      </c>
      <c r="BB26" s="76">
        <v>3704</v>
      </c>
      <c r="BC26" s="76">
        <v>3525</v>
      </c>
      <c r="BD26" s="76">
        <v>3382</v>
      </c>
      <c r="BE26" s="76">
        <v>2545</v>
      </c>
      <c r="BF26" s="76">
        <v>2037</v>
      </c>
      <c r="BG26" s="76">
        <v>1376</v>
      </c>
      <c r="BH26" s="76">
        <v>780</v>
      </c>
      <c r="BI26" s="76">
        <v>455</v>
      </c>
      <c r="BJ26" s="76" t="s">
        <v>60</v>
      </c>
    </row>
    <row r="27" spans="1:62" s="37" customFormat="1">
      <c r="A27" s="56" t="s">
        <v>62</v>
      </c>
      <c r="B27" s="79" t="s">
        <v>63</v>
      </c>
      <c r="C27" s="56">
        <v>5436</v>
      </c>
      <c r="D27" s="56">
        <v>5570</v>
      </c>
      <c r="E27" s="56">
        <v>5438</v>
      </c>
      <c r="F27" s="56">
        <v>5618</v>
      </c>
      <c r="G27" s="56">
        <v>5405</v>
      </c>
      <c r="H27" s="56">
        <v>5565</v>
      </c>
      <c r="I27" s="56">
        <v>5480</v>
      </c>
      <c r="J27" s="56">
        <v>5142</v>
      </c>
      <c r="K27" s="56">
        <v>5888</v>
      </c>
      <c r="L27" s="56">
        <v>6630</v>
      </c>
      <c r="M27" s="56">
        <v>6253</v>
      </c>
      <c r="N27" s="56">
        <v>5434</v>
      </c>
      <c r="O27" s="56">
        <v>5328</v>
      </c>
      <c r="P27" s="56">
        <v>5274</v>
      </c>
      <c r="Q27" s="56">
        <v>3832</v>
      </c>
      <c r="R27" s="56">
        <v>2842</v>
      </c>
      <c r="S27" s="56">
        <v>1819</v>
      </c>
      <c r="T27" s="56">
        <v>836</v>
      </c>
      <c r="U27" s="56">
        <v>307</v>
      </c>
      <c r="V27" s="56" t="s">
        <v>62</v>
      </c>
      <c r="W27" s="80">
        <v>5314</v>
      </c>
      <c r="X27" s="56">
        <v>5353</v>
      </c>
      <c r="Y27" s="56">
        <v>4948</v>
      </c>
      <c r="Z27" s="56">
        <v>5413</v>
      </c>
      <c r="AA27" s="56">
        <v>5377</v>
      </c>
      <c r="AB27" s="56">
        <v>5977</v>
      </c>
      <c r="AC27" s="56">
        <v>5991</v>
      </c>
      <c r="AD27" s="56">
        <v>5273</v>
      </c>
      <c r="AE27" s="56">
        <v>6270</v>
      </c>
      <c r="AF27" s="56">
        <v>6699</v>
      </c>
      <c r="AG27" s="56">
        <v>6282</v>
      </c>
      <c r="AH27" s="56">
        <v>5654</v>
      </c>
      <c r="AI27" s="56">
        <v>5517</v>
      </c>
      <c r="AJ27" s="56">
        <v>5545</v>
      </c>
      <c r="AK27" s="56">
        <v>4232</v>
      </c>
      <c r="AL27" s="56">
        <v>3295</v>
      </c>
      <c r="AM27" s="56">
        <v>2358</v>
      </c>
      <c r="AN27" s="56">
        <v>1434</v>
      </c>
      <c r="AO27" s="56">
        <v>912</v>
      </c>
      <c r="AP27" s="56" t="s">
        <v>62</v>
      </c>
      <c r="AQ27" s="80">
        <v>10750</v>
      </c>
      <c r="AR27" s="56">
        <v>10923</v>
      </c>
      <c r="AS27" s="56">
        <v>10386</v>
      </c>
      <c r="AT27" s="56">
        <v>11031</v>
      </c>
      <c r="AU27" s="56">
        <v>10782</v>
      </c>
      <c r="AV27" s="56">
        <v>11542</v>
      </c>
      <c r="AW27" s="56">
        <v>11471</v>
      </c>
      <c r="AX27" s="56">
        <v>10415</v>
      </c>
      <c r="AY27" s="56">
        <v>12158</v>
      </c>
      <c r="AZ27" s="56">
        <v>13329</v>
      </c>
      <c r="BA27" s="56">
        <v>12535</v>
      </c>
      <c r="BB27" s="56">
        <v>11088</v>
      </c>
      <c r="BC27" s="56">
        <v>10845</v>
      </c>
      <c r="BD27" s="56">
        <v>10819</v>
      </c>
      <c r="BE27" s="56">
        <v>8064</v>
      </c>
      <c r="BF27" s="56">
        <v>6137</v>
      </c>
      <c r="BG27" s="56">
        <v>4177</v>
      </c>
      <c r="BH27" s="56">
        <v>2270</v>
      </c>
      <c r="BI27" s="56">
        <v>1219</v>
      </c>
      <c r="BJ27" s="56" t="s">
        <v>62</v>
      </c>
    </row>
    <row r="28" spans="1:62" s="37" customFormat="1">
      <c r="A28" s="56" t="s">
        <v>64</v>
      </c>
      <c r="B28" s="79" t="s">
        <v>65</v>
      </c>
      <c r="C28" s="56">
        <v>2083</v>
      </c>
      <c r="D28" s="56">
        <v>1958</v>
      </c>
      <c r="E28" s="56">
        <v>1793</v>
      </c>
      <c r="F28" s="56">
        <v>2048</v>
      </c>
      <c r="G28" s="56">
        <v>2301</v>
      </c>
      <c r="H28" s="56">
        <v>2292</v>
      </c>
      <c r="I28" s="56">
        <v>2055</v>
      </c>
      <c r="J28" s="56">
        <v>1902</v>
      </c>
      <c r="K28" s="56">
        <v>2334</v>
      </c>
      <c r="L28" s="56">
        <v>2599</v>
      </c>
      <c r="M28" s="56">
        <v>2500</v>
      </c>
      <c r="N28" s="56">
        <v>2152</v>
      </c>
      <c r="O28" s="56">
        <v>2046</v>
      </c>
      <c r="P28" s="56">
        <v>2162</v>
      </c>
      <c r="Q28" s="56">
        <v>1600</v>
      </c>
      <c r="R28" s="56">
        <v>1244</v>
      </c>
      <c r="S28" s="56">
        <v>730</v>
      </c>
      <c r="T28" s="56">
        <v>321</v>
      </c>
      <c r="U28" s="56">
        <v>154</v>
      </c>
      <c r="V28" s="56" t="s">
        <v>64</v>
      </c>
      <c r="W28" s="80">
        <v>1913</v>
      </c>
      <c r="X28" s="56">
        <v>1928</v>
      </c>
      <c r="Y28" s="56">
        <v>1770</v>
      </c>
      <c r="Z28" s="56">
        <v>2115</v>
      </c>
      <c r="AA28" s="56">
        <v>2318</v>
      </c>
      <c r="AB28" s="56">
        <v>2410</v>
      </c>
      <c r="AC28" s="56">
        <v>2122</v>
      </c>
      <c r="AD28" s="56">
        <v>1846</v>
      </c>
      <c r="AE28" s="56">
        <v>2329</v>
      </c>
      <c r="AF28" s="56">
        <v>2756</v>
      </c>
      <c r="AG28" s="56">
        <v>2531</v>
      </c>
      <c r="AH28" s="56">
        <v>2125</v>
      </c>
      <c r="AI28" s="56">
        <v>2063</v>
      </c>
      <c r="AJ28" s="56">
        <v>2134</v>
      </c>
      <c r="AK28" s="56">
        <v>1774</v>
      </c>
      <c r="AL28" s="56">
        <v>1302</v>
      </c>
      <c r="AM28" s="56">
        <v>946</v>
      </c>
      <c r="AN28" s="56">
        <v>610</v>
      </c>
      <c r="AO28" s="56">
        <v>408</v>
      </c>
      <c r="AP28" s="56" t="s">
        <v>64</v>
      </c>
      <c r="AQ28" s="80">
        <v>3996</v>
      </c>
      <c r="AR28" s="56">
        <v>3886</v>
      </c>
      <c r="AS28" s="56">
        <v>3563</v>
      </c>
      <c r="AT28" s="56">
        <v>4163</v>
      </c>
      <c r="AU28" s="56">
        <v>4619</v>
      </c>
      <c r="AV28" s="56">
        <v>4702</v>
      </c>
      <c r="AW28" s="56">
        <v>4177</v>
      </c>
      <c r="AX28" s="56">
        <v>3748</v>
      </c>
      <c r="AY28" s="56">
        <v>4663</v>
      </c>
      <c r="AZ28" s="56">
        <v>5355</v>
      </c>
      <c r="BA28" s="56">
        <v>5031</v>
      </c>
      <c r="BB28" s="56">
        <v>4277</v>
      </c>
      <c r="BC28" s="56">
        <v>4109</v>
      </c>
      <c r="BD28" s="56">
        <v>4296</v>
      </c>
      <c r="BE28" s="56">
        <v>3374</v>
      </c>
      <c r="BF28" s="56">
        <v>2546</v>
      </c>
      <c r="BG28" s="56">
        <v>1676</v>
      </c>
      <c r="BH28" s="56">
        <v>931</v>
      </c>
      <c r="BI28" s="56">
        <v>562</v>
      </c>
      <c r="BJ28" s="56" t="s">
        <v>64</v>
      </c>
    </row>
    <row r="29" spans="1:62" s="37" customFormat="1">
      <c r="A29" s="56" t="s">
        <v>66</v>
      </c>
      <c r="B29" s="79" t="s">
        <v>67</v>
      </c>
      <c r="C29" s="56">
        <v>2794</v>
      </c>
      <c r="D29" s="56">
        <v>2820</v>
      </c>
      <c r="E29" s="56">
        <v>2497</v>
      </c>
      <c r="F29" s="56">
        <v>2940</v>
      </c>
      <c r="G29" s="56">
        <v>2902</v>
      </c>
      <c r="H29" s="56">
        <v>2828</v>
      </c>
      <c r="I29" s="56">
        <v>2581</v>
      </c>
      <c r="J29" s="56">
        <v>2324</v>
      </c>
      <c r="K29" s="56">
        <v>2843</v>
      </c>
      <c r="L29" s="56">
        <v>3280</v>
      </c>
      <c r="M29" s="56">
        <v>3259</v>
      </c>
      <c r="N29" s="56">
        <v>2865</v>
      </c>
      <c r="O29" s="56">
        <v>2735</v>
      </c>
      <c r="P29" s="56">
        <v>2765</v>
      </c>
      <c r="Q29" s="56">
        <v>1960</v>
      </c>
      <c r="R29" s="56">
        <v>1488</v>
      </c>
      <c r="S29" s="56">
        <v>1039</v>
      </c>
      <c r="T29" s="56">
        <v>513</v>
      </c>
      <c r="U29" s="56">
        <v>240</v>
      </c>
      <c r="V29" s="56" t="s">
        <v>66</v>
      </c>
      <c r="W29" s="80">
        <v>2678</v>
      </c>
      <c r="X29" s="56">
        <v>2652</v>
      </c>
      <c r="Y29" s="56">
        <v>2393</v>
      </c>
      <c r="Z29" s="56">
        <v>2790</v>
      </c>
      <c r="AA29" s="56">
        <v>2801</v>
      </c>
      <c r="AB29" s="56">
        <v>3027</v>
      </c>
      <c r="AC29" s="56">
        <v>2751</v>
      </c>
      <c r="AD29" s="56">
        <v>2557</v>
      </c>
      <c r="AE29" s="56">
        <v>2888</v>
      </c>
      <c r="AF29" s="56">
        <v>3464</v>
      </c>
      <c r="AG29" s="56">
        <v>3359</v>
      </c>
      <c r="AH29" s="56">
        <v>2902</v>
      </c>
      <c r="AI29" s="56">
        <v>2914</v>
      </c>
      <c r="AJ29" s="56">
        <v>2838</v>
      </c>
      <c r="AK29" s="56">
        <v>2186</v>
      </c>
      <c r="AL29" s="56">
        <v>1806</v>
      </c>
      <c r="AM29" s="56">
        <v>1425</v>
      </c>
      <c r="AN29" s="56">
        <v>889</v>
      </c>
      <c r="AO29" s="56">
        <v>616</v>
      </c>
      <c r="AP29" s="56" t="s">
        <v>66</v>
      </c>
      <c r="AQ29" s="80">
        <v>5472</v>
      </c>
      <c r="AR29" s="56">
        <v>5472</v>
      </c>
      <c r="AS29" s="56">
        <v>4890</v>
      </c>
      <c r="AT29" s="56">
        <v>5730</v>
      </c>
      <c r="AU29" s="56">
        <v>5703</v>
      </c>
      <c r="AV29" s="56">
        <v>5855</v>
      </c>
      <c r="AW29" s="56">
        <v>5332</v>
      </c>
      <c r="AX29" s="56">
        <v>4881</v>
      </c>
      <c r="AY29" s="56">
        <v>5731</v>
      </c>
      <c r="AZ29" s="56">
        <v>6744</v>
      </c>
      <c r="BA29" s="56">
        <v>6618</v>
      </c>
      <c r="BB29" s="56">
        <v>5767</v>
      </c>
      <c r="BC29" s="56">
        <v>5649</v>
      </c>
      <c r="BD29" s="56">
        <v>5603</v>
      </c>
      <c r="BE29" s="56">
        <v>4146</v>
      </c>
      <c r="BF29" s="56">
        <v>3294</v>
      </c>
      <c r="BG29" s="56">
        <v>2464</v>
      </c>
      <c r="BH29" s="56">
        <v>1402</v>
      </c>
      <c r="BI29" s="56">
        <v>856</v>
      </c>
      <c r="BJ29" s="56" t="s">
        <v>66</v>
      </c>
    </row>
    <row r="30" spans="1:62" s="37" customFormat="1">
      <c r="A30" s="56" t="s">
        <v>68</v>
      </c>
      <c r="B30" s="79" t="s">
        <v>69</v>
      </c>
      <c r="C30" s="56">
        <v>2227</v>
      </c>
      <c r="D30" s="56">
        <v>2532</v>
      </c>
      <c r="E30" s="56">
        <v>2631</v>
      </c>
      <c r="F30" s="56">
        <v>2974</v>
      </c>
      <c r="G30" s="56">
        <v>2450</v>
      </c>
      <c r="H30" s="56">
        <v>2136</v>
      </c>
      <c r="I30" s="56">
        <v>1999</v>
      </c>
      <c r="J30" s="56">
        <v>2090</v>
      </c>
      <c r="K30" s="56">
        <v>2844</v>
      </c>
      <c r="L30" s="56">
        <v>3724</v>
      </c>
      <c r="M30" s="56">
        <v>3668</v>
      </c>
      <c r="N30" s="56">
        <v>3137</v>
      </c>
      <c r="O30" s="56">
        <v>3175</v>
      </c>
      <c r="P30" s="56">
        <v>3243</v>
      </c>
      <c r="Q30" s="56">
        <v>2435</v>
      </c>
      <c r="R30" s="56">
        <v>1794</v>
      </c>
      <c r="S30" s="56">
        <v>1372</v>
      </c>
      <c r="T30" s="56">
        <v>684</v>
      </c>
      <c r="U30" s="56">
        <v>277</v>
      </c>
      <c r="V30" s="56" t="s">
        <v>68</v>
      </c>
      <c r="W30" s="80">
        <v>2171</v>
      </c>
      <c r="X30" s="56">
        <v>2386</v>
      </c>
      <c r="Y30" s="56">
        <v>2538</v>
      </c>
      <c r="Z30" s="56">
        <v>2686</v>
      </c>
      <c r="AA30" s="56">
        <v>2030</v>
      </c>
      <c r="AB30" s="56">
        <v>1967</v>
      </c>
      <c r="AC30" s="56">
        <v>2084</v>
      </c>
      <c r="AD30" s="56">
        <v>2307</v>
      </c>
      <c r="AE30" s="56">
        <v>3132</v>
      </c>
      <c r="AF30" s="56">
        <v>3844</v>
      </c>
      <c r="AG30" s="56">
        <v>3728</v>
      </c>
      <c r="AH30" s="56">
        <v>3277</v>
      </c>
      <c r="AI30" s="56">
        <v>3333</v>
      </c>
      <c r="AJ30" s="56">
        <v>3362</v>
      </c>
      <c r="AK30" s="56">
        <v>2605</v>
      </c>
      <c r="AL30" s="56">
        <v>2055</v>
      </c>
      <c r="AM30" s="56">
        <v>1596</v>
      </c>
      <c r="AN30" s="56">
        <v>1079</v>
      </c>
      <c r="AO30" s="56">
        <v>764</v>
      </c>
      <c r="AP30" s="56" t="s">
        <v>68</v>
      </c>
      <c r="AQ30" s="80">
        <v>4398</v>
      </c>
      <c r="AR30" s="56">
        <v>4918</v>
      </c>
      <c r="AS30" s="56">
        <v>5169</v>
      </c>
      <c r="AT30" s="56">
        <v>5660</v>
      </c>
      <c r="AU30" s="56">
        <v>4480</v>
      </c>
      <c r="AV30" s="56">
        <v>4103</v>
      </c>
      <c r="AW30" s="56">
        <v>4083</v>
      </c>
      <c r="AX30" s="56">
        <v>4397</v>
      </c>
      <c r="AY30" s="56">
        <v>5976</v>
      </c>
      <c r="AZ30" s="56">
        <v>7568</v>
      </c>
      <c r="BA30" s="56">
        <v>7396</v>
      </c>
      <c r="BB30" s="56">
        <v>6414</v>
      </c>
      <c r="BC30" s="56">
        <v>6508</v>
      </c>
      <c r="BD30" s="56">
        <v>6605</v>
      </c>
      <c r="BE30" s="56">
        <v>5040</v>
      </c>
      <c r="BF30" s="56">
        <v>3849</v>
      </c>
      <c r="BG30" s="56">
        <v>2968</v>
      </c>
      <c r="BH30" s="56">
        <v>1763</v>
      </c>
      <c r="BI30" s="56">
        <v>1041</v>
      </c>
      <c r="BJ30" s="56" t="s">
        <v>68</v>
      </c>
    </row>
    <row r="31" spans="1:62" s="37" customFormat="1">
      <c r="A31" s="56" t="s">
        <v>70</v>
      </c>
      <c r="B31" s="79" t="s">
        <v>71</v>
      </c>
      <c r="C31" s="56">
        <v>4891</v>
      </c>
      <c r="D31" s="56">
        <v>4729</v>
      </c>
      <c r="E31" s="56">
        <v>4432</v>
      </c>
      <c r="F31" s="56">
        <v>4801</v>
      </c>
      <c r="G31" s="56">
        <v>5042</v>
      </c>
      <c r="H31" s="56">
        <v>4821</v>
      </c>
      <c r="I31" s="56">
        <v>4595</v>
      </c>
      <c r="J31" s="56">
        <v>4337</v>
      </c>
      <c r="K31" s="56">
        <v>4668</v>
      </c>
      <c r="L31" s="56">
        <v>5257</v>
      </c>
      <c r="M31" s="56">
        <v>5024</v>
      </c>
      <c r="N31" s="56">
        <v>4240</v>
      </c>
      <c r="O31" s="56">
        <v>3788</v>
      </c>
      <c r="P31" s="56">
        <v>3736</v>
      </c>
      <c r="Q31" s="56">
        <v>2807</v>
      </c>
      <c r="R31" s="56">
        <v>2318</v>
      </c>
      <c r="S31" s="56">
        <v>1421</v>
      </c>
      <c r="T31" s="56">
        <v>812</v>
      </c>
      <c r="U31" s="56">
        <v>320</v>
      </c>
      <c r="V31" s="56" t="s">
        <v>70</v>
      </c>
      <c r="W31" s="80">
        <v>4711</v>
      </c>
      <c r="X31" s="56">
        <v>4517</v>
      </c>
      <c r="Y31" s="56">
        <v>4184</v>
      </c>
      <c r="Z31" s="56">
        <v>4518</v>
      </c>
      <c r="AA31" s="56">
        <v>5061</v>
      </c>
      <c r="AB31" s="56">
        <v>5028</v>
      </c>
      <c r="AC31" s="56">
        <v>4904</v>
      </c>
      <c r="AD31" s="56">
        <v>4279</v>
      </c>
      <c r="AE31" s="56">
        <v>4790</v>
      </c>
      <c r="AF31" s="56">
        <v>5585</v>
      </c>
      <c r="AG31" s="56">
        <v>5147</v>
      </c>
      <c r="AH31" s="56">
        <v>4181</v>
      </c>
      <c r="AI31" s="56">
        <v>3860</v>
      </c>
      <c r="AJ31" s="56">
        <v>4088</v>
      </c>
      <c r="AK31" s="56">
        <v>3178</v>
      </c>
      <c r="AL31" s="56">
        <v>2652</v>
      </c>
      <c r="AM31" s="56">
        <v>2006</v>
      </c>
      <c r="AN31" s="56">
        <v>1230</v>
      </c>
      <c r="AO31" s="56">
        <v>883</v>
      </c>
      <c r="AP31" s="56" t="s">
        <v>70</v>
      </c>
      <c r="AQ31" s="80">
        <v>9602</v>
      </c>
      <c r="AR31" s="56">
        <v>9246</v>
      </c>
      <c r="AS31" s="56">
        <v>8616</v>
      </c>
      <c r="AT31" s="56">
        <v>9319</v>
      </c>
      <c r="AU31" s="56">
        <v>10103</v>
      </c>
      <c r="AV31" s="56">
        <v>9849</v>
      </c>
      <c r="AW31" s="56">
        <v>9499</v>
      </c>
      <c r="AX31" s="56">
        <v>8616</v>
      </c>
      <c r="AY31" s="56">
        <v>9458</v>
      </c>
      <c r="AZ31" s="56">
        <v>10842</v>
      </c>
      <c r="BA31" s="56">
        <v>10171</v>
      </c>
      <c r="BB31" s="56">
        <v>8421</v>
      </c>
      <c r="BC31" s="56">
        <v>7648</v>
      </c>
      <c r="BD31" s="56">
        <v>7824</v>
      </c>
      <c r="BE31" s="56">
        <v>5985</v>
      </c>
      <c r="BF31" s="56">
        <v>4970</v>
      </c>
      <c r="BG31" s="56">
        <v>3427</v>
      </c>
      <c r="BH31" s="56">
        <v>2042</v>
      </c>
      <c r="BI31" s="56">
        <v>1203</v>
      </c>
      <c r="BJ31" s="56" t="s">
        <v>70</v>
      </c>
    </row>
    <row r="34" spans="1:63">
      <c r="B34" s="81" t="s">
        <v>372</v>
      </c>
    </row>
    <row r="35" spans="1:63">
      <c r="B35" s="50">
        <v>1</v>
      </c>
      <c r="C35" s="50">
        <v>2</v>
      </c>
      <c r="D35" s="50">
        <v>3</v>
      </c>
      <c r="E35" s="50">
        <v>4</v>
      </c>
      <c r="F35" s="50">
        <v>5</v>
      </c>
      <c r="G35" s="50">
        <v>6</v>
      </c>
      <c r="H35" s="50">
        <v>7</v>
      </c>
      <c r="I35" s="50">
        <v>8</v>
      </c>
      <c r="J35" s="50">
        <v>9</v>
      </c>
      <c r="K35" s="50">
        <v>10</v>
      </c>
      <c r="L35" s="50">
        <v>11</v>
      </c>
      <c r="M35" s="50">
        <v>12</v>
      </c>
      <c r="N35" s="50">
        <v>13</v>
      </c>
      <c r="O35" s="50">
        <v>14</v>
      </c>
      <c r="P35" s="50">
        <v>15</v>
      </c>
      <c r="Q35" s="50">
        <v>16</v>
      </c>
      <c r="R35" s="50">
        <v>17</v>
      </c>
      <c r="S35" s="50">
        <v>18</v>
      </c>
      <c r="T35" s="50">
        <v>19</v>
      </c>
      <c r="U35" s="50">
        <v>20</v>
      </c>
      <c r="V35" s="50">
        <v>21</v>
      </c>
      <c r="W35" s="50">
        <v>22</v>
      </c>
      <c r="X35" s="50">
        <v>23</v>
      </c>
      <c r="Y35" s="50">
        <v>24</v>
      </c>
      <c r="Z35" s="50">
        <v>25</v>
      </c>
      <c r="AA35" s="50">
        <v>26</v>
      </c>
      <c r="AB35" s="50">
        <v>27</v>
      </c>
      <c r="AC35" s="50">
        <v>28</v>
      </c>
      <c r="AD35" s="50">
        <v>29</v>
      </c>
      <c r="AE35" s="50">
        <v>30</v>
      </c>
      <c r="AF35" s="50">
        <v>31</v>
      </c>
      <c r="AG35" s="50">
        <v>32</v>
      </c>
      <c r="AH35" s="50">
        <v>33</v>
      </c>
      <c r="AI35" s="50">
        <v>34</v>
      </c>
      <c r="AJ35" s="50">
        <v>35</v>
      </c>
      <c r="AK35" s="50">
        <v>36</v>
      </c>
      <c r="AL35" s="50">
        <v>37</v>
      </c>
      <c r="AM35" s="50">
        <v>38</v>
      </c>
      <c r="AN35" s="50">
        <v>39</v>
      </c>
      <c r="AO35" s="50">
        <v>40</v>
      </c>
      <c r="AP35" s="50">
        <v>41</v>
      </c>
      <c r="AQ35" s="50">
        <v>42</v>
      </c>
      <c r="AR35" s="50">
        <v>43</v>
      </c>
      <c r="AS35" s="50">
        <v>44</v>
      </c>
      <c r="AT35" s="50">
        <v>45</v>
      </c>
      <c r="AU35" s="50">
        <v>46</v>
      </c>
      <c r="AV35" s="50">
        <v>47</v>
      </c>
      <c r="AW35" s="50">
        <v>48</v>
      </c>
      <c r="AX35" s="50">
        <v>49</v>
      </c>
      <c r="AY35" s="50">
        <v>50</v>
      </c>
      <c r="AZ35" s="50">
        <v>51</v>
      </c>
      <c r="BA35" s="50">
        <v>52</v>
      </c>
      <c r="BB35" s="50">
        <v>53</v>
      </c>
      <c r="BC35" s="50">
        <v>54</v>
      </c>
      <c r="BD35" s="50">
        <v>55</v>
      </c>
      <c r="BE35" s="50">
        <v>56</v>
      </c>
      <c r="BF35" s="50">
        <v>57</v>
      </c>
      <c r="BG35" s="50">
        <v>58</v>
      </c>
      <c r="BH35" s="50">
        <v>59</v>
      </c>
      <c r="BI35" s="50">
        <v>60</v>
      </c>
      <c r="BJ35" s="50">
        <v>61</v>
      </c>
      <c r="BK35" s="50">
        <v>62</v>
      </c>
    </row>
    <row r="36" spans="1:63">
      <c r="A36" s="51" t="s">
        <v>311</v>
      </c>
      <c r="B36" s="51" t="s">
        <v>22</v>
      </c>
      <c r="C36" s="58" t="s">
        <v>312</v>
      </c>
      <c r="D36" s="58" t="s">
        <v>313</v>
      </c>
      <c r="E36" s="58" t="s">
        <v>314</v>
      </c>
      <c r="F36" s="58" t="s">
        <v>315</v>
      </c>
      <c r="G36" s="58" t="s">
        <v>316</v>
      </c>
      <c r="H36" s="58" t="s">
        <v>317</v>
      </c>
      <c r="I36" s="58" t="s">
        <v>318</v>
      </c>
      <c r="J36" s="58" t="s">
        <v>319</v>
      </c>
      <c r="K36" s="58" t="s">
        <v>320</v>
      </c>
      <c r="L36" s="58" t="s">
        <v>321</v>
      </c>
      <c r="M36" s="58" t="s">
        <v>322</v>
      </c>
      <c r="N36" s="58" t="s">
        <v>323</v>
      </c>
      <c r="O36" s="58" t="s">
        <v>324</v>
      </c>
      <c r="P36" s="58" t="s">
        <v>325</v>
      </c>
      <c r="Q36" s="58" t="s">
        <v>326</v>
      </c>
      <c r="R36" s="58" t="s">
        <v>327</v>
      </c>
      <c r="S36" s="58" t="s">
        <v>328</v>
      </c>
      <c r="T36" s="58" t="s">
        <v>329</v>
      </c>
      <c r="U36" s="59" t="s">
        <v>330</v>
      </c>
      <c r="V36" s="58" t="s">
        <v>331</v>
      </c>
      <c r="W36" s="82" t="s">
        <v>332</v>
      </c>
      <c r="X36" s="26" t="s">
        <v>333</v>
      </c>
      <c r="Y36" s="26" t="s">
        <v>334</v>
      </c>
      <c r="Z36" s="26" t="s">
        <v>335</v>
      </c>
      <c r="AA36" s="26" t="s">
        <v>336</v>
      </c>
      <c r="AB36" s="26" t="s">
        <v>337</v>
      </c>
      <c r="AC36" s="26" t="s">
        <v>338</v>
      </c>
      <c r="AD36" s="26" t="s">
        <v>339</v>
      </c>
      <c r="AE36" s="26" t="s">
        <v>340</v>
      </c>
      <c r="AF36" s="26" t="s">
        <v>341</v>
      </c>
      <c r="AG36" s="26" t="s">
        <v>342</v>
      </c>
      <c r="AH36" s="26" t="s">
        <v>343</v>
      </c>
      <c r="AI36" s="26" t="s">
        <v>344</v>
      </c>
      <c r="AJ36" s="26" t="s">
        <v>345</v>
      </c>
      <c r="AK36" s="26" t="s">
        <v>346</v>
      </c>
      <c r="AL36" s="26" t="s">
        <v>347</v>
      </c>
      <c r="AM36" s="26" t="s">
        <v>348</v>
      </c>
      <c r="AN36" s="26" t="s">
        <v>349</v>
      </c>
      <c r="AO36" s="26" t="s">
        <v>350</v>
      </c>
      <c r="AP36" s="26" t="s">
        <v>351</v>
      </c>
      <c r="AQ36" s="27" t="s">
        <v>352</v>
      </c>
      <c r="AR36" s="28" t="s">
        <v>353</v>
      </c>
      <c r="AS36" s="28" t="s">
        <v>354</v>
      </c>
      <c r="AT36" s="28" t="s">
        <v>355</v>
      </c>
      <c r="AU36" s="28" t="s">
        <v>356</v>
      </c>
      <c r="AV36" s="28" t="s">
        <v>357</v>
      </c>
      <c r="AW36" s="28" t="s">
        <v>358</v>
      </c>
      <c r="AX36" s="28" t="s">
        <v>359</v>
      </c>
      <c r="AY36" s="28" t="s">
        <v>360</v>
      </c>
      <c r="AZ36" s="28" t="s">
        <v>361</v>
      </c>
      <c r="BA36" s="28" t="s">
        <v>362</v>
      </c>
      <c r="BB36" s="28" t="s">
        <v>363</v>
      </c>
      <c r="BC36" s="28" t="s">
        <v>364</v>
      </c>
      <c r="BD36" s="28" t="s">
        <v>365</v>
      </c>
      <c r="BE36" s="28" t="s">
        <v>366</v>
      </c>
      <c r="BF36" s="28" t="s">
        <v>367</v>
      </c>
      <c r="BG36" s="28" t="s">
        <v>368</v>
      </c>
      <c r="BH36" s="28" t="s">
        <v>369</v>
      </c>
      <c r="BI36" s="28" t="s">
        <v>370</v>
      </c>
      <c r="BJ36" s="28" t="s">
        <v>371</v>
      </c>
    </row>
    <row r="37" spans="1:63">
      <c r="A37" s="61" t="s">
        <v>20</v>
      </c>
      <c r="B37" s="61" t="s">
        <v>20</v>
      </c>
      <c r="C37" s="50">
        <v>81971</v>
      </c>
      <c r="D37" s="50">
        <v>90525</v>
      </c>
      <c r="E37" s="50">
        <v>98653</v>
      </c>
      <c r="F37" s="50">
        <v>100867</v>
      </c>
      <c r="G37" s="50">
        <v>96043</v>
      </c>
      <c r="H37" s="50">
        <v>82198</v>
      </c>
      <c r="I37" s="50">
        <v>89259</v>
      </c>
      <c r="J37" s="50">
        <v>102122</v>
      </c>
      <c r="K37" s="50">
        <v>106380</v>
      </c>
      <c r="L37" s="50">
        <v>96067</v>
      </c>
      <c r="M37" s="50">
        <v>92667</v>
      </c>
      <c r="N37" s="50">
        <v>102689</v>
      </c>
      <c r="O37" s="50">
        <v>84234</v>
      </c>
      <c r="P37" s="50">
        <v>71186</v>
      </c>
      <c r="Q37" s="50">
        <v>58579</v>
      </c>
      <c r="R37" s="50">
        <v>45409</v>
      </c>
      <c r="S37" s="50">
        <v>30741</v>
      </c>
      <c r="T37" s="50">
        <v>13107</v>
      </c>
      <c r="U37" s="50">
        <v>5058</v>
      </c>
      <c r="V37" s="50" t="s">
        <v>20</v>
      </c>
      <c r="W37" s="83">
        <v>77309</v>
      </c>
      <c r="X37" s="50">
        <v>85944</v>
      </c>
      <c r="Y37" s="50">
        <v>94527</v>
      </c>
      <c r="Z37" s="50">
        <v>95632</v>
      </c>
      <c r="AA37" s="50">
        <v>93810</v>
      </c>
      <c r="AB37" s="50">
        <v>81561</v>
      </c>
      <c r="AC37" s="50">
        <v>92886</v>
      </c>
      <c r="AD37" s="50">
        <v>106988</v>
      </c>
      <c r="AE37" s="50">
        <v>110515</v>
      </c>
      <c r="AF37" s="50">
        <v>99500</v>
      </c>
      <c r="AG37" s="50">
        <v>95338</v>
      </c>
      <c r="AH37" s="50">
        <v>104868</v>
      </c>
      <c r="AI37" s="50">
        <v>87004</v>
      </c>
      <c r="AJ37" s="50">
        <v>75309</v>
      </c>
      <c r="AK37" s="50">
        <v>66988</v>
      </c>
      <c r="AL37" s="50">
        <v>59199</v>
      </c>
      <c r="AM37" s="50">
        <v>50017</v>
      </c>
      <c r="AN37" s="50">
        <v>28055</v>
      </c>
      <c r="AO37" s="50">
        <v>16104</v>
      </c>
      <c r="AP37" s="50" t="s">
        <v>20</v>
      </c>
      <c r="AQ37" s="83">
        <v>159280</v>
      </c>
      <c r="AR37" s="50">
        <v>176469</v>
      </c>
      <c r="AS37" s="50">
        <v>193180</v>
      </c>
      <c r="AT37" s="50">
        <v>196499</v>
      </c>
      <c r="AU37" s="50">
        <v>189853</v>
      </c>
      <c r="AV37" s="50">
        <v>163759</v>
      </c>
      <c r="AW37" s="50">
        <v>182145</v>
      </c>
      <c r="AX37" s="50">
        <v>209110</v>
      </c>
      <c r="AY37" s="50">
        <v>216895</v>
      </c>
      <c r="AZ37" s="50">
        <v>195567</v>
      </c>
      <c r="BA37" s="50">
        <v>188005</v>
      </c>
      <c r="BB37" s="50">
        <v>207557</v>
      </c>
      <c r="BC37" s="50">
        <v>171238</v>
      </c>
      <c r="BD37" s="50">
        <v>146495</v>
      </c>
      <c r="BE37" s="50">
        <v>125567</v>
      </c>
      <c r="BF37" s="50">
        <v>104608</v>
      </c>
      <c r="BG37" s="50">
        <v>80758</v>
      </c>
      <c r="BH37" s="50">
        <v>41162</v>
      </c>
      <c r="BI37" s="50">
        <v>21162</v>
      </c>
      <c r="BJ37" s="50" t="s">
        <v>20</v>
      </c>
      <c r="BK37" s="50" t="s">
        <v>166</v>
      </c>
    </row>
    <row r="38" spans="1:63">
      <c r="A38" s="63"/>
      <c r="B38" s="64" t="s">
        <v>23</v>
      </c>
      <c r="C38" s="50">
        <v>18233</v>
      </c>
      <c r="D38" s="50">
        <v>20091</v>
      </c>
      <c r="E38" s="50">
        <v>21810</v>
      </c>
      <c r="F38" s="50">
        <v>21798</v>
      </c>
      <c r="G38" s="50">
        <v>18804</v>
      </c>
      <c r="H38" s="50">
        <v>17516</v>
      </c>
      <c r="I38" s="50">
        <v>20079</v>
      </c>
      <c r="J38" s="50">
        <v>22758</v>
      </c>
      <c r="K38" s="50">
        <v>24049</v>
      </c>
      <c r="L38" s="50">
        <v>21516</v>
      </c>
      <c r="M38" s="50">
        <v>21239</v>
      </c>
      <c r="N38" s="50">
        <v>24856</v>
      </c>
      <c r="O38" s="50">
        <v>20833</v>
      </c>
      <c r="P38" s="50">
        <v>17438</v>
      </c>
      <c r="Q38" s="50">
        <v>14073</v>
      </c>
      <c r="R38" s="50">
        <v>11035</v>
      </c>
      <c r="S38" s="50">
        <v>7188</v>
      </c>
      <c r="T38" s="50">
        <v>3264</v>
      </c>
      <c r="U38" s="50">
        <v>1437</v>
      </c>
      <c r="V38" s="50">
        <v>0</v>
      </c>
      <c r="W38" s="83">
        <v>17056</v>
      </c>
      <c r="X38" s="50">
        <v>19141</v>
      </c>
      <c r="Y38" s="50">
        <v>21081</v>
      </c>
      <c r="Z38" s="50">
        <v>20305</v>
      </c>
      <c r="AA38" s="50">
        <v>17705</v>
      </c>
      <c r="AB38" s="50">
        <v>17256</v>
      </c>
      <c r="AC38" s="50">
        <v>20647</v>
      </c>
      <c r="AD38" s="50">
        <v>24125</v>
      </c>
      <c r="AE38" s="50">
        <v>24801</v>
      </c>
      <c r="AF38" s="50">
        <v>22346</v>
      </c>
      <c r="AG38" s="50">
        <v>22044</v>
      </c>
      <c r="AH38" s="50">
        <v>25246</v>
      </c>
      <c r="AI38" s="50">
        <v>21238</v>
      </c>
      <c r="AJ38" s="50">
        <v>18480</v>
      </c>
      <c r="AK38" s="50">
        <v>16013</v>
      </c>
      <c r="AL38" s="50">
        <v>14403</v>
      </c>
      <c r="AM38" s="50">
        <v>12063</v>
      </c>
      <c r="AN38" s="50">
        <v>6940</v>
      </c>
      <c r="AO38" s="50">
        <v>4320</v>
      </c>
      <c r="AQ38" s="83">
        <v>35289</v>
      </c>
      <c r="AR38" s="50">
        <v>39232</v>
      </c>
      <c r="AS38" s="50">
        <v>42891</v>
      </c>
      <c r="AT38" s="50">
        <v>42103</v>
      </c>
      <c r="AU38" s="50">
        <v>36509</v>
      </c>
      <c r="AV38" s="50">
        <v>34772</v>
      </c>
      <c r="AW38" s="50">
        <v>40726</v>
      </c>
      <c r="AX38" s="50">
        <v>46883</v>
      </c>
      <c r="AY38" s="50">
        <v>48850</v>
      </c>
      <c r="AZ38" s="50">
        <v>43862</v>
      </c>
      <c r="BA38" s="50">
        <v>43283</v>
      </c>
      <c r="BB38" s="50">
        <v>50102</v>
      </c>
      <c r="BC38" s="50">
        <v>42071</v>
      </c>
      <c r="BD38" s="50">
        <v>35918</v>
      </c>
      <c r="BE38" s="50">
        <v>30086</v>
      </c>
      <c r="BF38" s="50">
        <v>25438</v>
      </c>
      <c r="BG38" s="50">
        <v>19251</v>
      </c>
      <c r="BH38" s="50">
        <v>10204</v>
      </c>
      <c r="BI38" s="50">
        <v>5757</v>
      </c>
      <c r="BK38" s="50">
        <v>2005</v>
      </c>
    </row>
    <row r="39" spans="1:63">
      <c r="A39" s="66" t="s">
        <v>24</v>
      </c>
      <c r="B39" s="67" t="s">
        <v>25</v>
      </c>
      <c r="C39" s="50">
        <v>3250</v>
      </c>
      <c r="D39" s="50">
        <v>4007</v>
      </c>
      <c r="E39" s="50">
        <v>4414</v>
      </c>
      <c r="F39" s="50">
        <v>4117</v>
      </c>
      <c r="G39" s="50">
        <v>2814</v>
      </c>
      <c r="H39" s="50">
        <v>2755</v>
      </c>
      <c r="I39" s="50">
        <v>3469</v>
      </c>
      <c r="J39" s="50">
        <v>4268</v>
      </c>
      <c r="K39" s="50">
        <v>4730</v>
      </c>
      <c r="L39" s="50">
        <v>4322</v>
      </c>
      <c r="M39" s="50">
        <v>4507</v>
      </c>
      <c r="N39" s="50">
        <v>5141</v>
      </c>
      <c r="O39" s="50">
        <v>4496</v>
      </c>
      <c r="P39" s="50">
        <v>3762</v>
      </c>
      <c r="Q39" s="50">
        <v>3085</v>
      </c>
      <c r="R39" s="50">
        <v>2447</v>
      </c>
      <c r="S39" s="50">
        <v>1705</v>
      </c>
      <c r="T39" s="50">
        <v>784</v>
      </c>
      <c r="U39" s="50">
        <v>311</v>
      </c>
      <c r="V39" s="50" t="s">
        <v>24</v>
      </c>
      <c r="W39" s="83">
        <v>3081</v>
      </c>
      <c r="X39" s="50">
        <v>3607</v>
      </c>
      <c r="Y39" s="50">
        <v>4173</v>
      </c>
      <c r="Z39" s="50">
        <v>3761</v>
      </c>
      <c r="AA39" s="50">
        <v>2342</v>
      </c>
      <c r="AB39" s="50">
        <v>2665</v>
      </c>
      <c r="AC39" s="50">
        <v>3523</v>
      </c>
      <c r="AD39" s="50">
        <v>4433</v>
      </c>
      <c r="AE39" s="50">
        <v>4782</v>
      </c>
      <c r="AF39" s="50">
        <v>4426</v>
      </c>
      <c r="AG39" s="50">
        <v>4595</v>
      </c>
      <c r="AH39" s="50">
        <v>5267</v>
      </c>
      <c r="AI39" s="50">
        <v>4578</v>
      </c>
      <c r="AJ39" s="50">
        <v>3707</v>
      </c>
      <c r="AK39" s="50">
        <v>3292</v>
      </c>
      <c r="AL39" s="50">
        <v>2873</v>
      </c>
      <c r="AM39" s="50">
        <v>2438</v>
      </c>
      <c r="AN39" s="50">
        <v>1397</v>
      </c>
      <c r="AO39" s="50">
        <v>886</v>
      </c>
      <c r="AP39" s="50" t="s">
        <v>24</v>
      </c>
      <c r="AQ39" s="83">
        <v>6331</v>
      </c>
      <c r="AR39" s="50">
        <v>7614</v>
      </c>
      <c r="AS39" s="50">
        <v>8587</v>
      </c>
      <c r="AT39" s="50">
        <v>7878</v>
      </c>
      <c r="AU39" s="50">
        <v>5156</v>
      </c>
      <c r="AV39" s="50">
        <v>5420</v>
      </c>
      <c r="AW39" s="50">
        <v>6992</v>
      </c>
      <c r="AX39" s="50">
        <v>8701</v>
      </c>
      <c r="AY39" s="50">
        <v>9512</v>
      </c>
      <c r="AZ39" s="50">
        <v>8748</v>
      </c>
      <c r="BA39" s="50">
        <v>9102</v>
      </c>
      <c r="BB39" s="50">
        <v>10408</v>
      </c>
      <c r="BC39" s="50">
        <v>9074</v>
      </c>
      <c r="BD39" s="50">
        <v>7469</v>
      </c>
      <c r="BE39" s="50">
        <v>6377</v>
      </c>
      <c r="BF39" s="50">
        <v>5320</v>
      </c>
      <c r="BG39" s="50">
        <v>4143</v>
      </c>
      <c r="BH39" s="50">
        <v>2181</v>
      </c>
      <c r="BI39" s="50">
        <v>1197</v>
      </c>
      <c r="BJ39" s="50" t="s">
        <v>24</v>
      </c>
      <c r="BK39" s="50">
        <v>2005</v>
      </c>
    </row>
    <row r="40" spans="1:63">
      <c r="A40" s="69"/>
      <c r="B40" s="70" t="s">
        <v>26</v>
      </c>
      <c r="C40" s="50">
        <v>9566</v>
      </c>
      <c r="D40" s="50">
        <v>11101</v>
      </c>
      <c r="E40" s="50">
        <v>12151</v>
      </c>
      <c r="F40" s="50">
        <v>12571</v>
      </c>
      <c r="G40" s="50">
        <v>10704</v>
      </c>
      <c r="H40" s="50">
        <v>8576</v>
      </c>
      <c r="I40" s="50">
        <v>9230</v>
      </c>
      <c r="J40" s="50">
        <v>11605</v>
      </c>
      <c r="K40" s="50">
        <v>12443</v>
      </c>
      <c r="L40" s="50">
        <v>11956</v>
      </c>
      <c r="M40" s="50">
        <v>12232</v>
      </c>
      <c r="N40" s="50">
        <v>14095</v>
      </c>
      <c r="O40" s="50">
        <v>12021</v>
      </c>
      <c r="P40" s="50">
        <v>10243</v>
      </c>
      <c r="Q40" s="50">
        <v>8443</v>
      </c>
      <c r="R40" s="50">
        <v>6449</v>
      </c>
      <c r="S40" s="50">
        <v>4383</v>
      </c>
      <c r="T40" s="50">
        <v>1959</v>
      </c>
      <c r="U40" s="50">
        <v>601</v>
      </c>
      <c r="W40" s="83">
        <v>8815</v>
      </c>
      <c r="X40" s="50">
        <v>10122</v>
      </c>
      <c r="Y40" s="50">
        <v>11795</v>
      </c>
      <c r="Z40" s="50">
        <v>11982</v>
      </c>
      <c r="AA40" s="50">
        <v>10506</v>
      </c>
      <c r="AB40" s="50">
        <v>8739</v>
      </c>
      <c r="AC40" s="50">
        <v>10141</v>
      </c>
      <c r="AD40" s="50">
        <v>12088</v>
      </c>
      <c r="AE40" s="50">
        <v>13564</v>
      </c>
      <c r="AF40" s="50">
        <v>12539</v>
      </c>
      <c r="AG40" s="50">
        <v>12698</v>
      </c>
      <c r="AH40" s="50">
        <v>14532</v>
      </c>
      <c r="AI40" s="50">
        <v>12309</v>
      </c>
      <c r="AJ40" s="50">
        <v>10331</v>
      </c>
      <c r="AK40" s="50">
        <v>9134</v>
      </c>
      <c r="AL40" s="50">
        <v>8261</v>
      </c>
      <c r="AM40" s="50">
        <v>6954</v>
      </c>
      <c r="AN40" s="50">
        <v>3901</v>
      </c>
      <c r="AO40" s="50">
        <v>2178</v>
      </c>
      <c r="AQ40" s="83">
        <v>18381</v>
      </c>
      <c r="AR40" s="50">
        <v>21223</v>
      </c>
      <c r="AS40" s="50">
        <v>23946</v>
      </c>
      <c r="AT40" s="50">
        <v>24553</v>
      </c>
      <c r="AU40" s="50">
        <v>21210</v>
      </c>
      <c r="AV40" s="50">
        <v>17315</v>
      </c>
      <c r="AW40" s="50">
        <v>19371</v>
      </c>
      <c r="AX40" s="50">
        <v>23693</v>
      </c>
      <c r="AY40" s="50">
        <v>26007</v>
      </c>
      <c r="AZ40" s="50">
        <v>24495</v>
      </c>
      <c r="BA40" s="50">
        <v>24930</v>
      </c>
      <c r="BB40" s="50">
        <v>28627</v>
      </c>
      <c r="BC40" s="50">
        <v>24330</v>
      </c>
      <c r="BD40" s="50">
        <v>20574</v>
      </c>
      <c r="BE40" s="50">
        <v>17577</v>
      </c>
      <c r="BF40" s="50">
        <v>14710</v>
      </c>
      <c r="BG40" s="50">
        <v>11337</v>
      </c>
      <c r="BH40" s="50">
        <v>5860</v>
      </c>
      <c r="BI40" s="50">
        <v>2779</v>
      </c>
      <c r="BK40" s="50">
        <v>2005</v>
      </c>
    </row>
    <row r="41" spans="1:63">
      <c r="A41" s="55"/>
      <c r="B41" s="71" t="s">
        <v>221</v>
      </c>
      <c r="C41" s="50">
        <v>13746</v>
      </c>
      <c r="D41" s="50">
        <v>14713</v>
      </c>
      <c r="E41" s="50">
        <v>16169</v>
      </c>
      <c r="F41" s="50">
        <v>16632</v>
      </c>
      <c r="G41" s="50">
        <v>17097</v>
      </c>
      <c r="H41" s="50">
        <v>14461</v>
      </c>
      <c r="I41" s="50">
        <v>15168</v>
      </c>
      <c r="J41" s="50">
        <v>17292</v>
      </c>
      <c r="K41" s="50">
        <v>18121</v>
      </c>
      <c r="L41" s="50">
        <v>16608</v>
      </c>
      <c r="M41" s="50">
        <v>15525</v>
      </c>
      <c r="N41" s="50">
        <v>16618</v>
      </c>
      <c r="O41" s="50">
        <v>13593</v>
      </c>
      <c r="P41" s="50">
        <v>11835</v>
      </c>
      <c r="Q41" s="50">
        <v>9904</v>
      </c>
      <c r="R41" s="50">
        <v>7796</v>
      </c>
      <c r="S41" s="50">
        <v>5324</v>
      </c>
      <c r="T41" s="50">
        <v>2156</v>
      </c>
      <c r="U41" s="50">
        <v>812</v>
      </c>
      <c r="W41" s="83">
        <v>13192</v>
      </c>
      <c r="X41" s="50">
        <v>14010</v>
      </c>
      <c r="Y41" s="50">
        <v>14989</v>
      </c>
      <c r="Z41" s="50">
        <v>16092</v>
      </c>
      <c r="AA41" s="50">
        <v>16325</v>
      </c>
      <c r="AB41" s="50">
        <v>13645</v>
      </c>
      <c r="AC41" s="50">
        <v>16003</v>
      </c>
      <c r="AD41" s="50">
        <v>17768</v>
      </c>
      <c r="AE41" s="50">
        <v>18638</v>
      </c>
      <c r="AF41" s="50">
        <v>17370</v>
      </c>
      <c r="AG41" s="50">
        <v>16006</v>
      </c>
      <c r="AH41" s="50">
        <v>17580</v>
      </c>
      <c r="AI41" s="50">
        <v>14434</v>
      </c>
      <c r="AJ41" s="50">
        <v>12827</v>
      </c>
      <c r="AK41" s="50">
        <v>11531</v>
      </c>
      <c r="AL41" s="50">
        <v>10163</v>
      </c>
      <c r="AM41" s="50">
        <v>8329</v>
      </c>
      <c r="AN41" s="50">
        <v>4759</v>
      </c>
      <c r="AO41" s="50">
        <v>2679</v>
      </c>
      <c r="AQ41" s="83">
        <v>26938</v>
      </c>
      <c r="AR41" s="50">
        <v>28723</v>
      </c>
      <c r="AS41" s="50">
        <v>31158</v>
      </c>
      <c r="AT41" s="50">
        <v>32724</v>
      </c>
      <c r="AU41" s="50">
        <v>33422</v>
      </c>
      <c r="AV41" s="50">
        <v>28106</v>
      </c>
      <c r="AW41" s="50">
        <v>31171</v>
      </c>
      <c r="AX41" s="50">
        <v>35060</v>
      </c>
      <c r="AY41" s="50">
        <v>36759</v>
      </c>
      <c r="AZ41" s="50">
        <v>33978</v>
      </c>
      <c r="BA41" s="50">
        <v>31531</v>
      </c>
      <c r="BB41" s="50">
        <v>34198</v>
      </c>
      <c r="BC41" s="50">
        <v>28027</v>
      </c>
      <c r="BD41" s="50">
        <v>24662</v>
      </c>
      <c r="BE41" s="50">
        <v>21435</v>
      </c>
      <c r="BF41" s="50">
        <v>17959</v>
      </c>
      <c r="BG41" s="50">
        <v>13653</v>
      </c>
      <c r="BH41" s="50">
        <v>6915</v>
      </c>
      <c r="BI41" s="50">
        <v>3491</v>
      </c>
      <c r="BK41" s="50">
        <v>2005</v>
      </c>
    </row>
    <row r="42" spans="1:63">
      <c r="A42" s="73"/>
      <c r="B42" s="74" t="s">
        <v>107</v>
      </c>
      <c r="C42" s="50">
        <v>12421</v>
      </c>
      <c r="D42" s="50">
        <v>13629</v>
      </c>
      <c r="E42" s="50">
        <v>14457</v>
      </c>
      <c r="F42" s="50">
        <v>16417</v>
      </c>
      <c r="G42" s="50">
        <v>21051</v>
      </c>
      <c r="H42" s="50">
        <v>15701</v>
      </c>
      <c r="I42" s="50">
        <v>15036</v>
      </c>
      <c r="J42" s="50">
        <v>15511</v>
      </c>
      <c r="K42" s="50">
        <v>15652</v>
      </c>
      <c r="L42" s="50">
        <v>13901</v>
      </c>
      <c r="M42" s="50">
        <v>12683</v>
      </c>
      <c r="N42" s="50">
        <v>12743</v>
      </c>
      <c r="O42" s="50">
        <v>9737</v>
      </c>
      <c r="P42" s="50">
        <v>8253</v>
      </c>
      <c r="Q42" s="50">
        <v>7031</v>
      </c>
      <c r="R42" s="50">
        <v>5674</v>
      </c>
      <c r="S42" s="50">
        <v>4115</v>
      </c>
      <c r="T42" s="50">
        <v>1761</v>
      </c>
      <c r="U42" s="50">
        <v>659</v>
      </c>
      <c r="W42" s="83">
        <v>11915</v>
      </c>
      <c r="X42" s="50">
        <v>13112</v>
      </c>
      <c r="Y42" s="50">
        <v>13693</v>
      </c>
      <c r="Z42" s="50">
        <v>15421</v>
      </c>
      <c r="AA42" s="50">
        <v>22028</v>
      </c>
      <c r="AB42" s="50">
        <v>15681</v>
      </c>
      <c r="AC42" s="50">
        <v>14999</v>
      </c>
      <c r="AD42" s="50">
        <v>16149</v>
      </c>
      <c r="AE42" s="50">
        <v>16407</v>
      </c>
      <c r="AF42" s="50">
        <v>14394</v>
      </c>
      <c r="AG42" s="50">
        <v>12949</v>
      </c>
      <c r="AH42" s="50">
        <v>12844</v>
      </c>
      <c r="AI42" s="50">
        <v>10246</v>
      </c>
      <c r="AJ42" s="50">
        <v>9246</v>
      </c>
      <c r="AK42" s="50">
        <v>8433</v>
      </c>
      <c r="AL42" s="50">
        <v>7708</v>
      </c>
      <c r="AM42" s="50">
        <v>6812</v>
      </c>
      <c r="AN42" s="50">
        <v>3402</v>
      </c>
      <c r="AO42" s="50">
        <v>2007</v>
      </c>
      <c r="AQ42" s="83">
        <v>24336</v>
      </c>
      <c r="AR42" s="50">
        <v>26741</v>
      </c>
      <c r="AS42" s="50">
        <v>28150</v>
      </c>
      <c r="AT42" s="50">
        <v>31838</v>
      </c>
      <c r="AU42" s="50">
        <v>43079</v>
      </c>
      <c r="AV42" s="50">
        <v>31382</v>
      </c>
      <c r="AW42" s="50">
        <v>30035</v>
      </c>
      <c r="AX42" s="50">
        <v>31660</v>
      </c>
      <c r="AY42" s="50">
        <v>32059</v>
      </c>
      <c r="AZ42" s="50">
        <v>28295</v>
      </c>
      <c r="BA42" s="50">
        <v>25632</v>
      </c>
      <c r="BB42" s="50">
        <v>25587</v>
      </c>
      <c r="BC42" s="50">
        <v>19983</v>
      </c>
      <c r="BD42" s="50">
        <v>17499</v>
      </c>
      <c r="BE42" s="50">
        <v>15464</v>
      </c>
      <c r="BF42" s="50">
        <v>13382</v>
      </c>
      <c r="BG42" s="50">
        <v>10927</v>
      </c>
      <c r="BH42" s="50">
        <v>5163</v>
      </c>
      <c r="BI42" s="50">
        <v>2666</v>
      </c>
      <c r="BK42" s="50">
        <v>2005</v>
      </c>
    </row>
    <row r="43" spans="1:63">
      <c r="A43" s="76"/>
      <c r="B43" s="77" t="s">
        <v>27</v>
      </c>
      <c r="C43" s="50">
        <v>8387</v>
      </c>
      <c r="D43" s="50">
        <v>8928</v>
      </c>
      <c r="E43" s="50">
        <v>9769</v>
      </c>
      <c r="F43" s="50">
        <v>10083</v>
      </c>
      <c r="G43" s="50">
        <v>10306</v>
      </c>
      <c r="H43" s="50">
        <v>8402</v>
      </c>
      <c r="I43" s="50">
        <v>9067</v>
      </c>
      <c r="J43" s="50">
        <v>10241</v>
      </c>
      <c r="K43" s="50">
        <v>10371</v>
      </c>
      <c r="L43" s="50">
        <v>9218</v>
      </c>
      <c r="M43" s="50">
        <v>8900</v>
      </c>
      <c r="N43" s="50">
        <v>9889</v>
      </c>
      <c r="O43" s="50">
        <v>7900</v>
      </c>
      <c r="P43" s="50">
        <v>6608</v>
      </c>
      <c r="Q43" s="50">
        <v>5405</v>
      </c>
      <c r="R43" s="50">
        <v>3967</v>
      </c>
      <c r="S43" s="50">
        <v>2657</v>
      </c>
      <c r="T43" s="50">
        <v>1032</v>
      </c>
      <c r="U43" s="50">
        <v>369</v>
      </c>
      <c r="W43" s="83">
        <v>8031</v>
      </c>
      <c r="X43" s="50">
        <v>8662</v>
      </c>
      <c r="Y43" s="50">
        <v>9453</v>
      </c>
      <c r="Z43" s="50">
        <v>9599</v>
      </c>
      <c r="AA43" s="50">
        <v>9765</v>
      </c>
      <c r="AB43" s="50">
        <v>8378</v>
      </c>
      <c r="AC43" s="50">
        <v>9649</v>
      </c>
      <c r="AD43" s="50">
        <v>10830</v>
      </c>
      <c r="AE43" s="50">
        <v>10824</v>
      </c>
      <c r="AF43" s="50">
        <v>9571</v>
      </c>
      <c r="AG43" s="50">
        <v>9126</v>
      </c>
      <c r="AH43" s="50">
        <v>9927</v>
      </c>
      <c r="AI43" s="50">
        <v>7995</v>
      </c>
      <c r="AJ43" s="50">
        <v>6943</v>
      </c>
      <c r="AK43" s="50">
        <v>6277</v>
      </c>
      <c r="AL43" s="50">
        <v>5333</v>
      </c>
      <c r="AM43" s="50">
        <v>4629</v>
      </c>
      <c r="AN43" s="50">
        <v>2505</v>
      </c>
      <c r="AO43" s="50">
        <v>1333</v>
      </c>
      <c r="AQ43" s="83">
        <v>16418</v>
      </c>
      <c r="AR43" s="50">
        <v>17590</v>
      </c>
      <c r="AS43" s="50">
        <v>19222</v>
      </c>
      <c r="AT43" s="50">
        <v>19682</v>
      </c>
      <c r="AU43" s="50">
        <v>20071</v>
      </c>
      <c r="AV43" s="50">
        <v>16780</v>
      </c>
      <c r="AW43" s="50">
        <v>18716</v>
      </c>
      <c r="AX43" s="50">
        <v>21071</v>
      </c>
      <c r="AY43" s="50">
        <v>21195</v>
      </c>
      <c r="AZ43" s="50">
        <v>18789</v>
      </c>
      <c r="BA43" s="50">
        <v>18026</v>
      </c>
      <c r="BB43" s="50">
        <v>19816</v>
      </c>
      <c r="BC43" s="50">
        <v>15895</v>
      </c>
      <c r="BD43" s="50">
        <v>13551</v>
      </c>
      <c r="BE43" s="50">
        <v>11682</v>
      </c>
      <c r="BF43" s="50">
        <v>9300</v>
      </c>
      <c r="BG43" s="50">
        <v>7286</v>
      </c>
      <c r="BH43" s="50">
        <v>3537</v>
      </c>
      <c r="BI43" s="50">
        <v>1702</v>
      </c>
      <c r="BK43" s="50">
        <v>2005</v>
      </c>
    </row>
    <row r="44" spans="1:63">
      <c r="A44" s="56"/>
      <c r="B44" s="79" t="s">
        <v>28</v>
      </c>
      <c r="C44" s="50">
        <v>16368</v>
      </c>
      <c r="D44" s="50">
        <v>18056</v>
      </c>
      <c r="E44" s="50">
        <v>19883</v>
      </c>
      <c r="F44" s="50">
        <v>19249</v>
      </c>
      <c r="G44" s="50">
        <v>15267</v>
      </c>
      <c r="H44" s="50">
        <v>14787</v>
      </c>
      <c r="I44" s="50">
        <v>17210</v>
      </c>
      <c r="J44" s="50">
        <v>20447</v>
      </c>
      <c r="K44" s="50">
        <v>21014</v>
      </c>
      <c r="L44" s="50">
        <v>18546</v>
      </c>
      <c r="M44" s="50">
        <v>17581</v>
      </c>
      <c r="N44" s="50">
        <v>19347</v>
      </c>
      <c r="O44" s="50">
        <v>15654</v>
      </c>
      <c r="P44" s="50">
        <v>13047</v>
      </c>
      <c r="Q44" s="50">
        <v>10638</v>
      </c>
      <c r="R44" s="50">
        <v>8041</v>
      </c>
      <c r="S44" s="50">
        <v>5369</v>
      </c>
      <c r="T44" s="50">
        <v>2151</v>
      </c>
      <c r="U44" s="50">
        <v>869</v>
      </c>
      <c r="W44" s="83">
        <v>15219</v>
      </c>
      <c r="X44" s="50">
        <v>17290</v>
      </c>
      <c r="Y44" s="50">
        <v>19343</v>
      </c>
      <c r="Z44" s="50">
        <v>18472</v>
      </c>
      <c r="AA44" s="50">
        <v>15139</v>
      </c>
      <c r="AB44" s="50">
        <v>15197</v>
      </c>
      <c r="AC44" s="50">
        <v>17924</v>
      </c>
      <c r="AD44" s="50">
        <v>21595</v>
      </c>
      <c r="AE44" s="50">
        <v>21499</v>
      </c>
      <c r="AF44" s="50">
        <v>18854</v>
      </c>
      <c r="AG44" s="50">
        <v>17920</v>
      </c>
      <c r="AH44" s="50">
        <v>19472</v>
      </c>
      <c r="AI44" s="50">
        <v>16204</v>
      </c>
      <c r="AJ44" s="50">
        <v>13775</v>
      </c>
      <c r="AK44" s="50">
        <v>12308</v>
      </c>
      <c r="AL44" s="50">
        <v>10458</v>
      </c>
      <c r="AM44" s="50">
        <v>8792</v>
      </c>
      <c r="AN44" s="50">
        <v>5151</v>
      </c>
      <c r="AO44" s="50">
        <v>2701</v>
      </c>
      <c r="AQ44" s="83">
        <v>31587</v>
      </c>
      <c r="AR44" s="50">
        <v>35346</v>
      </c>
      <c r="AS44" s="50">
        <v>39226</v>
      </c>
      <c r="AT44" s="50">
        <v>37721</v>
      </c>
      <c r="AU44" s="50">
        <v>30406</v>
      </c>
      <c r="AV44" s="50">
        <v>29984</v>
      </c>
      <c r="AW44" s="50">
        <v>35134</v>
      </c>
      <c r="AX44" s="50">
        <v>42042</v>
      </c>
      <c r="AY44" s="50">
        <v>42513</v>
      </c>
      <c r="AZ44" s="50">
        <v>37400</v>
      </c>
      <c r="BA44" s="50">
        <v>35501</v>
      </c>
      <c r="BB44" s="50">
        <v>38819</v>
      </c>
      <c r="BC44" s="50">
        <v>31858</v>
      </c>
      <c r="BD44" s="50">
        <v>26822</v>
      </c>
      <c r="BE44" s="50">
        <v>22946</v>
      </c>
      <c r="BF44" s="50">
        <v>18499</v>
      </c>
      <c r="BG44" s="50">
        <v>14161</v>
      </c>
      <c r="BH44" s="50">
        <v>7302</v>
      </c>
      <c r="BI44" s="50">
        <v>3570</v>
      </c>
      <c r="BK44" s="50">
        <v>2005</v>
      </c>
    </row>
    <row r="45" spans="1:63">
      <c r="A45" s="63" t="s">
        <v>29</v>
      </c>
      <c r="B45" s="64" t="s">
        <v>30</v>
      </c>
      <c r="C45" s="50">
        <v>1818</v>
      </c>
      <c r="D45" s="50">
        <v>1971</v>
      </c>
      <c r="E45" s="50">
        <v>2233</v>
      </c>
      <c r="F45" s="50">
        <v>2286</v>
      </c>
      <c r="G45" s="50">
        <v>1700</v>
      </c>
      <c r="H45" s="50">
        <v>1722</v>
      </c>
      <c r="I45" s="50">
        <v>1986</v>
      </c>
      <c r="J45" s="50">
        <v>2137</v>
      </c>
      <c r="K45" s="50">
        <v>2330</v>
      </c>
      <c r="L45" s="50">
        <v>2309</v>
      </c>
      <c r="M45" s="50">
        <v>2302</v>
      </c>
      <c r="N45" s="50">
        <v>2641</v>
      </c>
      <c r="O45" s="50">
        <v>2404</v>
      </c>
      <c r="P45" s="50">
        <v>2056</v>
      </c>
      <c r="Q45" s="50">
        <v>1491</v>
      </c>
      <c r="R45" s="50">
        <v>1207</v>
      </c>
      <c r="S45" s="50">
        <v>735</v>
      </c>
      <c r="T45" s="50">
        <v>373</v>
      </c>
      <c r="U45" s="50">
        <v>146</v>
      </c>
      <c r="V45" s="50" t="s">
        <v>29</v>
      </c>
      <c r="W45" s="83">
        <v>1628</v>
      </c>
      <c r="X45" s="50">
        <v>1883</v>
      </c>
      <c r="Y45" s="50">
        <v>2180</v>
      </c>
      <c r="Z45" s="50">
        <v>2062</v>
      </c>
      <c r="AA45" s="50">
        <v>1513</v>
      </c>
      <c r="AB45" s="50">
        <v>1701</v>
      </c>
      <c r="AC45" s="50">
        <v>1988</v>
      </c>
      <c r="AD45" s="50">
        <v>2301</v>
      </c>
      <c r="AE45" s="50">
        <v>2394</v>
      </c>
      <c r="AF45" s="50">
        <v>2292</v>
      </c>
      <c r="AG45" s="50">
        <v>2286</v>
      </c>
      <c r="AH45" s="50">
        <v>2845</v>
      </c>
      <c r="AI45" s="50">
        <v>2400</v>
      </c>
      <c r="AJ45" s="50">
        <v>2057</v>
      </c>
      <c r="AK45" s="50">
        <v>1745</v>
      </c>
      <c r="AL45" s="50">
        <v>1571</v>
      </c>
      <c r="AM45" s="50">
        <v>1230</v>
      </c>
      <c r="AN45" s="50">
        <v>755</v>
      </c>
      <c r="AO45" s="50">
        <v>417</v>
      </c>
      <c r="AP45" s="50" t="s">
        <v>29</v>
      </c>
      <c r="AQ45" s="83">
        <v>3446</v>
      </c>
      <c r="AR45" s="50">
        <v>3854</v>
      </c>
      <c r="AS45" s="50">
        <v>4413</v>
      </c>
      <c r="AT45" s="50">
        <v>4348</v>
      </c>
      <c r="AU45" s="50">
        <v>3213</v>
      </c>
      <c r="AV45" s="50">
        <v>3423</v>
      </c>
      <c r="AW45" s="50">
        <v>3974</v>
      </c>
      <c r="AX45" s="50">
        <v>4438</v>
      </c>
      <c r="AY45" s="50">
        <v>4724</v>
      </c>
      <c r="AZ45" s="50">
        <v>4601</v>
      </c>
      <c r="BA45" s="50">
        <v>4588</v>
      </c>
      <c r="BB45" s="50">
        <v>5486</v>
      </c>
      <c r="BC45" s="50">
        <v>4804</v>
      </c>
      <c r="BD45" s="50">
        <v>4113</v>
      </c>
      <c r="BE45" s="50">
        <v>3236</v>
      </c>
      <c r="BF45" s="50">
        <v>2778</v>
      </c>
      <c r="BG45" s="50">
        <v>1965</v>
      </c>
      <c r="BH45" s="50">
        <v>1128</v>
      </c>
      <c r="BI45" s="50">
        <v>563</v>
      </c>
      <c r="BJ45" s="50" t="s">
        <v>29</v>
      </c>
      <c r="BK45" s="50">
        <v>2005</v>
      </c>
    </row>
    <row r="46" spans="1:63">
      <c r="A46" s="63" t="s">
        <v>31</v>
      </c>
      <c r="B46" s="64" t="s">
        <v>32</v>
      </c>
      <c r="C46" s="50">
        <v>3158</v>
      </c>
      <c r="D46" s="50">
        <v>3479</v>
      </c>
      <c r="E46" s="50">
        <v>3599</v>
      </c>
      <c r="F46" s="50">
        <v>3706</v>
      </c>
      <c r="G46" s="50">
        <v>4263</v>
      </c>
      <c r="H46" s="50">
        <v>3046</v>
      </c>
      <c r="I46" s="50">
        <v>3392</v>
      </c>
      <c r="J46" s="50">
        <v>3691</v>
      </c>
      <c r="K46" s="50">
        <v>3975</v>
      </c>
      <c r="L46" s="50">
        <v>3574</v>
      </c>
      <c r="M46" s="50">
        <v>3638</v>
      </c>
      <c r="N46" s="50">
        <v>4400</v>
      </c>
      <c r="O46" s="50">
        <v>3744</v>
      </c>
      <c r="P46" s="50">
        <v>3078</v>
      </c>
      <c r="Q46" s="50">
        <v>2604</v>
      </c>
      <c r="R46" s="50">
        <v>1995</v>
      </c>
      <c r="S46" s="50">
        <v>1328</v>
      </c>
      <c r="T46" s="50">
        <v>544</v>
      </c>
      <c r="U46" s="50">
        <v>224</v>
      </c>
      <c r="V46" s="50" t="s">
        <v>31</v>
      </c>
      <c r="W46" s="83">
        <v>2978</v>
      </c>
      <c r="X46" s="50">
        <v>3328</v>
      </c>
      <c r="Y46" s="50">
        <v>3518</v>
      </c>
      <c r="Z46" s="50">
        <v>3675</v>
      </c>
      <c r="AA46" s="50">
        <v>4407</v>
      </c>
      <c r="AB46" s="50">
        <v>3009</v>
      </c>
      <c r="AC46" s="50">
        <v>3513</v>
      </c>
      <c r="AD46" s="50">
        <v>3916</v>
      </c>
      <c r="AE46" s="50">
        <v>3961</v>
      </c>
      <c r="AF46" s="50">
        <v>3799</v>
      </c>
      <c r="AG46" s="50">
        <v>3636</v>
      </c>
      <c r="AH46" s="50">
        <v>4332</v>
      </c>
      <c r="AI46" s="50">
        <v>3864</v>
      </c>
      <c r="AJ46" s="50">
        <v>3237</v>
      </c>
      <c r="AK46" s="50">
        <v>2986</v>
      </c>
      <c r="AL46" s="50">
        <v>2767</v>
      </c>
      <c r="AM46" s="50">
        <v>2241</v>
      </c>
      <c r="AN46" s="50">
        <v>1288</v>
      </c>
      <c r="AO46" s="50">
        <v>748</v>
      </c>
      <c r="AP46" s="50" t="s">
        <v>31</v>
      </c>
      <c r="AQ46" s="83">
        <v>6136</v>
      </c>
      <c r="AR46" s="50">
        <v>6807</v>
      </c>
      <c r="AS46" s="50">
        <v>7117</v>
      </c>
      <c r="AT46" s="50">
        <v>7381</v>
      </c>
      <c r="AU46" s="50">
        <v>8670</v>
      </c>
      <c r="AV46" s="50">
        <v>6055</v>
      </c>
      <c r="AW46" s="50">
        <v>6905</v>
      </c>
      <c r="AX46" s="50">
        <v>7607</v>
      </c>
      <c r="AY46" s="50">
        <v>7936</v>
      </c>
      <c r="AZ46" s="50">
        <v>7373</v>
      </c>
      <c r="BA46" s="50">
        <v>7274</v>
      </c>
      <c r="BB46" s="50">
        <v>8732</v>
      </c>
      <c r="BC46" s="50">
        <v>7608</v>
      </c>
      <c r="BD46" s="50">
        <v>6315</v>
      </c>
      <c r="BE46" s="50">
        <v>5590</v>
      </c>
      <c r="BF46" s="50">
        <v>4762</v>
      </c>
      <c r="BG46" s="50">
        <v>3569</v>
      </c>
      <c r="BH46" s="50">
        <v>1832</v>
      </c>
      <c r="BI46" s="50">
        <v>972</v>
      </c>
      <c r="BJ46" s="50" t="s">
        <v>31</v>
      </c>
      <c r="BK46" s="50">
        <v>2005</v>
      </c>
    </row>
    <row r="47" spans="1:63">
      <c r="A47" s="63" t="s">
        <v>33</v>
      </c>
      <c r="B47" s="64" t="s">
        <v>34</v>
      </c>
      <c r="C47" s="50">
        <v>2696</v>
      </c>
      <c r="D47" s="50">
        <v>3128</v>
      </c>
      <c r="E47" s="50">
        <v>3551</v>
      </c>
      <c r="F47" s="50">
        <v>3598</v>
      </c>
      <c r="G47" s="50">
        <v>2565</v>
      </c>
      <c r="H47" s="50">
        <v>2528</v>
      </c>
      <c r="I47" s="50">
        <v>2900</v>
      </c>
      <c r="J47" s="50">
        <v>3510</v>
      </c>
      <c r="K47" s="50">
        <v>3779</v>
      </c>
      <c r="L47" s="50">
        <v>3558</v>
      </c>
      <c r="M47" s="50">
        <v>3441</v>
      </c>
      <c r="N47" s="50">
        <v>4062</v>
      </c>
      <c r="O47" s="50">
        <v>3622</v>
      </c>
      <c r="P47" s="50">
        <v>3169</v>
      </c>
      <c r="Q47" s="50">
        <v>2831</v>
      </c>
      <c r="R47" s="50">
        <v>2313</v>
      </c>
      <c r="S47" s="50">
        <v>1637</v>
      </c>
      <c r="T47" s="50">
        <v>726</v>
      </c>
      <c r="U47" s="50">
        <v>341</v>
      </c>
      <c r="V47" s="50" t="s">
        <v>33</v>
      </c>
      <c r="W47" s="83">
        <v>2549</v>
      </c>
      <c r="X47" s="50">
        <v>3043</v>
      </c>
      <c r="Y47" s="50">
        <v>3434</v>
      </c>
      <c r="Z47" s="50">
        <v>3187</v>
      </c>
      <c r="AA47" s="50">
        <v>2320</v>
      </c>
      <c r="AB47" s="50">
        <v>2429</v>
      </c>
      <c r="AC47" s="50">
        <v>3009</v>
      </c>
      <c r="AD47" s="50">
        <v>3732</v>
      </c>
      <c r="AE47" s="50">
        <v>4116</v>
      </c>
      <c r="AF47" s="50">
        <v>3757</v>
      </c>
      <c r="AG47" s="50">
        <v>3645</v>
      </c>
      <c r="AH47" s="50">
        <v>4262</v>
      </c>
      <c r="AI47" s="50">
        <v>3827</v>
      </c>
      <c r="AJ47" s="50">
        <v>3631</v>
      </c>
      <c r="AK47" s="50">
        <v>3296</v>
      </c>
      <c r="AL47" s="50">
        <v>3092</v>
      </c>
      <c r="AM47" s="50">
        <v>2623</v>
      </c>
      <c r="AN47" s="50">
        <v>1449</v>
      </c>
      <c r="AO47" s="50">
        <v>1018</v>
      </c>
      <c r="AP47" s="50" t="s">
        <v>33</v>
      </c>
      <c r="AQ47" s="83">
        <v>5245</v>
      </c>
      <c r="AR47" s="50">
        <v>6171</v>
      </c>
      <c r="AS47" s="50">
        <v>6985</v>
      </c>
      <c r="AT47" s="50">
        <v>6785</v>
      </c>
      <c r="AU47" s="50">
        <v>4885</v>
      </c>
      <c r="AV47" s="50">
        <v>4957</v>
      </c>
      <c r="AW47" s="50">
        <v>5909</v>
      </c>
      <c r="AX47" s="50">
        <v>7242</v>
      </c>
      <c r="AY47" s="50">
        <v>7895</v>
      </c>
      <c r="AZ47" s="50">
        <v>7315</v>
      </c>
      <c r="BA47" s="50">
        <v>7086</v>
      </c>
      <c r="BB47" s="50">
        <v>8324</v>
      </c>
      <c r="BC47" s="50">
        <v>7449</v>
      </c>
      <c r="BD47" s="50">
        <v>6800</v>
      </c>
      <c r="BE47" s="50">
        <v>6127</v>
      </c>
      <c r="BF47" s="50">
        <v>5405</v>
      </c>
      <c r="BG47" s="50">
        <v>4260</v>
      </c>
      <c r="BH47" s="50">
        <v>2175</v>
      </c>
      <c r="BI47" s="50">
        <v>1359</v>
      </c>
      <c r="BJ47" s="50" t="s">
        <v>33</v>
      </c>
      <c r="BK47" s="50">
        <v>2005</v>
      </c>
    </row>
    <row r="48" spans="1:63">
      <c r="A48" s="63" t="s">
        <v>35</v>
      </c>
      <c r="B48" s="64" t="s">
        <v>36</v>
      </c>
      <c r="C48" s="50">
        <v>2533</v>
      </c>
      <c r="D48" s="50">
        <v>2825</v>
      </c>
      <c r="E48" s="50">
        <v>3053</v>
      </c>
      <c r="F48" s="50">
        <v>3164</v>
      </c>
      <c r="G48" s="50">
        <v>2188</v>
      </c>
      <c r="H48" s="50">
        <v>2166</v>
      </c>
      <c r="I48" s="50">
        <v>2584</v>
      </c>
      <c r="J48" s="50">
        <v>3071</v>
      </c>
      <c r="K48" s="50">
        <v>3250</v>
      </c>
      <c r="L48" s="50">
        <v>2926</v>
      </c>
      <c r="M48" s="50">
        <v>3015</v>
      </c>
      <c r="N48" s="50">
        <v>3557</v>
      </c>
      <c r="O48" s="50">
        <v>2915</v>
      </c>
      <c r="P48" s="50">
        <v>2565</v>
      </c>
      <c r="Q48" s="50">
        <v>2116</v>
      </c>
      <c r="R48" s="50">
        <v>1619</v>
      </c>
      <c r="S48" s="50">
        <v>1096</v>
      </c>
      <c r="T48" s="50">
        <v>556</v>
      </c>
      <c r="U48" s="50">
        <v>267</v>
      </c>
      <c r="V48" s="50" t="s">
        <v>35</v>
      </c>
      <c r="W48" s="83">
        <v>2274</v>
      </c>
      <c r="X48" s="50">
        <v>2687</v>
      </c>
      <c r="Y48" s="50">
        <v>3087</v>
      </c>
      <c r="Z48" s="50">
        <v>2888</v>
      </c>
      <c r="AA48" s="50">
        <v>1914</v>
      </c>
      <c r="AB48" s="50">
        <v>2379</v>
      </c>
      <c r="AC48" s="50">
        <v>2710</v>
      </c>
      <c r="AD48" s="50">
        <v>3307</v>
      </c>
      <c r="AE48" s="50">
        <v>3558</v>
      </c>
      <c r="AF48" s="50">
        <v>3023</v>
      </c>
      <c r="AG48" s="50">
        <v>3167</v>
      </c>
      <c r="AH48" s="50">
        <v>3606</v>
      </c>
      <c r="AI48" s="50">
        <v>3036</v>
      </c>
      <c r="AJ48" s="50">
        <v>2755</v>
      </c>
      <c r="AK48" s="50">
        <v>2265</v>
      </c>
      <c r="AL48" s="50">
        <v>2110</v>
      </c>
      <c r="AM48" s="50">
        <v>1913</v>
      </c>
      <c r="AN48" s="50">
        <v>1071</v>
      </c>
      <c r="AO48" s="50">
        <v>762</v>
      </c>
      <c r="AP48" s="50" t="s">
        <v>35</v>
      </c>
      <c r="AQ48" s="83">
        <v>4807</v>
      </c>
      <c r="AR48" s="50">
        <v>5512</v>
      </c>
      <c r="AS48" s="50">
        <v>6140</v>
      </c>
      <c r="AT48" s="50">
        <v>6052</v>
      </c>
      <c r="AU48" s="50">
        <v>4102</v>
      </c>
      <c r="AV48" s="50">
        <v>4545</v>
      </c>
      <c r="AW48" s="50">
        <v>5294</v>
      </c>
      <c r="AX48" s="50">
        <v>6378</v>
      </c>
      <c r="AY48" s="50">
        <v>6808</v>
      </c>
      <c r="AZ48" s="50">
        <v>5949</v>
      </c>
      <c r="BA48" s="50">
        <v>6182</v>
      </c>
      <c r="BB48" s="50">
        <v>7163</v>
      </c>
      <c r="BC48" s="50">
        <v>5951</v>
      </c>
      <c r="BD48" s="50">
        <v>5320</v>
      </c>
      <c r="BE48" s="50">
        <v>4381</v>
      </c>
      <c r="BF48" s="50">
        <v>3729</v>
      </c>
      <c r="BG48" s="50">
        <v>3009</v>
      </c>
      <c r="BH48" s="50">
        <v>1627</v>
      </c>
      <c r="BI48" s="50">
        <v>1029</v>
      </c>
      <c r="BJ48" s="50" t="s">
        <v>35</v>
      </c>
      <c r="BK48" s="50">
        <v>2005</v>
      </c>
    </row>
    <row r="49" spans="1:63">
      <c r="A49" s="63" t="s">
        <v>37</v>
      </c>
      <c r="B49" s="64" t="s">
        <v>38</v>
      </c>
      <c r="C49" s="50">
        <v>4233</v>
      </c>
      <c r="D49" s="50">
        <v>4678</v>
      </c>
      <c r="E49" s="50">
        <v>5167</v>
      </c>
      <c r="F49" s="50">
        <v>5043</v>
      </c>
      <c r="G49" s="50">
        <v>3940</v>
      </c>
      <c r="H49" s="50">
        <v>4143</v>
      </c>
      <c r="I49" s="50">
        <v>4852</v>
      </c>
      <c r="J49" s="50">
        <v>5589</v>
      </c>
      <c r="K49" s="50">
        <v>5895</v>
      </c>
      <c r="L49" s="50">
        <v>4980</v>
      </c>
      <c r="M49" s="50">
        <v>4733</v>
      </c>
      <c r="N49" s="50">
        <v>5549</v>
      </c>
      <c r="O49" s="50">
        <v>4394</v>
      </c>
      <c r="P49" s="50">
        <v>3648</v>
      </c>
      <c r="Q49" s="50">
        <v>2713</v>
      </c>
      <c r="R49" s="50">
        <v>2075</v>
      </c>
      <c r="S49" s="50">
        <v>1287</v>
      </c>
      <c r="T49" s="50">
        <v>544</v>
      </c>
      <c r="U49" s="50">
        <v>226</v>
      </c>
      <c r="V49" s="50" t="s">
        <v>37</v>
      </c>
      <c r="W49" s="83">
        <v>4076</v>
      </c>
      <c r="X49" s="50">
        <v>4495</v>
      </c>
      <c r="Y49" s="50">
        <v>4896</v>
      </c>
      <c r="Z49" s="50">
        <v>4590</v>
      </c>
      <c r="AA49" s="50">
        <v>3713</v>
      </c>
      <c r="AB49" s="50">
        <v>4062</v>
      </c>
      <c r="AC49" s="50">
        <v>5081</v>
      </c>
      <c r="AD49" s="50">
        <v>5925</v>
      </c>
      <c r="AE49" s="50">
        <v>5997</v>
      </c>
      <c r="AF49" s="50">
        <v>5052</v>
      </c>
      <c r="AG49" s="50">
        <v>4993</v>
      </c>
      <c r="AH49" s="50">
        <v>5616</v>
      </c>
      <c r="AI49" s="50">
        <v>4461</v>
      </c>
      <c r="AJ49" s="50">
        <v>3790</v>
      </c>
      <c r="AK49" s="50">
        <v>3022</v>
      </c>
      <c r="AL49" s="50">
        <v>2533</v>
      </c>
      <c r="AM49" s="50">
        <v>2020</v>
      </c>
      <c r="AN49" s="50">
        <v>1188</v>
      </c>
      <c r="AO49" s="50">
        <v>691</v>
      </c>
      <c r="AP49" s="50" t="s">
        <v>37</v>
      </c>
      <c r="AQ49" s="83">
        <v>8309</v>
      </c>
      <c r="AR49" s="50">
        <v>9173</v>
      </c>
      <c r="AS49" s="50">
        <v>10063</v>
      </c>
      <c r="AT49" s="50">
        <v>9633</v>
      </c>
      <c r="AU49" s="50">
        <v>7653</v>
      </c>
      <c r="AV49" s="50">
        <v>8205</v>
      </c>
      <c r="AW49" s="50">
        <v>9933</v>
      </c>
      <c r="AX49" s="50">
        <v>11514</v>
      </c>
      <c r="AY49" s="50">
        <v>11892</v>
      </c>
      <c r="AZ49" s="50">
        <v>10032</v>
      </c>
      <c r="BA49" s="50">
        <v>9726</v>
      </c>
      <c r="BB49" s="50">
        <v>11165</v>
      </c>
      <c r="BC49" s="50">
        <v>8855</v>
      </c>
      <c r="BD49" s="50">
        <v>7438</v>
      </c>
      <c r="BE49" s="50">
        <v>5735</v>
      </c>
      <c r="BF49" s="50">
        <v>4608</v>
      </c>
      <c r="BG49" s="50">
        <v>3307</v>
      </c>
      <c r="BH49" s="50">
        <v>1732</v>
      </c>
      <c r="BI49" s="50">
        <v>917</v>
      </c>
      <c r="BJ49" s="50" t="s">
        <v>37</v>
      </c>
      <c r="BK49" s="50">
        <v>2005</v>
      </c>
    </row>
    <row r="50" spans="1:63">
      <c r="A50" s="63" t="s">
        <v>39</v>
      </c>
      <c r="B50" s="64" t="s">
        <v>40</v>
      </c>
      <c r="C50" s="50">
        <v>3795</v>
      </c>
      <c r="D50" s="50">
        <v>4010</v>
      </c>
      <c r="E50" s="50">
        <v>4207</v>
      </c>
      <c r="F50" s="50">
        <v>4001</v>
      </c>
      <c r="G50" s="50">
        <v>4148</v>
      </c>
      <c r="H50" s="50">
        <v>3911</v>
      </c>
      <c r="I50" s="50">
        <v>4365</v>
      </c>
      <c r="J50" s="50">
        <v>4760</v>
      </c>
      <c r="K50" s="50">
        <v>4820</v>
      </c>
      <c r="L50" s="50">
        <v>4169</v>
      </c>
      <c r="M50" s="50">
        <v>4110</v>
      </c>
      <c r="N50" s="50">
        <v>4647</v>
      </c>
      <c r="O50" s="50">
        <v>3754</v>
      </c>
      <c r="P50" s="50">
        <v>2922</v>
      </c>
      <c r="Q50" s="50">
        <v>2318</v>
      </c>
      <c r="R50" s="50">
        <v>1826</v>
      </c>
      <c r="S50" s="50">
        <v>1105</v>
      </c>
      <c r="T50" s="50">
        <v>521</v>
      </c>
      <c r="U50" s="50">
        <v>233</v>
      </c>
      <c r="V50" s="50" t="s">
        <v>39</v>
      </c>
      <c r="W50" s="83">
        <v>3551</v>
      </c>
      <c r="X50" s="50">
        <v>3705</v>
      </c>
      <c r="Y50" s="50">
        <v>3966</v>
      </c>
      <c r="Z50" s="50">
        <v>3903</v>
      </c>
      <c r="AA50" s="50">
        <v>3838</v>
      </c>
      <c r="AB50" s="50">
        <v>3676</v>
      </c>
      <c r="AC50" s="50">
        <v>4346</v>
      </c>
      <c r="AD50" s="50">
        <v>4944</v>
      </c>
      <c r="AE50" s="50">
        <v>4775</v>
      </c>
      <c r="AF50" s="50">
        <v>4423</v>
      </c>
      <c r="AG50" s="50">
        <v>4317</v>
      </c>
      <c r="AH50" s="50">
        <v>4585</v>
      </c>
      <c r="AI50" s="50">
        <v>3650</v>
      </c>
      <c r="AJ50" s="50">
        <v>3010</v>
      </c>
      <c r="AK50" s="50">
        <v>2699</v>
      </c>
      <c r="AL50" s="50">
        <v>2330</v>
      </c>
      <c r="AM50" s="50">
        <v>2036</v>
      </c>
      <c r="AN50" s="50">
        <v>1189</v>
      </c>
      <c r="AO50" s="50">
        <v>684</v>
      </c>
      <c r="AP50" s="50" t="s">
        <v>39</v>
      </c>
      <c r="AQ50" s="83">
        <v>7346</v>
      </c>
      <c r="AR50" s="50">
        <v>7715</v>
      </c>
      <c r="AS50" s="50">
        <v>8173</v>
      </c>
      <c r="AT50" s="50">
        <v>7904</v>
      </c>
      <c r="AU50" s="50">
        <v>7986</v>
      </c>
      <c r="AV50" s="50">
        <v>7587</v>
      </c>
      <c r="AW50" s="50">
        <v>8711</v>
      </c>
      <c r="AX50" s="50">
        <v>9704</v>
      </c>
      <c r="AY50" s="50">
        <v>9595</v>
      </c>
      <c r="AZ50" s="50">
        <v>8592</v>
      </c>
      <c r="BA50" s="50">
        <v>8427</v>
      </c>
      <c r="BB50" s="50">
        <v>9232</v>
      </c>
      <c r="BC50" s="50">
        <v>7404</v>
      </c>
      <c r="BD50" s="50">
        <v>5932</v>
      </c>
      <c r="BE50" s="50">
        <v>5017</v>
      </c>
      <c r="BF50" s="50">
        <v>4156</v>
      </c>
      <c r="BG50" s="50">
        <v>3141</v>
      </c>
      <c r="BH50" s="50">
        <v>1710</v>
      </c>
      <c r="BI50" s="50">
        <v>917</v>
      </c>
      <c r="BJ50" s="50" t="s">
        <v>39</v>
      </c>
      <c r="BK50" s="50">
        <v>2005</v>
      </c>
    </row>
    <row r="51" spans="1:63">
      <c r="A51" s="69" t="s">
        <v>42</v>
      </c>
      <c r="B51" s="70" t="s">
        <v>43</v>
      </c>
      <c r="C51" s="50">
        <v>1652</v>
      </c>
      <c r="D51" s="50">
        <v>1926</v>
      </c>
      <c r="E51" s="50">
        <v>2203</v>
      </c>
      <c r="F51" s="50">
        <v>2945</v>
      </c>
      <c r="G51" s="50">
        <v>3894</v>
      </c>
      <c r="H51" s="50">
        <v>1795</v>
      </c>
      <c r="I51" s="50">
        <v>1652</v>
      </c>
      <c r="J51" s="50">
        <v>2225</v>
      </c>
      <c r="K51" s="50">
        <v>2321</v>
      </c>
      <c r="L51" s="50">
        <v>2377</v>
      </c>
      <c r="M51" s="50">
        <v>2381</v>
      </c>
      <c r="N51" s="50">
        <v>2923</v>
      </c>
      <c r="O51" s="50">
        <v>2403</v>
      </c>
      <c r="P51" s="50">
        <v>1999</v>
      </c>
      <c r="Q51" s="50">
        <v>1728</v>
      </c>
      <c r="R51" s="50">
        <v>1237</v>
      </c>
      <c r="S51" s="50">
        <v>950</v>
      </c>
      <c r="T51" s="50">
        <v>410</v>
      </c>
      <c r="U51" s="50">
        <v>146</v>
      </c>
      <c r="V51" s="50" t="s">
        <v>42</v>
      </c>
      <c r="W51" s="83">
        <v>1471</v>
      </c>
      <c r="X51" s="50">
        <v>1733</v>
      </c>
      <c r="Y51" s="50">
        <v>2129</v>
      </c>
      <c r="Z51" s="50">
        <v>2776</v>
      </c>
      <c r="AA51" s="50">
        <v>3805</v>
      </c>
      <c r="AB51" s="50">
        <v>1661</v>
      </c>
      <c r="AC51" s="50">
        <v>1830</v>
      </c>
      <c r="AD51" s="50">
        <v>2104</v>
      </c>
      <c r="AE51" s="50">
        <v>2477</v>
      </c>
      <c r="AF51" s="50">
        <v>2351</v>
      </c>
      <c r="AG51" s="50">
        <v>2545</v>
      </c>
      <c r="AH51" s="50">
        <v>2873</v>
      </c>
      <c r="AI51" s="50">
        <v>2411</v>
      </c>
      <c r="AJ51" s="50">
        <v>2117</v>
      </c>
      <c r="AK51" s="50">
        <v>1725</v>
      </c>
      <c r="AL51" s="50">
        <v>1666</v>
      </c>
      <c r="AM51" s="50">
        <v>1349</v>
      </c>
      <c r="AN51" s="50">
        <v>833</v>
      </c>
      <c r="AO51" s="50">
        <v>462</v>
      </c>
      <c r="AP51" s="50" t="s">
        <v>42</v>
      </c>
      <c r="AQ51" s="83">
        <v>3123</v>
      </c>
      <c r="AR51" s="50">
        <v>3659</v>
      </c>
      <c r="AS51" s="50">
        <v>4332</v>
      </c>
      <c r="AT51" s="50">
        <v>5721</v>
      </c>
      <c r="AU51" s="50">
        <v>7699</v>
      </c>
      <c r="AV51" s="50">
        <v>3456</v>
      </c>
      <c r="AW51" s="50">
        <v>3482</v>
      </c>
      <c r="AX51" s="50">
        <v>4329</v>
      </c>
      <c r="AY51" s="50">
        <v>4798</v>
      </c>
      <c r="AZ51" s="50">
        <v>4728</v>
      </c>
      <c r="BA51" s="50">
        <v>4926</v>
      </c>
      <c r="BB51" s="50">
        <v>5796</v>
      </c>
      <c r="BC51" s="50">
        <v>4814</v>
      </c>
      <c r="BD51" s="50">
        <v>4116</v>
      </c>
      <c r="BE51" s="50">
        <v>3453</v>
      </c>
      <c r="BF51" s="50">
        <v>2903</v>
      </c>
      <c r="BG51" s="50">
        <v>2299</v>
      </c>
      <c r="BH51" s="50">
        <v>1243</v>
      </c>
      <c r="BI51" s="50">
        <v>608</v>
      </c>
      <c r="BJ51" s="50" t="s">
        <v>42</v>
      </c>
      <c r="BK51" s="50">
        <v>2005</v>
      </c>
    </row>
    <row r="52" spans="1:63">
      <c r="A52" s="69" t="s">
        <v>44</v>
      </c>
      <c r="B52" s="70" t="s">
        <v>45</v>
      </c>
      <c r="C52" s="50">
        <v>3130</v>
      </c>
      <c r="D52" s="50">
        <v>3771</v>
      </c>
      <c r="E52" s="50">
        <v>4055</v>
      </c>
      <c r="F52" s="50">
        <v>3780</v>
      </c>
      <c r="G52" s="50">
        <v>2523</v>
      </c>
      <c r="H52" s="50">
        <v>2558</v>
      </c>
      <c r="I52" s="50">
        <v>2812</v>
      </c>
      <c r="J52" s="50">
        <v>3702</v>
      </c>
      <c r="K52" s="50">
        <v>4019</v>
      </c>
      <c r="L52" s="50">
        <v>3756</v>
      </c>
      <c r="M52" s="50">
        <v>3912</v>
      </c>
      <c r="N52" s="50">
        <v>4485</v>
      </c>
      <c r="O52" s="50">
        <v>3833</v>
      </c>
      <c r="P52" s="50">
        <v>3454</v>
      </c>
      <c r="Q52" s="50">
        <v>2796</v>
      </c>
      <c r="R52" s="50">
        <v>2069</v>
      </c>
      <c r="S52" s="50">
        <v>1328</v>
      </c>
      <c r="T52" s="50">
        <v>583</v>
      </c>
      <c r="U52" s="50">
        <v>211</v>
      </c>
      <c r="V52" s="50" t="s">
        <v>44</v>
      </c>
      <c r="W52" s="83">
        <v>2911</v>
      </c>
      <c r="X52" s="50">
        <v>3431</v>
      </c>
      <c r="Y52" s="50">
        <v>4048</v>
      </c>
      <c r="Z52" s="50">
        <v>3693</v>
      </c>
      <c r="AA52" s="50">
        <v>2378</v>
      </c>
      <c r="AB52" s="50">
        <v>2642</v>
      </c>
      <c r="AC52" s="50">
        <v>3239</v>
      </c>
      <c r="AD52" s="50">
        <v>3851</v>
      </c>
      <c r="AE52" s="50">
        <v>4421</v>
      </c>
      <c r="AF52" s="50">
        <v>3927</v>
      </c>
      <c r="AG52" s="50">
        <v>4048</v>
      </c>
      <c r="AH52" s="50">
        <v>4809</v>
      </c>
      <c r="AI52" s="50">
        <v>4067</v>
      </c>
      <c r="AJ52" s="50">
        <v>3385</v>
      </c>
      <c r="AK52" s="50">
        <v>3040</v>
      </c>
      <c r="AL52" s="50">
        <v>2577</v>
      </c>
      <c r="AM52" s="50">
        <v>2088</v>
      </c>
      <c r="AN52" s="50">
        <v>1201</v>
      </c>
      <c r="AO52" s="50">
        <v>671</v>
      </c>
      <c r="AP52" s="50" t="s">
        <v>44</v>
      </c>
      <c r="AQ52" s="83">
        <v>6041</v>
      </c>
      <c r="AR52" s="50">
        <v>7202</v>
      </c>
      <c r="AS52" s="50">
        <v>8103</v>
      </c>
      <c r="AT52" s="50">
        <v>7473</v>
      </c>
      <c r="AU52" s="50">
        <v>4901</v>
      </c>
      <c r="AV52" s="50">
        <v>5200</v>
      </c>
      <c r="AW52" s="50">
        <v>6051</v>
      </c>
      <c r="AX52" s="50">
        <v>7553</v>
      </c>
      <c r="AY52" s="50">
        <v>8440</v>
      </c>
      <c r="AZ52" s="50">
        <v>7683</v>
      </c>
      <c r="BA52" s="50">
        <v>7960</v>
      </c>
      <c r="BB52" s="50">
        <v>9294</v>
      </c>
      <c r="BC52" s="50">
        <v>7900</v>
      </c>
      <c r="BD52" s="50">
        <v>6839</v>
      </c>
      <c r="BE52" s="50">
        <v>5836</v>
      </c>
      <c r="BF52" s="50">
        <v>4646</v>
      </c>
      <c r="BG52" s="50">
        <v>3416</v>
      </c>
      <c r="BH52" s="50">
        <v>1784</v>
      </c>
      <c r="BI52" s="50">
        <v>882</v>
      </c>
      <c r="BJ52" s="50" t="s">
        <v>44</v>
      </c>
      <c r="BK52" s="50">
        <v>2005</v>
      </c>
    </row>
    <row r="53" spans="1:63">
      <c r="A53" s="69" t="s">
        <v>46</v>
      </c>
      <c r="B53" s="70" t="s">
        <v>47</v>
      </c>
      <c r="C53" s="50">
        <v>4784</v>
      </c>
      <c r="D53" s="50">
        <v>5404</v>
      </c>
      <c r="E53" s="50">
        <v>5893</v>
      </c>
      <c r="F53" s="50">
        <v>5846</v>
      </c>
      <c r="G53" s="50">
        <v>4287</v>
      </c>
      <c r="H53" s="50">
        <v>4223</v>
      </c>
      <c r="I53" s="50">
        <v>4766</v>
      </c>
      <c r="J53" s="50">
        <v>5678</v>
      </c>
      <c r="K53" s="50">
        <v>6103</v>
      </c>
      <c r="L53" s="50">
        <v>5823</v>
      </c>
      <c r="M53" s="50">
        <v>5939</v>
      </c>
      <c r="N53" s="50">
        <v>6687</v>
      </c>
      <c r="O53" s="50">
        <v>5785</v>
      </c>
      <c r="P53" s="50">
        <v>4790</v>
      </c>
      <c r="Q53" s="50">
        <v>3919</v>
      </c>
      <c r="R53" s="50">
        <v>3143</v>
      </c>
      <c r="S53" s="50">
        <v>2105</v>
      </c>
      <c r="T53" s="50">
        <v>966</v>
      </c>
      <c r="U53" s="50">
        <v>244</v>
      </c>
      <c r="V53" s="50" t="s">
        <v>46</v>
      </c>
      <c r="W53" s="83">
        <v>4433</v>
      </c>
      <c r="X53" s="50">
        <v>4958</v>
      </c>
      <c r="Y53" s="50">
        <v>5618</v>
      </c>
      <c r="Z53" s="50">
        <v>5513</v>
      </c>
      <c r="AA53" s="50">
        <v>4323</v>
      </c>
      <c r="AB53" s="50">
        <v>4436</v>
      </c>
      <c r="AC53" s="50">
        <v>5072</v>
      </c>
      <c r="AD53" s="50">
        <v>6133</v>
      </c>
      <c r="AE53" s="50">
        <v>6666</v>
      </c>
      <c r="AF53" s="50">
        <v>6261</v>
      </c>
      <c r="AG53" s="50">
        <v>6105</v>
      </c>
      <c r="AH53" s="50">
        <v>6850</v>
      </c>
      <c r="AI53" s="50">
        <v>5831</v>
      </c>
      <c r="AJ53" s="50">
        <v>4829</v>
      </c>
      <c r="AK53" s="50">
        <v>4369</v>
      </c>
      <c r="AL53" s="50">
        <v>4018</v>
      </c>
      <c r="AM53" s="50">
        <v>3517</v>
      </c>
      <c r="AN53" s="50">
        <v>1867</v>
      </c>
      <c r="AO53" s="50">
        <v>1045</v>
      </c>
      <c r="AP53" s="50" t="s">
        <v>46</v>
      </c>
      <c r="AQ53" s="83">
        <v>9217</v>
      </c>
      <c r="AR53" s="50">
        <v>10362</v>
      </c>
      <c r="AS53" s="50">
        <v>11511</v>
      </c>
      <c r="AT53" s="50">
        <v>11359</v>
      </c>
      <c r="AU53" s="50">
        <v>8610</v>
      </c>
      <c r="AV53" s="50">
        <v>8659</v>
      </c>
      <c r="AW53" s="50">
        <v>9838</v>
      </c>
      <c r="AX53" s="50">
        <v>11811</v>
      </c>
      <c r="AY53" s="50">
        <v>12769</v>
      </c>
      <c r="AZ53" s="50">
        <v>12084</v>
      </c>
      <c r="BA53" s="50">
        <v>12044</v>
      </c>
      <c r="BB53" s="50">
        <v>13537</v>
      </c>
      <c r="BC53" s="50">
        <v>11616</v>
      </c>
      <c r="BD53" s="50">
        <v>9619</v>
      </c>
      <c r="BE53" s="50">
        <v>8288</v>
      </c>
      <c r="BF53" s="50">
        <v>7161</v>
      </c>
      <c r="BG53" s="50">
        <v>5622</v>
      </c>
      <c r="BH53" s="50">
        <v>2833</v>
      </c>
      <c r="BI53" s="50">
        <v>1289</v>
      </c>
      <c r="BJ53" s="50" t="s">
        <v>46</v>
      </c>
      <c r="BK53" s="50">
        <v>2005</v>
      </c>
    </row>
    <row r="54" spans="1:63">
      <c r="A54" s="55" t="s">
        <v>48</v>
      </c>
      <c r="B54" s="71" t="s">
        <v>49</v>
      </c>
      <c r="C54" s="50">
        <v>6271</v>
      </c>
      <c r="D54" s="50">
        <v>6583</v>
      </c>
      <c r="E54" s="50">
        <v>6996</v>
      </c>
      <c r="F54" s="50">
        <v>7675</v>
      </c>
      <c r="G54" s="50">
        <v>9721</v>
      </c>
      <c r="H54" s="50">
        <v>6991</v>
      </c>
      <c r="I54" s="50">
        <v>6751</v>
      </c>
      <c r="J54" s="50">
        <v>7677</v>
      </c>
      <c r="K54" s="50">
        <v>8051</v>
      </c>
      <c r="L54" s="50">
        <v>7258</v>
      </c>
      <c r="M54" s="50">
        <v>6905</v>
      </c>
      <c r="N54" s="50">
        <v>7348</v>
      </c>
      <c r="O54" s="50">
        <v>5990</v>
      </c>
      <c r="P54" s="50">
        <v>5348</v>
      </c>
      <c r="Q54" s="50">
        <v>4648</v>
      </c>
      <c r="R54" s="50">
        <v>3688</v>
      </c>
      <c r="S54" s="50">
        <v>2563</v>
      </c>
      <c r="T54" s="50">
        <v>1079</v>
      </c>
      <c r="U54" s="50">
        <v>390</v>
      </c>
      <c r="V54" s="50" t="s">
        <v>48</v>
      </c>
      <c r="W54" s="83">
        <v>5892</v>
      </c>
      <c r="X54" s="50">
        <v>6246</v>
      </c>
      <c r="Y54" s="50">
        <v>6560</v>
      </c>
      <c r="Z54" s="50">
        <v>7509</v>
      </c>
      <c r="AA54" s="50">
        <v>9147</v>
      </c>
      <c r="AB54" s="50">
        <v>6369</v>
      </c>
      <c r="AC54" s="50">
        <v>7165</v>
      </c>
      <c r="AD54" s="50">
        <v>7800</v>
      </c>
      <c r="AE54" s="50">
        <v>8020</v>
      </c>
      <c r="AF54" s="50">
        <v>7818</v>
      </c>
      <c r="AG54" s="50">
        <v>7080</v>
      </c>
      <c r="AH54" s="50">
        <v>7997</v>
      </c>
      <c r="AI54" s="50">
        <v>6500</v>
      </c>
      <c r="AJ54" s="50">
        <v>5830</v>
      </c>
      <c r="AK54" s="50">
        <v>5371</v>
      </c>
      <c r="AL54" s="50">
        <v>4735</v>
      </c>
      <c r="AM54" s="50">
        <v>3774</v>
      </c>
      <c r="AN54" s="50">
        <v>2312</v>
      </c>
      <c r="AO54" s="50">
        <v>1289</v>
      </c>
      <c r="AP54" s="50" t="s">
        <v>48</v>
      </c>
      <c r="AQ54" s="83">
        <v>12163</v>
      </c>
      <c r="AR54" s="50">
        <v>12829</v>
      </c>
      <c r="AS54" s="50">
        <v>13556</v>
      </c>
      <c r="AT54" s="50">
        <v>15184</v>
      </c>
      <c r="AU54" s="50">
        <v>18868</v>
      </c>
      <c r="AV54" s="50">
        <v>13360</v>
      </c>
      <c r="AW54" s="50">
        <v>13916</v>
      </c>
      <c r="AX54" s="50">
        <v>15477</v>
      </c>
      <c r="AY54" s="50">
        <v>16071</v>
      </c>
      <c r="AZ54" s="50">
        <v>15076</v>
      </c>
      <c r="BA54" s="50">
        <v>13985</v>
      </c>
      <c r="BB54" s="50">
        <v>15345</v>
      </c>
      <c r="BC54" s="50">
        <v>12490</v>
      </c>
      <c r="BD54" s="50">
        <v>11178</v>
      </c>
      <c r="BE54" s="50">
        <v>10019</v>
      </c>
      <c r="BF54" s="50">
        <v>8423</v>
      </c>
      <c r="BG54" s="50">
        <v>6337</v>
      </c>
      <c r="BH54" s="50">
        <v>3391</v>
      </c>
      <c r="BI54" s="50">
        <v>1679</v>
      </c>
      <c r="BJ54" s="50" t="s">
        <v>48</v>
      </c>
      <c r="BK54" s="50">
        <v>2005</v>
      </c>
    </row>
    <row r="55" spans="1:63">
      <c r="A55" s="55" t="s">
        <v>50</v>
      </c>
      <c r="B55" s="71" t="s">
        <v>51</v>
      </c>
      <c r="C55" s="50">
        <v>3659</v>
      </c>
      <c r="D55" s="50">
        <v>4034</v>
      </c>
      <c r="E55" s="50">
        <v>4630</v>
      </c>
      <c r="F55" s="50">
        <v>4522</v>
      </c>
      <c r="G55" s="50">
        <v>3829</v>
      </c>
      <c r="H55" s="50">
        <v>3741</v>
      </c>
      <c r="I55" s="50">
        <v>4046</v>
      </c>
      <c r="J55" s="50">
        <v>4696</v>
      </c>
      <c r="K55" s="50">
        <v>5017</v>
      </c>
      <c r="L55" s="50">
        <v>4807</v>
      </c>
      <c r="M55" s="50">
        <v>4536</v>
      </c>
      <c r="N55" s="50">
        <v>4773</v>
      </c>
      <c r="O55" s="50">
        <v>3892</v>
      </c>
      <c r="P55" s="50">
        <v>3350</v>
      </c>
      <c r="Q55" s="50">
        <v>2743</v>
      </c>
      <c r="R55" s="50">
        <v>2212</v>
      </c>
      <c r="S55" s="50">
        <v>1445</v>
      </c>
      <c r="T55" s="50">
        <v>563</v>
      </c>
      <c r="U55" s="50">
        <v>250</v>
      </c>
      <c r="V55" s="50" t="s">
        <v>50</v>
      </c>
      <c r="W55" s="83">
        <v>3572</v>
      </c>
      <c r="X55" s="50">
        <v>3894</v>
      </c>
      <c r="Y55" s="50">
        <v>4261</v>
      </c>
      <c r="Z55" s="50">
        <v>4329</v>
      </c>
      <c r="AA55" s="50">
        <v>3763</v>
      </c>
      <c r="AB55" s="50">
        <v>3667</v>
      </c>
      <c r="AC55" s="50">
        <v>4281</v>
      </c>
      <c r="AD55" s="50">
        <v>4895</v>
      </c>
      <c r="AE55" s="50">
        <v>5354</v>
      </c>
      <c r="AF55" s="50">
        <v>4978</v>
      </c>
      <c r="AG55" s="50">
        <v>4671</v>
      </c>
      <c r="AH55" s="50">
        <v>4933</v>
      </c>
      <c r="AI55" s="50">
        <v>4026</v>
      </c>
      <c r="AJ55" s="50">
        <v>3536</v>
      </c>
      <c r="AK55" s="50">
        <v>3191</v>
      </c>
      <c r="AL55" s="50">
        <v>2935</v>
      </c>
      <c r="AM55" s="50">
        <v>2501</v>
      </c>
      <c r="AN55" s="50">
        <v>1338</v>
      </c>
      <c r="AO55" s="50">
        <v>800</v>
      </c>
      <c r="AP55" s="50" t="s">
        <v>50</v>
      </c>
      <c r="AQ55" s="83">
        <v>7231</v>
      </c>
      <c r="AR55" s="50">
        <v>7928</v>
      </c>
      <c r="AS55" s="50">
        <v>8891</v>
      </c>
      <c r="AT55" s="50">
        <v>8851</v>
      </c>
      <c r="AU55" s="50">
        <v>7592</v>
      </c>
      <c r="AV55" s="50">
        <v>7408</v>
      </c>
      <c r="AW55" s="50">
        <v>8327</v>
      </c>
      <c r="AX55" s="50">
        <v>9591</v>
      </c>
      <c r="AY55" s="50">
        <v>10371</v>
      </c>
      <c r="AZ55" s="50">
        <v>9785</v>
      </c>
      <c r="BA55" s="50">
        <v>9207</v>
      </c>
      <c r="BB55" s="50">
        <v>9706</v>
      </c>
      <c r="BC55" s="50">
        <v>7918</v>
      </c>
      <c r="BD55" s="50">
        <v>6886</v>
      </c>
      <c r="BE55" s="50">
        <v>5934</v>
      </c>
      <c r="BF55" s="50">
        <v>5147</v>
      </c>
      <c r="BG55" s="50">
        <v>3946</v>
      </c>
      <c r="BH55" s="50">
        <v>1901</v>
      </c>
      <c r="BI55" s="50">
        <v>1050</v>
      </c>
      <c r="BJ55" s="50" t="s">
        <v>50</v>
      </c>
      <c r="BK55" s="50">
        <v>2005</v>
      </c>
    </row>
    <row r="56" spans="1:63">
      <c r="A56" s="55" t="s">
        <v>52</v>
      </c>
      <c r="B56" s="71" t="s">
        <v>53</v>
      </c>
      <c r="C56" s="50">
        <v>3816</v>
      </c>
      <c r="D56" s="50">
        <v>4096</v>
      </c>
      <c r="E56" s="50">
        <v>4543</v>
      </c>
      <c r="F56" s="50">
        <v>4435</v>
      </c>
      <c r="G56" s="50">
        <v>3547</v>
      </c>
      <c r="H56" s="50">
        <v>3729</v>
      </c>
      <c r="I56" s="50">
        <v>4371</v>
      </c>
      <c r="J56" s="50">
        <v>4919</v>
      </c>
      <c r="K56" s="50">
        <v>5053</v>
      </c>
      <c r="L56" s="50">
        <v>4543</v>
      </c>
      <c r="M56" s="50">
        <v>4084</v>
      </c>
      <c r="N56" s="50">
        <v>4497</v>
      </c>
      <c r="O56" s="50">
        <v>3711</v>
      </c>
      <c r="P56" s="50">
        <v>3137</v>
      </c>
      <c r="Q56" s="50">
        <v>2513</v>
      </c>
      <c r="R56" s="50">
        <v>1896</v>
      </c>
      <c r="S56" s="50">
        <v>1316</v>
      </c>
      <c r="T56" s="50">
        <v>514</v>
      </c>
      <c r="U56" s="50">
        <v>172</v>
      </c>
      <c r="V56" s="50" t="s">
        <v>52</v>
      </c>
      <c r="W56" s="83">
        <v>3728</v>
      </c>
      <c r="X56" s="50">
        <v>3870</v>
      </c>
      <c r="Y56" s="50">
        <v>4168</v>
      </c>
      <c r="Z56" s="50">
        <v>4254</v>
      </c>
      <c r="AA56" s="50">
        <v>3415</v>
      </c>
      <c r="AB56" s="50">
        <v>3609</v>
      </c>
      <c r="AC56" s="50">
        <v>4557</v>
      </c>
      <c r="AD56" s="50">
        <v>5073</v>
      </c>
      <c r="AE56" s="50">
        <v>5264</v>
      </c>
      <c r="AF56" s="50">
        <v>4574</v>
      </c>
      <c r="AG56" s="50">
        <v>4255</v>
      </c>
      <c r="AH56" s="50">
        <v>4650</v>
      </c>
      <c r="AI56" s="50">
        <v>3908</v>
      </c>
      <c r="AJ56" s="50">
        <v>3461</v>
      </c>
      <c r="AK56" s="50">
        <v>2969</v>
      </c>
      <c r="AL56" s="50">
        <v>2493</v>
      </c>
      <c r="AM56" s="50">
        <v>2054</v>
      </c>
      <c r="AN56" s="50">
        <v>1109</v>
      </c>
      <c r="AO56" s="50">
        <v>590</v>
      </c>
      <c r="AP56" s="50" t="s">
        <v>52</v>
      </c>
      <c r="AQ56" s="83">
        <v>7544</v>
      </c>
      <c r="AR56" s="50">
        <v>7966</v>
      </c>
      <c r="AS56" s="50">
        <v>8711</v>
      </c>
      <c r="AT56" s="50">
        <v>8689</v>
      </c>
      <c r="AU56" s="50">
        <v>6962</v>
      </c>
      <c r="AV56" s="50">
        <v>7338</v>
      </c>
      <c r="AW56" s="50">
        <v>8928</v>
      </c>
      <c r="AX56" s="50">
        <v>9992</v>
      </c>
      <c r="AY56" s="50">
        <v>10317</v>
      </c>
      <c r="AZ56" s="50">
        <v>9117</v>
      </c>
      <c r="BA56" s="50">
        <v>8339</v>
      </c>
      <c r="BB56" s="50">
        <v>9147</v>
      </c>
      <c r="BC56" s="50">
        <v>7619</v>
      </c>
      <c r="BD56" s="50">
        <v>6598</v>
      </c>
      <c r="BE56" s="50">
        <v>5482</v>
      </c>
      <c r="BF56" s="50">
        <v>4389</v>
      </c>
      <c r="BG56" s="50">
        <v>3370</v>
      </c>
      <c r="BH56" s="50">
        <v>1623</v>
      </c>
      <c r="BI56" s="50">
        <v>762</v>
      </c>
      <c r="BJ56" s="50" t="s">
        <v>52</v>
      </c>
      <c r="BK56" s="50">
        <v>2005</v>
      </c>
    </row>
    <row r="57" spans="1:63">
      <c r="A57" s="73" t="s">
        <v>54</v>
      </c>
      <c r="B57" s="74" t="s">
        <v>55</v>
      </c>
      <c r="C57" s="50">
        <v>3325</v>
      </c>
      <c r="D57" s="50">
        <v>4065</v>
      </c>
      <c r="E57" s="50">
        <v>4431</v>
      </c>
      <c r="F57" s="50">
        <v>4373</v>
      </c>
      <c r="G57" s="50">
        <v>3195</v>
      </c>
      <c r="H57" s="50">
        <v>3138</v>
      </c>
      <c r="I57" s="50">
        <v>3436</v>
      </c>
      <c r="J57" s="50">
        <v>4085</v>
      </c>
      <c r="K57" s="50">
        <v>4588</v>
      </c>
      <c r="L57" s="50">
        <v>4218</v>
      </c>
      <c r="M57" s="50">
        <v>3967</v>
      </c>
      <c r="N57" s="50">
        <v>4211</v>
      </c>
      <c r="O57" s="50">
        <v>3430</v>
      </c>
      <c r="P57" s="50">
        <v>2824</v>
      </c>
      <c r="Q57" s="50">
        <v>2318</v>
      </c>
      <c r="R57" s="50">
        <v>1819</v>
      </c>
      <c r="S57" s="50">
        <v>1306</v>
      </c>
      <c r="T57" s="50">
        <v>532</v>
      </c>
      <c r="U57" s="50">
        <v>255</v>
      </c>
      <c r="V57" s="50" t="s">
        <v>54</v>
      </c>
      <c r="W57" s="83">
        <v>3240</v>
      </c>
      <c r="X57" s="50">
        <v>3882</v>
      </c>
      <c r="Y57" s="50">
        <v>4116</v>
      </c>
      <c r="Z57" s="50">
        <v>4004</v>
      </c>
      <c r="AA57" s="50">
        <v>2933</v>
      </c>
      <c r="AB57" s="50">
        <v>3249</v>
      </c>
      <c r="AC57" s="50">
        <v>3795</v>
      </c>
      <c r="AD57" s="50">
        <v>4605</v>
      </c>
      <c r="AE57" s="50">
        <v>4916</v>
      </c>
      <c r="AF57" s="50">
        <v>4469</v>
      </c>
      <c r="AG57" s="50">
        <v>4219</v>
      </c>
      <c r="AH57" s="50">
        <v>4367</v>
      </c>
      <c r="AI57" s="50">
        <v>3625</v>
      </c>
      <c r="AJ57" s="50">
        <v>3092</v>
      </c>
      <c r="AK57" s="50">
        <v>2605</v>
      </c>
      <c r="AL57" s="50">
        <v>2452</v>
      </c>
      <c r="AM57" s="50">
        <v>2071</v>
      </c>
      <c r="AN57" s="50">
        <v>1055</v>
      </c>
      <c r="AO57" s="50">
        <v>666</v>
      </c>
      <c r="AP57" s="50" t="s">
        <v>54</v>
      </c>
      <c r="AQ57" s="83">
        <v>6565</v>
      </c>
      <c r="AR57" s="50">
        <v>7947</v>
      </c>
      <c r="AS57" s="50">
        <v>8547</v>
      </c>
      <c r="AT57" s="50">
        <v>8377</v>
      </c>
      <c r="AU57" s="50">
        <v>6128</v>
      </c>
      <c r="AV57" s="50">
        <v>6387</v>
      </c>
      <c r="AW57" s="50">
        <v>7231</v>
      </c>
      <c r="AX57" s="50">
        <v>8690</v>
      </c>
      <c r="AY57" s="50">
        <v>9504</v>
      </c>
      <c r="AZ57" s="50">
        <v>8687</v>
      </c>
      <c r="BA57" s="50">
        <v>8186</v>
      </c>
      <c r="BB57" s="50">
        <v>8578</v>
      </c>
      <c r="BC57" s="50">
        <v>7055</v>
      </c>
      <c r="BD57" s="50">
        <v>5916</v>
      </c>
      <c r="BE57" s="50">
        <v>4923</v>
      </c>
      <c r="BF57" s="50">
        <v>4271</v>
      </c>
      <c r="BG57" s="50">
        <v>3377</v>
      </c>
      <c r="BH57" s="50">
        <v>1587</v>
      </c>
      <c r="BI57" s="50">
        <v>921</v>
      </c>
      <c r="BJ57" s="50" t="s">
        <v>54</v>
      </c>
      <c r="BK57" s="50">
        <v>2005</v>
      </c>
    </row>
    <row r="58" spans="1:63">
      <c r="A58" s="73" t="s">
        <v>56</v>
      </c>
      <c r="B58" s="74" t="s">
        <v>57</v>
      </c>
      <c r="C58" s="50">
        <v>9096</v>
      </c>
      <c r="D58" s="50">
        <v>9564</v>
      </c>
      <c r="E58" s="50">
        <v>10026</v>
      </c>
      <c r="F58" s="50">
        <v>12044</v>
      </c>
      <c r="G58" s="50">
        <v>17856</v>
      </c>
      <c r="H58" s="50">
        <v>12563</v>
      </c>
      <c r="I58" s="50">
        <v>11600</v>
      </c>
      <c r="J58" s="50">
        <v>11426</v>
      </c>
      <c r="K58" s="50">
        <v>11064</v>
      </c>
      <c r="L58" s="50">
        <v>9683</v>
      </c>
      <c r="M58" s="50">
        <v>8716</v>
      </c>
      <c r="N58" s="50">
        <v>8532</v>
      </c>
      <c r="O58" s="50">
        <v>6307</v>
      </c>
      <c r="P58" s="50">
        <v>5429</v>
      </c>
      <c r="Q58" s="50">
        <v>4713</v>
      </c>
      <c r="R58" s="50">
        <v>3855</v>
      </c>
      <c r="S58" s="50">
        <v>2809</v>
      </c>
      <c r="T58" s="50">
        <v>1229</v>
      </c>
      <c r="U58" s="50">
        <v>404</v>
      </c>
      <c r="V58" s="50" t="s">
        <v>56</v>
      </c>
      <c r="W58" s="83">
        <v>8675</v>
      </c>
      <c r="X58" s="50">
        <v>9230</v>
      </c>
      <c r="Y58" s="50">
        <v>9577</v>
      </c>
      <c r="Z58" s="50">
        <v>11417</v>
      </c>
      <c r="AA58" s="50">
        <v>19095</v>
      </c>
      <c r="AB58" s="50">
        <v>12432</v>
      </c>
      <c r="AC58" s="50">
        <v>11204</v>
      </c>
      <c r="AD58" s="50">
        <v>11544</v>
      </c>
      <c r="AE58" s="50">
        <v>11491</v>
      </c>
      <c r="AF58" s="50">
        <v>9925</v>
      </c>
      <c r="AG58" s="50">
        <v>8730</v>
      </c>
      <c r="AH58" s="50">
        <v>8477</v>
      </c>
      <c r="AI58" s="50">
        <v>6621</v>
      </c>
      <c r="AJ58" s="50">
        <v>6154</v>
      </c>
      <c r="AK58" s="50">
        <v>5828</v>
      </c>
      <c r="AL58" s="50">
        <v>5256</v>
      </c>
      <c r="AM58" s="50">
        <v>4741</v>
      </c>
      <c r="AN58" s="50">
        <v>2347</v>
      </c>
      <c r="AO58" s="50">
        <v>1341</v>
      </c>
      <c r="AP58" s="50" t="s">
        <v>56</v>
      </c>
      <c r="AQ58" s="83">
        <v>17771</v>
      </c>
      <c r="AR58" s="50">
        <v>18794</v>
      </c>
      <c r="AS58" s="50">
        <v>19603</v>
      </c>
      <c r="AT58" s="50">
        <v>23461</v>
      </c>
      <c r="AU58" s="50">
        <v>36951</v>
      </c>
      <c r="AV58" s="50">
        <v>24995</v>
      </c>
      <c r="AW58" s="50">
        <v>22804</v>
      </c>
      <c r="AX58" s="50">
        <v>22970</v>
      </c>
      <c r="AY58" s="50">
        <v>22555</v>
      </c>
      <c r="AZ58" s="50">
        <v>19608</v>
      </c>
      <c r="BA58" s="50">
        <v>17446</v>
      </c>
      <c r="BB58" s="50">
        <v>17009</v>
      </c>
      <c r="BC58" s="50">
        <v>12928</v>
      </c>
      <c r="BD58" s="50">
        <v>11583</v>
      </c>
      <c r="BE58" s="50">
        <v>10541</v>
      </c>
      <c r="BF58" s="50">
        <v>9111</v>
      </c>
      <c r="BG58" s="50">
        <v>7550</v>
      </c>
      <c r="BH58" s="50">
        <v>3576</v>
      </c>
      <c r="BI58" s="50">
        <v>1745</v>
      </c>
      <c r="BJ58" s="50" t="s">
        <v>56</v>
      </c>
      <c r="BK58" s="50">
        <v>2005</v>
      </c>
    </row>
    <row r="59" spans="1:63">
      <c r="A59" s="76" t="s">
        <v>58</v>
      </c>
      <c r="B59" s="77" t="s">
        <v>59</v>
      </c>
      <c r="C59" s="50">
        <v>6741</v>
      </c>
      <c r="D59" s="50">
        <v>7206</v>
      </c>
      <c r="E59" s="50">
        <v>7778</v>
      </c>
      <c r="F59" s="50">
        <v>8027</v>
      </c>
      <c r="G59" s="50">
        <v>8641</v>
      </c>
      <c r="H59" s="50">
        <v>6907</v>
      </c>
      <c r="I59" s="50">
        <v>7334</v>
      </c>
      <c r="J59" s="50">
        <v>8247</v>
      </c>
      <c r="K59" s="50">
        <v>8343</v>
      </c>
      <c r="L59" s="50">
        <v>7308</v>
      </c>
      <c r="M59" s="50">
        <v>7120</v>
      </c>
      <c r="N59" s="50">
        <v>8037</v>
      </c>
      <c r="O59" s="50">
        <v>6359</v>
      </c>
      <c r="P59" s="50">
        <v>5266</v>
      </c>
      <c r="Q59" s="50">
        <v>4349</v>
      </c>
      <c r="R59" s="50">
        <v>3215</v>
      </c>
      <c r="S59" s="50">
        <v>2163</v>
      </c>
      <c r="T59" s="50">
        <v>829</v>
      </c>
      <c r="U59" s="50">
        <v>302</v>
      </c>
      <c r="V59" s="50" t="s">
        <v>58</v>
      </c>
      <c r="W59" s="83">
        <v>6493</v>
      </c>
      <c r="X59" s="50">
        <v>6943</v>
      </c>
      <c r="Y59" s="50">
        <v>7515</v>
      </c>
      <c r="Z59" s="50">
        <v>7627</v>
      </c>
      <c r="AA59" s="50">
        <v>8042</v>
      </c>
      <c r="AB59" s="50">
        <v>6923</v>
      </c>
      <c r="AC59" s="50">
        <v>7861</v>
      </c>
      <c r="AD59" s="50">
        <v>8666</v>
      </c>
      <c r="AE59" s="50">
        <v>8601</v>
      </c>
      <c r="AF59" s="50">
        <v>7652</v>
      </c>
      <c r="AG59" s="50">
        <v>7321</v>
      </c>
      <c r="AH59" s="50">
        <v>7992</v>
      </c>
      <c r="AI59" s="50">
        <v>6477</v>
      </c>
      <c r="AJ59" s="50">
        <v>5564</v>
      </c>
      <c r="AK59" s="50">
        <v>5047</v>
      </c>
      <c r="AL59" s="50">
        <v>4298</v>
      </c>
      <c r="AM59" s="50">
        <v>3735</v>
      </c>
      <c r="AN59" s="50">
        <v>2031</v>
      </c>
      <c r="AO59" s="50">
        <v>1110</v>
      </c>
      <c r="AP59" s="50" t="s">
        <v>58</v>
      </c>
      <c r="AQ59" s="83">
        <v>13234</v>
      </c>
      <c r="AR59" s="50">
        <v>14149</v>
      </c>
      <c r="AS59" s="50">
        <v>15293</v>
      </c>
      <c r="AT59" s="50">
        <v>15654</v>
      </c>
      <c r="AU59" s="50">
        <v>16683</v>
      </c>
      <c r="AV59" s="50">
        <v>13830</v>
      </c>
      <c r="AW59" s="50">
        <v>15195</v>
      </c>
      <c r="AX59" s="50">
        <v>16913</v>
      </c>
      <c r="AY59" s="50">
        <v>16944</v>
      </c>
      <c r="AZ59" s="50">
        <v>14960</v>
      </c>
      <c r="BA59" s="50">
        <v>14441</v>
      </c>
      <c r="BB59" s="50">
        <v>16029</v>
      </c>
      <c r="BC59" s="50">
        <v>12836</v>
      </c>
      <c r="BD59" s="50">
        <v>10830</v>
      </c>
      <c r="BE59" s="50">
        <v>9396</v>
      </c>
      <c r="BF59" s="50">
        <v>7513</v>
      </c>
      <c r="BG59" s="50">
        <v>5898</v>
      </c>
      <c r="BH59" s="50">
        <v>2860</v>
      </c>
      <c r="BI59" s="50">
        <v>1412</v>
      </c>
      <c r="BJ59" s="50" t="s">
        <v>58</v>
      </c>
      <c r="BK59" s="50">
        <v>2005</v>
      </c>
    </row>
    <row r="60" spans="1:63">
      <c r="A60" s="76" t="s">
        <v>60</v>
      </c>
      <c r="B60" s="77" t="s">
        <v>61</v>
      </c>
      <c r="C60" s="50">
        <v>1646</v>
      </c>
      <c r="D60" s="50">
        <v>1722</v>
      </c>
      <c r="E60" s="50">
        <v>1991</v>
      </c>
      <c r="F60" s="50">
        <v>2056</v>
      </c>
      <c r="G60" s="50">
        <v>1665</v>
      </c>
      <c r="H60" s="50">
        <v>1495</v>
      </c>
      <c r="I60" s="50">
        <v>1733</v>
      </c>
      <c r="J60" s="50">
        <v>1994</v>
      </c>
      <c r="K60" s="50">
        <v>2028</v>
      </c>
      <c r="L60" s="50">
        <v>1910</v>
      </c>
      <c r="M60" s="50">
        <v>1780</v>
      </c>
      <c r="N60" s="50">
        <v>1852</v>
      </c>
      <c r="O60" s="50">
        <v>1541</v>
      </c>
      <c r="P60" s="50">
        <v>1342</v>
      </c>
      <c r="Q60" s="50">
        <v>1056</v>
      </c>
      <c r="R60" s="50">
        <v>752</v>
      </c>
      <c r="S60" s="50">
        <v>494</v>
      </c>
      <c r="T60" s="50">
        <v>203</v>
      </c>
      <c r="U60" s="50">
        <v>67</v>
      </c>
      <c r="V60" s="50" t="s">
        <v>60</v>
      </c>
      <c r="W60" s="83">
        <v>1538</v>
      </c>
      <c r="X60" s="50">
        <v>1719</v>
      </c>
      <c r="Y60" s="50">
        <v>1938</v>
      </c>
      <c r="Z60" s="50">
        <v>1972</v>
      </c>
      <c r="AA60" s="50">
        <v>1723</v>
      </c>
      <c r="AB60" s="50">
        <v>1455</v>
      </c>
      <c r="AC60" s="50">
        <v>1788</v>
      </c>
      <c r="AD60" s="50">
        <v>2164</v>
      </c>
      <c r="AE60" s="50">
        <v>2223</v>
      </c>
      <c r="AF60" s="50">
        <v>1919</v>
      </c>
      <c r="AG60" s="50">
        <v>1805</v>
      </c>
      <c r="AH60" s="50">
        <v>1935</v>
      </c>
      <c r="AI60" s="50">
        <v>1518</v>
      </c>
      <c r="AJ60" s="50">
        <v>1379</v>
      </c>
      <c r="AK60" s="50">
        <v>1230</v>
      </c>
      <c r="AL60" s="50">
        <v>1035</v>
      </c>
      <c r="AM60" s="50">
        <v>894</v>
      </c>
      <c r="AN60" s="50">
        <v>474</v>
      </c>
      <c r="AO60" s="50">
        <v>223</v>
      </c>
      <c r="AP60" s="50" t="s">
        <v>60</v>
      </c>
      <c r="AQ60" s="83">
        <v>3184</v>
      </c>
      <c r="AR60" s="50">
        <v>3441</v>
      </c>
      <c r="AS60" s="50">
        <v>3929</v>
      </c>
      <c r="AT60" s="50">
        <v>4028</v>
      </c>
      <c r="AU60" s="50">
        <v>3388</v>
      </c>
      <c r="AV60" s="50">
        <v>2950</v>
      </c>
      <c r="AW60" s="50">
        <v>3521</v>
      </c>
      <c r="AX60" s="50">
        <v>4158</v>
      </c>
      <c r="AY60" s="50">
        <v>4251</v>
      </c>
      <c r="AZ60" s="50">
        <v>3829</v>
      </c>
      <c r="BA60" s="50">
        <v>3585</v>
      </c>
      <c r="BB60" s="50">
        <v>3787</v>
      </c>
      <c r="BC60" s="50">
        <v>3059</v>
      </c>
      <c r="BD60" s="50">
        <v>2721</v>
      </c>
      <c r="BE60" s="50">
        <v>2286</v>
      </c>
      <c r="BF60" s="50">
        <v>1787</v>
      </c>
      <c r="BG60" s="50">
        <v>1388</v>
      </c>
      <c r="BH60" s="50">
        <v>677</v>
      </c>
      <c r="BI60" s="50">
        <v>290</v>
      </c>
      <c r="BJ60" s="50" t="s">
        <v>60</v>
      </c>
      <c r="BK60" s="50">
        <v>2005</v>
      </c>
    </row>
    <row r="61" spans="1:63">
      <c r="A61" s="56" t="s">
        <v>62</v>
      </c>
      <c r="B61" s="79" t="s">
        <v>63</v>
      </c>
      <c r="C61" s="50">
        <v>5379</v>
      </c>
      <c r="D61" s="50">
        <v>5598</v>
      </c>
      <c r="E61" s="50">
        <v>5984</v>
      </c>
      <c r="F61" s="50">
        <v>6060</v>
      </c>
      <c r="G61" s="50">
        <v>4860</v>
      </c>
      <c r="H61" s="50">
        <v>4941</v>
      </c>
      <c r="I61" s="50">
        <v>5747</v>
      </c>
      <c r="J61" s="50">
        <v>6426</v>
      </c>
      <c r="K61" s="50">
        <v>6366</v>
      </c>
      <c r="L61" s="50">
        <v>5639</v>
      </c>
      <c r="M61" s="50">
        <v>5349</v>
      </c>
      <c r="N61" s="50">
        <v>5937</v>
      </c>
      <c r="O61" s="50">
        <v>4660</v>
      </c>
      <c r="P61" s="50">
        <v>3988</v>
      </c>
      <c r="Q61" s="50">
        <v>3100</v>
      </c>
      <c r="R61" s="50">
        <v>2302</v>
      </c>
      <c r="S61" s="50">
        <v>1434</v>
      </c>
      <c r="T61" s="50">
        <v>566</v>
      </c>
      <c r="U61" s="50">
        <v>220</v>
      </c>
      <c r="V61" s="50" t="s">
        <v>62</v>
      </c>
      <c r="W61" s="83">
        <v>4803</v>
      </c>
      <c r="X61" s="50">
        <v>5338</v>
      </c>
      <c r="Y61" s="50">
        <v>5866</v>
      </c>
      <c r="Z61" s="50">
        <v>5681</v>
      </c>
      <c r="AA61" s="50">
        <v>4956</v>
      </c>
      <c r="AB61" s="50">
        <v>5160</v>
      </c>
      <c r="AC61" s="50">
        <v>5984</v>
      </c>
      <c r="AD61" s="50">
        <v>6612</v>
      </c>
      <c r="AE61" s="50">
        <v>6422</v>
      </c>
      <c r="AF61" s="50">
        <v>5758</v>
      </c>
      <c r="AG61" s="50">
        <v>5538</v>
      </c>
      <c r="AH61" s="50">
        <v>5976</v>
      </c>
      <c r="AI61" s="50">
        <v>4877</v>
      </c>
      <c r="AJ61" s="50">
        <v>4123</v>
      </c>
      <c r="AK61" s="50">
        <v>3643</v>
      </c>
      <c r="AL61" s="50">
        <v>2907</v>
      </c>
      <c r="AM61" s="50">
        <v>2492</v>
      </c>
      <c r="AN61" s="50">
        <v>1366</v>
      </c>
      <c r="AO61" s="50">
        <v>719</v>
      </c>
      <c r="AP61" s="50" t="s">
        <v>62</v>
      </c>
      <c r="AQ61" s="83">
        <v>10182</v>
      </c>
      <c r="AR61" s="50">
        <v>10936</v>
      </c>
      <c r="AS61" s="50">
        <v>11850</v>
      </c>
      <c r="AT61" s="50">
        <v>11741</v>
      </c>
      <c r="AU61" s="50">
        <v>9816</v>
      </c>
      <c r="AV61" s="50">
        <v>10101</v>
      </c>
      <c r="AW61" s="50">
        <v>11731</v>
      </c>
      <c r="AX61" s="50">
        <v>13038</v>
      </c>
      <c r="AY61" s="50">
        <v>12788</v>
      </c>
      <c r="AZ61" s="50">
        <v>11397</v>
      </c>
      <c r="BA61" s="50">
        <v>10887</v>
      </c>
      <c r="BB61" s="50">
        <v>11913</v>
      </c>
      <c r="BC61" s="50">
        <v>9537</v>
      </c>
      <c r="BD61" s="50">
        <v>8111</v>
      </c>
      <c r="BE61" s="50">
        <v>6743</v>
      </c>
      <c r="BF61" s="50">
        <v>5209</v>
      </c>
      <c r="BG61" s="50">
        <v>3926</v>
      </c>
      <c r="BH61" s="50">
        <v>1932</v>
      </c>
      <c r="BI61" s="50">
        <v>939</v>
      </c>
      <c r="BJ61" s="50" t="s">
        <v>62</v>
      </c>
      <c r="BK61" s="50">
        <v>2005</v>
      </c>
    </row>
    <row r="62" spans="1:63">
      <c r="A62" s="56" t="s">
        <v>64</v>
      </c>
      <c r="B62" s="79" t="s">
        <v>65</v>
      </c>
      <c r="C62" s="50">
        <v>1798</v>
      </c>
      <c r="D62" s="50">
        <v>2055</v>
      </c>
      <c r="E62" s="50">
        <v>2475</v>
      </c>
      <c r="F62" s="50">
        <v>2420</v>
      </c>
      <c r="G62" s="50">
        <v>1979</v>
      </c>
      <c r="H62" s="50">
        <v>1754</v>
      </c>
      <c r="I62" s="50">
        <v>2136</v>
      </c>
      <c r="J62" s="50">
        <v>2537</v>
      </c>
      <c r="K62" s="50">
        <v>2559</v>
      </c>
      <c r="L62" s="50">
        <v>2190</v>
      </c>
      <c r="M62" s="50">
        <v>2117</v>
      </c>
      <c r="N62" s="50">
        <v>2450</v>
      </c>
      <c r="O62" s="50">
        <v>2079</v>
      </c>
      <c r="P62" s="50">
        <v>1721</v>
      </c>
      <c r="Q62" s="50">
        <v>1369</v>
      </c>
      <c r="R62" s="50">
        <v>988</v>
      </c>
      <c r="S62" s="50">
        <v>677</v>
      </c>
      <c r="T62" s="50">
        <v>246</v>
      </c>
      <c r="U62" s="50">
        <v>83</v>
      </c>
      <c r="V62" s="50" t="s">
        <v>64</v>
      </c>
      <c r="W62" s="83">
        <v>1750</v>
      </c>
      <c r="X62" s="50">
        <v>2039</v>
      </c>
      <c r="Y62" s="50">
        <v>2466</v>
      </c>
      <c r="Z62" s="50">
        <v>2482</v>
      </c>
      <c r="AA62" s="50">
        <v>1918</v>
      </c>
      <c r="AB62" s="50">
        <v>1832</v>
      </c>
      <c r="AC62" s="50">
        <v>2147</v>
      </c>
      <c r="AD62" s="50">
        <v>2691</v>
      </c>
      <c r="AE62" s="50">
        <v>2611</v>
      </c>
      <c r="AF62" s="50">
        <v>2281</v>
      </c>
      <c r="AG62" s="50">
        <v>2105</v>
      </c>
      <c r="AH62" s="50">
        <v>2400</v>
      </c>
      <c r="AI62" s="50">
        <v>2083</v>
      </c>
      <c r="AJ62" s="50">
        <v>1731</v>
      </c>
      <c r="AK62" s="50">
        <v>1503</v>
      </c>
      <c r="AL62" s="50">
        <v>1304</v>
      </c>
      <c r="AM62" s="50">
        <v>1153</v>
      </c>
      <c r="AN62" s="50">
        <v>683</v>
      </c>
      <c r="AO62" s="50">
        <v>376</v>
      </c>
      <c r="AP62" s="50" t="s">
        <v>64</v>
      </c>
      <c r="AQ62" s="83">
        <v>3548</v>
      </c>
      <c r="AR62" s="50">
        <v>4094</v>
      </c>
      <c r="AS62" s="50">
        <v>4941</v>
      </c>
      <c r="AT62" s="50">
        <v>4902</v>
      </c>
      <c r="AU62" s="50">
        <v>3897</v>
      </c>
      <c r="AV62" s="50">
        <v>3586</v>
      </c>
      <c r="AW62" s="50">
        <v>4283</v>
      </c>
      <c r="AX62" s="50">
        <v>5228</v>
      </c>
      <c r="AY62" s="50">
        <v>5170</v>
      </c>
      <c r="AZ62" s="50">
        <v>4471</v>
      </c>
      <c r="BA62" s="50">
        <v>4222</v>
      </c>
      <c r="BB62" s="50">
        <v>4850</v>
      </c>
      <c r="BC62" s="50">
        <v>4162</v>
      </c>
      <c r="BD62" s="50">
        <v>3452</v>
      </c>
      <c r="BE62" s="50">
        <v>2872</v>
      </c>
      <c r="BF62" s="50">
        <v>2292</v>
      </c>
      <c r="BG62" s="50">
        <v>1830</v>
      </c>
      <c r="BH62" s="50">
        <v>929</v>
      </c>
      <c r="BI62" s="50">
        <v>459</v>
      </c>
      <c r="BJ62" s="50" t="s">
        <v>64</v>
      </c>
      <c r="BK62" s="50">
        <v>2005</v>
      </c>
    </row>
    <row r="63" spans="1:63">
      <c r="A63" s="56" t="s">
        <v>66</v>
      </c>
      <c r="B63" s="79" t="s">
        <v>67</v>
      </c>
      <c r="C63" s="50">
        <v>2547</v>
      </c>
      <c r="D63" s="50">
        <v>2865</v>
      </c>
      <c r="E63" s="50">
        <v>3277</v>
      </c>
      <c r="F63" s="50">
        <v>3154</v>
      </c>
      <c r="G63" s="50">
        <v>2504</v>
      </c>
      <c r="H63" s="50">
        <v>2247</v>
      </c>
      <c r="I63" s="50">
        <v>2713</v>
      </c>
      <c r="J63" s="50">
        <v>3057</v>
      </c>
      <c r="K63" s="50">
        <v>3440</v>
      </c>
      <c r="L63" s="50">
        <v>3032</v>
      </c>
      <c r="M63" s="50">
        <v>2939</v>
      </c>
      <c r="N63" s="50">
        <v>3151</v>
      </c>
      <c r="O63" s="50">
        <v>2557</v>
      </c>
      <c r="P63" s="50">
        <v>2008</v>
      </c>
      <c r="Q63" s="50">
        <v>1716</v>
      </c>
      <c r="R63" s="50">
        <v>1338</v>
      </c>
      <c r="S63" s="50">
        <v>995</v>
      </c>
      <c r="T63" s="50">
        <v>340</v>
      </c>
      <c r="U63" s="50">
        <v>162</v>
      </c>
      <c r="V63" s="50" t="s">
        <v>66</v>
      </c>
      <c r="W63" s="83">
        <v>2355</v>
      </c>
      <c r="X63" s="50">
        <v>2739</v>
      </c>
      <c r="Y63" s="50">
        <v>3165</v>
      </c>
      <c r="Z63" s="50">
        <v>3040</v>
      </c>
      <c r="AA63" s="50">
        <v>2413</v>
      </c>
      <c r="AB63" s="50">
        <v>2475</v>
      </c>
      <c r="AC63" s="50">
        <v>2820</v>
      </c>
      <c r="AD63" s="50">
        <v>3360</v>
      </c>
      <c r="AE63" s="50">
        <v>3504</v>
      </c>
      <c r="AF63" s="50">
        <v>3031</v>
      </c>
      <c r="AG63" s="50">
        <v>3013</v>
      </c>
      <c r="AH63" s="50">
        <v>3119</v>
      </c>
      <c r="AI63" s="50">
        <v>2583</v>
      </c>
      <c r="AJ63" s="50">
        <v>2244</v>
      </c>
      <c r="AK63" s="50">
        <v>2126</v>
      </c>
      <c r="AL63" s="50">
        <v>1834</v>
      </c>
      <c r="AM63" s="50">
        <v>1488</v>
      </c>
      <c r="AN63" s="50">
        <v>871</v>
      </c>
      <c r="AO63" s="50">
        <v>422</v>
      </c>
      <c r="AP63" s="50" t="s">
        <v>66</v>
      </c>
      <c r="AQ63" s="83">
        <v>4902</v>
      </c>
      <c r="AR63" s="50">
        <v>5604</v>
      </c>
      <c r="AS63" s="50">
        <v>6442</v>
      </c>
      <c r="AT63" s="50">
        <v>6194</v>
      </c>
      <c r="AU63" s="50">
        <v>4917</v>
      </c>
      <c r="AV63" s="50">
        <v>4722</v>
      </c>
      <c r="AW63" s="50">
        <v>5533</v>
      </c>
      <c r="AX63" s="50">
        <v>6417</v>
      </c>
      <c r="AY63" s="50">
        <v>6944</v>
      </c>
      <c r="AZ63" s="50">
        <v>6063</v>
      </c>
      <c r="BA63" s="50">
        <v>5952</v>
      </c>
      <c r="BB63" s="50">
        <v>6270</v>
      </c>
      <c r="BC63" s="50">
        <v>5140</v>
      </c>
      <c r="BD63" s="50">
        <v>4252</v>
      </c>
      <c r="BE63" s="50">
        <v>3842</v>
      </c>
      <c r="BF63" s="50">
        <v>3172</v>
      </c>
      <c r="BG63" s="50">
        <v>2483</v>
      </c>
      <c r="BH63" s="50">
        <v>1211</v>
      </c>
      <c r="BI63" s="50">
        <v>584</v>
      </c>
      <c r="BJ63" s="50" t="s">
        <v>66</v>
      </c>
      <c r="BK63" s="50">
        <v>2005</v>
      </c>
    </row>
    <row r="64" spans="1:63">
      <c r="A64" s="56" t="s">
        <v>68</v>
      </c>
      <c r="B64" s="79" t="s">
        <v>69</v>
      </c>
      <c r="C64" s="50">
        <v>2369</v>
      </c>
      <c r="D64" s="50">
        <v>2684</v>
      </c>
      <c r="E64" s="50">
        <v>3220</v>
      </c>
      <c r="F64" s="50">
        <v>2847</v>
      </c>
      <c r="G64" s="50">
        <v>1787</v>
      </c>
      <c r="H64" s="50">
        <v>1818</v>
      </c>
      <c r="I64" s="50">
        <v>2328</v>
      </c>
      <c r="J64" s="50">
        <v>3214</v>
      </c>
      <c r="K64" s="50">
        <v>3510</v>
      </c>
      <c r="L64" s="50">
        <v>3060</v>
      </c>
      <c r="M64" s="50">
        <v>3112</v>
      </c>
      <c r="N64" s="50">
        <v>3403</v>
      </c>
      <c r="O64" s="50">
        <v>2831</v>
      </c>
      <c r="P64" s="50">
        <v>2261</v>
      </c>
      <c r="Q64" s="50">
        <v>1923</v>
      </c>
      <c r="R64" s="50">
        <v>1460</v>
      </c>
      <c r="S64" s="50">
        <v>955</v>
      </c>
      <c r="T64" s="50">
        <v>426</v>
      </c>
      <c r="U64" s="50">
        <v>199</v>
      </c>
      <c r="V64" s="50" t="s">
        <v>68</v>
      </c>
      <c r="W64" s="83">
        <v>2165</v>
      </c>
      <c r="X64" s="50">
        <v>2592</v>
      </c>
      <c r="Y64" s="50">
        <v>2954</v>
      </c>
      <c r="Z64" s="50">
        <v>2658</v>
      </c>
      <c r="AA64" s="50">
        <v>1556</v>
      </c>
      <c r="AB64" s="50">
        <v>1848</v>
      </c>
      <c r="AC64" s="50">
        <v>2450</v>
      </c>
      <c r="AD64" s="50">
        <v>3363</v>
      </c>
      <c r="AE64" s="50">
        <v>3607</v>
      </c>
      <c r="AF64" s="50">
        <v>3143</v>
      </c>
      <c r="AG64" s="50">
        <v>3205</v>
      </c>
      <c r="AH64" s="50">
        <v>3474</v>
      </c>
      <c r="AI64" s="50">
        <v>2899</v>
      </c>
      <c r="AJ64" s="50">
        <v>2371</v>
      </c>
      <c r="AK64" s="50">
        <v>2100</v>
      </c>
      <c r="AL64" s="50">
        <v>1839</v>
      </c>
      <c r="AM64" s="50">
        <v>1553</v>
      </c>
      <c r="AN64" s="50">
        <v>903</v>
      </c>
      <c r="AO64" s="50">
        <v>524</v>
      </c>
      <c r="AP64" s="50" t="s">
        <v>68</v>
      </c>
      <c r="AQ64" s="83">
        <v>4534</v>
      </c>
      <c r="AR64" s="50">
        <v>5276</v>
      </c>
      <c r="AS64" s="50">
        <v>6174</v>
      </c>
      <c r="AT64" s="50">
        <v>5505</v>
      </c>
      <c r="AU64" s="50">
        <v>3343</v>
      </c>
      <c r="AV64" s="50">
        <v>3666</v>
      </c>
      <c r="AW64" s="50">
        <v>4778</v>
      </c>
      <c r="AX64" s="50">
        <v>6577</v>
      </c>
      <c r="AY64" s="50">
        <v>7117</v>
      </c>
      <c r="AZ64" s="50">
        <v>6203</v>
      </c>
      <c r="BA64" s="50">
        <v>6317</v>
      </c>
      <c r="BB64" s="50">
        <v>6877</v>
      </c>
      <c r="BC64" s="50">
        <v>5730</v>
      </c>
      <c r="BD64" s="50">
        <v>4632</v>
      </c>
      <c r="BE64" s="50">
        <v>4023</v>
      </c>
      <c r="BF64" s="50">
        <v>3299</v>
      </c>
      <c r="BG64" s="50">
        <v>2508</v>
      </c>
      <c r="BH64" s="50">
        <v>1329</v>
      </c>
      <c r="BI64" s="50">
        <v>723</v>
      </c>
      <c r="BJ64" s="50" t="s">
        <v>68</v>
      </c>
      <c r="BK64" s="50">
        <v>2005</v>
      </c>
    </row>
    <row r="65" spans="1:63">
      <c r="A65" s="56" t="s">
        <v>70</v>
      </c>
      <c r="B65" s="79" t="s">
        <v>71</v>
      </c>
      <c r="C65" s="50">
        <v>4275</v>
      </c>
      <c r="D65" s="50">
        <v>4854</v>
      </c>
      <c r="E65" s="50">
        <v>4927</v>
      </c>
      <c r="F65" s="50">
        <v>4768</v>
      </c>
      <c r="G65" s="50">
        <v>4137</v>
      </c>
      <c r="H65" s="50">
        <v>4027</v>
      </c>
      <c r="I65" s="50">
        <v>4286</v>
      </c>
      <c r="J65" s="50">
        <v>5213</v>
      </c>
      <c r="K65" s="50">
        <v>5139</v>
      </c>
      <c r="L65" s="50">
        <v>4625</v>
      </c>
      <c r="M65" s="50">
        <v>4064</v>
      </c>
      <c r="N65" s="50">
        <v>4406</v>
      </c>
      <c r="O65" s="50">
        <v>3527</v>
      </c>
      <c r="P65" s="50">
        <v>3069</v>
      </c>
      <c r="Q65" s="50">
        <v>2530</v>
      </c>
      <c r="R65" s="50">
        <v>1953</v>
      </c>
      <c r="S65" s="50">
        <v>1308</v>
      </c>
      <c r="T65" s="50">
        <v>573</v>
      </c>
      <c r="U65" s="50">
        <v>205</v>
      </c>
      <c r="V65" s="50" t="s">
        <v>70</v>
      </c>
      <c r="W65" s="83">
        <v>4146</v>
      </c>
      <c r="X65" s="50">
        <v>4582</v>
      </c>
      <c r="Y65" s="50">
        <v>4892</v>
      </c>
      <c r="Z65" s="50">
        <v>4611</v>
      </c>
      <c r="AA65" s="50">
        <v>4296</v>
      </c>
      <c r="AB65" s="50">
        <v>3882</v>
      </c>
      <c r="AC65" s="50">
        <v>4523</v>
      </c>
      <c r="AD65" s="50">
        <v>5569</v>
      </c>
      <c r="AE65" s="50">
        <v>5355</v>
      </c>
      <c r="AF65" s="50">
        <v>4641</v>
      </c>
      <c r="AG65" s="50">
        <v>4059</v>
      </c>
      <c r="AH65" s="50">
        <v>4503</v>
      </c>
      <c r="AI65" s="50">
        <v>3762</v>
      </c>
      <c r="AJ65" s="50">
        <v>3306</v>
      </c>
      <c r="AK65" s="50">
        <v>2936</v>
      </c>
      <c r="AL65" s="50">
        <v>2574</v>
      </c>
      <c r="AM65" s="50">
        <v>2106</v>
      </c>
      <c r="AN65" s="50">
        <v>1328</v>
      </c>
      <c r="AO65" s="50">
        <v>660</v>
      </c>
      <c r="AP65" s="50" t="s">
        <v>70</v>
      </c>
      <c r="AQ65" s="83">
        <v>8421</v>
      </c>
      <c r="AR65" s="50">
        <v>9436</v>
      </c>
      <c r="AS65" s="50">
        <v>9819</v>
      </c>
      <c r="AT65" s="50">
        <v>9379</v>
      </c>
      <c r="AU65" s="50">
        <v>8433</v>
      </c>
      <c r="AV65" s="50">
        <v>7909</v>
      </c>
      <c r="AW65" s="50">
        <v>8809</v>
      </c>
      <c r="AX65" s="50">
        <v>10782</v>
      </c>
      <c r="AY65" s="50">
        <v>10494</v>
      </c>
      <c r="AZ65" s="50">
        <v>9266</v>
      </c>
      <c r="BA65" s="50">
        <v>8123</v>
      </c>
      <c r="BB65" s="50">
        <v>8909</v>
      </c>
      <c r="BC65" s="50">
        <v>7289</v>
      </c>
      <c r="BD65" s="50">
        <v>6375</v>
      </c>
      <c r="BE65" s="50">
        <v>5466</v>
      </c>
      <c r="BF65" s="50">
        <v>4527</v>
      </c>
      <c r="BG65" s="50">
        <v>3414</v>
      </c>
      <c r="BH65" s="50">
        <v>1901</v>
      </c>
      <c r="BI65" s="50">
        <v>865</v>
      </c>
      <c r="BJ65" s="50" t="s">
        <v>70</v>
      </c>
      <c r="BK65" s="50">
        <v>2005</v>
      </c>
    </row>
    <row r="70" spans="1:63">
      <c r="H70" s="54"/>
    </row>
    <row r="93" spans="2:2" s="85" customFormat="1">
      <c r="B93" s="84"/>
    </row>
    <row r="94" spans="2:2" s="85" customFormat="1"/>
    <row r="95" spans="2:2" s="85" customFormat="1"/>
    <row r="96" spans="2:2"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row r="126" s="85" customFormat="1"/>
    <row r="127" s="85" customFormat="1"/>
    <row r="128" s="85" customFormat="1"/>
    <row r="129" s="85" customFormat="1"/>
    <row r="130" s="85" customFormat="1"/>
    <row r="131" s="85" customFormat="1"/>
    <row r="132" s="85" customFormat="1"/>
    <row r="133" s="85" customFormat="1"/>
    <row r="134" s="85" customFormat="1"/>
    <row r="135" s="85" customFormat="1"/>
    <row r="136" s="85" customFormat="1"/>
    <row r="137" s="85" customFormat="1"/>
    <row r="138" s="85" customFormat="1"/>
    <row r="139" s="85" customFormat="1"/>
    <row r="140" s="85" customFormat="1"/>
    <row r="141" s="85" customFormat="1"/>
    <row r="142" s="85" customFormat="1"/>
    <row r="143" s="85" customFormat="1"/>
    <row r="144" s="85" customFormat="1"/>
    <row r="145" s="85" customFormat="1"/>
    <row r="146" s="85" customFormat="1"/>
    <row r="147" s="85" customFormat="1"/>
    <row r="148" s="85" customFormat="1"/>
    <row r="149" s="85" customFormat="1"/>
    <row r="150" s="85" customFormat="1"/>
    <row r="151" s="85" customFormat="1"/>
    <row r="152" s="85" customFormat="1"/>
    <row r="153" s="85" customFormat="1"/>
  </sheetData>
  <conditionalFormatting sqref="C67:V88">
    <cfRule type="cellIs" dxfId="4" priority="4" operator="equal">
      <formula>FALSE</formula>
    </cfRule>
    <cfRule type="cellIs" dxfId="3" priority="5" operator="equal">
      <formula>TRUE</formula>
    </cfRule>
  </conditionalFormatting>
  <conditionalFormatting sqref="W67:AP88">
    <cfRule type="cellIs" dxfId="2" priority="3" operator="equal">
      <formula>TRUE</formula>
    </cfRule>
  </conditionalFormatting>
  <conditionalFormatting sqref="AR66:BJ88">
    <cfRule type="cellIs" dxfId="1" priority="2" operator="equal">
      <formula>TRUE</formula>
    </cfRule>
  </conditionalFormatting>
  <conditionalFormatting sqref="AQ66:AQ88">
    <cfRule type="cellIs" dxfId="0" priority="1" operator="equal">
      <formula>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2"/>
  <sheetViews>
    <sheetView showGridLines="0" showRowColHeaders="0" zoomScaleNormal="100" workbookViewId="0">
      <selection activeCell="V21" sqref="V21"/>
    </sheetView>
  </sheetViews>
  <sheetFormatPr defaultColWidth="9.109375" defaultRowHeight="14.4"/>
  <cols>
    <col min="1" max="1" width="3.5546875" style="292" bestFit="1" customWidth="1"/>
    <col min="2" max="3" width="13.109375" style="292" customWidth="1"/>
    <col min="4" max="4" width="2.44140625" style="292" customWidth="1"/>
    <col min="5" max="5" width="11.33203125" style="292" bestFit="1" customWidth="1"/>
    <col min="6" max="6" width="7.88671875" style="292" customWidth="1"/>
    <col min="7" max="7" width="6.44140625" style="292" bestFit="1" customWidth="1"/>
    <col min="8" max="17" width="10.6640625" style="292" customWidth="1"/>
    <col min="18" max="18" width="1" style="292" customWidth="1"/>
    <col min="19" max="19" width="16.6640625" style="292" bestFit="1" customWidth="1"/>
    <col min="20" max="16384" width="9.109375" style="292"/>
  </cols>
  <sheetData>
    <row r="1" spans="1:23" ht="15" customHeight="1">
      <c r="A1" s="368"/>
      <c r="B1" s="369"/>
      <c r="C1" s="369"/>
      <c r="D1" s="369"/>
      <c r="E1" s="369"/>
      <c r="F1" s="369"/>
      <c r="G1" s="369"/>
      <c r="H1" s="369"/>
      <c r="I1" s="369"/>
      <c r="J1" s="369"/>
      <c r="K1" s="369"/>
      <c r="L1" s="369"/>
      <c r="M1" s="369"/>
      <c r="N1" s="369"/>
      <c r="O1" s="369"/>
      <c r="P1" s="369"/>
      <c r="Q1" s="369"/>
      <c r="R1" s="369"/>
      <c r="S1" s="369"/>
      <c r="T1" s="369"/>
      <c r="U1" s="369"/>
      <c r="V1" s="369"/>
      <c r="W1" s="369"/>
    </row>
    <row r="2" spans="1:23" ht="15" customHeight="1">
      <c r="A2" s="369"/>
      <c r="B2" s="369"/>
      <c r="C2" s="369"/>
      <c r="D2" s="369"/>
      <c r="E2" s="369"/>
      <c r="F2" s="369"/>
      <c r="G2" s="369"/>
      <c r="H2" s="369"/>
      <c r="I2" s="369"/>
      <c r="J2" s="369"/>
      <c r="K2" s="369"/>
      <c r="L2" s="369"/>
      <c r="M2" s="369"/>
      <c r="N2" s="369"/>
      <c r="O2" s="369"/>
      <c r="P2" s="369"/>
      <c r="Q2" s="369"/>
      <c r="R2" s="369"/>
      <c r="S2" s="369"/>
      <c r="T2" s="369"/>
      <c r="U2" s="369"/>
      <c r="V2" s="369"/>
      <c r="W2" s="369"/>
    </row>
    <row r="3" spans="1:23" ht="15" customHeight="1">
      <c r="A3" s="369"/>
      <c r="B3" s="369"/>
      <c r="C3" s="369"/>
      <c r="D3" s="369"/>
      <c r="E3" s="369"/>
      <c r="F3" s="369"/>
      <c r="G3" s="369"/>
      <c r="H3" s="369"/>
      <c r="I3" s="369"/>
      <c r="J3" s="369"/>
      <c r="K3" s="369"/>
      <c r="L3" s="369"/>
      <c r="M3" s="369"/>
      <c r="N3" s="369"/>
      <c r="O3" s="369"/>
      <c r="P3" s="369"/>
      <c r="Q3" s="369"/>
      <c r="R3" s="369"/>
      <c r="S3" s="369"/>
      <c r="T3" s="369"/>
      <c r="U3" s="369"/>
      <c r="V3" s="369"/>
      <c r="W3" s="369"/>
    </row>
    <row r="4" spans="1:23" ht="15" customHeight="1">
      <c r="A4" s="369"/>
      <c r="B4" s="369"/>
      <c r="C4" s="369"/>
      <c r="D4" s="369"/>
      <c r="E4" s="369"/>
      <c r="F4" s="369"/>
      <c r="G4" s="369"/>
      <c r="H4" s="369"/>
      <c r="I4" s="369"/>
      <c r="J4" s="369"/>
      <c r="K4" s="369"/>
      <c r="L4" s="369"/>
      <c r="M4" s="369"/>
      <c r="N4" s="369"/>
      <c r="O4" s="369"/>
      <c r="P4" s="369"/>
      <c r="Q4" s="369"/>
      <c r="R4" s="369"/>
      <c r="S4" s="369"/>
      <c r="T4" s="369"/>
      <c r="U4" s="369"/>
      <c r="V4" s="369"/>
      <c r="W4" s="369"/>
    </row>
    <row r="5" spans="1:23" ht="15" customHeight="1">
      <c r="A5" s="369"/>
      <c r="B5" s="369"/>
      <c r="C5" s="369"/>
      <c r="D5" s="369"/>
      <c r="E5" s="369"/>
      <c r="F5" s="369"/>
      <c r="G5" s="369"/>
      <c r="H5" s="369"/>
      <c r="I5" s="369"/>
      <c r="J5" s="369"/>
      <c r="K5" s="369"/>
      <c r="L5" s="369"/>
      <c r="M5" s="369"/>
      <c r="N5" s="369"/>
      <c r="O5" s="369"/>
      <c r="P5" s="369"/>
      <c r="Q5" s="369"/>
      <c r="R5" s="369"/>
      <c r="S5" s="369"/>
      <c r="T5" s="369"/>
      <c r="U5" s="369"/>
      <c r="V5" s="369"/>
      <c r="W5" s="369"/>
    </row>
    <row r="6" spans="1:23" ht="15" customHeight="1">
      <c r="A6" s="369"/>
      <c r="B6" s="369"/>
      <c r="C6" s="369"/>
      <c r="D6" s="369"/>
      <c r="E6" s="369"/>
      <c r="F6" s="369"/>
      <c r="G6" s="369"/>
      <c r="H6" s="369"/>
      <c r="I6" s="369"/>
      <c r="J6" s="369"/>
      <c r="K6" s="369"/>
      <c r="L6" s="369"/>
      <c r="M6" s="369"/>
      <c r="N6" s="369"/>
      <c r="O6" s="369"/>
      <c r="P6" s="369"/>
      <c r="Q6" s="369"/>
      <c r="R6" s="369"/>
      <c r="S6" s="369"/>
      <c r="T6" s="369"/>
      <c r="U6" s="369"/>
      <c r="V6" s="369"/>
      <c r="W6" s="369"/>
    </row>
    <row r="7" spans="1:23" ht="15" customHeight="1">
      <c r="A7" s="369"/>
      <c r="B7" s="369"/>
      <c r="C7" s="369"/>
      <c r="D7" s="369"/>
      <c r="E7" s="369"/>
      <c r="F7" s="369"/>
      <c r="G7" s="369"/>
      <c r="H7" s="369"/>
      <c r="I7" s="369"/>
      <c r="J7" s="369"/>
      <c r="K7" s="369"/>
      <c r="L7" s="369"/>
      <c r="M7" s="369"/>
      <c r="N7" s="369"/>
      <c r="O7" s="369"/>
      <c r="P7" s="369"/>
      <c r="Q7" s="369"/>
      <c r="R7" s="369"/>
      <c r="S7" s="369"/>
      <c r="T7" s="369"/>
      <c r="U7" s="369"/>
      <c r="V7" s="369"/>
      <c r="W7" s="369"/>
    </row>
    <row r="8" spans="1:23" ht="12.75" customHeight="1">
      <c r="S8" s="369"/>
      <c r="T8" s="369"/>
      <c r="U8" s="369"/>
      <c r="V8" s="369"/>
    </row>
    <row r="9" spans="1:23">
      <c r="N9" s="318"/>
    </row>
    <row r="28" spans="5:20" ht="24.75" customHeight="1">
      <c r="E28" s="431" t="str">
        <f>'ALL CONTROLS'!G4</f>
        <v>Population estimates, count and percentage change since 2005, females, Wales, 2005-2014</v>
      </c>
      <c r="F28" s="431"/>
      <c r="G28" s="431"/>
      <c r="H28" s="431"/>
      <c r="I28" s="431"/>
      <c r="J28" s="431"/>
      <c r="K28" s="431"/>
      <c r="L28" s="431"/>
      <c r="M28" s="431"/>
      <c r="N28" s="431"/>
      <c r="O28" s="431"/>
      <c r="P28" s="431"/>
      <c r="Q28" s="431"/>
      <c r="R28" s="431"/>
      <c r="S28" s="370"/>
    </row>
    <row r="29" spans="5:20" ht="18" customHeight="1">
      <c r="E29" s="371"/>
      <c r="F29" s="372"/>
      <c r="G29" s="372"/>
      <c r="H29" s="373">
        <f>'ALL CONTROLS'!E34</f>
        <v>2005</v>
      </c>
      <c r="I29" s="374">
        <f>'ALL CONTROLS'!F34</f>
        <v>2006</v>
      </c>
      <c r="J29" s="373">
        <f>'ALL CONTROLS'!G34</f>
        <v>2007</v>
      </c>
      <c r="K29" s="373">
        <f>'ALL CONTROLS'!H34</f>
        <v>2008</v>
      </c>
      <c r="L29" s="374">
        <f>'ALL CONTROLS'!I34</f>
        <v>2009</v>
      </c>
      <c r="M29" s="373">
        <f>'ALL CONTROLS'!J34</f>
        <v>2010</v>
      </c>
      <c r="N29" s="373">
        <f>'ALL CONTROLS'!K34</f>
        <v>2011</v>
      </c>
      <c r="O29" s="373">
        <f>'ALL CONTROLS'!L34</f>
        <v>2012</v>
      </c>
      <c r="P29" s="374">
        <f>'ALL CONTROLS'!M34</f>
        <v>2013</v>
      </c>
      <c r="Q29" s="374">
        <f>'ALL CONTROLS'!N34</f>
        <v>2014</v>
      </c>
      <c r="R29" s="375">
        <f>'ALL CONTROLS'!O34</f>
        <v>0</v>
      </c>
      <c r="S29" s="376"/>
    </row>
    <row r="30" spans="5:20" ht="15.75" customHeight="1">
      <c r="E30" s="434" t="s">
        <v>7646</v>
      </c>
      <c r="F30" s="434"/>
      <c r="G30" s="434"/>
      <c r="H30" s="377">
        <f>ROUND('ALL CONTROLS'!E35,-2)</f>
        <v>1521600</v>
      </c>
      <c r="I30" s="377">
        <f>ROUND('ALL CONTROLS'!F35,-2)</f>
        <v>1530000</v>
      </c>
      <c r="J30" s="377">
        <f>ROUND('ALL CONTROLS'!G35,-2)</f>
        <v>1537800</v>
      </c>
      <c r="K30" s="377">
        <f>ROUND('ALL CONTROLS'!H35,-2)</f>
        <v>1546500</v>
      </c>
      <c r="L30" s="377">
        <f>ROUND('ALL CONTROLS'!I35,-2)</f>
        <v>1551000</v>
      </c>
      <c r="M30" s="377">
        <f>ROUND('ALL CONTROLS'!J35,-2)</f>
        <v>1554500</v>
      </c>
      <c r="N30" s="377">
        <f>ROUND('ALL CONTROLS'!K35,-2)</f>
        <v>1559300</v>
      </c>
      <c r="O30" s="377">
        <f>ROUND('ALL CONTROLS'!L35,-2)</f>
        <v>1564100</v>
      </c>
      <c r="P30" s="377">
        <f>ROUND('ALL CONTROLS'!M35,-2)</f>
        <v>1567200</v>
      </c>
      <c r="Q30" s="377">
        <f>ROUND('ALL CONTROLS'!N35,-2)</f>
        <v>1570700</v>
      </c>
      <c r="R30" s="377">
        <f>ROUND('ALL CONTROLS'!O35,-2)</f>
        <v>0</v>
      </c>
      <c r="S30" s="376"/>
      <c r="T30" s="378"/>
    </row>
    <row r="31" spans="5:20" ht="20.25" customHeight="1">
      <c r="E31" s="432" t="s">
        <v>226</v>
      </c>
      <c r="F31" s="432"/>
      <c r="G31" s="379" t="s">
        <v>130</v>
      </c>
      <c r="H31" s="380" t="s">
        <v>225</v>
      </c>
      <c r="I31" s="380">
        <f>ROUND('ALL CONTROLS'!F39,-2)</f>
        <v>8500</v>
      </c>
      <c r="J31" s="380">
        <f>ROUND('ALL CONTROLS'!G39,-2)</f>
        <v>16200</v>
      </c>
      <c r="K31" s="380">
        <f>ROUND('ALL CONTROLS'!H39,-2)</f>
        <v>24900</v>
      </c>
      <c r="L31" s="380">
        <f>ROUND('ALL CONTROLS'!I39,-2)</f>
        <v>29500</v>
      </c>
      <c r="M31" s="380">
        <f>ROUND('ALL CONTROLS'!J39,-2)</f>
        <v>32900</v>
      </c>
      <c r="N31" s="380">
        <f>ROUND('ALL CONTROLS'!K39,-2)</f>
        <v>37700</v>
      </c>
      <c r="O31" s="380">
        <f>ROUND('ALL CONTROLS'!L39,-2)</f>
        <v>42600</v>
      </c>
      <c r="P31" s="380">
        <f>ROUND('ALL CONTROLS'!M39,-2)</f>
        <v>45600</v>
      </c>
      <c r="Q31" s="380">
        <f>ROUND('ALL CONTROLS'!N39,-2)</f>
        <v>49200</v>
      </c>
      <c r="R31" s="377">
        <f>ROUND('ALL CONTROLS'!O39,-2)</f>
        <v>49300</v>
      </c>
      <c r="S31" s="376"/>
      <c r="T31" s="378"/>
    </row>
    <row r="32" spans="5:20" ht="18.75" customHeight="1">
      <c r="E32" s="432"/>
      <c r="F32" s="432"/>
      <c r="G32" s="379" t="s">
        <v>227</v>
      </c>
      <c r="H32" s="381" t="str">
        <f>'ALL CONTROLS'!E40</f>
        <v>-</v>
      </c>
      <c r="I32" s="382">
        <f>'ALL CONTROLS'!F40</f>
        <v>0.55561616610386488</v>
      </c>
      <c r="J32" s="382">
        <f>'ALL CONTROLS'!G40</f>
        <v>1.0653581798608527</v>
      </c>
      <c r="K32" s="382">
        <f>'ALL CONTROLS'!H40</f>
        <v>1.6376678054147271</v>
      </c>
      <c r="L32" s="382">
        <f>'ALL CONTROLS'!I40</f>
        <v>1.9368356298889162</v>
      </c>
      <c r="M32" s="382">
        <f>'ALL CONTROLS'!J40</f>
        <v>2.1638403894965279</v>
      </c>
      <c r="N32" s="382">
        <f>'ALL CONTROLS'!K40</f>
        <v>2.4796359511394273</v>
      </c>
      <c r="O32" s="382">
        <f>'ALL CONTROLS'!L40</f>
        <v>2.798257570878194</v>
      </c>
      <c r="P32" s="382">
        <f>'ALL CONTROLS'!M40</f>
        <v>2.9989734179661056</v>
      </c>
      <c r="Q32" s="382">
        <f>'ALL CONTROLS'!N40</f>
        <v>3.2313674046402561</v>
      </c>
      <c r="R32" s="381">
        <f>'ALL CONTROLS'!O40</f>
        <v>3.2376767436449843</v>
      </c>
      <c r="S32" s="383"/>
      <c r="T32" s="384"/>
    </row>
    <row r="33" spans="3:23" ht="5.25" customHeight="1">
      <c r="E33" s="385"/>
      <c r="F33" s="385"/>
      <c r="G33" s="385"/>
      <c r="H33" s="385"/>
      <c r="I33" s="386"/>
      <c r="J33" s="386"/>
      <c r="K33" s="386"/>
      <c r="L33" s="386"/>
      <c r="M33" s="386"/>
      <c r="N33" s="386"/>
      <c r="O33" s="386"/>
      <c r="P33" s="387"/>
      <c r="Q33" s="387"/>
      <c r="R33" s="388"/>
      <c r="S33" s="389"/>
    </row>
    <row r="34" spans="3:23" ht="10.5" customHeight="1">
      <c r="E34" s="390" t="str">
        <f>'ALL CONTROLS'!G5</f>
        <v>Produced by Public Health Wales Observatory, using MYE (ONS)</v>
      </c>
      <c r="F34" s="391"/>
      <c r="G34" s="391"/>
      <c r="H34" s="372"/>
      <c r="I34" s="391"/>
      <c r="J34" s="372"/>
      <c r="K34" s="372"/>
      <c r="L34" s="372"/>
      <c r="M34" s="372"/>
      <c r="N34" s="372"/>
      <c r="O34" s="372"/>
      <c r="P34" s="392"/>
      <c r="Q34" s="392"/>
      <c r="R34" s="393"/>
    </row>
    <row r="35" spans="3:23" ht="13.5" customHeight="1">
      <c r="E35" s="433" t="s">
        <v>7636</v>
      </c>
      <c r="F35" s="433"/>
      <c r="G35" s="433"/>
      <c r="H35" s="433"/>
      <c r="I35" s="433"/>
      <c r="J35" s="433"/>
      <c r="K35" s="433"/>
      <c r="L35" s="433"/>
      <c r="M35" s="433"/>
      <c r="N35" s="433"/>
      <c r="O35" s="433"/>
      <c r="P35" s="433"/>
      <c r="Q35" s="433"/>
    </row>
    <row r="36" spans="3:23" ht="13.5" customHeight="1">
      <c r="C36" s="394"/>
      <c r="D36" s="394"/>
      <c r="E36" s="395"/>
      <c r="F36" s="396"/>
      <c r="G36" s="396"/>
      <c r="H36" s="396"/>
      <c r="I36" s="396"/>
      <c r="J36" s="396"/>
      <c r="K36" s="396"/>
      <c r="L36" s="396"/>
      <c r="M36" s="394"/>
      <c r="N36" s="394"/>
      <c r="O36" s="394"/>
      <c r="P36" s="394"/>
      <c r="Q36" s="394"/>
      <c r="R36" s="394"/>
      <c r="S36" s="394"/>
      <c r="T36" s="394"/>
      <c r="U36" s="394"/>
      <c r="V36" s="394"/>
      <c r="W36" s="394"/>
    </row>
    <row r="38" spans="3:23">
      <c r="H38" s="397"/>
      <c r="I38" s="398"/>
      <c r="J38" s="398"/>
      <c r="K38" s="398"/>
      <c r="L38" s="398"/>
      <c r="M38" s="398"/>
      <c r="N38" s="398"/>
      <c r="O38" s="398"/>
      <c r="P38" s="398"/>
      <c r="Q38" s="398"/>
    </row>
    <row r="39" spans="3:23">
      <c r="H39" s="398"/>
      <c r="I39" s="398"/>
      <c r="J39" s="398"/>
      <c r="K39" s="398"/>
      <c r="L39" s="398"/>
      <c r="M39" s="398"/>
      <c r="N39" s="398"/>
      <c r="O39" s="398"/>
      <c r="P39" s="398"/>
      <c r="Q39" s="398"/>
      <c r="R39" s="292" t="b">
        <v>1</v>
      </c>
    </row>
    <row r="40" spans="3:23">
      <c r="H40" s="398"/>
      <c r="I40" s="398"/>
      <c r="J40" s="398"/>
      <c r="K40" s="398"/>
      <c r="L40" s="398"/>
      <c r="M40" s="398"/>
      <c r="N40" s="398"/>
      <c r="O40" s="398"/>
      <c r="P40" s="398"/>
      <c r="Q40" s="398"/>
    </row>
    <row r="41" spans="3:23">
      <c r="H41" s="398"/>
      <c r="I41" s="398"/>
      <c r="J41" s="398"/>
      <c r="K41" s="398"/>
      <c r="L41" s="398"/>
      <c r="M41" s="398"/>
      <c r="N41" s="398"/>
      <c r="O41" s="398"/>
      <c r="P41" s="398"/>
      <c r="Q41" s="398"/>
    </row>
    <row r="42" spans="3:23">
      <c r="H42" s="398"/>
      <c r="I42" s="398"/>
      <c r="J42" s="398"/>
      <c r="K42" s="398"/>
      <c r="L42" s="398"/>
      <c r="M42" s="398"/>
      <c r="N42" s="398"/>
      <c r="O42" s="398"/>
      <c r="P42" s="398"/>
      <c r="Q42" s="398"/>
    </row>
  </sheetData>
  <sheetProtection algorithmName="SHA-512" hashValue="tJ3LonAYd06beVTccTTAv4uUdgijODvWIbBcl/oym3E0hdbUpo9IK0YQN02SDo6TDZMjaPwwORudUV7OiwyfvA==" saltValue="iw0g03OzCdr+lvtYrKwK4A==" spinCount="100000" sheet="1" scenarios="1"/>
  <mergeCells count="4">
    <mergeCell ref="E28:R28"/>
    <mergeCell ref="E31:F32"/>
    <mergeCell ref="E35:Q35"/>
    <mergeCell ref="E30:G30"/>
  </mergeCells>
  <pageMargins left="0.27559055118110237" right="0.23622047244094491" top="0.39370078740157483" bottom="0.74803149606299213" header="0.31496062992125984" footer="0.31496062992125984"/>
  <pageSetup paperSize="9"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List Box 1">
              <controlPr defaultSize="0" autoLine="0" autoPict="0">
                <anchor>
                  <from>
                    <xdr:col>1</xdr:col>
                    <xdr:colOff>114300</xdr:colOff>
                    <xdr:row>12</xdr:row>
                    <xdr:rowOff>76200</xdr:rowOff>
                  </from>
                  <to>
                    <xdr:col>2</xdr:col>
                    <xdr:colOff>518160</xdr:colOff>
                    <xdr:row>30</xdr:row>
                    <xdr:rowOff>106680</xdr:rowOff>
                  </to>
                </anchor>
              </controlPr>
            </control>
          </mc:Choice>
        </mc:AlternateContent>
        <mc:AlternateContent xmlns:mc="http://schemas.openxmlformats.org/markup-compatibility/2006">
          <mc:Choice Requires="x14">
            <control shapeId="14338" r:id="rId5" name="List Box 2">
              <controlPr defaultSize="0" autoLine="0" autoPict="0">
                <anchor>
                  <from>
                    <xdr:col>1</xdr:col>
                    <xdr:colOff>121920</xdr:colOff>
                    <xdr:row>9</xdr:row>
                    <xdr:rowOff>152400</xdr:rowOff>
                  </from>
                  <to>
                    <xdr:col>1</xdr:col>
                    <xdr:colOff>868680</xdr:colOff>
                    <xdr:row>11</xdr:row>
                    <xdr:rowOff>182880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58"/>
  <sheetViews>
    <sheetView showGridLines="0" showRowColHeaders="0" zoomScaleNormal="100" workbookViewId="0">
      <selection activeCell="Y14" sqref="Y14"/>
    </sheetView>
  </sheetViews>
  <sheetFormatPr defaultColWidth="9.109375" defaultRowHeight="12.6"/>
  <cols>
    <col min="1" max="1" width="2.5546875" style="299" customWidth="1"/>
    <col min="2" max="2" width="9.109375" style="299"/>
    <col min="3" max="3" width="16.109375" style="299" customWidth="1"/>
    <col min="4" max="4" width="14.88671875" style="299" customWidth="1"/>
    <col min="5" max="5" width="10.109375" style="299" customWidth="1"/>
    <col min="6" max="6" width="8.6640625" style="299" customWidth="1"/>
    <col min="7" max="7" width="6" style="299" customWidth="1"/>
    <col min="8" max="8" width="10.6640625" style="299" customWidth="1"/>
    <col min="9" max="9" width="6" style="299" customWidth="1"/>
    <col min="10" max="10" width="8.6640625" style="299" customWidth="1"/>
    <col min="11" max="11" width="6" style="299" customWidth="1"/>
    <col min="12" max="12" width="8.6640625" style="299" customWidth="1"/>
    <col min="13" max="13" width="6" style="299" customWidth="1"/>
    <col min="14" max="14" width="3.33203125" style="299" customWidth="1"/>
    <col min="15" max="15" width="1.88671875" style="299" customWidth="1"/>
    <col min="16" max="16" width="10.109375" style="299" customWidth="1"/>
    <col min="17" max="17" width="8.6640625" style="299" customWidth="1"/>
    <col min="18" max="18" width="7.88671875" style="299" customWidth="1"/>
    <col min="19" max="19" width="10.6640625" style="299" customWidth="1"/>
    <col min="20" max="20" width="7.33203125" style="299" customWidth="1"/>
    <col min="21" max="21" width="8.6640625" style="299" customWidth="1"/>
    <col min="22" max="22" width="7.109375" style="299" customWidth="1"/>
    <col min="23" max="23" width="8.6640625" style="299" customWidth="1"/>
    <col min="24" max="24" width="5.5546875" style="299" customWidth="1"/>
    <col min="25" max="25" width="30" style="299" customWidth="1"/>
    <col min="26" max="16384" width="9.109375" style="299"/>
  </cols>
  <sheetData>
    <row r="1" spans="1:24" ht="15" customHeight="1">
      <c r="A1" s="297"/>
      <c r="B1" s="298"/>
      <c r="C1" s="298"/>
      <c r="D1" s="298"/>
      <c r="E1" s="298"/>
      <c r="F1" s="298"/>
      <c r="G1" s="298"/>
      <c r="H1" s="298"/>
      <c r="I1" s="298"/>
      <c r="J1" s="298"/>
      <c r="K1" s="298"/>
      <c r="L1" s="298"/>
      <c r="M1" s="298"/>
      <c r="N1" s="298"/>
      <c r="O1" s="298"/>
      <c r="P1" s="298"/>
      <c r="Q1" s="298"/>
      <c r="R1" s="298"/>
      <c r="S1" s="298"/>
      <c r="T1" s="298"/>
      <c r="U1" s="298"/>
      <c r="V1" s="298"/>
      <c r="W1" s="298"/>
    </row>
    <row r="2" spans="1:24" ht="15" customHeight="1">
      <c r="A2" s="298"/>
      <c r="B2" s="298"/>
      <c r="C2" s="298"/>
      <c r="D2" s="298"/>
      <c r="E2" s="298"/>
      <c r="F2" s="298"/>
      <c r="G2" s="298"/>
      <c r="H2" s="298"/>
      <c r="I2" s="298"/>
      <c r="J2" s="298"/>
      <c r="K2" s="298"/>
      <c r="L2" s="298"/>
      <c r="M2" s="298"/>
      <c r="N2" s="298"/>
      <c r="O2" s="298"/>
      <c r="P2" s="298"/>
      <c r="Q2" s="298"/>
      <c r="R2" s="298"/>
      <c r="S2" s="298"/>
      <c r="T2" s="298"/>
      <c r="U2" s="298"/>
      <c r="V2" s="298"/>
      <c r="W2" s="298"/>
    </row>
    <row r="3" spans="1:24" ht="15" customHeight="1">
      <c r="A3" s="298"/>
      <c r="B3" s="298"/>
      <c r="C3" s="298"/>
      <c r="D3" s="298"/>
      <c r="E3" s="298"/>
      <c r="F3" s="298"/>
      <c r="G3" s="298"/>
      <c r="H3" s="298"/>
      <c r="I3" s="298"/>
      <c r="J3" s="298"/>
      <c r="K3" s="298"/>
      <c r="L3" s="298"/>
      <c r="M3" s="298"/>
      <c r="N3" s="298"/>
      <c r="O3" s="298"/>
      <c r="P3" s="298"/>
      <c r="Q3" s="298"/>
      <c r="R3" s="298"/>
      <c r="S3" s="298"/>
      <c r="T3" s="298"/>
      <c r="U3" s="298"/>
      <c r="V3" s="298"/>
      <c r="W3" s="298"/>
    </row>
    <row r="4" spans="1:24" ht="15" customHeight="1">
      <c r="A4" s="298"/>
      <c r="B4" s="298"/>
      <c r="C4" s="298"/>
      <c r="D4" s="298"/>
      <c r="E4" s="298"/>
      <c r="F4" s="298"/>
      <c r="G4" s="298"/>
      <c r="H4" s="298"/>
      <c r="I4" s="298"/>
      <c r="J4" s="298"/>
      <c r="K4" s="298"/>
      <c r="L4" s="298"/>
      <c r="M4" s="298"/>
      <c r="N4" s="298"/>
      <c r="O4" s="298"/>
      <c r="P4" s="298"/>
      <c r="Q4" s="298"/>
      <c r="R4" s="298"/>
      <c r="S4" s="298"/>
      <c r="T4" s="298"/>
      <c r="U4" s="298"/>
      <c r="V4" s="298"/>
      <c r="W4" s="298"/>
    </row>
    <row r="5" spans="1:24" ht="15" customHeight="1">
      <c r="A5" s="298"/>
      <c r="B5" s="298"/>
      <c r="C5" s="298"/>
      <c r="D5" s="298"/>
      <c r="E5" s="298"/>
      <c r="F5" s="298"/>
      <c r="G5" s="298"/>
      <c r="H5" s="298"/>
      <c r="I5" s="298"/>
      <c r="J5" s="298"/>
      <c r="K5" s="298"/>
      <c r="L5" s="298"/>
      <c r="M5" s="298"/>
      <c r="N5" s="298"/>
      <c r="O5" s="298"/>
      <c r="P5" s="298"/>
      <c r="Q5" s="298"/>
      <c r="R5" s="298"/>
      <c r="S5" s="298"/>
      <c r="T5" s="298"/>
      <c r="U5" s="298"/>
      <c r="V5" s="298"/>
      <c r="W5" s="298"/>
    </row>
    <row r="6" spans="1:24" ht="15" customHeight="1">
      <c r="A6" s="298"/>
      <c r="B6" s="298"/>
      <c r="C6" s="298"/>
      <c r="D6" s="298"/>
      <c r="E6" s="298"/>
      <c r="F6" s="298"/>
      <c r="G6" s="298"/>
      <c r="H6" s="298"/>
      <c r="I6" s="298"/>
      <c r="J6" s="298"/>
      <c r="K6" s="298"/>
      <c r="L6" s="298"/>
      <c r="M6" s="298"/>
      <c r="N6" s="298"/>
      <c r="O6" s="298"/>
      <c r="P6" s="298"/>
      <c r="Q6" s="298"/>
      <c r="R6" s="298"/>
      <c r="S6" s="298"/>
      <c r="T6" s="298"/>
      <c r="U6" s="298"/>
      <c r="V6" s="298"/>
      <c r="W6" s="298"/>
    </row>
    <row r="7" spans="1:24" ht="15" customHeight="1">
      <c r="A7" s="298"/>
      <c r="B7" s="298"/>
      <c r="C7" s="298"/>
      <c r="D7" s="298"/>
      <c r="E7" s="298"/>
      <c r="F7" s="298"/>
      <c r="G7" s="298"/>
      <c r="H7" s="298"/>
      <c r="I7" s="298"/>
      <c r="J7" s="298"/>
      <c r="K7" s="298"/>
      <c r="L7" s="298"/>
      <c r="M7" s="298"/>
      <c r="N7" s="298"/>
      <c r="O7" s="298"/>
      <c r="P7" s="298"/>
      <c r="Q7" s="298"/>
      <c r="R7" s="298"/>
      <c r="S7" s="298"/>
      <c r="T7" s="298"/>
      <c r="U7" s="298"/>
      <c r="V7" s="298"/>
      <c r="W7" s="298"/>
    </row>
    <row r="8" spans="1:24" ht="12.75" customHeight="1">
      <c r="A8" s="298"/>
      <c r="B8" s="298"/>
      <c r="C8" s="298"/>
      <c r="D8" s="298"/>
      <c r="E8" s="298"/>
      <c r="F8" s="298"/>
      <c r="G8" s="298"/>
      <c r="H8" s="298"/>
      <c r="I8" s="298"/>
      <c r="J8" s="298"/>
      <c r="K8" s="298"/>
      <c r="L8" s="298"/>
      <c r="M8" s="298"/>
      <c r="N8" s="298"/>
      <c r="O8" s="298"/>
      <c r="P8" s="298"/>
      <c r="Q8" s="298"/>
      <c r="R8" s="298"/>
      <c r="S8" s="298"/>
      <c r="T8" s="298"/>
      <c r="U8" s="298"/>
      <c r="V8" s="298"/>
      <c r="W8" s="298"/>
    </row>
    <row r="9" spans="1:24" ht="33" customHeight="1">
      <c r="P9" s="435" t="str">
        <f>"Population estimates by age group, count and percentage, "&amp;LOWER('ALL CONTROLS'!C48)&amp;", "&amp;TRIM('ALL CONTROLS'!B48)&amp;", 2005-2014"</f>
        <v>Population estimates by age group, count and percentage, females, Wales, 2005-2014</v>
      </c>
      <c r="Q9" s="435"/>
      <c r="R9" s="435"/>
      <c r="S9" s="435"/>
      <c r="T9" s="435"/>
      <c r="U9" s="435"/>
      <c r="V9" s="435"/>
      <c r="W9" s="435"/>
      <c r="X9" s="435"/>
    </row>
    <row r="10" spans="1:24" ht="18.75" customHeight="1">
      <c r="A10" s="298"/>
      <c r="B10" s="298"/>
      <c r="C10" s="298"/>
      <c r="D10" s="298"/>
      <c r="P10" s="300"/>
      <c r="Q10" s="437" t="s">
        <v>109</v>
      </c>
      <c r="R10" s="437"/>
      <c r="S10" s="437" t="s">
        <v>110</v>
      </c>
      <c r="T10" s="437"/>
      <c r="U10" s="437" t="s">
        <v>111</v>
      </c>
      <c r="V10" s="437"/>
      <c r="W10" s="437" t="s">
        <v>112</v>
      </c>
      <c r="X10" s="437"/>
    </row>
    <row r="11" spans="1:24" ht="15" customHeight="1">
      <c r="A11" s="298"/>
      <c r="B11" s="298"/>
      <c r="C11" s="298"/>
      <c r="D11" s="298"/>
      <c r="P11" s="302">
        <v>2005</v>
      </c>
      <c r="Q11" s="303">
        <f>ROUND((VLOOKUP(P11,'ALL CONTROLS'!$H$108:$J$117,3,0)),-2)</f>
        <v>276700</v>
      </c>
      <c r="R11" s="304" t="str">
        <f>CONCATENATE("(",FIXED(VLOOKUP(P11,'ALL CONTROLS'!$N$108:$P$117,3,0),0),"%)")</f>
        <v>(18%)</v>
      </c>
      <c r="S11" s="303">
        <f>ROUND((VLOOKUP(P11,'ALL CONTROLS'!$H$118:$J$127,3,0)),-2)</f>
        <v>949200</v>
      </c>
      <c r="T11" s="304" t="str">
        <f>CONCATENATE("(",FIXED(VLOOKUP(P11,'ALL CONTROLS'!$N$118:$P$127,3,0),0),"%)")</f>
        <v>(62%)</v>
      </c>
      <c r="U11" s="303">
        <f>ROUND((VLOOKUP(P11,'ALL CONTROLS'!$H$128:$J$137,3,0)),-2)</f>
        <v>251500</v>
      </c>
      <c r="V11" s="305" t="str">
        <f>CONCATENATE("(",FIXED(VLOOKUP(P11,'ALL CONTROLS'!$N$128:$P$137,3,0),0),"%)")</f>
        <v>(17%)</v>
      </c>
      <c r="W11" s="303">
        <f>ROUND((VLOOKUP(P11,'ALL CONTROLS'!$H$138:$J$147,3,0)),-2)</f>
        <v>44200</v>
      </c>
      <c r="X11" s="306" t="str">
        <f>CONCATENATE("(",FIXED(VLOOKUP(P11,'ALL CONTROLS'!$N$138:$P$147,3,0),0),"%)")</f>
        <v>(3%)</v>
      </c>
    </row>
    <row r="12" spans="1:24" ht="15" customHeight="1">
      <c r="A12" s="298"/>
      <c r="B12" s="298"/>
      <c r="C12" s="298"/>
      <c r="D12" s="298"/>
      <c r="P12" s="302">
        <v>2006</v>
      </c>
      <c r="Q12" s="303">
        <f>ROUND((VLOOKUP(P12,'ALL CONTROLS'!$H$108:$J$117,3,0)),-2)</f>
        <v>275400</v>
      </c>
      <c r="R12" s="304" t="str">
        <f>CONCATENATE("(",FIXED(VLOOKUP(P12,'ALL CONTROLS'!$N$108:$P$117,3,0),0),"%)")</f>
        <v>(18%)</v>
      </c>
      <c r="S12" s="303">
        <f>ROUND((VLOOKUP(P12,'ALL CONTROLS'!$H$118:$J$127,3,0)),-2)</f>
        <v>957800</v>
      </c>
      <c r="T12" s="304" t="str">
        <f>CONCATENATE("(",FIXED(VLOOKUP(P12,'ALL CONTROLS'!$N$118:$P$127,3,0),0),"%)")</f>
        <v>(63%)</v>
      </c>
      <c r="U12" s="303">
        <f>ROUND((VLOOKUP(P12,'ALL CONTROLS'!$H$128:$J$137,3,0)),-2)</f>
        <v>250500</v>
      </c>
      <c r="V12" s="304" t="str">
        <f>CONCATENATE("(",FIXED(VLOOKUP(P12,'ALL CONTROLS'!$N$128:$P$137,3,0),0),"%)")</f>
        <v>(16%)</v>
      </c>
      <c r="W12" s="303">
        <f>ROUND((VLOOKUP(P12,'ALL CONTROLS'!$H$138:$J$147,3,0)),-2)</f>
        <v>46400</v>
      </c>
      <c r="X12" s="306" t="str">
        <f>CONCATENATE("(",FIXED(VLOOKUP(P12,'ALL CONTROLS'!$N$138:$P$147,3,0),0),"%)")</f>
        <v>(3%)</v>
      </c>
    </row>
    <row r="13" spans="1:24" ht="15" customHeight="1">
      <c r="A13" s="298"/>
      <c r="B13" s="298"/>
      <c r="C13" s="298"/>
      <c r="D13" s="298"/>
      <c r="P13" s="302">
        <v>2007</v>
      </c>
      <c r="Q13" s="303">
        <f>ROUND((VLOOKUP(P13,'ALL CONTROLS'!$H$108:$J$117,3,0)),-2)</f>
        <v>273700</v>
      </c>
      <c r="R13" s="304" t="str">
        <f>CONCATENATE("(",FIXED(VLOOKUP(P13,'ALL CONTROLS'!$N$108:$P$117,3,0),0),"%)")</f>
        <v>(18%)</v>
      </c>
      <c r="S13" s="303">
        <f>ROUND((VLOOKUP(P13,'ALL CONTROLS'!$H$118:$J$127,3,0)),-2)</f>
        <v>965500</v>
      </c>
      <c r="T13" s="304" t="str">
        <f>CONCATENATE("(",FIXED(VLOOKUP(P13,'ALL CONTROLS'!$N$118:$P$127,3,0),0),"%)")</f>
        <v>(63%)</v>
      </c>
      <c r="U13" s="303">
        <f>ROUND((VLOOKUP(P13,'ALL CONTROLS'!$H$128:$J$137,3,0)),-2)</f>
        <v>250500</v>
      </c>
      <c r="V13" s="304" t="str">
        <f>CONCATENATE("(",FIXED(VLOOKUP(P13,'ALL CONTROLS'!$N$128:$P$137,3,0),0),"%)")</f>
        <v>(16%)</v>
      </c>
      <c r="W13" s="303">
        <f>ROUND((VLOOKUP(P13,'ALL CONTROLS'!$H$138:$J$147,3,0)),-2)</f>
        <v>48100</v>
      </c>
      <c r="X13" s="306" t="str">
        <f>CONCATENATE("(",FIXED(VLOOKUP(P13,'ALL CONTROLS'!$N$138:$P$147,3,0),0),"%)")</f>
        <v>(3%)</v>
      </c>
    </row>
    <row r="14" spans="1:24" ht="15" customHeight="1">
      <c r="A14" s="298"/>
      <c r="B14" s="298"/>
      <c r="C14" s="298"/>
      <c r="D14" s="298"/>
      <c r="P14" s="302">
        <v>2008</v>
      </c>
      <c r="Q14" s="303">
        <f>ROUND((VLOOKUP(P14,'ALL CONTROLS'!$H$108:$J$117,3,0)),-2)</f>
        <v>272300</v>
      </c>
      <c r="R14" s="304" t="str">
        <f>CONCATENATE("(",FIXED(VLOOKUP(P14,'ALL CONTROLS'!$N$108:$P$117,3,0),0),"%)")</f>
        <v>(18%)</v>
      </c>
      <c r="S14" s="303">
        <f>ROUND((VLOOKUP(P14,'ALL CONTROLS'!$H$118:$J$127,3,0)),-2)</f>
        <v>972300</v>
      </c>
      <c r="T14" s="304" t="str">
        <f>CONCATENATE("(",FIXED(VLOOKUP(P14,'ALL CONTROLS'!$N$118:$P$127,3,0),0),"%)")</f>
        <v>(63%)</v>
      </c>
      <c r="U14" s="303">
        <f>ROUND((VLOOKUP(P14,'ALL CONTROLS'!$H$128:$J$137,3,0)),-2)</f>
        <v>252900</v>
      </c>
      <c r="V14" s="304" t="str">
        <f>CONCATENATE("(",FIXED(VLOOKUP(P14,'ALL CONTROLS'!$N$128:$P$137,3,0),0),"%)")</f>
        <v>(16%)</v>
      </c>
      <c r="W14" s="303">
        <f>ROUND((VLOOKUP(P14,'ALL CONTROLS'!$H$138:$J$147,3,0)),-2)</f>
        <v>49000</v>
      </c>
      <c r="X14" s="306" t="str">
        <f>CONCATENATE("(",FIXED(VLOOKUP(P14,'ALL CONTROLS'!$N$138:$P$147,3,0),0),"%)")</f>
        <v>(3%)</v>
      </c>
    </row>
    <row r="15" spans="1:24" ht="15" customHeight="1">
      <c r="A15" s="298"/>
      <c r="B15" s="298"/>
      <c r="C15" s="298"/>
      <c r="D15" s="298"/>
      <c r="P15" s="302">
        <v>2009</v>
      </c>
      <c r="Q15" s="303">
        <f>ROUND((VLOOKUP(P15,'ALL CONTROLS'!$H$108:$J$117,3,0)),-2)</f>
        <v>271100</v>
      </c>
      <c r="R15" s="304" t="str">
        <f>CONCATENATE("(",FIXED(VLOOKUP(P15,'ALL CONTROLS'!$N$108:$P$117,3,0),0),"%)")</f>
        <v>(17%)</v>
      </c>
      <c r="S15" s="303">
        <f>ROUND((VLOOKUP(P15,'ALL CONTROLS'!$H$118:$J$127,3,0)),-2)</f>
        <v>974600</v>
      </c>
      <c r="T15" s="304" t="str">
        <f>CONCATENATE("(",FIXED(VLOOKUP(P15,'ALL CONTROLS'!$N$118:$P$127,3,0),0),"%)")</f>
        <v>(63%)</v>
      </c>
      <c r="U15" s="303">
        <f>ROUND((VLOOKUP(P15,'ALL CONTROLS'!$H$128:$J$137,3,0)),-2)</f>
        <v>255700</v>
      </c>
      <c r="V15" s="304" t="str">
        <f>CONCATENATE("(",FIXED(VLOOKUP(P15,'ALL CONTROLS'!$N$128:$P$137,3,0),0),"%)")</f>
        <v>(16%)</v>
      </c>
      <c r="W15" s="303">
        <f>ROUND((VLOOKUP(P15,'ALL CONTROLS'!$H$138:$J$147,3,0)),-2)</f>
        <v>49600</v>
      </c>
      <c r="X15" s="306" t="str">
        <f>CONCATENATE("(",FIXED(VLOOKUP(P15,'ALL CONTROLS'!$N$138:$P$147,3,0),0),"%)")</f>
        <v>(3%)</v>
      </c>
    </row>
    <row r="16" spans="1:24" ht="15" customHeight="1">
      <c r="A16" s="298"/>
      <c r="B16" s="298"/>
      <c r="C16" s="298"/>
      <c r="D16" s="298"/>
      <c r="N16" s="292"/>
      <c r="P16" s="302">
        <v>2010</v>
      </c>
      <c r="Q16" s="303">
        <f>ROUND((VLOOKUP(P16,'ALL CONTROLS'!$H$108:$J$117,3,0)),-2)</f>
        <v>270100</v>
      </c>
      <c r="R16" s="304" t="str">
        <f>CONCATENATE("(",FIXED(VLOOKUP(P16,'ALL CONTROLS'!$N$108:$P$117,3,0),0),"%)")</f>
        <v>(17%)</v>
      </c>
      <c r="S16" s="303">
        <f>ROUND((VLOOKUP(P16,'ALL CONTROLS'!$H$118:$J$127,3,0)),-2)</f>
        <v>975100</v>
      </c>
      <c r="T16" s="304" t="str">
        <f>CONCATENATE("(",FIXED(VLOOKUP(P16,'ALL CONTROLS'!$N$118:$P$127,3,0),0),"%)")</f>
        <v>(63%)</v>
      </c>
      <c r="U16" s="303">
        <f>ROUND((VLOOKUP(P16,'ALL CONTROLS'!$H$128:$J$137,3,0)),-2)</f>
        <v>258700</v>
      </c>
      <c r="V16" s="304" t="str">
        <f>CONCATENATE("(",FIXED(VLOOKUP(P16,'ALL CONTROLS'!$N$128:$P$137,3,0),0),"%)")</f>
        <v>(17%)</v>
      </c>
      <c r="W16" s="303">
        <f>ROUND((VLOOKUP(P16,'ALL CONTROLS'!$H$138:$J$147,3,0)),-2)</f>
        <v>50500</v>
      </c>
      <c r="X16" s="306" t="str">
        <f>CONCATENATE("(",FIXED(VLOOKUP(P16,'ALL CONTROLS'!$N$138:$P$147,3,0),0),"%)")</f>
        <v>(3%)</v>
      </c>
    </row>
    <row r="17" spans="1:26" ht="15" customHeight="1">
      <c r="A17" s="298"/>
      <c r="B17" s="298"/>
      <c r="C17" s="298"/>
      <c r="D17" s="298"/>
      <c r="P17" s="302">
        <v>2011</v>
      </c>
      <c r="Q17" s="303">
        <f>ROUND((VLOOKUP(P17,'ALL CONTROLS'!$H$108:$J$117,3,0)),-2)</f>
        <v>270300</v>
      </c>
      <c r="R17" s="304" t="str">
        <f>CONCATENATE("(",FIXED(VLOOKUP(P17,'ALL CONTROLS'!$N$108:$P$117,3,0),0),"%)")</f>
        <v>(17%)</v>
      </c>
      <c r="S17" s="303">
        <f>ROUND((VLOOKUP(P17,'ALL CONTROLS'!$H$118:$J$127,3,0)),-2)</f>
        <v>975900</v>
      </c>
      <c r="T17" s="304" t="str">
        <f>CONCATENATE("(",FIXED(VLOOKUP(P17,'ALL CONTROLS'!$N$118:$P$127,3,0),0),"%)")</f>
        <v>(63%)</v>
      </c>
      <c r="U17" s="303">
        <f>ROUND((VLOOKUP(P17,'ALL CONTROLS'!$H$128:$J$137,3,0)),-2)</f>
        <v>261900</v>
      </c>
      <c r="V17" s="304" t="str">
        <f>CONCATENATE("(",FIXED(VLOOKUP(P17,'ALL CONTROLS'!$N$128:$P$137,3,0),0),"%)")</f>
        <v>(17%)</v>
      </c>
      <c r="W17" s="303">
        <f>ROUND((VLOOKUP(P17,'ALL CONTROLS'!$H$138:$J$147,3,0)),-2)</f>
        <v>51200</v>
      </c>
      <c r="X17" s="306" t="str">
        <f>CONCATENATE("(",FIXED(VLOOKUP(P17,'ALL CONTROLS'!$N$138:$P$147,3,0),0),"%)")</f>
        <v>(3%)</v>
      </c>
    </row>
    <row r="18" spans="1:26" ht="15" customHeight="1">
      <c r="A18" s="298"/>
      <c r="B18" s="298"/>
      <c r="C18" s="298"/>
      <c r="D18" s="298"/>
      <c r="P18" s="302">
        <v>2012</v>
      </c>
      <c r="Q18" s="303">
        <f>ROUND((VLOOKUP(P18,'ALL CONTROLS'!$H$108:$J$117,3,0)),-2)</f>
        <v>271000</v>
      </c>
      <c r="R18" s="304" t="str">
        <f>CONCATENATE("(",FIXED(VLOOKUP(P18,'ALL CONTROLS'!$N$108:$P$117,3,0),0),"%)")</f>
        <v>(17%)</v>
      </c>
      <c r="S18" s="303">
        <f>ROUND((VLOOKUP(P18,'ALL CONTROLS'!$H$118:$J$127,3,0)),-2)</f>
        <v>970900</v>
      </c>
      <c r="T18" s="304" t="str">
        <f>CONCATENATE("(",FIXED(VLOOKUP(P18,'ALL CONTROLS'!$N$118:$P$127,3,0),0),"%)")</f>
        <v>(62%)</v>
      </c>
      <c r="U18" s="303">
        <f>ROUND((VLOOKUP(P18,'ALL CONTROLS'!$H$128:$J$137,3,0)),-2)</f>
        <v>270400</v>
      </c>
      <c r="V18" s="304" t="str">
        <f>CONCATENATE("(",FIXED(VLOOKUP(P18,'ALL CONTROLS'!$N$128:$P$137,3,0),0),"%)")</f>
        <v>(17%)</v>
      </c>
      <c r="W18" s="303">
        <f>ROUND((VLOOKUP(P18,'ALL CONTROLS'!$H$138:$J$147,3,0)),-2)</f>
        <v>51800</v>
      </c>
      <c r="X18" s="306" t="str">
        <f>CONCATENATE("(",FIXED(VLOOKUP(P18,'ALL CONTROLS'!$N$138:$P$147,3,0),0),"%)")</f>
        <v>(3%)</v>
      </c>
    </row>
    <row r="19" spans="1:26" ht="15" customHeight="1">
      <c r="A19" s="298"/>
      <c r="B19" s="298"/>
      <c r="C19" s="298"/>
      <c r="D19" s="298"/>
      <c r="P19" s="302">
        <v>2013</v>
      </c>
      <c r="Q19" s="303">
        <f>ROUND((VLOOKUP(P19,'ALL CONTROLS'!$H$108:$J$117,3,0)),-2)</f>
        <v>270500</v>
      </c>
      <c r="R19" s="304" t="str">
        <f>CONCATENATE("(",FIXED(VLOOKUP(P19,'ALL CONTROLS'!$N$108:$P$117,3,0),0),"%)")</f>
        <v>(17%)</v>
      </c>
      <c r="S19" s="303">
        <f>ROUND((VLOOKUP(P19,'ALL CONTROLS'!$H$118:$J$127,3,0)),-2)</f>
        <v>967900</v>
      </c>
      <c r="T19" s="304" t="str">
        <f>CONCATENATE("(",FIXED(VLOOKUP(P19,'ALL CONTROLS'!$N$118:$P$127,3,0),0),"%)")</f>
        <v>(62%)</v>
      </c>
      <c r="U19" s="303">
        <f>ROUND((VLOOKUP(P19,'ALL CONTROLS'!$H$128:$J$137,3,0)),-2)</f>
        <v>277200</v>
      </c>
      <c r="V19" s="304" t="str">
        <f>CONCATENATE("(",FIXED(VLOOKUP(P19,'ALL CONTROLS'!$N$128:$P$137,3,0),0),"%)")</f>
        <v>(18%)</v>
      </c>
      <c r="W19" s="303">
        <f>ROUND((VLOOKUP(P19,'ALL CONTROLS'!$H$138:$J$147,3,0)),-2)</f>
        <v>51600</v>
      </c>
      <c r="X19" s="306" t="str">
        <f>CONCATENATE("(",FIXED(VLOOKUP(P19,'ALL CONTROLS'!$N$138:$P$147,3,0),0),"%)")</f>
        <v>(3%)</v>
      </c>
      <c r="Y19" s="308"/>
      <c r="Z19" s="308"/>
    </row>
    <row r="20" spans="1:26" ht="15" customHeight="1">
      <c r="A20" s="298"/>
      <c r="B20" s="298"/>
      <c r="C20" s="298"/>
      <c r="D20" s="298"/>
      <c r="P20" s="309">
        <v>2014</v>
      </c>
      <c r="Q20" s="310">
        <f>ROUND((VLOOKUP(P20,'ALL CONTROLS'!$H$108:$J$117,3,0)),-2)</f>
        <v>270200</v>
      </c>
      <c r="R20" s="311" t="str">
        <f>CONCATENATE("(",FIXED(VLOOKUP(P20,'ALL CONTROLS'!$N$108:$P$117,3,0),0),"%)")</f>
        <v>(17%)</v>
      </c>
      <c r="S20" s="310">
        <f>ROUND((VLOOKUP(P20,'ALL CONTROLS'!$H$118:$J$127,3,0)),-2)</f>
        <v>965300</v>
      </c>
      <c r="T20" s="311" t="str">
        <f>CONCATENATE("(",FIXED(VLOOKUP(P20,'ALL CONTROLS'!$N$118:$P$127,3,0),0),"%)")</f>
        <v>(61%)</v>
      </c>
      <c r="U20" s="310">
        <f>ROUND((VLOOKUP(P20,'ALL CONTROLS'!$H$128:$J$137,3,0)),-2)</f>
        <v>283000</v>
      </c>
      <c r="V20" s="311" t="str">
        <f>CONCATENATE("(",FIXED(VLOOKUP(P20,'ALL CONTROLS'!$N$128:$P$137,3,0),0),"%)")</f>
        <v>(18%)</v>
      </c>
      <c r="W20" s="310">
        <f>ROUND((VLOOKUP(P20,'ALL CONTROLS'!$H$138:$J$147,3,0)),-2)</f>
        <v>52200</v>
      </c>
      <c r="X20" s="312" t="str">
        <f>CONCATENATE("(",FIXED(VLOOKUP(P20,'ALL CONTROLS'!$N$138:$P$147,3,0),0),"%)")</f>
        <v>(3%)</v>
      </c>
      <c r="Y20" s="313"/>
      <c r="Z20" s="314"/>
    </row>
    <row r="21" spans="1:26" ht="12.75" customHeight="1">
      <c r="A21" s="298"/>
      <c r="B21" s="298"/>
      <c r="C21" s="298"/>
      <c r="D21" s="298"/>
      <c r="P21" s="436" t="s">
        <v>222</v>
      </c>
      <c r="Q21" s="436"/>
      <c r="R21" s="436"/>
      <c r="S21" s="436"/>
      <c r="T21" s="436"/>
      <c r="U21" s="436"/>
      <c r="V21" s="436"/>
      <c r="W21" s="436"/>
      <c r="X21" s="436"/>
    </row>
    <row r="22" spans="1:26" ht="15" customHeight="1">
      <c r="A22" s="298"/>
      <c r="B22" s="298"/>
      <c r="C22" s="298"/>
      <c r="D22" s="298"/>
      <c r="P22" s="438" t="s">
        <v>7636</v>
      </c>
      <c r="Q22" s="438"/>
      <c r="R22" s="438"/>
      <c r="S22" s="438"/>
      <c r="T22" s="438"/>
      <c r="U22" s="438"/>
      <c r="V22" s="438"/>
      <c r="W22" s="438"/>
      <c r="X22" s="438"/>
    </row>
    <row r="23" spans="1:26" ht="10.5" customHeight="1">
      <c r="A23" s="298"/>
      <c r="B23" s="298"/>
      <c r="C23" s="298"/>
      <c r="D23" s="298"/>
      <c r="P23" s="438"/>
      <c r="Q23" s="438"/>
      <c r="R23" s="438"/>
      <c r="S23" s="438"/>
      <c r="T23" s="438"/>
      <c r="U23" s="438"/>
      <c r="V23" s="438"/>
      <c r="W23" s="438"/>
      <c r="X23" s="438"/>
    </row>
    <row r="24" spans="1:26">
      <c r="A24" s="298"/>
      <c r="B24" s="298"/>
      <c r="C24" s="298"/>
      <c r="D24" s="298"/>
      <c r="P24" s="315"/>
      <c r="Q24" s="316"/>
      <c r="R24" s="316"/>
      <c r="S24" s="316"/>
      <c r="T24" s="316"/>
      <c r="U24" s="316"/>
      <c r="V24" s="316"/>
      <c r="W24" s="316"/>
      <c r="X24" s="316"/>
    </row>
    <row r="25" spans="1:26">
      <c r="A25" s="298"/>
      <c r="B25" s="298"/>
      <c r="C25" s="298"/>
      <c r="D25" s="298"/>
      <c r="P25" s="316"/>
      <c r="Q25" s="316"/>
      <c r="R25" s="316"/>
      <c r="S25" s="316"/>
      <c r="T25" s="316"/>
      <c r="U25" s="316"/>
      <c r="V25" s="316"/>
      <c r="W25" s="316"/>
      <c r="X25" s="316"/>
    </row>
    <row r="26" spans="1:26">
      <c r="A26" s="298"/>
      <c r="B26" s="298"/>
      <c r="C26" s="298"/>
      <c r="D26" s="298"/>
      <c r="P26" s="316"/>
      <c r="Q26" s="316"/>
      <c r="R26" s="316"/>
      <c r="S26" s="316"/>
      <c r="T26" s="316"/>
      <c r="U26" s="316"/>
      <c r="V26" s="316"/>
      <c r="W26" s="316"/>
      <c r="X26" s="316"/>
    </row>
    <row r="27" spans="1:26">
      <c r="A27" s="298"/>
      <c r="B27" s="298"/>
      <c r="C27" s="298"/>
      <c r="D27" s="298"/>
      <c r="P27" s="316"/>
      <c r="Q27" s="316"/>
      <c r="R27" s="316"/>
      <c r="S27" s="316"/>
      <c r="T27" s="316"/>
      <c r="U27" s="316"/>
      <c r="V27" s="316"/>
      <c r="W27" s="316"/>
      <c r="X27" s="316"/>
    </row>
    <row r="28" spans="1:26" ht="39.75" customHeight="1">
      <c r="A28" s="298"/>
      <c r="B28" s="298"/>
      <c r="C28" s="298"/>
      <c r="D28" s="298"/>
      <c r="E28" s="317"/>
      <c r="F28" s="317"/>
      <c r="G28" s="317"/>
      <c r="H28" s="317"/>
      <c r="I28" s="317"/>
      <c r="J28" s="317"/>
      <c r="K28" s="317"/>
      <c r="L28" s="317"/>
      <c r="M28" s="317"/>
      <c r="N28" s="317"/>
      <c r="O28" s="317"/>
      <c r="P28" s="316"/>
      <c r="Q28" s="316"/>
      <c r="R28" s="316"/>
      <c r="S28" s="316"/>
      <c r="T28" s="316"/>
      <c r="U28" s="316"/>
      <c r="V28" s="316"/>
      <c r="W28" s="316"/>
      <c r="X28" s="316"/>
    </row>
    <row r="29" spans="1:26" ht="33" customHeight="1">
      <c r="A29" s="298"/>
      <c r="B29" s="298"/>
      <c r="C29" s="298"/>
      <c r="D29" s="318"/>
      <c r="E29" s="319"/>
      <c r="F29" s="318"/>
      <c r="G29" s="319"/>
      <c r="H29" s="319"/>
      <c r="I29" s="319"/>
      <c r="J29" s="319"/>
      <c r="K29" s="319"/>
      <c r="L29" s="319"/>
      <c r="M29" s="319"/>
      <c r="N29" s="319"/>
      <c r="O29" s="320"/>
      <c r="P29" s="316"/>
      <c r="Q29" s="316"/>
      <c r="R29" s="316"/>
      <c r="S29" s="316"/>
      <c r="T29" s="316"/>
      <c r="U29" s="316"/>
      <c r="V29" s="316"/>
      <c r="W29" s="316"/>
      <c r="X29" s="316"/>
    </row>
    <row r="30" spans="1:26" ht="18.75" customHeight="1">
      <c r="A30" s="298"/>
      <c r="B30" s="298"/>
      <c r="C30" s="298"/>
      <c r="D30" s="298"/>
      <c r="E30" s="321"/>
      <c r="F30" s="439"/>
      <c r="G30" s="439"/>
      <c r="H30" s="439"/>
      <c r="I30" s="439"/>
      <c r="J30" s="439"/>
      <c r="K30" s="439"/>
      <c r="L30" s="439"/>
      <c r="M30" s="439"/>
      <c r="N30" s="301"/>
      <c r="P30" s="316"/>
      <c r="Q30" s="316"/>
      <c r="R30" s="316"/>
      <c r="S30" s="316"/>
      <c r="T30" s="316"/>
      <c r="U30" s="316"/>
      <c r="V30" s="316"/>
      <c r="W30" s="316"/>
      <c r="X30" s="316"/>
    </row>
    <row r="31" spans="1:26">
      <c r="A31" s="298"/>
      <c r="B31" s="298"/>
      <c r="C31" s="298"/>
      <c r="D31" s="298"/>
      <c r="E31" s="302"/>
      <c r="F31" s="303"/>
      <c r="G31" s="304"/>
      <c r="H31" s="303"/>
      <c r="I31" s="304"/>
      <c r="J31" s="303"/>
      <c r="K31" s="305"/>
      <c r="L31" s="303"/>
      <c r="M31" s="306"/>
      <c r="N31" s="307"/>
      <c r="O31" s="322">
        <v>2005</v>
      </c>
      <c r="P31" s="316"/>
      <c r="Q31" s="316"/>
      <c r="R31" s="316"/>
      <c r="S31" s="316"/>
      <c r="T31" s="316"/>
      <c r="U31" s="316"/>
      <c r="V31" s="316"/>
      <c r="W31" s="316"/>
      <c r="X31" s="316"/>
    </row>
    <row r="32" spans="1:26">
      <c r="A32" s="298"/>
      <c r="B32" s="298"/>
      <c r="C32" s="298"/>
      <c r="D32" s="298"/>
      <c r="E32" s="302"/>
      <c r="F32" s="303"/>
      <c r="G32" s="304"/>
      <c r="H32" s="303"/>
      <c r="I32" s="304"/>
      <c r="J32" s="303"/>
      <c r="K32" s="304"/>
      <c r="L32" s="303"/>
      <c r="M32" s="306"/>
      <c r="N32" s="307"/>
      <c r="O32" s="322">
        <v>2006</v>
      </c>
      <c r="P32" s="316"/>
      <c r="Q32" s="316"/>
      <c r="R32" s="316"/>
      <c r="S32" s="316"/>
      <c r="T32" s="316"/>
      <c r="U32" s="316"/>
      <c r="V32" s="316"/>
      <c r="W32" s="316"/>
      <c r="X32" s="316"/>
    </row>
    <row r="33" spans="1:24">
      <c r="A33" s="298"/>
      <c r="B33" s="298"/>
      <c r="C33" s="298"/>
      <c r="D33" s="298"/>
      <c r="E33" s="302"/>
      <c r="F33" s="303"/>
      <c r="G33" s="304"/>
      <c r="H33" s="303"/>
      <c r="I33" s="304"/>
      <c r="J33" s="303"/>
      <c r="K33" s="304"/>
      <c r="L33" s="303"/>
      <c r="M33" s="306"/>
      <c r="N33" s="307"/>
      <c r="O33" s="322">
        <v>2007</v>
      </c>
      <c r="P33" s="316"/>
      <c r="Q33" s="316"/>
      <c r="R33" s="316"/>
      <c r="S33" s="316"/>
      <c r="T33" s="316"/>
      <c r="U33" s="316"/>
      <c r="V33" s="316"/>
      <c r="W33" s="316"/>
      <c r="X33" s="316"/>
    </row>
    <row r="34" spans="1:24">
      <c r="A34" s="298"/>
      <c r="B34" s="298"/>
      <c r="C34" s="298"/>
      <c r="D34" s="298"/>
      <c r="E34" s="302"/>
      <c r="F34" s="303"/>
      <c r="G34" s="304"/>
      <c r="H34" s="303"/>
      <c r="I34" s="304"/>
      <c r="J34" s="303"/>
      <c r="K34" s="304"/>
      <c r="L34" s="303"/>
      <c r="M34" s="306"/>
      <c r="N34" s="307"/>
      <c r="O34" s="322">
        <v>2008</v>
      </c>
      <c r="P34" s="316"/>
      <c r="Q34" s="316"/>
      <c r="R34" s="316"/>
      <c r="S34" s="316"/>
      <c r="T34" s="316"/>
      <c r="U34" s="316"/>
      <c r="V34" s="316"/>
      <c r="W34" s="316"/>
      <c r="X34" s="316"/>
    </row>
    <row r="35" spans="1:24">
      <c r="A35" s="298"/>
      <c r="B35" s="298"/>
      <c r="C35" s="298"/>
      <c r="D35" s="298"/>
      <c r="E35" s="302"/>
      <c r="F35" s="303"/>
      <c r="G35" s="304"/>
      <c r="H35" s="303"/>
      <c r="I35" s="304"/>
      <c r="J35" s="303"/>
      <c r="K35" s="304"/>
      <c r="L35" s="303"/>
      <c r="M35" s="306"/>
      <c r="N35" s="307"/>
      <c r="O35" s="322">
        <v>2009</v>
      </c>
      <c r="S35" s="303"/>
      <c r="U35" s="301"/>
    </row>
    <row r="36" spans="1:24" ht="12.75" customHeight="1">
      <c r="A36" s="298"/>
      <c r="B36" s="298"/>
      <c r="C36" s="298"/>
      <c r="D36" s="298"/>
      <c r="E36" s="302"/>
      <c r="F36" s="303"/>
      <c r="G36" s="304"/>
      <c r="H36" s="303"/>
      <c r="I36" s="304"/>
      <c r="J36" s="303"/>
      <c r="K36" s="304"/>
      <c r="L36" s="303"/>
      <c r="M36" s="306"/>
      <c r="N36" s="307"/>
      <c r="O36" s="322">
        <v>2010</v>
      </c>
      <c r="S36" s="303"/>
      <c r="U36" s="301"/>
    </row>
    <row r="37" spans="1:24">
      <c r="A37" s="298"/>
      <c r="B37" s="298"/>
      <c r="C37" s="298"/>
      <c r="D37" s="298"/>
      <c r="E37" s="302"/>
      <c r="F37" s="303"/>
      <c r="G37" s="304"/>
      <c r="H37" s="303"/>
      <c r="I37" s="304"/>
      <c r="J37" s="303"/>
      <c r="K37" s="304"/>
      <c r="L37" s="303"/>
      <c r="M37" s="306"/>
      <c r="N37" s="307"/>
      <c r="O37" s="322">
        <v>2011</v>
      </c>
      <c r="S37" s="303"/>
      <c r="U37" s="301"/>
    </row>
    <row r="38" spans="1:24">
      <c r="A38" s="298"/>
      <c r="B38" s="298"/>
      <c r="C38" s="298"/>
      <c r="D38" s="298"/>
      <c r="E38" s="302"/>
      <c r="F38" s="303"/>
      <c r="G38" s="304"/>
      <c r="H38" s="303"/>
      <c r="I38" s="304"/>
      <c r="J38" s="303"/>
      <c r="K38" s="304"/>
      <c r="L38" s="303"/>
      <c r="M38" s="306"/>
      <c r="N38" s="307"/>
      <c r="O38" s="322">
        <v>2012</v>
      </c>
      <c r="S38" s="303"/>
      <c r="U38" s="301"/>
    </row>
    <row r="39" spans="1:24">
      <c r="A39" s="298"/>
      <c r="B39" s="298"/>
      <c r="C39" s="298"/>
      <c r="D39" s="298"/>
      <c r="E39" s="302"/>
      <c r="F39" s="303"/>
      <c r="G39" s="304"/>
      <c r="H39" s="303"/>
      <c r="I39" s="304"/>
      <c r="J39" s="303"/>
      <c r="K39" s="304"/>
      <c r="L39" s="303"/>
      <c r="M39" s="306"/>
      <c r="N39" s="307"/>
      <c r="O39" s="322">
        <v>2013</v>
      </c>
      <c r="S39" s="303"/>
    </row>
    <row r="40" spans="1:24" s="329" customFormat="1" ht="15.75" customHeight="1">
      <c r="A40" s="323"/>
      <c r="B40" s="323"/>
      <c r="C40" s="323"/>
      <c r="D40" s="323"/>
      <c r="E40" s="324"/>
      <c r="F40" s="325"/>
      <c r="G40" s="326"/>
      <c r="H40" s="325"/>
      <c r="I40" s="326"/>
      <c r="J40" s="325"/>
      <c r="K40" s="326"/>
      <c r="L40" s="325"/>
      <c r="M40" s="327"/>
      <c r="N40" s="328"/>
      <c r="O40" s="425">
        <v>2014</v>
      </c>
      <c r="P40" s="426"/>
      <c r="S40" s="325"/>
    </row>
    <row r="41" spans="1:24" ht="12.75" customHeight="1">
      <c r="E41" s="436"/>
      <c r="F41" s="436"/>
      <c r="G41" s="436"/>
      <c r="H41" s="436"/>
      <c r="I41" s="436"/>
      <c r="J41" s="436"/>
      <c r="K41" s="436"/>
      <c r="L41" s="436"/>
      <c r="M41" s="436"/>
      <c r="N41" s="436"/>
      <c r="O41" s="427"/>
      <c r="P41" s="427"/>
    </row>
    <row r="42" spans="1:24" ht="15" customHeight="1">
      <c r="E42" s="436"/>
      <c r="F42" s="436"/>
      <c r="G42" s="436"/>
      <c r="H42" s="436"/>
      <c r="I42" s="436"/>
      <c r="J42" s="436"/>
      <c r="K42" s="436"/>
      <c r="L42" s="436"/>
      <c r="M42" s="436"/>
      <c r="N42" s="301"/>
    </row>
    <row r="43" spans="1:24" ht="10.5" customHeight="1">
      <c r="E43" s="436"/>
      <c r="F43" s="436"/>
      <c r="G43" s="436"/>
      <c r="H43" s="436"/>
      <c r="I43" s="436"/>
      <c r="J43" s="436"/>
      <c r="K43" s="436"/>
      <c r="L43" s="436"/>
      <c r="M43" s="436"/>
      <c r="N43" s="301"/>
    </row>
    <row r="44" spans="1:24">
      <c r="E44" s="301"/>
      <c r="F44" s="301"/>
      <c r="G44" s="301"/>
      <c r="H44" s="301"/>
      <c r="I44" s="301"/>
      <c r="J44" s="301"/>
      <c r="K44" s="301"/>
      <c r="L44" s="301"/>
      <c r="M44" s="301"/>
      <c r="N44" s="301"/>
    </row>
    <row r="45" spans="1:24">
      <c r="E45" s="321"/>
      <c r="F45" s="330"/>
      <c r="G45" s="330"/>
      <c r="H45" s="330"/>
      <c r="I45" s="331"/>
      <c r="J45" s="301"/>
      <c r="K45" s="301"/>
      <c r="L45" s="301"/>
      <c r="M45" s="301"/>
      <c r="N45" s="301"/>
      <c r="O45" s="301"/>
      <c r="P45" s="301"/>
    </row>
    <row r="46" spans="1:24">
      <c r="E46" s="322"/>
      <c r="F46" s="332"/>
      <c r="G46" s="333"/>
      <c r="H46" s="333"/>
      <c r="I46" s="333"/>
      <c r="J46" s="301"/>
      <c r="K46" s="301"/>
      <c r="L46" s="301"/>
      <c r="M46" s="301"/>
      <c r="N46" s="301"/>
      <c r="O46" s="301"/>
      <c r="P46" s="301"/>
    </row>
    <row r="47" spans="1:24">
      <c r="E47" s="322"/>
      <c r="F47" s="332"/>
      <c r="G47" s="333"/>
      <c r="H47" s="333"/>
      <c r="I47" s="333"/>
      <c r="J47" s="301"/>
      <c r="K47" s="301"/>
      <c r="L47" s="301"/>
      <c r="M47" s="301"/>
      <c r="N47" s="301"/>
      <c r="O47" s="301"/>
      <c r="P47" s="301"/>
    </row>
    <row r="48" spans="1:24">
      <c r="E48" s="322"/>
      <c r="F48" s="332"/>
      <c r="G48" s="333"/>
      <c r="H48" s="333"/>
      <c r="I48" s="333"/>
      <c r="J48" s="301"/>
      <c r="K48" s="301"/>
      <c r="L48" s="301"/>
      <c r="M48" s="301"/>
      <c r="N48" s="301"/>
      <c r="O48" s="301"/>
      <c r="P48" s="301"/>
    </row>
    <row r="49" spans="5:16">
      <c r="E49" s="322"/>
      <c r="F49" s="332"/>
      <c r="G49" s="333"/>
      <c r="H49" s="333"/>
      <c r="I49" s="333"/>
      <c r="J49" s="301"/>
      <c r="K49" s="301"/>
      <c r="L49" s="301"/>
      <c r="M49" s="301"/>
      <c r="N49" s="301"/>
      <c r="O49" s="301"/>
      <c r="P49" s="301"/>
    </row>
    <row r="50" spans="5:16">
      <c r="E50" s="322"/>
      <c r="F50" s="332"/>
      <c r="G50" s="333"/>
      <c r="H50" s="333"/>
      <c r="I50" s="333"/>
      <c r="J50" s="301"/>
      <c r="K50" s="301"/>
      <c r="L50" s="334"/>
      <c r="M50" s="301"/>
      <c r="N50" s="301"/>
      <c r="O50" s="301"/>
      <c r="P50" s="301"/>
    </row>
    <row r="51" spans="5:16">
      <c r="E51" s="322"/>
      <c r="F51" s="332"/>
      <c r="G51" s="333"/>
      <c r="H51" s="333"/>
      <c r="I51" s="333"/>
      <c r="J51" s="301"/>
      <c r="K51" s="301"/>
      <c r="L51" s="301"/>
      <c r="M51" s="301"/>
      <c r="N51" s="301"/>
      <c r="O51" s="301"/>
      <c r="P51" s="301"/>
    </row>
    <row r="52" spans="5:16">
      <c r="E52" s="322"/>
      <c r="F52" s="332"/>
      <c r="G52" s="333"/>
      <c r="H52" s="333"/>
      <c r="I52" s="333"/>
      <c r="J52" s="301"/>
      <c r="K52" s="301"/>
      <c r="L52" s="301"/>
      <c r="M52" s="301"/>
      <c r="N52" s="301"/>
      <c r="O52" s="301"/>
      <c r="P52" s="301"/>
    </row>
    <row r="53" spans="5:16">
      <c r="E53" s="322"/>
      <c r="F53" s="332"/>
      <c r="G53" s="333"/>
      <c r="H53" s="333"/>
      <c r="I53" s="333"/>
      <c r="J53" s="301"/>
      <c r="K53" s="301"/>
      <c r="L53" s="301"/>
      <c r="M53" s="301"/>
      <c r="N53" s="301"/>
      <c r="O53" s="301"/>
      <c r="P53" s="301"/>
    </row>
    <row r="54" spans="5:16">
      <c r="E54" s="322"/>
      <c r="F54" s="332"/>
      <c r="G54" s="333"/>
      <c r="H54" s="333"/>
      <c r="I54" s="333"/>
      <c r="J54" s="301"/>
      <c r="K54" s="301"/>
      <c r="L54" s="301"/>
      <c r="M54" s="301"/>
      <c r="N54" s="301"/>
      <c r="O54" s="301"/>
      <c r="P54" s="301"/>
    </row>
    <row r="55" spans="5:16">
      <c r="E55" s="322"/>
      <c r="F55" s="332"/>
      <c r="G55" s="333"/>
      <c r="H55" s="333"/>
      <c r="I55" s="333"/>
      <c r="J55" s="301"/>
      <c r="K55" s="301"/>
      <c r="L55" s="301"/>
      <c r="M55" s="301"/>
      <c r="N55" s="301"/>
      <c r="O55" s="301"/>
      <c r="P55" s="301"/>
    </row>
    <row r="56" spans="5:16">
      <c r="E56" s="436"/>
      <c r="F56" s="436"/>
      <c r="G56" s="436"/>
      <c r="H56" s="436"/>
      <c r="I56" s="436"/>
      <c r="J56" s="301"/>
      <c r="K56" s="301"/>
      <c r="L56" s="301"/>
      <c r="M56" s="301"/>
      <c r="N56" s="301"/>
      <c r="O56" s="301"/>
      <c r="P56" s="301"/>
    </row>
    <row r="57" spans="5:16">
      <c r="E57" s="301"/>
      <c r="F57" s="301"/>
      <c r="G57" s="301"/>
      <c r="H57" s="301"/>
      <c r="I57" s="301"/>
      <c r="J57" s="301"/>
      <c r="K57" s="301"/>
      <c r="L57" s="301"/>
      <c r="M57" s="301"/>
      <c r="N57" s="301"/>
      <c r="O57" s="301"/>
      <c r="P57" s="301"/>
    </row>
    <row r="58" spans="5:16">
      <c r="E58" s="301"/>
      <c r="F58" s="301"/>
      <c r="G58" s="301"/>
      <c r="H58" s="301"/>
      <c r="I58" s="301"/>
      <c r="J58" s="301"/>
      <c r="K58" s="301"/>
      <c r="L58" s="301"/>
      <c r="M58" s="301"/>
      <c r="N58" s="301"/>
      <c r="O58" s="301"/>
      <c r="P58" s="301"/>
    </row>
  </sheetData>
  <sheetProtection algorithmName="SHA-512" hashValue="Mqok1aO4UBwcuhocdH3jEKgo6tTIBPhdAdHGtNTE32mnTd24YXmMsnC/+77/p9FaEralfhup9xuxaLpClaM+2A==" saltValue="25OA9SO4joUIIVopqrIntQ==" spinCount="100000" sheet="1" scenarios="1"/>
  <mergeCells count="14">
    <mergeCell ref="P9:X9"/>
    <mergeCell ref="E42:M43"/>
    <mergeCell ref="E56:I56"/>
    <mergeCell ref="Q10:R10"/>
    <mergeCell ref="S10:T10"/>
    <mergeCell ref="U10:V10"/>
    <mergeCell ref="W10:X10"/>
    <mergeCell ref="P21:X21"/>
    <mergeCell ref="P22:X23"/>
    <mergeCell ref="F30:G30"/>
    <mergeCell ref="H30:I30"/>
    <mergeCell ref="J30:K30"/>
    <mergeCell ref="L30:M30"/>
    <mergeCell ref="E41:N41"/>
  </mergeCells>
  <pageMargins left="0.70866141732283472" right="0.70866141732283472" top="0.74803149606299213" bottom="0.74803149606299213" header="0.31496062992125984" footer="0.31496062992125984"/>
  <pageSetup paperSize="9" scale="8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List Box 1">
              <controlPr defaultSize="0" autoLine="0" autoPict="0">
                <anchor>
                  <from>
                    <xdr:col>1</xdr:col>
                    <xdr:colOff>198120</xdr:colOff>
                    <xdr:row>10</xdr:row>
                    <xdr:rowOff>45720</xdr:rowOff>
                  </from>
                  <to>
                    <xdr:col>2</xdr:col>
                    <xdr:colOff>411480</xdr:colOff>
                    <xdr:row>12</xdr:row>
                    <xdr:rowOff>76200</xdr:rowOff>
                  </to>
                </anchor>
              </controlPr>
            </control>
          </mc:Choice>
        </mc:AlternateContent>
        <mc:AlternateContent xmlns:mc="http://schemas.openxmlformats.org/markup-compatibility/2006">
          <mc:Choice Requires="x14">
            <control shapeId="21506" r:id="rId5" name="List Box 2">
              <controlPr defaultSize="0" autoLine="0" autoPict="0">
                <anchor>
                  <from>
                    <xdr:col>1</xdr:col>
                    <xdr:colOff>190500</xdr:colOff>
                    <xdr:row>8</xdr:row>
                    <xdr:rowOff>342900</xdr:rowOff>
                  </from>
                  <to>
                    <xdr:col>2</xdr:col>
                    <xdr:colOff>403860</xdr:colOff>
                    <xdr:row>9</xdr:row>
                    <xdr:rowOff>213360</xdr:rowOff>
                  </to>
                </anchor>
              </controlPr>
            </control>
          </mc:Choice>
        </mc:AlternateContent>
        <mc:AlternateContent xmlns:mc="http://schemas.openxmlformats.org/markup-compatibility/2006">
          <mc:Choice Requires="x14">
            <control shapeId="21507" r:id="rId6" name="List Box 3">
              <controlPr defaultSize="0" autoLine="0" autoPict="0">
                <anchor>
                  <from>
                    <xdr:col>1</xdr:col>
                    <xdr:colOff>198120</xdr:colOff>
                    <xdr:row>12</xdr:row>
                    <xdr:rowOff>160020</xdr:rowOff>
                  </from>
                  <to>
                    <xdr:col>2</xdr:col>
                    <xdr:colOff>868680</xdr:colOff>
                    <xdr:row>29</xdr:row>
                    <xdr:rowOff>213360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X84"/>
  <sheetViews>
    <sheetView showGridLines="0" showRowColHeaders="0" zoomScaleNormal="100" workbookViewId="0">
      <selection activeCell="Y15" sqref="Y15"/>
    </sheetView>
  </sheetViews>
  <sheetFormatPr defaultColWidth="9.109375" defaultRowHeight="13.2"/>
  <cols>
    <col min="1" max="1" width="3.5546875" style="337" customWidth="1"/>
    <col min="2" max="2" width="11.6640625" style="337" customWidth="1"/>
    <col min="3" max="3" width="2.33203125" style="337" customWidth="1"/>
    <col min="4" max="5" width="11.6640625" style="337" customWidth="1"/>
    <col min="6" max="6" width="2.33203125" style="337" customWidth="1"/>
    <col min="7" max="8" width="11.6640625" style="337" customWidth="1"/>
    <col min="9" max="9" width="2.33203125" style="337" customWidth="1"/>
    <col min="10" max="11" width="11.6640625" style="337" customWidth="1"/>
    <col min="12" max="12" width="5.6640625" style="337" customWidth="1"/>
    <col min="13" max="13" width="11.6640625" style="337" customWidth="1"/>
    <col min="14" max="14" width="2.33203125" style="337" customWidth="1"/>
    <col min="15" max="16" width="11.6640625" style="337" customWidth="1"/>
    <col min="17" max="17" width="2.33203125" style="337" customWidth="1"/>
    <col min="18" max="19" width="11.6640625" style="337" customWidth="1"/>
    <col min="20" max="20" width="2.33203125" style="337" customWidth="1"/>
    <col min="21" max="22" width="11.6640625" style="337" customWidth="1"/>
    <col min="23" max="23" width="9.109375" style="337"/>
    <col min="24" max="24" width="9.33203125" style="337" bestFit="1" customWidth="1"/>
    <col min="25" max="16384" width="9.109375" style="337"/>
  </cols>
  <sheetData>
    <row r="1" spans="1:21" s="336" customFormat="1" ht="15" customHeight="1">
      <c r="A1" s="399"/>
    </row>
    <row r="2" spans="1:21" s="336" customFormat="1" ht="15" customHeight="1"/>
    <row r="3" spans="1:21" s="336" customFormat="1" ht="15" customHeight="1"/>
    <row r="4" spans="1:21" s="336" customFormat="1" ht="15" customHeight="1"/>
    <row r="5" spans="1:21" s="336" customFormat="1" ht="15" customHeight="1"/>
    <row r="6" spans="1:21" s="336" customFormat="1" ht="15" customHeight="1"/>
    <row r="7" spans="1:21" s="336" customFormat="1" ht="15" customHeight="1"/>
    <row r="8" spans="1:21" s="336" customFormat="1" ht="10.5" customHeight="1"/>
    <row r="9" spans="1:21" ht="10.5" customHeight="1"/>
    <row r="10" spans="1:21">
      <c r="H10" s="444"/>
      <c r="I10" s="444"/>
      <c r="J10" s="444"/>
      <c r="K10" s="444"/>
      <c r="L10" s="444"/>
      <c r="M10" s="444"/>
      <c r="N10" s="444"/>
      <c r="O10" s="444"/>
      <c r="P10" s="444"/>
      <c r="Q10" s="444"/>
      <c r="R10" s="444"/>
      <c r="S10" s="444"/>
      <c r="T10" s="444"/>
      <c r="U10" s="339"/>
    </row>
    <row r="11" spans="1:21" ht="16.5" customHeight="1">
      <c r="B11" s="445"/>
      <c r="C11" s="445"/>
      <c r="D11" s="445"/>
      <c r="E11" s="445"/>
      <c r="H11" s="340"/>
      <c r="I11" s="340"/>
      <c r="J11" s="340"/>
      <c r="K11" s="340"/>
      <c r="R11" s="318"/>
    </row>
    <row r="12" spans="1:21">
      <c r="B12" s="336"/>
      <c r="C12" s="336"/>
      <c r="D12" s="336"/>
      <c r="E12" s="336"/>
    </row>
    <row r="13" spans="1:21">
      <c r="B13" s="336"/>
      <c r="C13" s="336"/>
      <c r="D13" s="336"/>
      <c r="E13" s="336"/>
    </row>
    <row r="14" spans="1:21">
      <c r="B14" s="336"/>
      <c r="C14" s="336">
        <v>1</v>
      </c>
      <c r="D14" s="336"/>
      <c r="E14" s="336"/>
    </row>
    <row r="15" spans="1:21" ht="12.75" customHeight="1">
      <c r="B15" s="336"/>
      <c r="C15" s="336"/>
      <c r="D15" s="336"/>
      <c r="E15" s="336"/>
    </row>
    <row r="16" spans="1:21" ht="3" customHeight="1">
      <c r="B16" s="336"/>
      <c r="C16" s="336"/>
      <c r="D16" s="336"/>
      <c r="E16" s="336"/>
    </row>
    <row r="17" spans="2:5" ht="12.75" customHeight="1">
      <c r="B17" s="336"/>
      <c r="C17" s="336"/>
      <c r="D17" s="336"/>
      <c r="E17" s="336"/>
    </row>
    <row r="18" spans="2:5" ht="16.5" customHeight="1">
      <c r="B18" s="336"/>
      <c r="C18" s="336"/>
      <c r="D18" s="336"/>
      <c r="E18" s="336"/>
    </row>
    <row r="19" spans="2:5">
      <c r="B19" s="336"/>
      <c r="C19" s="336"/>
      <c r="D19" s="336"/>
      <c r="E19" s="336"/>
    </row>
    <row r="20" spans="2:5">
      <c r="B20" s="336"/>
      <c r="C20" s="336"/>
      <c r="D20" s="336"/>
      <c r="E20" s="336"/>
    </row>
    <row r="21" spans="2:5">
      <c r="B21" s="336"/>
      <c r="C21" s="336"/>
      <c r="D21" s="336"/>
      <c r="E21" s="336"/>
    </row>
    <row r="22" spans="2:5">
      <c r="B22" s="336"/>
      <c r="C22" s="336"/>
      <c r="D22" s="336"/>
      <c r="E22" s="336"/>
    </row>
    <row r="23" spans="2:5">
      <c r="B23" s="336"/>
      <c r="C23" s="336"/>
      <c r="D23" s="336"/>
      <c r="E23" s="336"/>
    </row>
    <row r="24" spans="2:5">
      <c r="B24" s="336"/>
      <c r="C24" s="336"/>
      <c r="D24" s="336"/>
      <c r="E24" s="336"/>
    </row>
    <row r="25" spans="2:5">
      <c r="B25" s="336"/>
      <c r="C25" s="336"/>
      <c r="D25" s="336"/>
      <c r="E25" s="336"/>
    </row>
    <row r="26" spans="2:5">
      <c r="B26" s="336"/>
      <c r="C26" s="336"/>
      <c r="D26" s="336"/>
      <c r="E26" s="336"/>
    </row>
    <row r="27" spans="2:5">
      <c r="B27" s="336"/>
      <c r="C27" s="336"/>
      <c r="D27" s="336"/>
      <c r="E27" s="336"/>
    </row>
    <row r="28" spans="2:5">
      <c r="B28" s="336"/>
      <c r="C28" s="336"/>
      <c r="D28" s="336"/>
      <c r="E28" s="336"/>
    </row>
    <row r="29" spans="2:5">
      <c r="B29" s="336"/>
      <c r="C29" s="336"/>
      <c r="D29" s="336"/>
      <c r="E29" s="336"/>
    </row>
    <row r="30" spans="2:5">
      <c r="B30" s="336"/>
      <c r="C30" s="336"/>
      <c r="D30" s="336"/>
      <c r="E30" s="336"/>
    </row>
    <row r="31" spans="2:5">
      <c r="B31" s="336"/>
      <c r="C31" s="336"/>
      <c r="D31" s="336"/>
      <c r="E31" s="336"/>
    </row>
    <row r="32" spans="2:5">
      <c r="B32" s="336"/>
      <c r="C32" s="336"/>
      <c r="D32" s="336"/>
      <c r="E32" s="336"/>
    </row>
    <row r="33" spans="2:22 16375:16378">
      <c r="B33" s="336"/>
      <c r="C33" s="336"/>
      <c r="D33" s="336"/>
      <c r="E33" s="336"/>
    </row>
    <row r="35" spans="2:22 16375:16378" ht="37.950000000000003" customHeight="1">
      <c r="B35" s="446" t="str">
        <f>'ALL CONTROLS'!D161</f>
        <v>Percentage of population by age and sex, Wales, 2005 and 2014</v>
      </c>
      <c r="C35" s="446"/>
      <c r="D35" s="446"/>
      <c r="E35" s="446"/>
      <c r="F35" s="446"/>
      <c r="G35" s="446"/>
      <c r="H35" s="446"/>
      <c r="I35" s="446"/>
      <c r="J35" s="446"/>
      <c r="K35" s="446"/>
      <c r="M35" s="446" t="str">
        <f>'ALL CONTROLS'!D162</f>
        <v>Count of population by age and sex, Wales, 2005 and 2014</v>
      </c>
      <c r="N35" s="446"/>
      <c r="O35" s="446"/>
      <c r="P35" s="446"/>
      <c r="Q35" s="446"/>
      <c r="R35" s="446"/>
      <c r="S35" s="446"/>
      <c r="T35" s="446"/>
      <c r="U35" s="446"/>
      <c r="V35" s="446"/>
    </row>
    <row r="36" spans="2:22 16375:16378" ht="7.95" customHeight="1">
      <c r="D36" s="440">
        <v>2005</v>
      </c>
      <c r="E36" s="440"/>
      <c r="G36" s="440">
        <v>2014</v>
      </c>
      <c r="H36" s="440"/>
      <c r="J36" s="440" t="s">
        <v>229</v>
      </c>
      <c r="K36" s="440"/>
      <c r="M36" s="400"/>
      <c r="N36" s="400"/>
      <c r="O36" s="440">
        <v>2005</v>
      </c>
      <c r="P36" s="440"/>
      <c r="Q36" s="400"/>
      <c r="R36" s="440">
        <v>2014</v>
      </c>
      <c r="S36" s="440"/>
      <c r="T36" s="400"/>
      <c r="U36" s="440" t="s">
        <v>229</v>
      </c>
      <c r="V36" s="440"/>
    </row>
    <row r="37" spans="2:22 16375:16378" ht="10.95" customHeight="1">
      <c r="B37" s="342"/>
      <c r="D37" s="441"/>
      <c r="E37" s="441"/>
      <c r="G37" s="441"/>
      <c r="H37" s="441"/>
      <c r="I37" s="348"/>
      <c r="J37" s="441"/>
      <c r="K37" s="441"/>
      <c r="L37" s="401"/>
      <c r="M37" s="342"/>
      <c r="O37" s="441"/>
      <c r="P37" s="441"/>
      <c r="Q37" s="401"/>
      <c r="R37" s="441"/>
      <c r="S37" s="441"/>
      <c r="U37" s="441"/>
      <c r="V37" s="441"/>
    </row>
    <row r="38" spans="2:22 16375:16378" ht="6" customHeight="1">
      <c r="B38" s="342"/>
      <c r="D38" s="346"/>
      <c r="E38" s="346"/>
      <c r="G38" s="346"/>
      <c r="H38" s="346"/>
      <c r="I38" s="346"/>
      <c r="J38" s="346"/>
      <c r="K38" s="346"/>
      <c r="L38" s="346"/>
      <c r="M38" s="342"/>
      <c r="N38" s="346"/>
      <c r="O38" s="346"/>
      <c r="P38" s="346"/>
      <c r="Q38" s="346"/>
      <c r="R38" s="346"/>
      <c r="S38" s="346"/>
    </row>
    <row r="39" spans="2:22 16375:16378">
      <c r="B39" s="346" t="s">
        <v>230</v>
      </c>
      <c r="D39" s="350" t="s">
        <v>231</v>
      </c>
      <c r="E39" s="350" t="s">
        <v>232</v>
      </c>
      <c r="F39" s="402"/>
      <c r="G39" s="350" t="s">
        <v>231</v>
      </c>
      <c r="H39" s="350" t="s">
        <v>232</v>
      </c>
      <c r="I39" s="350"/>
      <c r="J39" s="350" t="s">
        <v>231</v>
      </c>
      <c r="K39" s="350" t="s">
        <v>232</v>
      </c>
      <c r="L39" s="346"/>
      <c r="M39" s="346" t="s">
        <v>230</v>
      </c>
      <c r="N39" s="346"/>
      <c r="O39" s="350" t="s">
        <v>105</v>
      </c>
      <c r="P39" s="350" t="s">
        <v>106</v>
      </c>
      <c r="Q39" s="350"/>
      <c r="R39" s="350" t="s">
        <v>105</v>
      </c>
      <c r="S39" s="350" t="s">
        <v>106</v>
      </c>
      <c r="U39" s="350" t="s">
        <v>105</v>
      </c>
      <c r="V39" s="350" t="s">
        <v>106</v>
      </c>
    </row>
    <row r="40" spans="2:22 16375:16378">
      <c r="B40" s="352" t="str">
        <f>'ALL CONTROLS'!D187</f>
        <v xml:space="preserve">0-4 </v>
      </c>
      <c r="D40" s="354">
        <f>'ALL CONTROLS'!N187</f>
        <v>2.7606086129803264</v>
      </c>
      <c r="E40" s="354">
        <f>'ALL CONTROLS'!O187</f>
        <v>2.6036023869526548</v>
      </c>
      <c r="F40" s="402"/>
      <c r="G40" s="354">
        <f>'ALL CONTROLS'!H187</f>
        <v>2.945599598452282</v>
      </c>
      <c r="H40" s="354">
        <f>'ALL CONTROLS'!I187</f>
        <v>2.8006142231203</v>
      </c>
      <c r="I40" s="354"/>
      <c r="J40" s="354">
        <f t="shared" ref="J40:J59" si="0">G40-D40</f>
        <v>0.18499098547195558</v>
      </c>
      <c r="K40" s="354">
        <f t="shared" ref="K40:K59" si="1">H40-E40</f>
        <v>0.19701183616764517</v>
      </c>
      <c r="L40" s="355"/>
      <c r="M40" s="352" t="str">
        <f>'ALL CONTROLS'!D187</f>
        <v xml:space="preserve">0-4 </v>
      </c>
      <c r="N40" s="355"/>
      <c r="O40" s="403">
        <f>ROUND('ALL CONTROLS'!K187,-2)</f>
        <v>82000</v>
      </c>
      <c r="P40" s="403">
        <f>ROUND('ALL CONTROLS'!L187,-2)</f>
        <v>77300</v>
      </c>
      <c r="Q40" s="404"/>
      <c r="R40" s="403">
        <f>ROUND('ALL CONTROLS'!E187,-2)</f>
        <v>91100</v>
      </c>
      <c r="S40" s="403">
        <f>ROUND('ALL CONTROLS'!F187,-2)</f>
        <v>86600</v>
      </c>
      <c r="T40" s="405"/>
      <c r="U40" s="403">
        <f>ROUND('ALL CONTROLS'!E187-'ALL CONTROLS'!K187,-2)</f>
        <v>9100</v>
      </c>
      <c r="V40" s="403">
        <f>ROUND('ALL CONTROLS'!F187-'ALL CONTROLS'!L187,-2)</f>
        <v>9300</v>
      </c>
    </row>
    <row r="41" spans="2:22 16375:16378">
      <c r="B41" s="352" t="str">
        <f>'ALL CONTROLS'!D188</f>
        <v xml:space="preserve">5-9 </v>
      </c>
      <c r="D41" s="354">
        <f>'ALL CONTROLS'!N188</f>
        <v>3.0486891057818504</v>
      </c>
      <c r="E41" s="354">
        <f>'ALL CONTROLS'!O188</f>
        <v>2.8944107871562039</v>
      </c>
      <c r="F41" s="402"/>
      <c r="G41" s="354">
        <f>'ALL CONTROLS'!H188</f>
        <v>2.9202764780228949</v>
      </c>
      <c r="H41" s="354">
        <f>'ALL CONTROLS'!I188</f>
        <v>2.782244449935253</v>
      </c>
      <c r="I41" s="354"/>
      <c r="J41" s="354">
        <f t="shared" si="0"/>
        <v>-0.12841262775895546</v>
      </c>
      <c r="K41" s="354">
        <f t="shared" si="1"/>
        <v>-0.11216633722095093</v>
      </c>
      <c r="L41" s="355"/>
      <c r="M41" s="352" t="str">
        <f>'ALL CONTROLS'!D188</f>
        <v xml:space="preserve">5-9 </v>
      </c>
      <c r="N41" s="355"/>
      <c r="O41" s="403">
        <f>ROUND('ALL CONTROLS'!K188,-2)</f>
        <v>90500</v>
      </c>
      <c r="P41" s="403">
        <f>ROUND('ALL CONTROLS'!L188,-2)</f>
        <v>85900</v>
      </c>
      <c r="Q41" s="404"/>
      <c r="R41" s="403">
        <f>ROUND('ALL CONTROLS'!E188,-2)</f>
        <v>90300</v>
      </c>
      <c r="S41" s="403">
        <f>ROUND('ALL CONTROLS'!F188,-2)</f>
        <v>86000</v>
      </c>
      <c r="T41" s="405"/>
      <c r="U41" s="403">
        <f>ROUND('ALL CONTROLS'!E188-'ALL CONTROLS'!K188,-2)</f>
        <v>-200</v>
      </c>
      <c r="V41" s="403">
        <f>ROUND('ALL CONTROLS'!F188-'ALL CONTROLS'!L188,-2)</f>
        <v>100</v>
      </c>
    </row>
    <row r="42" spans="2:22 16375:16378">
      <c r="B42" s="352" t="str">
        <f>'ALL CONTROLS'!D189</f>
        <v>10-14</v>
      </c>
      <c r="D42" s="354">
        <f>'ALL CONTROLS'!N189</f>
        <v>3.3224228263208713</v>
      </c>
      <c r="E42" s="354">
        <f>'ALL CONTROLS'!O189</f>
        <v>3.1834679381633908</v>
      </c>
      <c r="F42" s="402"/>
      <c r="G42" s="354">
        <f>'ALL CONTROLS'!H189</f>
        <v>2.7468308907140795</v>
      </c>
      <c r="H42" s="354">
        <f>'ALL CONTROLS'!I189</f>
        <v>2.5924018995897846</v>
      </c>
      <c r="I42" s="354"/>
      <c r="J42" s="354">
        <f t="shared" si="0"/>
        <v>-0.57559193560679178</v>
      </c>
      <c r="K42" s="354">
        <f t="shared" si="1"/>
        <v>-0.59106603857360618</v>
      </c>
      <c r="L42" s="355"/>
      <c r="M42" s="352" t="str">
        <f>'ALL CONTROLS'!D189</f>
        <v>10-14</v>
      </c>
      <c r="N42" s="355"/>
      <c r="O42" s="403">
        <f>ROUND('ALL CONTROLS'!K189,-2)</f>
        <v>98700</v>
      </c>
      <c r="P42" s="403">
        <f>ROUND('ALL CONTROLS'!L189,-2)</f>
        <v>94500</v>
      </c>
      <c r="Q42" s="404"/>
      <c r="R42" s="403">
        <f>ROUND('ALL CONTROLS'!E189,-2)</f>
        <v>84900</v>
      </c>
      <c r="S42" s="403">
        <f>ROUND('ALL CONTROLS'!F189,-2)</f>
        <v>80200</v>
      </c>
      <c r="T42" s="405"/>
      <c r="U42" s="403">
        <f>ROUND('ALL CONTROLS'!E189-'ALL CONTROLS'!K189,-2)</f>
        <v>-13700</v>
      </c>
      <c r="V42" s="403">
        <f>ROUND('ALL CONTROLS'!F189-'ALL CONTROLS'!L189,-2)</f>
        <v>-14400</v>
      </c>
    </row>
    <row r="43" spans="2:22 16375:16378">
      <c r="B43" s="352" t="str">
        <f>'ALL CONTROLS'!D190</f>
        <v>15-19</v>
      </c>
      <c r="D43" s="354">
        <f>'ALL CONTROLS'!N190</f>
        <v>3.3969856286428928</v>
      </c>
      <c r="E43" s="354">
        <f>'ALL CONTROLS'!O190</f>
        <v>3.22068198358608</v>
      </c>
      <c r="F43" s="402"/>
      <c r="G43" s="354">
        <f>'ALL CONTROLS'!H190</f>
        <v>3.1401639566939066</v>
      </c>
      <c r="H43" s="354">
        <f>'ALL CONTROLS'!I190</f>
        <v>2.9544287323950953</v>
      </c>
      <c r="I43" s="354"/>
      <c r="J43" s="354">
        <f t="shared" si="0"/>
        <v>-0.2568216719489862</v>
      </c>
      <c r="K43" s="354">
        <f t="shared" si="1"/>
        <v>-0.26625325119098475</v>
      </c>
      <c r="L43" s="355"/>
      <c r="M43" s="352" t="str">
        <f>'ALL CONTROLS'!D190</f>
        <v>15-19</v>
      </c>
      <c r="N43" s="355"/>
      <c r="O43" s="403">
        <f>ROUND('ALL CONTROLS'!K190,-2)</f>
        <v>100900</v>
      </c>
      <c r="P43" s="403">
        <f>ROUND('ALL CONTROLS'!L190,-2)</f>
        <v>95600</v>
      </c>
      <c r="Q43" s="404"/>
      <c r="R43" s="403">
        <f>ROUND('ALL CONTROLS'!E190,-2)</f>
        <v>97100</v>
      </c>
      <c r="S43" s="403">
        <f>ROUND('ALL CONTROLS'!F190,-2)</f>
        <v>91400</v>
      </c>
      <c r="T43" s="405"/>
      <c r="U43" s="403">
        <f>ROUND('ALL CONTROLS'!E190-'ALL CONTROLS'!K190,-2)</f>
        <v>-3800</v>
      </c>
      <c r="V43" s="403">
        <f>ROUND('ALL CONTROLS'!F190-'ALL CONTROLS'!L190,-2)</f>
        <v>-4300</v>
      </c>
    </row>
    <row r="44" spans="2:22 16375:16378">
      <c r="B44" s="352" t="str">
        <f>'ALL CONTROLS'!D191</f>
        <v>20-24</v>
      </c>
      <c r="D44" s="354">
        <f>'ALL CONTROLS'!N191</f>
        <v>3.2345235878111707</v>
      </c>
      <c r="E44" s="354">
        <f>'ALL CONTROLS'!O191</f>
        <v>3.1593209059750937</v>
      </c>
      <c r="F44" s="402"/>
      <c r="G44" s="354">
        <f>'ALL CONTROLS'!H191</f>
        <v>3.6230820081008113</v>
      </c>
      <c r="H44" s="354">
        <f>'ALL CONTROLS'!I191</f>
        <v>3.4136407208712964</v>
      </c>
      <c r="I44" s="354"/>
      <c r="J44" s="354">
        <f t="shared" si="0"/>
        <v>0.3885584202896406</v>
      </c>
      <c r="K44" s="354">
        <f t="shared" si="1"/>
        <v>0.2543198148962027</v>
      </c>
      <c r="L44" s="355"/>
      <c r="M44" s="352" t="str">
        <f>'ALL CONTROLS'!D191</f>
        <v>20-24</v>
      </c>
      <c r="N44" s="355"/>
      <c r="O44" s="403">
        <f>ROUND('ALL CONTROLS'!K191,-2)</f>
        <v>96000</v>
      </c>
      <c r="P44" s="403">
        <f>ROUND('ALL CONTROLS'!L191,-2)</f>
        <v>93800</v>
      </c>
      <c r="Q44" s="404"/>
      <c r="R44" s="403">
        <f>ROUND('ALL CONTROLS'!E191,-2)</f>
        <v>112000</v>
      </c>
      <c r="S44" s="403">
        <f>ROUND('ALL CONTROLS'!F191,-2)</f>
        <v>105600</v>
      </c>
      <c r="T44" s="405"/>
      <c r="U44" s="403">
        <f>ROUND('ALL CONTROLS'!E191-'ALL CONTROLS'!K191,-2)</f>
        <v>16000</v>
      </c>
      <c r="V44" s="403">
        <f>ROUND('ALL CONTROLS'!F191-'ALL CONTROLS'!L191,-2)</f>
        <v>11700</v>
      </c>
    </row>
    <row r="45" spans="2:22 16375:16378">
      <c r="B45" s="352" t="str">
        <f>'ALL CONTROLS'!D192</f>
        <v>25-29</v>
      </c>
      <c r="D45" s="354">
        <f>'ALL CONTROLS'!N192</f>
        <v>2.7682534892798292</v>
      </c>
      <c r="E45" s="354">
        <f>'ALL CONTROLS'!O192</f>
        <v>2.7468006866243964</v>
      </c>
      <c r="F45" s="402"/>
      <c r="G45" s="354">
        <f>'ALL CONTROLS'!H192</f>
        <v>3.154685133032086</v>
      </c>
      <c r="H45" s="354">
        <f>'ALL CONTROLS'!I192</f>
        <v>3.0580821180607209</v>
      </c>
      <c r="I45" s="354"/>
      <c r="J45" s="354">
        <f t="shared" si="0"/>
        <v>0.3864316437522568</v>
      </c>
      <c r="K45" s="354">
        <f t="shared" si="1"/>
        <v>0.31128143143632458</v>
      </c>
      <c r="L45" s="355"/>
      <c r="M45" s="352" t="str">
        <f>'ALL CONTROLS'!D192</f>
        <v>25-29</v>
      </c>
      <c r="N45" s="355"/>
      <c r="O45" s="403">
        <f>ROUND('ALL CONTROLS'!K192,-2)</f>
        <v>82200</v>
      </c>
      <c r="P45" s="403">
        <f>ROUND('ALL CONTROLS'!L192,-2)</f>
        <v>81600</v>
      </c>
      <c r="Q45" s="404"/>
      <c r="R45" s="403">
        <f>ROUND('ALL CONTROLS'!E192,-2)</f>
        <v>97500</v>
      </c>
      <c r="S45" s="403">
        <f>ROUND('ALL CONTROLS'!F192,-2)</f>
        <v>94600</v>
      </c>
      <c r="T45" s="405"/>
      <c r="U45" s="403">
        <f>ROUND('ALL CONTROLS'!E192-'ALL CONTROLS'!K192,-2)</f>
        <v>15300</v>
      </c>
      <c r="V45" s="403">
        <f>ROUND('ALL CONTROLS'!F192-'ALL CONTROLS'!L192,-2)</f>
        <v>13000</v>
      </c>
    </row>
    <row r="46" spans="2:22 16375:16378">
      <c r="B46" s="352" t="str">
        <f>'ALL CONTROLS'!D193</f>
        <v>30-34</v>
      </c>
      <c r="D46" s="354">
        <f>'ALL CONTROLS'!N193</f>
        <v>3.0060529234242717</v>
      </c>
      <c r="E46" s="354">
        <f>'ALL CONTROLS'!O193</f>
        <v>3.1282025548705099</v>
      </c>
      <c r="F46" s="402"/>
      <c r="G46" s="354">
        <f>'ALL CONTROLS'!H193</f>
        <v>2.9388402981077841</v>
      </c>
      <c r="H46" s="354">
        <f>'ALL CONTROLS'!I193</f>
        <v>2.9495775598990437</v>
      </c>
      <c r="I46" s="354"/>
      <c r="J46" s="354">
        <f t="shared" si="0"/>
        <v>-6.7212625316487529E-2</v>
      </c>
      <c r="K46" s="354">
        <f t="shared" si="1"/>
        <v>-0.17862499497146622</v>
      </c>
      <c r="L46" s="355"/>
      <c r="M46" s="352" t="str">
        <f>'ALL CONTROLS'!D193</f>
        <v>30-34</v>
      </c>
      <c r="N46" s="355"/>
      <c r="O46" s="403">
        <f>ROUND('ALL CONTROLS'!K193,-2)</f>
        <v>89300</v>
      </c>
      <c r="P46" s="403">
        <f>ROUND('ALL CONTROLS'!L193,-2)</f>
        <v>92900</v>
      </c>
      <c r="Q46" s="404"/>
      <c r="R46" s="403">
        <f>ROUND('ALL CONTROLS'!E193,-2)</f>
        <v>90900</v>
      </c>
      <c r="S46" s="403">
        <f>ROUND('ALL CONTROLS'!F193,-2)</f>
        <v>91200</v>
      </c>
      <c r="T46" s="405"/>
      <c r="U46" s="403">
        <f>ROUND('ALL CONTROLS'!E193-'ALL CONTROLS'!K193,-2)</f>
        <v>1600</v>
      </c>
      <c r="V46" s="403">
        <f>ROUND('ALL CONTROLS'!F193-'ALL CONTROLS'!L193,-2)</f>
        <v>-1700</v>
      </c>
      <c r="XEU46" s="351"/>
      <c r="XEX46" s="351"/>
    </row>
    <row r="47" spans="2:22 16375:16378">
      <c r="B47" s="352" t="str">
        <f>'ALL CONTROLS'!D194</f>
        <v>35-39</v>
      </c>
      <c r="D47" s="354">
        <f>'ALL CONTROLS'!N194</f>
        <v>3.4392513544397025</v>
      </c>
      <c r="E47" s="354">
        <f>'ALL CONTROLS'!O194</f>
        <v>3.6031278657761789</v>
      </c>
      <c r="F47" s="402"/>
      <c r="G47" s="354">
        <f>'ALL CONTROLS'!H194</f>
        <v>2.6937914047572535</v>
      </c>
      <c r="H47" s="354">
        <f>'ALL CONTROLS'!I194</f>
        <v>2.7313394798766897</v>
      </c>
      <c r="I47" s="354"/>
      <c r="J47" s="354">
        <f t="shared" si="0"/>
        <v>-0.745459949682449</v>
      </c>
      <c r="K47" s="354">
        <f t="shared" si="1"/>
        <v>-0.87178838589948926</v>
      </c>
      <c r="L47" s="355"/>
      <c r="M47" s="352" t="str">
        <f>'ALL CONTROLS'!D194</f>
        <v>35-39</v>
      </c>
      <c r="N47" s="355"/>
      <c r="O47" s="403">
        <f>ROUND('ALL CONTROLS'!K194,-2)</f>
        <v>102100</v>
      </c>
      <c r="P47" s="403">
        <f>ROUND('ALL CONTROLS'!L194,-2)</f>
        <v>107000</v>
      </c>
      <c r="Q47" s="404"/>
      <c r="R47" s="403">
        <f>ROUND('ALL CONTROLS'!E194,-2)</f>
        <v>83300</v>
      </c>
      <c r="S47" s="403">
        <f>ROUND('ALL CONTROLS'!F194,-2)</f>
        <v>84500</v>
      </c>
      <c r="T47" s="405"/>
      <c r="U47" s="403">
        <f>ROUND('ALL CONTROLS'!E194-'ALL CONTROLS'!K194,-2)</f>
        <v>-18800</v>
      </c>
      <c r="V47" s="403">
        <f>ROUND('ALL CONTROLS'!F194-'ALL CONTROLS'!L194,-2)</f>
        <v>-22500</v>
      </c>
    </row>
    <row r="48" spans="2:22 16375:16378">
      <c r="B48" s="352" t="str">
        <f>'ALL CONTROLS'!D195</f>
        <v>40-44</v>
      </c>
      <c r="D48" s="354">
        <f>'ALL CONTROLS'!N195</f>
        <v>3.5826517213264095</v>
      </c>
      <c r="E48" s="354">
        <f>'ALL CONTROLS'!O195</f>
        <v>3.721909710306337</v>
      </c>
      <c r="F48" s="402"/>
      <c r="G48" s="354">
        <f>'ALL CONTROLS'!H195</f>
        <v>3.1117037447170732</v>
      </c>
      <c r="H48" s="354">
        <f>'ALL CONTROLS'!I195</f>
        <v>3.2451433295084535</v>
      </c>
      <c r="I48" s="354"/>
      <c r="J48" s="354">
        <f t="shared" si="0"/>
        <v>-0.47094797660933629</v>
      </c>
      <c r="K48" s="354">
        <f t="shared" si="1"/>
        <v>-0.47676638079788347</v>
      </c>
      <c r="L48" s="355"/>
      <c r="M48" s="352" t="str">
        <f>'ALL CONTROLS'!D195</f>
        <v>40-44</v>
      </c>
      <c r="N48" s="355"/>
      <c r="O48" s="403">
        <f>ROUND('ALL CONTROLS'!K195,-2)</f>
        <v>106400</v>
      </c>
      <c r="P48" s="403">
        <f>ROUND('ALL CONTROLS'!L195,-2)</f>
        <v>110500</v>
      </c>
      <c r="Q48" s="404"/>
      <c r="R48" s="403">
        <f>ROUND('ALL CONTROLS'!E195,-2)</f>
        <v>96200</v>
      </c>
      <c r="S48" s="403">
        <f>ROUND('ALL CONTROLS'!F195,-2)</f>
        <v>100300</v>
      </c>
      <c r="T48" s="405"/>
      <c r="U48" s="403">
        <f>ROUND('ALL CONTROLS'!E195-'ALL CONTROLS'!K195,-2)</f>
        <v>-10200</v>
      </c>
      <c r="V48" s="403">
        <f>ROUND('ALL CONTROLS'!F195-'ALL CONTROLS'!L195,-2)</f>
        <v>-10200</v>
      </c>
    </row>
    <row r="49" spans="2:25">
      <c r="B49" s="352" t="str">
        <f>'ALL CONTROLS'!D196</f>
        <v>45-49</v>
      </c>
      <c r="D49" s="354">
        <f>'ALL CONTROLS'!N196</f>
        <v>3.2353318566710301</v>
      </c>
      <c r="E49" s="354">
        <f>'ALL CONTROLS'!O196</f>
        <v>3.3509479815000729</v>
      </c>
      <c r="F49" s="402"/>
      <c r="G49" s="354">
        <f>'ALL CONTROLS'!H196</f>
        <v>3.4475665871936809</v>
      </c>
      <c r="H49" s="354">
        <f>'ALL CONTROLS'!I196</f>
        <v>3.5967563120222401</v>
      </c>
      <c r="I49" s="354"/>
      <c r="J49" s="354">
        <f t="shared" si="0"/>
        <v>0.21223473052265085</v>
      </c>
      <c r="K49" s="354">
        <f t="shared" si="1"/>
        <v>0.24580833052216722</v>
      </c>
      <c r="L49" s="355"/>
      <c r="M49" s="352" t="str">
        <f>'ALL CONTROLS'!D196</f>
        <v>45-49</v>
      </c>
      <c r="N49" s="355"/>
      <c r="O49" s="403">
        <f>ROUND('ALL CONTROLS'!K196,-2)</f>
        <v>96100</v>
      </c>
      <c r="P49" s="403">
        <f>ROUND('ALL CONTROLS'!L196,-2)</f>
        <v>99500</v>
      </c>
      <c r="Q49" s="404"/>
      <c r="R49" s="403">
        <f>ROUND('ALL CONTROLS'!E196,-2)</f>
        <v>106600</v>
      </c>
      <c r="S49" s="403">
        <f>ROUND('ALL CONTROLS'!F196,-2)</f>
        <v>111200</v>
      </c>
      <c r="T49" s="405"/>
      <c r="U49" s="403">
        <f>ROUND('ALL CONTROLS'!E196-'ALL CONTROLS'!K196,-2)</f>
        <v>10500</v>
      </c>
      <c r="V49" s="403">
        <f>ROUND('ALL CONTROLS'!F196-'ALL CONTROLS'!L196,-2)</f>
        <v>11700</v>
      </c>
    </row>
    <row r="50" spans="2:25">
      <c r="B50" s="352" t="str">
        <f>'ALL CONTROLS'!D197</f>
        <v>50-54</v>
      </c>
      <c r="D50" s="354">
        <f>'ALL CONTROLS'!N197</f>
        <v>3.1208271015242941</v>
      </c>
      <c r="E50" s="354">
        <f>'ALL CONTROLS'!O197</f>
        <v>3.2107806900528035</v>
      </c>
      <c r="F50" s="402"/>
      <c r="G50" s="354">
        <f>'ALL CONTROLS'!H197</f>
        <v>3.4236988185131092</v>
      </c>
      <c r="H50" s="354">
        <f>'ALL CONTROLS'!I197</f>
        <v>3.5509289025095438</v>
      </c>
      <c r="I50" s="354"/>
      <c r="J50" s="354">
        <f t="shared" si="0"/>
        <v>0.3028717169888151</v>
      </c>
      <c r="K50" s="354">
        <f t="shared" si="1"/>
        <v>0.34014821245674032</v>
      </c>
      <c r="L50" s="355"/>
      <c r="M50" s="352" t="str">
        <f>'ALL CONTROLS'!D197</f>
        <v>50-54</v>
      </c>
      <c r="N50" s="355"/>
      <c r="O50" s="403">
        <f>ROUND('ALL CONTROLS'!K197,-2)</f>
        <v>92700</v>
      </c>
      <c r="P50" s="403">
        <f>ROUND('ALL CONTROLS'!L197,-2)</f>
        <v>95300</v>
      </c>
      <c r="Q50" s="404"/>
      <c r="R50" s="403">
        <f>ROUND('ALL CONTROLS'!E197,-2)</f>
        <v>105900</v>
      </c>
      <c r="S50" s="403">
        <f>ROUND('ALL CONTROLS'!F197,-2)</f>
        <v>109800</v>
      </c>
      <c r="T50" s="405"/>
      <c r="U50" s="403">
        <f>ROUND('ALL CONTROLS'!E197-'ALL CONTROLS'!K197,-2)</f>
        <v>13200</v>
      </c>
      <c r="V50" s="403">
        <f>ROUND('ALL CONTROLS'!F197-'ALL CONTROLS'!L197,-2)</f>
        <v>14500</v>
      </c>
    </row>
    <row r="51" spans="2:25">
      <c r="B51" s="352" t="str">
        <f>'ALL CONTROLS'!D198</f>
        <v>55-59</v>
      </c>
      <c r="D51" s="354">
        <f>'ALL CONTROLS'!N198</f>
        <v>3.4583467062538795</v>
      </c>
      <c r="E51" s="354">
        <f>'ALL CONTROLS'!O198</f>
        <v>3.5317307831552727</v>
      </c>
      <c r="F51" s="402"/>
      <c r="G51" s="354">
        <f>'ALL CONTROLS'!H198</f>
        <v>3.0498998071173817</v>
      </c>
      <c r="H51" s="354">
        <f>'ALL CONTROLS'!I198</f>
        <v>3.1820457459098144</v>
      </c>
      <c r="I51" s="354"/>
      <c r="J51" s="354">
        <f t="shared" si="0"/>
        <v>-0.40844689913649779</v>
      </c>
      <c r="K51" s="354">
        <f t="shared" si="1"/>
        <v>-0.3496850372454583</v>
      </c>
      <c r="L51" s="355"/>
      <c r="M51" s="352" t="str">
        <f>'ALL CONTROLS'!D198</f>
        <v>55-59</v>
      </c>
      <c r="N51" s="355"/>
      <c r="O51" s="403">
        <f>ROUND('ALL CONTROLS'!K198,-2)</f>
        <v>102700</v>
      </c>
      <c r="P51" s="403">
        <f>ROUND('ALL CONTROLS'!L198,-2)</f>
        <v>104900</v>
      </c>
      <c r="Q51" s="404"/>
      <c r="R51" s="403">
        <f>ROUND('ALL CONTROLS'!E198,-2)</f>
        <v>94300</v>
      </c>
      <c r="S51" s="403">
        <f>ROUND('ALL CONTROLS'!F198,-2)</f>
        <v>98400</v>
      </c>
      <c r="T51" s="405"/>
      <c r="U51" s="403">
        <f>ROUND('ALL CONTROLS'!E198-'ALL CONTROLS'!K198,-2)</f>
        <v>-8400</v>
      </c>
      <c r="V51" s="403">
        <f>ROUND('ALL CONTROLS'!F198-'ALL CONTROLS'!L198,-2)</f>
        <v>-6500</v>
      </c>
    </row>
    <row r="52" spans="2:25">
      <c r="B52" s="352" t="str">
        <f>'ALL CONTROLS'!D199</f>
        <v>60-64</v>
      </c>
      <c r="D52" s="354">
        <f>'ALL CONTROLS'!N199</f>
        <v>2.8368216308912277</v>
      </c>
      <c r="E52" s="354">
        <f>'ALL CONTROLS'!O199</f>
        <v>2.9301093284666568</v>
      </c>
      <c r="F52" s="402"/>
      <c r="G52" s="354">
        <f>'ALL CONTROLS'!H199</f>
        <v>2.9651336530363812</v>
      </c>
      <c r="H52" s="354">
        <f>'ALL CONTROLS'!I199</f>
        <v>3.0998992249766824</v>
      </c>
      <c r="I52" s="354"/>
      <c r="J52" s="354">
        <f t="shared" si="0"/>
        <v>0.12831202214515347</v>
      </c>
      <c r="K52" s="354">
        <f t="shared" si="1"/>
        <v>0.16978989651002552</v>
      </c>
      <c r="L52" s="355"/>
      <c r="M52" s="352" t="str">
        <f>'ALL CONTROLS'!D199</f>
        <v>60-64</v>
      </c>
      <c r="N52" s="355"/>
      <c r="O52" s="403">
        <f>ROUND('ALL CONTROLS'!K199,-2)</f>
        <v>84200</v>
      </c>
      <c r="P52" s="403">
        <f>ROUND('ALL CONTROLS'!L199,-2)</f>
        <v>87000</v>
      </c>
      <c r="Q52" s="404"/>
      <c r="R52" s="403">
        <f>ROUND('ALL CONTROLS'!E199,-2)</f>
        <v>91700</v>
      </c>
      <c r="S52" s="403">
        <f>ROUND('ALL CONTROLS'!F199,-2)</f>
        <v>95900</v>
      </c>
      <c r="T52" s="405"/>
      <c r="U52" s="403">
        <f>ROUND('ALL CONTROLS'!E199-'ALL CONTROLS'!K199,-2)</f>
        <v>7400</v>
      </c>
      <c r="V52" s="403">
        <f>ROUND('ALL CONTROLS'!F199-'ALL CONTROLS'!L199,-2)</f>
        <v>8800</v>
      </c>
    </row>
    <row r="53" spans="2:25">
      <c r="B53" s="352" t="str">
        <f>'ALL CONTROLS'!D200</f>
        <v>65-69</v>
      </c>
      <c r="D53" s="354">
        <f>'ALL CONTROLS'!N200</f>
        <v>2.3973927940810471</v>
      </c>
      <c r="E53" s="354">
        <f>'ALL CONTROLS'!O200</f>
        <v>2.5362466486310451</v>
      </c>
      <c r="F53" s="402"/>
      <c r="G53" s="354">
        <f>'ALL CONTROLS'!H200</f>
        <v>3.0502879009170658</v>
      </c>
      <c r="H53" s="354">
        <f>'ALL CONTROLS'!I200</f>
        <v>3.186153071956471</v>
      </c>
      <c r="I53" s="354"/>
      <c r="J53" s="354">
        <f t="shared" si="0"/>
        <v>0.6528951068360187</v>
      </c>
      <c r="K53" s="354">
        <f t="shared" si="1"/>
        <v>0.64990642332542592</v>
      </c>
      <c r="L53" s="355"/>
      <c r="M53" s="352" t="str">
        <f>'ALL CONTROLS'!D200</f>
        <v>65-69</v>
      </c>
      <c r="N53" s="355"/>
      <c r="O53" s="403">
        <f>ROUND('ALL CONTROLS'!K200,-2)</f>
        <v>71200</v>
      </c>
      <c r="P53" s="403">
        <f>ROUND('ALL CONTROLS'!L200,-2)</f>
        <v>75300</v>
      </c>
      <c r="Q53" s="404"/>
      <c r="R53" s="403">
        <f>ROUND('ALL CONTROLS'!E200,-2)</f>
        <v>94300</v>
      </c>
      <c r="S53" s="403">
        <f>ROUND('ALL CONTROLS'!F200,-2)</f>
        <v>98500</v>
      </c>
      <c r="T53" s="405"/>
      <c r="U53" s="403">
        <f>ROUND('ALL CONTROLS'!E200-'ALL CONTROLS'!K200,-2)</f>
        <v>23100</v>
      </c>
      <c r="V53" s="403">
        <f>ROUND('ALL CONTROLS'!F200-'ALL CONTROLS'!L200,-2)</f>
        <v>23200</v>
      </c>
    </row>
    <row r="54" spans="2:25">
      <c r="B54" s="352" t="str">
        <f>'ALL CONTROLS'!D201</f>
        <v>70-74</v>
      </c>
      <c r="D54" s="354">
        <f>'ALL CONTROLS'!N201</f>
        <v>1.9728158975707815</v>
      </c>
      <c r="E54" s="354">
        <f>'ALL CONTROLS'!O201</f>
        <v>2.2560130993439889</v>
      </c>
      <c r="F54" s="402"/>
      <c r="G54" s="354">
        <f>'ALL CONTROLS'!H201</f>
        <v>2.264592003456622</v>
      </c>
      <c r="H54" s="354">
        <f>'ALL CONTROLS'!I201</f>
        <v>2.4447645499599617</v>
      </c>
      <c r="I54" s="354"/>
      <c r="J54" s="354">
        <f t="shared" si="0"/>
        <v>0.29177610588584058</v>
      </c>
      <c r="K54" s="354">
        <f t="shared" si="1"/>
        <v>0.18875145061597287</v>
      </c>
      <c r="L54" s="355"/>
      <c r="M54" s="352" t="str">
        <f>'ALL CONTROLS'!D201</f>
        <v>70-74</v>
      </c>
      <c r="N54" s="355"/>
      <c r="O54" s="403">
        <f>ROUND('ALL CONTROLS'!K201,-2)</f>
        <v>58600</v>
      </c>
      <c r="P54" s="403">
        <f>ROUND('ALL CONTROLS'!L201,-2)</f>
        <v>67000</v>
      </c>
      <c r="Q54" s="404"/>
      <c r="R54" s="403">
        <f>ROUND('ALL CONTROLS'!E201,-2)</f>
        <v>70000</v>
      </c>
      <c r="S54" s="403">
        <f>ROUND('ALL CONTROLS'!F201,-2)</f>
        <v>75600</v>
      </c>
      <c r="T54" s="405"/>
      <c r="U54" s="403">
        <f>ROUND('ALL CONTROLS'!E201-'ALL CONTROLS'!K201,-2)</f>
        <v>11400</v>
      </c>
      <c r="V54" s="403">
        <f>ROUND('ALL CONTROLS'!F201-'ALL CONTROLS'!L201,-2)</f>
        <v>8600</v>
      </c>
    </row>
    <row r="55" spans="2:25">
      <c r="B55" s="352" t="str">
        <f>'ALL CONTROLS'!D202</f>
        <v>75-79</v>
      </c>
      <c r="D55" s="354">
        <f>'ALL CONTROLS'!N202</f>
        <v>1.529278360722983</v>
      </c>
      <c r="E55" s="354">
        <f>'ALL CONTROLS'!O202</f>
        <v>1.9936961764504806</v>
      </c>
      <c r="F55" s="402"/>
      <c r="G55" s="354">
        <f>'ALL CONTROLS'!H202</f>
        <v>1.7198053321500786</v>
      </c>
      <c r="H55" s="354">
        <f>'ALL CONTROLS'!I202</f>
        <v>1.9867815251827596</v>
      </c>
      <c r="I55" s="354"/>
      <c r="J55" s="354">
        <f t="shared" si="0"/>
        <v>0.19052697142709563</v>
      </c>
      <c r="K55" s="354">
        <f t="shared" si="1"/>
        <v>-6.9146512677209504E-3</v>
      </c>
      <c r="L55" s="355"/>
      <c r="M55" s="352" t="str">
        <f>'ALL CONTROLS'!D202</f>
        <v>75-79</v>
      </c>
      <c r="N55" s="355"/>
      <c r="O55" s="403">
        <f>ROUND('ALL CONTROLS'!K202,-2)</f>
        <v>45400</v>
      </c>
      <c r="P55" s="403">
        <f>ROUND('ALL CONTROLS'!L202,-2)</f>
        <v>59200</v>
      </c>
      <c r="Q55" s="404"/>
      <c r="R55" s="403">
        <f>ROUND('ALL CONTROLS'!E202,-2)</f>
        <v>53200</v>
      </c>
      <c r="S55" s="403">
        <f>ROUND('ALL CONTROLS'!F202,-2)</f>
        <v>61400</v>
      </c>
      <c r="T55" s="405"/>
      <c r="U55" s="403">
        <f>ROUND('ALL CONTROLS'!E202-'ALL CONTROLS'!K202,-2)</f>
        <v>7800</v>
      </c>
      <c r="V55" s="403">
        <f>ROUND('ALL CONTROLS'!F202-'ALL CONTROLS'!L202,-2)</f>
        <v>2200</v>
      </c>
    </row>
    <row r="56" spans="2:25">
      <c r="B56" s="352" t="str">
        <f>'ALL CONTROLS'!D203</f>
        <v>80-84</v>
      </c>
      <c r="D56" s="354">
        <f>'ALL CONTROLS'!N203</f>
        <v>1.0352913758722988</v>
      </c>
      <c r="E56" s="354">
        <f>'ALL CONTROLS'!O203</f>
        <v>1.6844659818159711</v>
      </c>
      <c r="F56" s="402"/>
      <c r="G56" s="354">
        <f>'ALL CONTROLS'!H203</f>
        <v>1.1423217582201501</v>
      </c>
      <c r="H56" s="354">
        <f>'ALL CONTROLS'!I203</f>
        <v>1.5363016471994504</v>
      </c>
      <c r="I56" s="354"/>
      <c r="J56" s="354">
        <f t="shared" si="0"/>
        <v>0.10703038234785134</v>
      </c>
      <c r="K56" s="354">
        <f t="shared" si="1"/>
        <v>-0.14816433461652068</v>
      </c>
      <c r="L56" s="355"/>
      <c r="M56" s="352" t="str">
        <f>'ALL CONTROLS'!D203</f>
        <v>80-84</v>
      </c>
      <c r="N56" s="355"/>
      <c r="O56" s="403">
        <f>ROUND('ALL CONTROLS'!K203,-2)</f>
        <v>30700</v>
      </c>
      <c r="P56" s="403">
        <f>ROUND('ALL CONTROLS'!L203,-2)</f>
        <v>50000</v>
      </c>
      <c r="Q56" s="404"/>
      <c r="R56" s="403">
        <f>ROUND('ALL CONTROLS'!E203,-2)</f>
        <v>35300</v>
      </c>
      <c r="S56" s="403">
        <f>ROUND('ALL CONTROLS'!F203,-2)</f>
        <v>47500</v>
      </c>
      <c r="T56" s="405"/>
      <c r="U56" s="403">
        <f>ROUND('ALL CONTROLS'!E203-'ALL CONTROLS'!K203,-2)</f>
        <v>4600</v>
      </c>
      <c r="V56" s="403">
        <f>ROUND('ALL CONTROLS'!F203-'ALL CONTROLS'!L203,-2)</f>
        <v>-2500</v>
      </c>
    </row>
    <row r="57" spans="2:25">
      <c r="B57" s="352" t="str">
        <f>'ALL CONTROLS'!D204</f>
        <v>85-89</v>
      </c>
      <c r="D57" s="354">
        <f>'ALL CONTROLS'!N204</f>
        <v>0.44141583109066795</v>
      </c>
      <c r="E57" s="354">
        <f>'ALL CONTROLS'!O204</f>
        <v>0.9448326193063773</v>
      </c>
      <c r="F57" s="402"/>
      <c r="G57" s="354">
        <f>'ALL CONTROLS'!H204</f>
        <v>0.60500589255752524</v>
      </c>
      <c r="H57" s="354">
        <f>'ALL CONTROLS'!I204</f>
        <v>1.0133775932751106</v>
      </c>
      <c r="I57" s="354"/>
      <c r="J57" s="354">
        <f t="shared" si="0"/>
        <v>0.16359006146685728</v>
      </c>
      <c r="K57" s="354">
        <f t="shared" si="1"/>
        <v>6.8544973968733269E-2</v>
      </c>
      <c r="L57" s="355"/>
      <c r="M57" s="352" t="str">
        <f>'ALL CONTROLS'!D204</f>
        <v>85-89</v>
      </c>
      <c r="N57" s="355"/>
      <c r="O57" s="403">
        <f>ROUND('ALL CONTROLS'!K204,-2)</f>
        <v>13100</v>
      </c>
      <c r="P57" s="403">
        <f>ROUND('ALL CONTROLS'!L204,-2)</f>
        <v>28100</v>
      </c>
      <c r="Q57" s="404"/>
      <c r="R57" s="403">
        <f>ROUND('ALL CONTROLS'!E204,-2)</f>
        <v>18700</v>
      </c>
      <c r="S57" s="403">
        <f>ROUND('ALL CONTROLS'!F204,-2)</f>
        <v>31300</v>
      </c>
      <c r="T57" s="405"/>
      <c r="U57" s="403">
        <f>ROUND('ALL CONTROLS'!E204-'ALL CONTROLS'!K204,-2)</f>
        <v>5600</v>
      </c>
      <c r="V57" s="403">
        <f>ROUND('ALL CONTROLS'!F204-'ALL CONTROLS'!L204,-2)</f>
        <v>3300</v>
      </c>
    </row>
    <row r="58" spans="2:25">
      <c r="B58" s="352" t="str">
        <f>'ALL CONTROLS'!D205</f>
        <v xml:space="preserve">90+ </v>
      </c>
      <c r="D58" s="354">
        <f>'ALL CONTROLS'!N205</f>
        <v>0.17034266221535044</v>
      </c>
      <c r="E58" s="354">
        <f>'ALL CONTROLS'!O205</f>
        <v>0.54234840496559977</v>
      </c>
      <c r="F58" s="402"/>
      <c r="G58" s="354">
        <f>'ALL CONTROLS'!H205</f>
        <v>0.25779130644015791</v>
      </c>
      <c r="H58" s="354">
        <f>'ALL CONTROLS'!I205</f>
        <v>0.67444234155100391</v>
      </c>
      <c r="I58" s="354"/>
      <c r="J58" s="354">
        <f t="shared" si="0"/>
        <v>8.744864422480747E-2</v>
      </c>
      <c r="K58" s="354">
        <f t="shared" si="1"/>
        <v>0.13209393658540414</v>
      </c>
      <c r="L58" s="355"/>
      <c r="M58" s="352" t="str">
        <f>'ALL CONTROLS'!D205</f>
        <v xml:space="preserve">90+ </v>
      </c>
      <c r="N58" s="355"/>
      <c r="O58" s="403">
        <f>ROUND('ALL CONTROLS'!K205,-2)</f>
        <v>5100</v>
      </c>
      <c r="P58" s="403">
        <f>ROUND('ALL CONTROLS'!L205,-2)</f>
        <v>16100</v>
      </c>
      <c r="Q58" s="404"/>
      <c r="R58" s="403">
        <f>ROUND('ALL CONTROLS'!E205,-2)</f>
        <v>8000</v>
      </c>
      <c r="S58" s="403">
        <f>ROUND('ALL CONTROLS'!F205,-2)</f>
        <v>20900</v>
      </c>
      <c r="T58" s="405"/>
      <c r="U58" s="403">
        <f>ROUND('ALL CONTROLS'!E205-'ALL CONTROLS'!K205,-2)</f>
        <v>2900</v>
      </c>
      <c r="V58" s="403">
        <f>ROUND('ALL CONTROLS'!F205-'ALL CONTROLS'!L205,-2)</f>
        <v>4800</v>
      </c>
      <c r="W58" s="406"/>
      <c r="X58" s="365"/>
      <c r="Y58" s="365"/>
    </row>
    <row r="59" spans="2:25">
      <c r="B59" s="346" t="str">
        <f>'ALL CONTROLS'!D206</f>
        <v xml:space="preserve">All ages </v>
      </c>
      <c r="C59" s="407"/>
      <c r="D59" s="408">
        <f>'ALL CONTROLS'!N206</f>
        <v>48.757303466900879</v>
      </c>
      <c r="E59" s="408">
        <f>'ALL CONTROLS'!O206</f>
        <v>51.242696533099107</v>
      </c>
      <c r="F59" s="409"/>
      <c r="G59" s="408">
        <f>'ALL CONTROLS'!H206</f>
        <v>49.201076572200328</v>
      </c>
      <c r="H59" s="410">
        <f>'ALL CONTROLS'!I206</f>
        <v>50.798923427799672</v>
      </c>
      <c r="I59" s="410"/>
      <c r="J59" s="408">
        <f t="shared" si="0"/>
        <v>0.44377310529944936</v>
      </c>
      <c r="K59" s="408">
        <f t="shared" si="1"/>
        <v>-0.44377310529943514</v>
      </c>
      <c r="L59" s="351"/>
      <c r="M59" s="346" t="str">
        <f>'ALL CONTROLS'!D206</f>
        <v xml:space="preserve">All ages </v>
      </c>
      <c r="N59" s="411"/>
      <c r="O59" s="412">
        <f>ROUND('ALL CONTROLS'!K206,-2)</f>
        <v>1447800</v>
      </c>
      <c r="P59" s="412">
        <f>ROUND('ALL CONTROLS'!L206,-2)</f>
        <v>1521600</v>
      </c>
      <c r="Q59" s="362"/>
      <c r="R59" s="412">
        <f>ROUND('ALL CONTROLS'!E206,-2)</f>
        <v>1521300</v>
      </c>
      <c r="S59" s="412">
        <f>ROUND('ALL CONTROLS'!F206,-2)</f>
        <v>1570700</v>
      </c>
      <c r="T59" s="413"/>
      <c r="U59" s="414">
        <f>ROUND('ALL CONTROLS'!E206-'ALL CONTROLS'!K206,-2)</f>
        <v>73600</v>
      </c>
      <c r="V59" s="414">
        <f>ROUND('ALL CONTROLS'!F206-'ALL CONTROLS'!L206,-2)</f>
        <v>49200</v>
      </c>
      <c r="X59" s="366"/>
      <c r="Y59" s="367"/>
    </row>
    <row r="60" spans="2:25" ht="12" customHeight="1">
      <c r="B60" s="443" t="s">
        <v>222</v>
      </c>
      <c r="C60" s="443"/>
      <c r="D60" s="443"/>
      <c r="E60" s="443"/>
      <c r="F60" s="443"/>
      <c r="G60" s="443"/>
      <c r="H60" s="443"/>
      <c r="I60" s="443"/>
      <c r="J60" s="443"/>
      <c r="K60" s="443"/>
      <c r="M60" s="415" t="s">
        <v>222</v>
      </c>
      <c r="N60" s="415"/>
      <c r="O60" s="415"/>
      <c r="P60" s="415"/>
      <c r="Q60" s="415"/>
      <c r="R60" s="415"/>
      <c r="S60" s="415"/>
      <c r="T60" s="416"/>
      <c r="U60" s="416"/>
      <c r="V60" s="416"/>
      <c r="W60" s="365"/>
      <c r="X60" s="365"/>
      <c r="Y60" s="417"/>
    </row>
    <row r="61" spans="2:25" ht="23.25" customHeight="1">
      <c r="M61" s="442" t="s">
        <v>7636</v>
      </c>
      <c r="N61" s="442"/>
      <c r="O61" s="442"/>
      <c r="P61" s="442"/>
      <c r="Q61" s="442"/>
      <c r="R61" s="442"/>
      <c r="S61" s="442"/>
      <c r="T61" s="442"/>
      <c r="U61" s="442"/>
      <c r="V61" s="442"/>
    </row>
    <row r="62" spans="2:25">
      <c r="M62" s="418"/>
      <c r="N62" s="419"/>
      <c r="O62" s="419"/>
      <c r="P62" s="419"/>
      <c r="Q62" s="419"/>
      <c r="R62" s="419"/>
      <c r="S62" s="419"/>
      <c r="T62" s="419"/>
      <c r="U62" s="419"/>
      <c r="V62" s="419"/>
      <c r="W62" s="420"/>
      <c r="X62" s="366"/>
    </row>
    <row r="64" spans="2:25">
      <c r="B64" s="345"/>
      <c r="C64" s="345"/>
      <c r="D64" s="345"/>
      <c r="E64" s="345"/>
      <c r="F64" s="345"/>
      <c r="G64" s="345"/>
      <c r="H64" s="345"/>
      <c r="I64" s="345"/>
      <c r="J64" s="345"/>
      <c r="K64" s="345"/>
      <c r="L64" s="345"/>
      <c r="M64" s="345"/>
      <c r="N64" s="345"/>
      <c r="O64" s="345"/>
      <c r="P64" s="345"/>
      <c r="Q64" s="345"/>
      <c r="R64" s="345"/>
      <c r="S64" s="345"/>
      <c r="T64" s="345"/>
      <c r="U64" s="421"/>
      <c r="V64" s="421"/>
    </row>
    <row r="65" spans="2:22">
      <c r="B65" s="345"/>
      <c r="C65" s="345"/>
      <c r="D65" s="345"/>
      <c r="E65" s="345"/>
      <c r="F65" s="345"/>
      <c r="G65" s="345"/>
      <c r="H65" s="345"/>
      <c r="I65" s="345"/>
      <c r="J65" s="345"/>
      <c r="K65" s="345"/>
      <c r="L65" s="345"/>
      <c r="M65" s="345"/>
      <c r="N65" s="345"/>
      <c r="O65" s="345"/>
      <c r="P65" s="345"/>
      <c r="Q65" s="345"/>
      <c r="R65" s="345"/>
      <c r="S65" s="345"/>
      <c r="T65" s="345"/>
      <c r="U65" s="345"/>
      <c r="V65" s="345"/>
    </row>
    <row r="66" spans="2:22" ht="18" customHeight="1">
      <c r="B66" s="345"/>
      <c r="C66" s="345"/>
      <c r="D66" s="345"/>
      <c r="E66" s="345"/>
      <c r="F66" s="345"/>
      <c r="G66" s="345"/>
      <c r="H66" s="345"/>
      <c r="I66" s="345"/>
      <c r="J66" s="345"/>
      <c r="K66" s="345"/>
      <c r="L66" s="345"/>
      <c r="M66" s="345"/>
      <c r="N66" s="345"/>
      <c r="O66" s="345"/>
      <c r="P66" s="345"/>
      <c r="Q66" s="345"/>
      <c r="R66" s="345"/>
      <c r="S66" s="345"/>
      <c r="T66" s="345"/>
      <c r="U66" s="345"/>
      <c r="V66" s="345"/>
    </row>
    <row r="67" spans="2:22" ht="23.25" customHeight="1">
      <c r="B67" s="345"/>
      <c r="C67" s="345"/>
      <c r="D67" s="345"/>
      <c r="E67" s="345"/>
      <c r="F67" s="345"/>
      <c r="G67" s="345"/>
      <c r="H67" s="345"/>
      <c r="I67" s="345"/>
      <c r="J67" s="345"/>
      <c r="K67" s="345"/>
      <c r="L67" s="345"/>
      <c r="M67" s="345"/>
      <c r="N67" s="345"/>
      <c r="O67" s="345"/>
      <c r="P67" s="345"/>
      <c r="Q67" s="345"/>
      <c r="R67" s="345"/>
      <c r="S67" s="345"/>
      <c r="T67" s="345"/>
      <c r="U67" s="345"/>
      <c r="V67" s="345"/>
    </row>
    <row r="68" spans="2:22">
      <c r="B68" s="345"/>
      <c r="C68" s="345"/>
      <c r="D68" s="345"/>
      <c r="E68" s="345"/>
      <c r="F68" s="345"/>
      <c r="G68" s="345"/>
      <c r="H68" s="345"/>
      <c r="I68" s="345"/>
      <c r="J68" s="345"/>
      <c r="K68" s="345"/>
      <c r="L68" s="345"/>
      <c r="M68" s="345"/>
      <c r="N68" s="345"/>
      <c r="O68" s="345"/>
      <c r="P68" s="345"/>
      <c r="Q68" s="345"/>
      <c r="R68" s="345"/>
      <c r="S68" s="345"/>
      <c r="T68" s="345"/>
      <c r="U68" s="345"/>
      <c r="V68" s="345"/>
    </row>
    <row r="69" spans="2:22">
      <c r="B69" s="345"/>
      <c r="C69" s="345"/>
      <c r="D69" s="345"/>
      <c r="E69" s="345"/>
      <c r="F69" s="345"/>
      <c r="G69" s="345"/>
      <c r="H69" s="345"/>
      <c r="I69" s="345"/>
      <c r="J69" s="345"/>
      <c r="K69" s="345"/>
      <c r="L69" s="345"/>
      <c r="M69" s="345"/>
      <c r="N69" s="345"/>
      <c r="O69" s="345"/>
      <c r="P69" s="345"/>
      <c r="Q69" s="345"/>
      <c r="R69" s="345"/>
      <c r="S69" s="345"/>
      <c r="T69" s="345"/>
      <c r="U69" s="345"/>
      <c r="V69" s="345"/>
    </row>
    <row r="70" spans="2:22">
      <c r="B70" s="345"/>
      <c r="C70" s="345"/>
      <c r="D70" s="345"/>
      <c r="E70" s="345"/>
      <c r="F70" s="345"/>
      <c r="G70" s="345"/>
      <c r="H70" s="345"/>
      <c r="I70" s="345"/>
      <c r="J70" s="345"/>
      <c r="K70" s="345"/>
      <c r="L70" s="345"/>
      <c r="M70" s="345"/>
      <c r="N70" s="345"/>
      <c r="O70" s="345"/>
      <c r="P70" s="345"/>
      <c r="Q70" s="345"/>
      <c r="R70" s="345"/>
      <c r="S70" s="345"/>
      <c r="T70" s="345"/>
      <c r="U70" s="345"/>
      <c r="V70" s="345"/>
    </row>
    <row r="71" spans="2:22">
      <c r="B71" s="345"/>
      <c r="C71" s="345"/>
      <c r="D71" s="345"/>
      <c r="E71" s="345"/>
      <c r="F71" s="345"/>
      <c r="G71" s="345"/>
      <c r="H71" s="345"/>
      <c r="I71" s="345"/>
      <c r="J71" s="345"/>
      <c r="K71" s="345"/>
      <c r="L71" s="345"/>
      <c r="M71" s="345"/>
      <c r="N71" s="345"/>
      <c r="O71" s="345"/>
      <c r="P71" s="345"/>
      <c r="Q71" s="345"/>
      <c r="R71" s="345"/>
      <c r="S71" s="345"/>
      <c r="T71" s="345"/>
      <c r="U71" s="345"/>
      <c r="V71" s="345"/>
    </row>
    <row r="72" spans="2:22">
      <c r="B72" s="345"/>
      <c r="C72" s="345"/>
      <c r="D72" s="345"/>
      <c r="E72" s="345"/>
      <c r="F72" s="345"/>
      <c r="G72" s="345"/>
      <c r="H72" s="345"/>
      <c r="I72" s="345"/>
      <c r="J72" s="345"/>
      <c r="K72" s="345"/>
      <c r="L72" s="345"/>
      <c r="M72" s="345"/>
      <c r="N72" s="345"/>
      <c r="O72" s="345"/>
      <c r="P72" s="345"/>
      <c r="Q72" s="345"/>
      <c r="R72" s="345"/>
      <c r="S72" s="345"/>
      <c r="T72" s="345"/>
      <c r="U72" s="345"/>
      <c r="V72" s="345"/>
    </row>
    <row r="73" spans="2:22">
      <c r="B73" s="345"/>
      <c r="C73" s="345"/>
      <c r="D73" s="345"/>
      <c r="E73" s="345"/>
      <c r="F73" s="345"/>
      <c r="G73" s="345"/>
      <c r="H73" s="345"/>
      <c r="I73" s="345"/>
      <c r="J73" s="345"/>
      <c r="K73" s="345"/>
      <c r="L73" s="345"/>
      <c r="M73" s="345"/>
      <c r="N73" s="345"/>
      <c r="O73" s="345"/>
      <c r="P73" s="345"/>
      <c r="Q73" s="345"/>
      <c r="R73" s="345"/>
      <c r="S73" s="345"/>
      <c r="T73" s="345"/>
      <c r="U73" s="345"/>
      <c r="V73" s="345"/>
    </row>
    <row r="74" spans="2:22">
      <c r="B74" s="345"/>
      <c r="C74" s="345"/>
      <c r="D74" s="345"/>
      <c r="E74" s="345"/>
      <c r="F74" s="345"/>
      <c r="G74" s="345"/>
      <c r="H74" s="345"/>
      <c r="I74" s="345"/>
      <c r="J74" s="345"/>
      <c r="K74" s="345"/>
      <c r="L74" s="345"/>
      <c r="M74" s="345"/>
      <c r="N74" s="345"/>
      <c r="O74" s="345"/>
      <c r="P74" s="345"/>
      <c r="Q74" s="345"/>
      <c r="R74" s="345"/>
      <c r="S74" s="345"/>
      <c r="T74" s="345"/>
      <c r="U74" s="345"/>
      <c r="V74" s="345"/>
    </row>
    <row r="75" spans="2:22">
      <c r="B75" s="345"/>
      <c r="C75" s="345"/>
      <c r="D75" s="345"/>
      <c r="E75" s="345"/>
      <c r="F75" s="345"/>
      <c r="G75" s="345"/>
      <c r="H75" s="345"/>
      <c r="I75" s="345"/>
      <c r="J75" s="345"/>
      <c r="K75" s="345"/>
      <c r="L75" s="345"/>
      <c r="M75" s="345"/>
      <c r="N75" s="345"/>
      <c r="O75" s="345"/>
      <c r="P75" s="345"/>
      <c r="Q75" s="345"/>
      <c r="R75" s="345"/>
      <c r="S75" s="345"/>
      <c r="T75" s="345"/>
      <c r="U75" s="345"/>
      <c r="V75" s="345"/>
    </row>
    <row r="76" spans="2:22">
      <c r="B76" s="345"/>
      <c r="C76" s="345"/>
      <c r="D76" s="345"/>
      <c r="E76" s="345"/>
      <c r="F76" s="345"/>
      <c r="G76" s="345"/>
      <c r="H76" s="345"/>
      <c r="I76" s="345"/>
      <c r="J76" s="345"/>
      <c r="K76" s="345"/>
      <c r="L76" s="345"/>
      <c r="M76" s="345"/>
      <c r="N76" s="345"/>
      <c r="O76" s="345"/>
      <c r="P76" s="345"/>
      <c r="Q76" s="345"/>
      <c r="R76" s="345"/>
      <c r="S76" s="345"/>
      <c r="T76" s="345"/>
      <c r="U76" s="345"/>
      <c r="V76" s="345"/>
    </row>
    <row r="77" spans="2:22">
      <c r="B77" s="345"/>
      <c r="C77" s="345"/>
      <c r="D77" s="345"/>
      <c r="E77" s="345"/>
      <c r="F77" s="345"/>
      <c r="G77" s="345"/>
      <c r="H77" s="345"/>
      <c r="I77" s="345"/>
      <c r="J77" s="345"/>
      <c r="K77" s="345"/>
      <c r="L77" s="345"/>
      <c r="M77" s="345"/>
      <c r="N77" s="345"/>
      <c r="O77" s="345"/>
      <c r="P77" s="345"/>
      <c r="Q77" s="345"/>
      <c r="R77" s="345"/>
      <c r="S77" s="345"/>
      <c r="T77" s="345"/>
      <c r="U77" s="345"/>
      <c r="V77" s="345"/>
    </row>
    <row r="78" spans="2:22">
      <c r="B78" s="345"/>
      <c r="C78" s="345"/>
      <c r="D78" s="345"/>
      <c r="E78" s="345"/>
      <c r="F78" s="345"/>
      <c r="G78" s="345"/>
      <c r="H78" s="345"/>
      <c r="I78" s="345"/>
      <c r="J78" s="345"/>
      <c r="K78" s="345"/>
      <c r="L78" s="345"/>
      <c r="M78" s="345"/>
      <c r="N78" s="345"/>
      <c r="O78" s="345"/>
      <c r="P78" s="345"/>
      <c r="Q78" s="345"/>
      <c r="R78" s="345"/>
      <c r="S78" s="345"/>
      <c r="T78" s="345"/>
      <c r="U78" s="345"/>
      <c r="V78" s="345"/>
    </row>
    <row r="79" spans="2:22">
      <c r="B79" s="345"/>
      <c r="C79" s="345"/>
      <c r="D79" s="345"/>
      <c r="E79" s="345"/>
      <c r="F79" s="345"/>
      <c r="G79" s="345"/>
      <c r="H79" s="345"/>
      <c r="I79" s="345"/>
      <c r="J79" s="345"/>
      <c r="K79" s="345"/>
      <c r="L79" s="345"/>
      <c r="M79" s="345"/>
      <c r="N79" s="345"/>
      <c r="O79" s="345"/>
      <c r="P79" s="345"/>
      <c r="Q79" s="345"/>
      <c r="R79" s="345"/>
      <c r="S79" s="345"/>
      <c r="T79" s="345"/>
      <c r="U79" s="345"/>
      <c r="V79" s="345"/>
    </row>
    <row r="80" spans="2:22">
      <c r="B80" s="345"/>
      <c r="C80" s="345"/>
      <c r="D80" s="345"/>
      <c r="E80" s="345"/>
      <c r="F80" s="345"/>
      <c r="G80" s="345"/>
      <c r="H80" s="345"/>
      <c r="I80" s="345"/>
      <c r="J80" s="345"/>
      <c r="K80" s="345"/>
      <c r="L80" s="345"/>
      <c r="M80" s="345"/>
      <c r="N80" s="345"/>
      <c r="O80" s="345"/>
      <c r="P80" s="345"/>
      <c r="Q80" s="345"/>
      <c r="R80" s="345"/>
      <c r="S80" s="345"/>
      <c r="T80" s="345"/>
      <c r="U80" s="345"/>
      <c r="V80" s="345"/>
    </row>
    <row r="81" spans="2:22">
      <c r="B81" s="345"/>
      <c r="C81" s="345"/>
      <c r="D81" s="345"/>
      <c r="E81" s="345"/>
      <c r="F81" s="345"/>
      <c r="G81" s="345"/>
      <c r="H81" s="345"/>
      <c r="I81" s="345"/>
      <c r="J81" s="345"/>
      <c r="K81" s="345"/>
      <c r="L81" s="345"/>
      <c r="M81" s="345"/>
      <c r="N81" s="345"/>
      <c r="O81" s="345"/>
      <c r="P81" s="345"/>
      <c r="Q81" s="345"/>
      <c r="R81" s="345"/>
      <c r="S81" s="345"/>
      <c r="T81" s="345"/>
      <c r="U81" s="345"/>
      <c r="V81" s="345"/>
    </row>
    <row r="82" spans="2:22">
      <c r="B82" s="345"/>
      <c r="C82" s="345"/>
      <c r="D82" s="345"/>
      <c r="E82" s="345"/>
      <c r="F82" s="345"/>
      <c r="G82" s="345"/>
      <c r="H82" s="345"/>
      <c r="I82" s="345"/>
      <c r="J82" s="345"/>
      <c r="K82" s="345"/>
      <c r="L82" s="345"/>
      <c r="M82" s="345"/>
      <c r="N82" s="345"/>
      <c r="O82" s="345"/>
      <c r="P82" s="345"/>
      <c r="Q82" s="345"/>
      <c r="R82" s="345"/>
      <c r="S82" s="345"/>
      <c r="T82" s="345"/>
      <c r="U82" s="345"/>
      <c r="V82" s="345"/>
    </row>
    <row r="83" spans="2:22">
      <c r="B83" s="345"/>
      <c r="C83" s="345"/>
      <c r="D83" s="345"/>
      <c r="E83" s="345"/>
      <c r="F83" s="345"/>
      <c r="G83" s="345"/>
      <c r="H83" s="345"/>
      <c r="I83" s="345"/>
      <c r="J83" s="345"/>
      <c r="K83" s="345"/>
      <c r="L83" s="345"/>
      <c r="M83" s="345"/>
      <c r="N83" s="345"/>
      <c r="O83" s="345"/>
      <c r="P83" s="345"/>
      <c r="Q83" s="345"/>
      <c r="R83" s="345"/>
      <c r="S83" s="345"/>
      <c r="T83" s="345"/>
      <c r="U83" s="345"/>
      <c r="V83" s="345"/>
    </row>
    <row r="84" spans="2:22">
      <c r="B84" s="345"/>
      <c r="C84" s="345"/>
      <c r="D84" s="345"/>
      <c r="E84" s="345"/>
      <c r="F84" s="345"/>
      <c r="G84" s="345"/>
      <c r="H84" s="345"/>
      <c r="I84" s="345"/>
      <c r="J84" s="345"/>
      <c r="K84" s="345"/>
      <c r="L84" s="345"/>
      <c r="M84" s="345"/>
      <c r="N84" s="345"/>
      <c r="O84" s="345"/>
      <c r="P84" s="345"/>
      <c r="Q84" s="345"/>
      <c r="R84" s="345"/>
      <c r="S84" s="345"/>
      <c r="T84" s="345"/>
      <c r="U84" s="345"/>
      <c r="V84" s="345"/>
    </row>
  </sheetData>
  <sheetProtection algorithmName="SHA-512" hashValue="mL2AEZ65wNnaj+7pnjXc6wllfZ69Aydj/PuIweEl7t5kcVnkqWUGbmItQokzBwWuvpZidlzYFuBVv0G6ef4zeg==" saltValue="ImhX5n2iNr582JtTqfVCZA==" spinCount="100000" sheet="1" scenarios="1"/>
  <mergeCells count="12">
    <mergeCell ref="G36:H37"/>
    <mergeCell ref="D36:E37"/>
    <mergeCell ref="M61:V61"/>
    <mergeCell ref="B60:K60"/>
    <mergeCell ref="H10:T10"/>
    <mergeCell ref="B11:E11"/>
    <mergeCell ref="B35:K35"/>
    <mergeCell ref="M35:V35"/>
    <mergeCell ref="O36:P37"/>
    <mergeCell ref="R36:S37"/>
    <mergeCell ref="U36:V37"/>
    <mergeCell ref="J36:K37"/>
  </mergeCells>
  <pageMargins left="0.70866141732283472" right="0.70866141732283472" top="0.74803149606299213" bottom="0.74803149606299213" header="0.31496062992125984" footer="0.31496062992125984"/>
  <pageSetup paperSize="9" scale="6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List Box 1">
              <controlPr defaultSize="0" autoLine="0" autoPict="0">
                <anchor>
                  <from>
                    <xdr:col>1</xdr:col>
                    <xdr:colOff>121920</xdr:colOff>
                    <xdr:row>10</xdr:row>
                    <xdr:rowOff>68580</xdr:rowOff>
                  </from>
                  <to>
                    <xdr:col>3</xdr:col>
                    <xdr:colOff>464820</xdr:colOff>
                    <xdr:row>33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U67"/>
  <sheetViews>
    <sheetView showGridLines="0" showRowColHeaders="0" zoomScaleNormal="100" workbookViewId="0">
      <selection activeCell="Y21" sqref="Y21"/>
    </sheetView>
  </sheetViews>
  <sheetFormatPr defaultColWidth="9.109375" defaultRowHeight="13.2"/>
  <cols>
    <col min="1" max="1" width="3.5546875" style="337" bestFit="1" customWidth="1"/>
    <col min="2" max="2" width="11.6640625" style="337" customWidth="1"/>
    <col min="3" max="3" width="2.33203125" style="337" customWidth="1"/>
    <col min="4" max="5" width="11.6640625" style="337" customWidth="1"/>
    <col min="6" max="6" width="2.33203125" style="337" customWidth="1"/>
    <col min="7" max="8" width="11.6640625" style="337" customWidth="1"/>
    <col min="9" max="9" width="5.6640625" style="337" customWidth="1"/>
    <col min="10" max="10" width="11.6640625" style="337" customWidth="1"/>
    <col min="11" max="11" width="2.33203125" style="337" customWidth="1"/>
    <col min="12" max="13" width="11.6640625" style="337" customWidth="1"/>
    <col min="14" max="14" width="2.33203125" style="337" customWidth="1"/>
    <col min="15" max="16" width="11.6640625" style="337" customWidth="1"/>
    <col min="17" max="17" width="11.33203125" style="337" customWidth="1"/>
    <col min="18" max="22" width="9.109375" style="337"/>
    <col min="23" max="23" width="6.44140625" style="337" customWidth="1"/>
    <col min="24" max="16384" width="9.109375" style="337"/>
  </cols>
  <sheetData>
    <row r="1" spans="1:36" s="336" customFormat="1" ht="15" customHeight="1">
      <c r="A1" s="335"/>
    </row>
    <row r="2" spans="1:36" s="336" customFormat="1" ht="15" customHeight="1"/>
    <row r="3" spans="1:36" s="336" customFormat="1" ht="15" customHeight="1"/>
    <row r="4" spans="1:36" s="336" customFormat="1" ht="15" customHeight="1"/>
    <row r="5" spans="1:36" s="336" customFormat="1" ht="15" customHeight="1"/>
    <row r="6" spans="1:36" s="336" customFormat="1" ht="15" customHeight="1"/>
    <row r="7" spans="1:36" s="336" customFormat="1" ht="15" customHeight="1"/>
    <row r="8" spans="1:36" s="336" customFormat="1" ht="10.5" customHeight="1"/>
    <row r="9" spans="1:36" ht="10.5" customHeight="1">
      <c r="A9" s="336"/>
      <c r="B9" s="336"/>
      <c r="C9" s="336"/>
      <c r="D9" s="336"/>
      <c r="E9" s="336"/>
      <c r="F9" s="336"/>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6"/>
    </row>
    <row r="10" spans="1:36" ht="13.2" customHeight="1">
      <c r="G10" s="338"/>
      <c r="H10" s="338"/>
      <c r="I10" s="338"/>
      <c r="J10" s="338"/>
      <c r="K10" s="338"/>
      <c r="L10" s="338"/>
      <c r="M10" s="338"/>
      <c r="N10" s="338"/>
      <c r="O10" s="338"/>
      <c r="P10" s="318"/>
      <c r="R10" s="339"/>
    </row>
    <row r="11" spans="1:36" ht="16.5" customHeight="1">
      <c r="G11" s="338"/>
      <c r="H11" s="338"/>
      <c r="I11" s="338"/>
      <c r="J11" s="338"/>
      <c r="K11" s="338"/>
      <c r="L11" s="338"/>
      <c r="M11" s="338"/>
      <c r="N11" s="338"/>
      <c r="O11" s="338"/>
      <c r="P11" s="338"/>
      <c r="R11" s="339"/>
    </row>
    <row r="12" spans="1:36" ht="13.2" customHeight="1">
      <c r="G12" s="338"/>
      <c r="H12" s="338"/>
      <c r="I12" s="338"/>
      <c r="J12" s="338"/>
      <c r="K12" s="338"/>
      <c r="L12" s="338"/>
      <c r="M12" s="338"/>
      <c r="N12" s="338"/>
      <c r="O12" s="338"/>
      <c r="P12" s="338"/>
      <c r="R12" s="339"/>
    </row>
    <row r="13" spans="1:36" ht="13.2" customHeight="1">
      <c r="B13" s="445"/>
      <c r="C13" s="445"/>
      <c r="D13" s="445"/>
      <c r="E13" s="445"/>
      <c r="H13" s="340"/>
      <c r="T13" s="341"/>
    </row>
    <row r="14" spans="1:36">
      <c r="B14" s="336"/>
      <c r="C14" s="336"/>
      <c r="D14" s="336"/>
      <c r="E14" s="336"/>
    </row>
    <row r="15" spans="1:36" ht="12.75" customHeight="1">
      <c r="B15" s="336"/>
      <c r="C15" s="336"/>
      <c r="D15" s="336"/>
      <c r="E15" s="336"/>
    </row>
    <row r="16" spans="1:36" ht="3" customHeight="1">
      <c r="B16" s="336"/>
      <c r="C16" s="336"/>
      <c r="D16" s="336"/>
      <c r="E16" s="336"/>
    </row>
    <row r="17" spans="2:25" ht="12.75" customHeight="1">
      <c r="B17" s="336"/>
      <c r="C17" s="336"/>
      <c r="D17" s="336"/>
      <c r="E17" s="336"/>
    </row>
    <row r="18" spans="2:25" ht="16.5" customHeight="1">
      <c r="B18" s="336"/>
      <c r="C18" s="336"/>
      <c r="D18" s="336"/>
      <c r="E18" s="336"/>
    </row>
    <row r="19" spans="2:25" ht="13.2" customHeight="1">
      <c r="B19" s="336"/>
      <c r="C19" s="336"/>
      <c r="D19" s="336"/>
      <c r="E19" s="336"/>
    </row>
    <row r="20" spans="2:25">
      <c r="B20" s="336"/>
      <c r="C20" s="336"/>
      <c r="D20" s="336"/>
      <c r="E20" s="336"/>
    </row>
    <row r="21" spans="2:25">
      <c r="B21" s="336"/>
      <c r="C21" s="336"/>
      <c r="D21" s="336"/>
      <c r="E21" s="336"/>
    </row>
    <row r="22" spans="2:25">
      <c r="B22" s="336"/>
      <c r="C22" s="336"/>
      <c r="D22" s="336"/>
      <c r="E22" s="336"/>
    </row>
    <row r="23" spans="2:25">
      <c r="B23" s="336"/>
      <c r="C23" s="336"/>
      <c r="D23" s="336"/>
      <c r="E23" s="336"/>
    </row>
    <row r="24" spans="2:25">
      <c r="B24" s="336"/>
      <c r="C24" s="336"/>
      <c r="D24" s="336"/>
      <c r="E24" s="336"/>
    </row>
    <row r="25" spans="2:25">
      <c r="B25" s="336"/>
      <c r="C25" s="336"/>
      <c r="D25" s="336"/>
      <c r="E25" s="336"/>
    </row>
    <row r="26" spans="2:25">
      <c r="B26" s="336"/>
      <c r="C26" s="336"/>
      <c r="D26" s="336"/>
      <c r="E26" s="336"/>
      <c r="Y26" s="337" t="s">
        <v>7640</v>
      </c>
    </row>
    <row r="27" spans="2:25">
      <c r="B27" s="336"/>
      <c r="C27" s="336"/>
      <c r="D27" s="336"/>
      <c r="E27" s="336"/>
    </row>
    <row r="28" spans="2:25">
      <c r="B28" s="336"/>
      <c r="C28" s="336"/>
      <c r="D28" s="336"/>
      <c r="E28" s="336"/>
    </row>
    <row r="29" spans="2:25">
      <c r="B29" s="336"/>
      <c r="C29" s="336"/>
      <c r="D29" s="336"/>
      <c r="E29" s="336"/>
    </row>
    <row r="30" spans="2:25">
      <c r="B30" s="336"/>
      <c r="C30" s="336"/>
      <c r="D30" s="336"/>
      <c r="E30" s="336"/>
    </row>
    <row r="31" spans="2:25">
      <c r="B31" s="336"/>
      <c r="C31" s="336"/>
      <c r="D31" s="336"/>
      <c r="E31" s="336"/>
    </row>
    <row r="32" spans="2:25">
      <c r="B32" s="336"/>
      <c r="C32" s="336"/>
      <c r="D32" s="336"/>
      <c r="E32" s="336"/>
    </row>
    <row r="33" spans="2:32 16372:16375">
      <c r="B33" s="336"/>
      <c r="C33" s="336"/>
      <c r="D33" s="336"/>
      <c r="E33" s="336"/>
    </row>
    <row r="34" spans="2:32 16372:16375">
      <c r="B34" s="336"/>
      <c r="C34" s="336"/>
      <c r="D34" s="336"/>
      <c r="E34" s="336"/>
    </row>
    <row r="35" spans="2:32 16372:16375" ht="4.5" customHeight="1">
      <c r="B35" s="336"/>
      <c r="C35" s="336"/>
      <c r="D35" s="336"/>
      <c r="E35" s="336"/>
    </row>
    <row r="37" spans="2:32 16372:16375" ht="4.5" customHeight="1"/>
    <row r="38" spans="2:32 16372:16375" ht="24.75" customHeight="1">
      <c r="B38" s="446" t="str">
        <f>'ALL CONTROLS'!L160</f>
        <v>Percentage of population by age and sex, Betsi Cadwaladr UHB and Wales, 2014</v>
      </c>
      <c r="C38" s="446"/>
      <c r="D38" s="446"/>
      <c r="E38" s="446"/>
      <c r="F38" s="446"/>
      <c r="G38" s="446"/>
      <c r="H38" s="446"/>
      <c r="J38" s="446" t="str">
        <f>'ALL CONTROLS'!L161</f>
        <v>Count of population by age and sex, Betsi Cadwaladr UHB and Wales, 2014</v>
      </c>
      <c r="K38" s="446"/>
      <c r="L38" s="446"/>
      <c r="M38" s="446"/>
      <c r="N38" s="446"/>
      <c r="O38" s="446"/>
      <c r="P38" s="446"/>
    </row>
    <row r="39" spans="2:32 16372:16375" ht="3.75" customHeight="1"/>
    <row r="40" spans="2:32 16372:16375" ht="18.75" customHeight="1">
      <c r="B40" s="342"/>
      <c r="D40" s="441" t="str">
        <f>'ALL CONTROLS'!J183</f>
        <v>Betsi Cadwaladr UHB</v>
      </c>
      <c r="E40" s="441"/>
      <c r="F40" s="343"/>
      <c r="G40" s="441" t="s">
        <v>20</v>
      </c>
      <c r="H40" s="441"/>
      <c r="J40" s="342"/>
      <c r="L40" s="441" t="str">
        <f>'ALL CONTROLS'!J183</f>
        <v>Betsi Cadwaladr UHB</v>
      </c>
      <c r="M40" s="441"/>
      <c r="N40" s="343"/>
      <c r="O40" s="441" t="s">
        <v>20</v>
      </c>
      <c r="P40" s="441"/>
      <c r="R40" s="344"/>
      <c r="S40" s="345"/>
      <c r="T40" s="345"/>
      <c r="U40" s="345"/>
      <c r="V40" s="345"/>
      <c r="W40" s="345"/>
      <c r="X40" s="345"/>
      <c r="Y40" s="345"/>
      <c r="Z40" s="345"/>
      <c r="AA40" s="345"/>
      <c r="AB40" s="345"/>
      <c r="AC40" s="345"/>
      <c r="AD40" s="345"/>
      <c r="AE40" s="345"/>
      <c r="AF40" s="345"/>
    </row>
    <row r="41" spans="2:32 16372:16375" ht="3.75" customHeight="1">
      <c r="B41" s="342"/>
      <c r="C41" s="346"/>
      <c r="D41" s="347"/>
      <c r="E41" s="346"/>
      <c r="F41" s="346"/>
      <c r="G41" s="346"/>
      <c r="H41" s="348"/>
      <c r="J41" s="342"/>
      <c r="K41" s="346"/>
      <c r="L41" s="346"/>
      <c r="M41" s="348"/>
      <c r="N41" s="346"/>
      <c r="O41" s="346"/>
      <c r="P41" s="348"/>
      <c r="R41" s="345"/>
      <c r="S41" s="345"/>
      <c r="T41" s="345"/>
      <c r="U41" s="345"/>
      <c r="V41" s="345"/>
      <c r="W41" s="345"/>
      <c r="X41" s="345"/>
      <c r="Y41" s="345"/>
      <c r="Z41" s="345"/>
      <c r="AA41" s="345"/>
      <c r="AB41" s="345"/>
      <c r="AC41" s="345"/>
      <c r="AD41" s="345"/>
      <c r="AE41" s="345"/>
      <c r="AF41" s="345"/>
    </row>
    <row r="42" spans="2:32 16372:16375">
      <c r="B42" s="346" t="s">
        <v>230</v>
      </c>
      <c r="C42" s="349"/>
      <c r="D42" s="350" t="s">
        <v>231</v>
      </c>
      <c r="E42" s="350" t="s">
        <v>232</v>
      </c>
      <c r="F42" s="346"/>
      <c r="G42" s="350" t="s">
        <v>231</v>
      </c>
      <c r="H42" s="350" t="s">
        <v>232</v>
      </c>
      <c r="J42" s="346" t="s">
        <v>230</v>
      </c>
      <c r="K42" s="346"/>
      <c r="L42" s="350" t="s">
        <v>105</v>
      </c>
      <c r="M42" s="350" t="s">
        <v>106</v>
      </c>
      <c r="N42" s="350"/>
      <c r="O42" s="350" t="s">
        <v>105</v>
      </c>
      <c r="P42" s="350" t="s">
        <v>106</v>
      </c>
      <c r="R42" s="345"/>
      <c r="S42" s="345"/>
      <c r="T42" s="345"/>
      <c r="U42" s="345"/>
      <c r="V42" s="345"/>
      <c r="W42" s="345"/>
      <c r="X42" s="345"/>
      <c r="Y42" s="345"/>
      <c r="Z42" s="345"/>
      <c r="AA42" s="345"/>
      <c r="AB42" s="345"/>
      <c r="AC42" s="345"/>
      <c r="AD42" s="345"/>
      <c r="AE42" s="345"/>
      <c r="AF42" s="345"/>
      <c r="XER42" s="351"/>
      <c r="XEU42" s="351"/>
    </row>
    <row r="43" spans="2:32 16372:16375">
      <c r="B43" s="352" t="str">
        <f>'ALL CONTROLS'!D187</f>
        <v xml:space="preserve">0-4 </v>
      </c>
      <c r="C43" s="353"/>
      <c r="D43" s="354">
        <f>'ALL CONTROLS'!H237</f>
        <v>2.9266409043885204</v>
      </c>
      <c r="E43" s="354">
        <f>'ALL CONTROLS'!I237</f>
        <v>2.7796748881185178</v>
      </c>
      <c r="F43" s="355"/>
      <c r="G43" s="354">
        <f>'ALL CONTROLS'!N237</f>
        <v>2.945599598452282</v>
      </c>
      <c r="H43" s="354">
        <f>'ALL CONTROLS'!O237</f>
        <v>2.8006142231203</v>
      </c>
      <c r="J43" s="352" t="str">
        <f>'ALL CONTROLS'!D187</f>
        <v xml:space="preserve">0-4 </v>
      </c>
      <c r="K43" s="355"/>
      <c r="L43" s="356">
        <f>ROUND('ALL CONTROLS'!E237,-2)</f>
        <v>20300</v>
      </c>
      <c r="M43" s="356">
        <f>ROUND('ALL CONTROLS'!F237,-2)</f>
        <v>19300</v>
      </c>
      <c r="N43" s="357"/>
      <c r="O43" s="356">
        <f>ROUND('ALL CONTROLS'!K237,-2)</f>
        <v>91100</v>
      </c>
      <c r="P43" s="356">
        <f>ROUND('ALL CONTROLS'!L237,-2)</f>
        <v>86600</v>
      </c>
      <c r="R43" s="345"/>
      <c r="S43" s="345"/>
      <c r="T43" s="345"/>
      <c r="U43" s="345"/>
      <c r="V43" s="345"/>
      <c r="W43" s="345"/>
      <c r="X43" s="345"/>
      <c r="Y43" s="345"/>
      <c r="Z43" s="345"/>
      <c r="AA43" s="345"/>
      <c r="AB43" s="345"/>
      <c r="AC43" s="345"/>
      <c r="AD43" s="345"/>
      <c r="AE43" s="345"/>
      <c r="AF43" s="345"/>
    </row>
    <row r="44" spans="2:32 16372:16375">
      <c r="B44" s="352" t="str">
        <f>'ALL CONTROLS'!D188</f>
        <v xml:space="preserve">5-9 </v>
      </c>
      <c r="C44" s="353"/>
      <c r="D44" s="354">
        <f>'ALL CONTROLS'!H238</f>
        <v>2.9192926035750202</v>
      </c>
      <c r="E44" s="354">
        <f>'ALL CONTROLS'!I238</f>
        <v>2.8041692241635183</v>
      </c>
      <c r="F44" s="355"/>
      <c r="G44" s="354">
        <f>'ALL CONTROLS'!N238</f>
        <v>2.9202764780228949</v>
      </c>
      <c r="H44" s="354">
        <f>'ALL CONTROLS'!O238</f>
        <v>2.782244449935253</v>
      </c>
      <c r="J44" s="352" t="str">
        <f>'ALL CONTROLS'!D188</f>
        <v xml:space="preserve">5-9 </v>
      </c>
      <c r="K44" s="355"/>
      <c r="L44" s="356">
        <f>ROUND('ALL CONTROLS'!E238,-2)</f>
        <v>20300</v>
      </c>
      <c r="M44" s="356">
        <f>ROUND('ALL CONTROLS'!F238,-2)</f>
        <v>19500</v>
      </c>
      <c r="N44" s="357"/>
      <c r="O44" s="356">
        <f>ROUND('ALL CONTROLS'!K238,-2)</f>
        <v>90300</v>
      </c>
      <c r="P44" s="356">
        <f>ROUND('ALL CONTROLS'!L238,-2)</f>
        <v>86000</v>
      </c>
      <c r="R44" s="345"/>
      <c r="S44" s="345"/>
      <c r="T44" s="345"/>
      <c r="U44" s="345"/>
      <c r="V44" s="345"/>
      <c r="W44" s="345"/>
      <c r="X44" s="345"/>
      <c r="Y44" s="345"/>
      <c r="Z44" s="345"/>
      <c r="AA44" s="345"/>
      <c r="AB44" s="345"/>
      <c r="AC44" s="345"/>
      <c r="AD44" s="345"/>
      <c r="AE44" s="345"/>
      <c r="AF44" s="345"/>
    </row>
    <row r="45" spans="2:32 16372:16375">
      <c r="B45" s="352" t="str">
        <f>'ALL CONTROLS'!D189</f>
        <v>10-14</v>
      </c>
      <c r="C45" s="353"/>
      <c r="D45" s="354">
        <f>'ALL CONTROLS'!H239</f>
        <v>2.7262196018085465</v>
      </c>
      <c r="E45" s="354">
        <f>'ALL CONTROLS'!I239</f>
        <v>2.5474109486800436</v>
      </c>
      <c r="F45" s="355"/>
      <c r="G45" s="354">
        <f>'ALL CONTROLS'!N239</f>
        <v>2.7468308907140795</v>
      </c>
      <c r="H45" s="354">
        <f>'ALL CONTROLS'!O239</f>
        <v>2.5924018995897846</v>
      </c>
      <c r="J45" s="352" t="str">
        <f>'ALL CONTROLS'!D189</f>
        <v>10-14</v>
      </c>
      <c r="K45" s="355"/>
      <c r="L45" s="356">
        <f>ROUND('ALL CONTROLS'!E239,-2)</f>
        <v>18900</v>
      </c>
      <c r="M45" s="356">
        <f>ROUND('ALL CONTROLS'!F239,-2)</f>
        <v>17700</v>
      </c>
      <c r="N45" s="357"/>
      <c r="O45" s="356">
        <f>ROUND('ALL CONTROLS'!K239,-2)</f>
        <v>84900</v>
      </c>
      <c r="P45" s="356">
        <f>ROUND('ALL CONTROLS'!L239,-2)</f>
        <v>80200</v>
      </c>
      <c r="R45" s="345"/>
      <c r="S45" s="345"/>
      <c r="T45" s="345"/>
      <c r="U45" s="345"/>
      <c r="V45" s="345"/>
      <c r="W45" s="345"/>
      <c r="X45" s="345"/>
      <c r="Y45" s="345"/>
      <c r="Z45" s="345"/>
      <c r="AA45" s="345"/>
      <c r="AB45" s="345"/>
      <c r="AC45" s="345"/>
      <c r="AD45" s="345"/>
      <c r="AE45" s="345"/>
      <c r="AF45" s="345"/>
    </row>
    <row r="46" spans="2:32 16372:16375">
      <c r="B46" s="352" t="str">
        <f>'ALL CONTROLS'!D190</f>
        <v>15-19</v>
      </c>
      <c r="C46" s="353"/>
      <c r="D46" s="354">
        <f>'ALL CONTROLS'!H240</f>
        <v>3.0040141894247867</v>
      </c>
      <c r="E46" s="354">
        <f>'ALL CONTROLS'!I240</f>
        <v>2.7863027672836358</v>
      </c>
      <c r="F46" s="355"/>
      <c r="G46" s="354">
        <f>'ALL CONTROLS'!N240</f>
        <v>3.1401639566939066</v>
      </c>
      <c r="H46" s="354">
        <f>'ALL CONTROLS'!O240</f>
        <v>2.9544287323950953</v>
      </c>
      <c r="J46" s="352" t="str">
        <f>'ALL CONTROLS'!D190</f>
        <v>15-19</v>
      </c>
      <c r="K46" s="355"/>
      <c r="L46" s="356">
        <f>ROUND('ALL CONTROLS'!E240,-2)</f>
        <v>20800</v>
      </c>
      <c r="M46" s="356">
        <f>ROUND('ALL CONTROLS'!F240,-2)</f>
        <v>19300</v>
      </c>
      <c r="N46" s="357"/>
      <c r="O46" s="356">
        <f>ROUND('ALL CONTROLS'!K240,-2)</f>
        <v>97100</v>
      </c>
      <c r="P46" s="356">
        <f>ROUND('ALL CONTROLS'!L240,-2)</f>
        <v>91400</v>
      </c>
      <c r="R46" s="345"/>
      <c r="S46" s="345"/>
      <c r="T46" s="345"/>
      <c r="U46" s="345"/>
      <c r="V46" s="345"/>
      <c r="W46" s="345"/>
      <c r="X46" s="345"/>
      <c r="Y46" s="345"/>
      <c r="Z46" s="345"/>
      <c r="AA46" s="345"/>
      <c r="AB46" s="345"/>
      <c r="AC46" s="345"/>
      <c r="AD46" s="345"/>
      <c r="AE46" s="345"/>
      <c r="AF46" s="345"/>
    </row>
    <row r="47" spans="2:32 16372:16375">
      <c r="B47" s="352" t="str">
        <f>'ALL CONTROLS'!D191</f>
        <v>20-24</v>
      </c>
      <c r="C47" s="353"/>
      <c r="D47" s="354">
        <f>'ALL CONTROLS'!H241</f>
        <v>3.1420469772548474</v>
      </c>
      <c r="E47" s="354">
        <f>'ALL CONTROLS'!I241</f>
        <v>2.9014261466951377</v>
      </c>
      <c r="F47" s="355"/>
      <c r="G47" s="354">
        <f>'ALL CONTROLS'!N241</f>
        <v>3.6230820081008113</v>
      </c>
      <c r="H47" s="354">
        <f>'ALL CONTROLS'!O241</f>
        <v>3.4136407208712964</v>
      </c>
      <c r="J47" s="352" t="str">
        <f>'ALL CONTROLS'!D191</f>
        <v>20-24</v>
      </c>
      <c r="K47" s="355"/>
      <c r="L47" s="356">
        <f>ROUND('ALL CONTROLS'!E241,-2)</f>
        <v>21800</v>
      </c>
      <c r="M47" s="356">
        <f>ROUND('ALL CONTROLS'!F241,-2)</f>
        <v>20100</v>
      </c>
      <c r="N47" s="357"/>
      <c r="O47" s="356">
        <f>ROUND('ALL CONTROLS'!K241,-2)</f>
        <v>112000</v>
      </c>
      <c r="P47" s="356">
        <f>ROUND('ALL CONTROLS'!L241,-2)</f>
        <v>105600</v>
      </c>
      <c r="R47" s="345"/>
      <c r="S47" s="345"/>
      <c r="T47" s="345"/>
      <c r="U47" s="345"/>
      <c r="V47" s="345"/>
      <c r="W47" s="345"/>
      <c r="X47" s="345"/>
      <c r="Y47" s="345"/>
      <c r="Z47" s="345"/>
      <c r="AA47" s="345"/>
      <c r="AB47" s="345"/>
      <c r="AC47" s="345"/>
      <c r="AD47" s="345"/>
      <c r="AE47" s="345"/>
      <c r="AF47" s="345"/>
    </row>
    <row r="48" spans="2:32 16372:16375">
      <c r="B48" s="352" t="str">
        <f>'ALL CONTROLS'!D192</f>
        <v>25-29</v>
      </c>
      <c r="C48" s="353"/>
      <c r="D48" s="354">
        <f>'ALL CONTROLS'!H242</f>
        <v>2.9223183744982264</v>
      </c>
      <c r="E48" s="354">
        <f>'ALL CONTROLS'!I242</f>
        <v>2.7788103821404593</v>
      </c>
      <c r="F48" s="355"/>
      <c r="G48" s="354">
        <f>'ALL CONTROLS'!N242</f>
        <v>3.154685133032086</v>
      </c>
      <c r="H48" s="354">
        <f>'ALL CONTROLS'!O242</f>
        <v>3.0580821180607209</v>
      </c>
      <c r="J48" s="352" t="str">
        <f>'ALL CONTROLS'!D192</f>
        <v>25-29</v>
      </c>
      <c r="K48" s="355"/>
      <c r="L48" s="356">
        <f>ROUND('ALL CONTROLS'!E242,-2)</f>
        <v>20300</v>
      </c>
      <c r="M48" s="356">
        <f>ROUND('ALL CONTROLS'!F242,-2)</f>
        <v>19300</v>
      </c>
      <c r="N48" s="357"/>
      <c r="O48" s="356">
        <f>ROUND('ALL CONTROLS'!K242,-2)</f>
        <v>97500</v>
      </c>
      <c r="P48" s="356">
        <f>ROUND('ALL CONTROLS'!L242,-2)</f>
        <v>94600</v>
      </c>
      <c r="R48" s="345"/>
      <c r="S48" s="345"/>
      <c r="T48" s="345"/>
      <c r="U48" s="345"/>
      <c r="V48" s="345"/>
      <c r="W48" s="345"/>
      <c r="X48" s="345"/>
      <c r="Y48" s="345"/>
      <c r="Z48" s="345"/>
      <c r="AA48" s="345"/>
      <c r="AB48" s="345"/>
      <c r="AC48" s="345"/>
      <c r="AD48" s="345"/>
      <c r="AE48" s="345"/>
      <c r="AF48" s="345"/>
    </row>
    <row r="49" spans="2:32">
      <c r="B49" s="352" t="str">
        <f>'ALL CONTROLS'!D193</f>
        <v>30-34</v>
      </c>
      <c r="C49" s="353"/>
      <c r="D49" s="354">
        <f>'ALL CONTROLS'!H243</f>
        <v>2.7223293249072817</v>
      </c>
      <c r="E49" s="354">
        <f>'ALL CONTROLS'!I243</f>
        <v>2.6975468202029287</v>
      </c>
      <c r="F49" s="355"/>
      <c r="G49" s="354">
        <f>'ALL CONTROLS'!N243</f>
        <v>2.9388402981077841</v>
      </c>
      <c r="H49" s="354">
        <f>'ALL CONTROLS'!O243</f>
        <v>2.9495775598990437</v>
      </c>
      <c r="J49" s="352" t="str">
        <f>'ALL CONTROLS'!D193</f>
        <v>30-34</v>
      </c>
      <c r="K49" s="355"/>
      <c r="L49" s="356">
        <f>ROUND('ALL CONTROLS'!E243,-2)</f>
        <v>18900</v>
      </c>
      <c r="M49" s="356">
        <f>ROUND('ALL CONTROLS'!F243,-2)</f>
        <v>18700</v>
      </c>
      <c r="N49" s="357"/>
      <c r="O49" s="356">
        <f>ROUND('ALL CONTROLS'!K243,-2)</f>
        <v>90900</v>
      </c>
      <c r="P49" s="356">
        <f>ROUND('ALL CONTROLS'!L243,-2)</f>
        <v>91200</v>
      </c>
      <c r="R49" s="345"/>
      <c r="S49" s="345"/>
      <c r="T49" s="345"/>
      <c r="U49" s="345"/>
      <c r="V49" s="345"/>
      <c r="W49" s="345"/>
      <c r="X49" s="345"/>
      <c r="Y49" s="345"/>
      <c r="Z49" s="345"/>
      <c r="AA49" s="345"/>
      <c r="AB49" s="345"/>
      <c r="AC49" s="345"/>
      <c r="AD49" s="345"/>
      <c r="AE49" s="345"/>
      <c r="AF49" s="345"/>
    </row>
    <row r="50" spans="2:32">
      <c r="B50" s="352" t="str">
        <f>'ALL CONTROLS'!D194</f>
        <v>35-39</v>
      </c>
      <c r="C50" s="353"/>
      <c r="D50" s="354">
        <f>'ALL CONTROLS'!H244</f>
        <v>2.5430884187897496</v>
      </c>
      <c r="E50" s="354">
        <f>'ALL CONTROLS'!I244</f>
        <v>2.5629720562851026</v>
      </c>
      <c r="F50" s="355"/>
      <c r="G50" s="354">
        <f>'ALL CONTROLS'!N244</f>
        <v>2.6937914047572535</v>
      </c>
      <c r="H50" s="354">
        <f>'ALL CONTROLS'!O244</f>
        <v>2.7313394798766897</v>
      </c>
      <c r="J50" s="352" t="str">
        <f>'ALL CONTROLS'!D194</f>
        <v>35-39</v>
      </c>
      <c r="K50" s="355"/>
      <c r="L50" s="356">
        <f>ROUND('ALL CONTROLS'!E244,-2)</f>
        <v>17700</v>
      </c>
      <c r="M50" s="356">
        <f>ROUND('ALL CONTROLS'!F244,-2)</f>
        <v>17800</v>
      </c>
      <c r="N50" s="357"/>
      <c r="O50" s="356">
        <f>ROUND('ALL CONTROLS'!K244,-2)</f>
        <v>83300</v>
      </c>
      <c r="P50" s="356">
        <f>ROUND('ALL CONTROLS'!L244,-2)</f>
        <v>84500</v>
      </c>
      <c r="R50" s="345"/>
      <c r="S50" s="345"/>
      <c r="T50" s="345"/>
      <c r="U50" s="345"/>
      <c r="V50" s="345"/>
      <c r="W50" s="345"/>
      <c r="X50" s="345"/>
      <c r="Y50" s="345"/>
      <c r="Z50" s="345"/>
      <c r="AA50" s="345"/>
      <c r="AB50" s="345"/>
      <c r="AC50" s="345"/>
      <c r="AD50" s="345"/>
      <c r="AE50" s="345"/>
      <c r="AF50" s="345"/>
    </row>
    <row r="51" spans="2:32">
      <c r="B51" s="352" t="str">
        <f>'ALL CONTROLS'!D195</f>
        <v>40-44</v>
      </c>
      <c r="C51" s="353"/>
      <c r="D51" s="354">
        <f>'ALL CONTROLS'!H245</f>
        <v>3.1612101931018191</v>
      </c>
      <c r="E51" s="354">
        <f>'ALL CONTROLS'!I245</f>
        <v>3.2859872226016442</v>
      </c>
      <c r="F51" s="355"/>
      <c r="G51" s="354">
        <f>'ALL CONTROLS'!N245</f>
        <v>3.1117037447170732</v>
      </c>
      <c r="H51" s="354">
        <f>'ALL CONTROLS'!O245</f>
        <v>3.2451433295084535</v>
      </c>
      <c r="J51" s="352" t="str">
        <f>'ALL CONTROLS'!D195</f>
        <v>40-44</v>
      </c>
      <c r="K51" s="355"/>
      <c r="L51" s="356">
        <f>ROUND('ALL CONTROLS'!E245,-2)</f>
        <v>21900</v>
      </c>
      <c r="M51" s="356">
        <f>ROUND('ALL CONTROLS'!F245,-2)</f>
        <v>22800</v>
      </c>
      <c r="N51" s="357"/>
      <c r="O51" s="356">
        <f>ROUND('ALL CONTROLS'!K245,-2)</f>
        <v>96200</v>
      </c>
      <c r="P51" s="356">
        <f>ROUND('ALL CONTROLS'!L245,-2)</f>
        <v>100300</v>
      </c>
      <c r="R51" s="345"/>
      <c r="S51" s="345"/>
      <c r="T51" s="345"/>
      <c r="U51" s="345"/>
      <c r="V51" s="345"/>
      <c r="W51" s="345"/>
      <c r="X51" s="345"/>
      <c r="Y51" s="345"/>
      <c r="Z51" s="345"/>
      <c r="AA51" s="345"/>
      <c r="AB51" s="345"/>
      <c r="AC51" s="345"/>
      <c r="AD51" s="345"/>
      <c r="AE51" s="345"/>
      <c r="AF51" s="345"/>
    </row>
    <row r="52" spans="2:32">
      <c r="B52" s="352" t="str">
        <f>'ALL CONTROLS'!D196</f>
        <v>45-49</v>
      </c>
      <c r="C52" s="353"/>
      <c r="D52" s="354">
        <f>'ALL CONTROLS'!H246</f>
        <v>3.4437595635973826</v>
      </c>
      <c r="E52" s="354">
        <f>'ALL CONTROLS'!I246</f>
        <v>3.6420196012322088</v>
      </c>
      <c r="F52" s="355"/>
      <c r="G52" s="354">
        <f>'ALL CONTROLS'!N246</f>
        <v>3.4475665871936809</v>
      </c>
      <c r="H52" s="354">
        <f>'ALL CONTROLS'!O246</f>
        <v>3.5967563120222401</v>
      </c>
      <c r="J52" s="352" t="str">
        <f>'ALL CONTROLS'!D196</f>
        <v>45-49</v>
      </c>
      <c r="K52" s="355"/>
      <c r="L52" s="356">
        <f>ROUND('ALL CONTROLS'!E246,-2)</f>
        <v>23900</v>
      </c>
      <c r="M52" s="356">
        <f>ROUND('ALL CONTROLS'!F246,-2)</f>
        <v>25300</v>
      </c>
      <c r="N52" s="357"/>
      <c r="O52" s="356">
        <f>ROUND('ALL CONTROLS'!K246,-2)</f>
        <v>106600</v>
      </c>
      <c r="P52" s="356">
        <f>ROUND('ALL CONTROLS'!L246,-2)</f>
        <v>111200</v>
      </c>
      <c r="R52" s="345"/>
      <c r="S52" s="345"/>
      <c r="T52" s="345"/>
      <c r="U52" s="345"/>
      <c r="V52" s="345"/>
      <c r="W52" s="345"/>
      <c r="X52" s="345"/>
      <c r="Y52" s="345"/>
      <c r="Z52" s="345"/>
      <c r="AA52" s="345"/>
      <c r="AB52" s="345"/>
      <c r="AC52" s="345"/>
      <c r="AD52" s="345"/>
      <c r="AE52" s="345"/>
      <c r="AF52" s="345"/>
    </row>
    <row r="53" spans="2:32">
      <c r="B53" s="352" t="str">
        <f>'ALL CONTROLS'!D197</f>
        <v>50-54</v>
      </c>
      <c r="C53" s="353"/>
      <c r="D53" s="354">
        <f>'ALL CONTROLS'!H247</f>
        <v>3.4877052841487064</v>
      </c>
      <c r="E53" s="354">
        <f>'ALL CONTROLS'!I247</f>
        <v>3.574444050613943</v>
      </c>
      <c r="F53" s="355"/>
      <c r="G53" s="354">
        <f>'ALL CONTROLS'!N247</f>
        <v>3.4236988185131092</v>
      </c>
      <c r="H53" s="354">
        <f>'ALL CONTROLS'!O247</f>
        <v>3.5509289025095438</v>
      </c>
      <c r="J53" s="352" t="str">
        <f>'ALL CONTROLS'!D197</f>
        <v>50-54</v>
      </c>
      <c r="K53" s="355"/>
      <c r="L53" s="356">
        <f>ROUND('ALL CONTROLS'!E247,-2)</f>
        <v>24200</v>
      </c>
      <c r="M53" s="356">
        <f>ROUND('ALL CONTROLS'!F247,-2)</f>
        <v>24800</v>
      </c>
      <c r="N53" s="357"/>
      <c r="O53" s="356">
        <f>ROUND('ALL CONTROLS'!K247,-2)</f>
        <v>105900</v>
      </c>
      <c r="P53" s="356">
        <f>ROUND('ALL CONTROLS'!L247,-2)</f>
        <v>109800</v>
      </c>
      <c r="R53" s="345"/>
      <c r="S53" s="345"/>
      <c r="T53" s="345"/>
      <c r="U53" s="345"/>
      <c r="V53" s="345"/>
      <c r="W53" s="345"/>
      <c r="X53" s="345"/>
      <c r="Y53" s="345"/>
      <c r="Z53" s="345"/>
      <c r="AA53" s="345"/>
      <c r="AB53" s="345"/>
      <c r="AC53" s="345"/>
      <c r="AD53" s="345"/>
      <c r="AE53" s="345"/>
      <c r="AF53" s="345"/>
    </row>
    <row r="54" spans="2:32">
      <c r="B54" s="352" t="str">
        <f>'ALL CONTROLS'!D198</f>
        <v>55-59</v>
      </c>
      <c r="C54" s="353"/>
      <c r="D54" s="354">
        <f>'ALL CONTROLS'!H248</f>
        <v>3.1153913762647001</v>
      </c>
      <c r="E54" s="354">
        <f>'ALL CONTROLS'!I248</f>
        <v>3.2215815272362605</v>
      </c>
      <c r="F54" s="355"/>
      <c r="G54" s="354">
        <f>'ALL CONTROLS'!N248</f>
        <v>3.0498998071173817</v>
      </c>
      <c r="H54" s="354">
        <f>'ALL CONTROLS'!O248</f>
        <v>3.1820457459098144</v>
      </c>
      <c r="J54" s="352" t="str">
        <f>'ALL CONTROLS'!D198</f>
        <v>55-59</v>
      </c>
      <c r="K54" s="355"/>
      <c r="L54" s="356">
        <f>ROUND('ALL CONTROLS'!E248,-2)</f>
        <v>21600</v>
      </c>
      <c r="M54" s="356">
        <f>ROUND('ALL CONTROLS'!F248,-2)</f>
        <v>22400</v>
      </c>
      <c r="N54" s="357"/>
      <c r="O54" s="356">
        <f>ROUND('ALL CONTROLS'!K248,-2)</f>
        <v>94300</v>
      </c>
      <c r="P54" s="356">
        <f>ROUND('ALL CONTROLS'!L248,-2)</f>
        <v>98400</v>
      </c>
      <c r="R54" s="345"/>
      <c r="S54" s="345"/>
      <c r="T54" s="345"/>
      <c r="U54" s="345"/>
      <c r="V54" s="345"/>
      <c r="W54" s="345"/>
      <c r="X54" s="345"/>
      <c r="Y54" s="345"/>
      <c r="Z54" s="345"/>
      <c r="AA54" s="345"/>
      <c r="AB54" s="345"/>
      <c r="AC54" s="345"/>
      <c r="AD54" s="345"/>
      <c r="AE54" s="345"/>
      <c r="AF54" s="345"/>
    </row>
    <row r="55" spans="2:32">
      <c r="B55" s="352" t="str">
        <f>'ALL CONTROLS'!D199</f>
        <v>60-64</v>
      </c>
      <c r="C55" s="353"/>
      <c r="D55" s="354">
        <f>'ALL CONTROLS'!H249</f>
        <v>3.1027119552531706</v>
      </c>
      <c r="E55" s="354">
        <f>'ALL CONTROLS'!I249</f>
        <v>3.2795034277662034</v>
      </c>
      <c r="F55" s="355"/>
      <c r="G55" s="354">
        <f>'ALL CONTROLS'!N249</f>
        <v>2.9651336530363812</v>
      </c>
      <c r="H55" s="354">
        <f>'ALL CONTROLS'!O249</f>
        <v>3.0998992249766824</v>
      </c>
      <c r="J55" s="352" t="str">
        <f>'ALL CONTROLS'!D199</f>
        <v>60-64</v>
      </c>
      <c r="K55" s="355"/>
      <c r="L55" s="356">
        <f>ROUND('ALL CONTROLS'!E249,-2)</f>
        <v>21500</v>
      </c>
      <c r="M55" s="356">
        <f>ROUND('ALL CONTROLS'!F249,-2)</f>
        <v>22800</v>
      </c>
      <c r="N55" s="357"/>
      <c r="O55" s="356">
        <f>ROUND('ALL CONTROLS'!K249,-2)</f>
        <v>91700</v>
      </c>
      <c r="P55" s="356">
        <f>ROUND('ALL CONTROLS'!L249,-2)</f>
        <v>95900</v>
      </c>
      <c r="R55" s="345"/>
      <c r="S55" s="345"/>
      <c r="T55" s="345"/>
      <c r="U55" s="345"/>
      <c r="V55" s="345"/>
      <c r="W55" s="345"/>
      <c r="X55" s="345"/>
      <c r="Y55" s="345"/>
      <c r="Z55" s="345"/>
      <c r="AA55" s="345"/>
      <c r="AB55" s="345"/>
      <c r="AC55" s="345"/>
      <c r="AD55" s="345"/>
      <c r="AE55" s="345"/>
      <c r="AF55" s="345"/>
    </row>
    <row r="56" spans="2:32">
      <c r="B56" s="352" t="str">
        <f>'ALL CONTROLS'!D200</f>
        <v>65-69</v>
      </c>
      <c r="C56" s="353"/>
      <c r="D56" s="354">
        <f>'ALL CONTROLS'!H250</f>
        <v>3.4143663603433816</v>
      </c>
      <c r="E56" s="354">
        <f>'ALL CONTROLS'!I250</f>
        <v>3.4937568259951179</v>
      </c>
      <c r="F56" s="355"/>
      <c r="G56" s="354">
        <f>'ALL CONTROLS'!N250</f>
        <v>3.0502879009170658</v>
      </c>
      <c r="H56" s="354">
        <f>'ALL CONTROLS'!O250</f>
        <v>3.186153071956471</v>
      </c>
      <c r="J56" s="352" t="str">
        <f>'ALL CONTROLS'!D200</f>
        <v>65-69</v>
      </c>
      <c r="K56" s="355"/>
      <c r="L56" s="356">
        <f>ROUND('ALL CONTROLS'!E250,-2)</f>
        <v>23700</v>
      </c>
      <c r="M56" s="356">
        <f>ROUND('ALL CONTROLS'!F250,-2)</f>
        <v>24200</v>
      </c>
      <c r="N56" s="357"/>
      <c r="O56" s="356">
        <f>ROUND('ALL CONTROLS'!K250,-2)</f>
        <v>94300</v>
      </c>
      <c r="P56" s="356">
        <f>ROUND('ALL CONTROLS'!L250,-2)</f>
        <v>98500</v>
      </c>
      <c r="R56" s="345"/>
      <c r="S56" s="345"/>
      <c r="T56" s="345"/>
      <c r="U56" s="345"/>
      <c r="V56" s="345"/>
      <c r="W56" s="345"/>
      <c r="X56" s="345"/>
      <c r="Y56" s="345"/>
      <c r="Z56" s="345"/>
      <c r="AA56" s="345"/>
      <c r="AB56" s="345"/>
      <c r="AC56" s="345"/>
      <c r="AD56" s="345"/>
      <c r="AE56" s="345"/>
      <c r="AF56" s="345"/>
    </row>
    <row r="57" spans="2:32">
      <c r="B57" s="352" t="str">
        <f>'ALL CONTROLS'!D201</f>
        <v>70-74</v>
      </c>
      <c r="C57" s="353"/>
      <c r="D57" s="354">
        <f>'ALL CONTROLS'!H251</f>
        <v>2.5393422262181611</v>
      </c>
      <c r="E57" s="354">
        <f>'ALL CONTROLS'!I251</f>
        <v>2.6612375691244572</v>
      </c>
      <c r="F57" s="355"/>
      <c r="G57" s="354">
        <f>'ALL CONTROLS'!N251</f>
        <v>2.264592003456622</v>
      </c>
      <c r="H57" s="354">
        <f>'ALL CONTROLS'!O251</f>
        <v>2.4447645499599617</v>
      </c>
      <c r="J57" s="352" t="str">
        <f>'ALL CONTROLS'!D201</f>
        <v>70-74</v>
      </c>
      <c r="K57" s="355"/>
      <c r="L57" s="356">
        <f>ROUND('ALL CONTROLS'!E251,-2)</f>
        <v>17600</v>
      </c>
      <c r="M57" s="356">
        <f>ROUND('ALL CONTROLS'!F251,-2)</f>
        <v>18500</v>
      </c>
      <c r="N57" s="357"/>
      <c r="O57" s="356">
        <f>ROUND('ALL CONTROLS'!K251,-2)</f>
        <v>70000</v>
      </c>
      <c r="P57" s="356">
        <f>ROUND('ALL CONTROLS'!L251,-2)</f>
        <v>75600</v>
      </c>
      <c r="R57" s="345"/>
      <c r="S57" s="345"/>
      <c r="T57" s="345"/>
      <c r="U57" s="345"/>
      <c r="V57" s="345"/>
      <c r="W57" s="345"/>
      <c r="X57" s="345"/>
      <c r="Y57" s="345"/>
      <c r="Z57" s="345"/>
      <c r="AA57" s="345"/>
      <c r="AB57" s="345"/>
      <c r="AC57" s="345"/>
      <c r="AD57" s="345"/>
      <c r="AE57" s="345"/>
      <c r="AF57" s="345"/>
    </row>
    <row r="58" spans="2:32">
      <c r="B58" s="352" t="str">
        <f>'ALL CONTROLS'!D202</f>
        <v>75-79</v>
      </c>
      <c r="C58" s="353"/>
      <c r="D58" s="354">
        <f>'ALL CONTROLS'!H252</f>
        <v>1.9001841397733266</v>
      </c>
      <c r="E58" s="354">
        <f>'ALL CONTROLS'!I252</f>
        <v>2.1295663926182717</v>
      </c>
      <c r="F58" s="355"/>
      <c r="G58" s="354">
        <f>'ALL CONTROLS'!N252</f>
        <v>1.7198053321500786</v>
      </c>
      <c r="H58" s="354">
        <f>'ALL CONTROLS'!O252</f>
        <v>1.9867815251827596</v>
      </c>
      <c r="J58" s="352" t="str">
        <f>'ALL CONTROLS'!D202</f>
        <v>75-79</v>
      </c>
      <c r="K58" s="355"/>
      <c r="L58" s="356">
        <f>ROUND('ALL CONTROLS'!E252,-2)</f>
        <v>13200</v>
      </c>
      <c r="M58" s="356">
        <f>ROUND('ALL CONTROLS'!F252,-2)</f>
        <v>14800</v>
      </c>
      <c r="N58" s="357"/>
      <c r="O58" s="356">
        <f>ROUND('ALL CONTROLS'!K252,-2)</f>
        <v>53200</v>
      </c>
      <c r="P58" s="356">
        <f>ROUND('ALL CONTROLS'!L252,-2)</f>
        <v>61400</v>
      </c>
      <c r="R58" s="345"/>
      <c r="S58" s="345"/>
      <c r="T58" s="345"/>
      <c r="U58" s="345"/>
      <c r="V58" s="345"/>
      <c r="W58" s="345"/>
      <c r="X58" s="345"/>
      <c r="Y58" s="345"/>
      <c r="Z58" s="345"/>
      <c r="AA58" s="345"/>
      <c r="AB58" s="345"/>
      <c r="AC58" s="345"/>
      <c r="AD58" s="345"/>
      <c r="AE58" s="345"/>
      <c r="AF58" s="345"/>
    </row>
    <row r="59" spans="2:32">
      <c r="B59" s="352" t="str">
        <f>'ALL CONTROLS'!D203</f>
        <v>80-84</v>
      </c>
      <c r="C59" s="353"/>
      <c r="D59" s="354">
        <f>'ALL CONTROLS'!H253</f>
        <v>1.2499315599434038</v>
      </c>
      <c r="E59" s="354">
        <f>'ALL CONTROLS'!I253</f>
        <v>1.6774297660934991</v>
      </c>
      <c r="F59" s="355"/>
      <c r="G59" s="354">
        <f>'ALL CONTROLS'!N253</f>
        <v>1.1423217582201501</v>
      </c>
      <c r="H59" s="354">
        <f>'ALL CONTROLS'!O253</f>
        <v>1.5363016471994504</v>
      </c>
      <c r="J59" s="352" t="str">
        <f>'ALL CONTROLS'!D203</f>
        <v>80-84</v>
      </c>
      <c r="K59" s="355"/>
      <c r="L59" s="356">
        <f>ROUND('ALL CONTROLS'!E253,-2)</f>
        <v>8700</v>
      </c>
      <c r="M59" s="356">
        <f>ROUND('ALL CONTROLS'!F253,-2)</f>
        <v>11600</v>
      </c>
      <c r="N59" s="357"/>
      <c r="O59" s="356">
        <f>ROUND('ALL CONTROLS'!K253,-2)</f>
        <v>35300</v>
      </c>
      <c r="P59" s="356">
        <f>ROUND('ALL CONTROLS'!L253,-2)</f>
        <v>47500</v>
      </c>
      <c r="R59" s="345"/>
      <c r="S59" s="345"/>
      <c r="T59" s="345"/>
      <c r="U59" s="345"/>
      <c r="V59" s="345"/>
      <c r="W59" s="345"/>
      <c r="X59" s="345"/>
      <c r="Y59" s="345"/>
      <c r="Z59" s="345"/>
      <c r="AA59" s="345"/>
      <c r="AB59" s="345"/>
      <c r="AC59" s="345"/>
      <c r="AD59" s="345"/>
      <c r="AE59" s="345"/>
      <c r="AF59" s="345"/>
    </row>
    <row r="60" spans="2:32">
      <c r="B60" s="352" t="str">
        <f>'ALL CONTROLS'!D204</f>
        <v>85-89</v>
      </c>
      <c r="C60" s="353"/>
      <c r="D60" s="354">
        <f>'ALL CONTROLS'!H254</f>
        <v>0.67359424123751155</v>
      </c>
      <c r="E60" s="354">
        <f>'ALL CONTROLS'!I254</f>
        <v>1.1346640962022252</v>
      </c>
      <c r="F60" s="355"/>
      <c r="G60" s="354">
        <f>'ALL CONTROLS'!N254</f>
        <v>0.60500589255752524</v>
      </c>
      <c r="H60" s="354">
        <f>'ALL CONTROLS'!O254</f>
        <v>1.0133775932751106</v>
      </c>
      <c r="J60" s="352" t="str">
        <f>'ALL CONTROLS'!D204</f>
        <v>85-89</v>
      </c>
      <c r="K60" s="355"/>
      <c r="L60" s="356">
        <f>ROUND('ALL CONTROLS'!E254,-2)</f>
        <v>4700</v>
      </c>
      <c r="M60" s="356">
        <f>ROUND('ALL CONTROLS'!F254,-2)</f>
        <v>7900</v>
      </c>
      <c r="N60" s="357"/>
      <c r="O60" s="356">
        <f>ROUND('ALL CONTROLS'!K254,-2)</f>
        <v>18700</v>
      </c>
      <c r="P60" s="356">
        <f>ROUND('ALL CONTROLS'!L254,-2)</f>
        <v>31300</v>
      </c>
      <c r="R60" s="345"/>
      <c r="S60" s="345"/>
      <c r="T60" s="345"/>
      <c r="U60" s="345"/>
      <c r="V60" s="345"/>
      <c r="W60" s="345"/>
      <c r="X60" s="345"/>
      <c r="Y60" s="345"/>
      <c r="Z60" s="345"/>
      <c r="AA60" s="345"/>
      <c r="AB60" s="345"/>
      <c r="AC60" s="345"/>
      <c r="AD60" s="345"/>
      <c r="AE60" s="345"/>
      <c r="AF60" s="345"/>
    </row>
    <row r="61" spans="2:32">
      <c r="B61" s="352" t="str">
        <f>'ALL CONTROLS'!D205</f>
        <v xml:space="preserve">90+ </v>
      </c>
      <c r="C61" s="353"/>
      <c r="D61" s="354">
        <f>'ALL CONTROLS'!H255</f>
        <v>0.2992631527380345</v>
      </c>
      <c r="E61" s="354">
        <f>'ALL CONTROLS'!I255</f>
        <v>0.74808583968024811</v>
      </c>
      <c r="F61" s="355"/>
      <c r="G61" s="354">
        <f>'ALL CONTROLS'!N255</f>
        <v>0.25779130644015791</v>
      </c>
      <c r="H61" s="354">
        <f>'ALL CONTROLS'!O255</f>
        <v>0.67444234155100391</v>
      </c>
      <c r="J61" s="352" t="str">
        <f>'ALL CONTROLS'!D205</f>
        <v xml:space="preserve">90+ </v>
      </c>
      <c r="K61" s="355"/>
      <c r="L61" s="356">
        <f>ROUND('ALL CONTROLS'!E255,-2)</f>
        <v>2100</v>
      </c>
      <c r="M61" s="356">
        <f>ROUND('ALL CONTROLS'!F255,-2)</f>
        <v>5200</v>
      </c>
      <c r="N61" s="357"/>
      <c r="O61" s="356">
        <f>ROUND('ALL CONTROLS'!K255,-2)</f>
        <v>8000</v>
      </c>
      <c r="P61" s="356">
        <f>ROUND('ALL CONTROLS'!L255,-2)</f>
        <v>20900</v>
      </c>
      <c r="R61" s="345"/>
      <c r="S61" s="345"/>
      <c r="T61" s="345"/>
      <c r="U61" s="345"/>
      <c r="V61" s="345"/>
      <c r="W61" s="345"/>
      <c r="X61" s="345"/>
      <c r="Y61" s="345"/>
      <c r="Z61" s="345"/>
      <c r="AA61" s="345"/>
      <c r="AB61" s="345"/>
      <c r="AC61" s="345"/>
      <c r="AD61" s="345"/>
      <c r="AE61" s="345"/>
      <c r="AF61" s="345"/>
    </row>
    <row r="62" spans="2:32" ht="12.75" customHeight="1">
      <c r="B62" s="358" t="s">
        <v>388</v>
      </c>
      <c r="C62" s="359"/>
      <c r="D62" s="360">
        <f>'ALL CONTROLS'!H256</f>
        <v>49.293410447266567</v>
      </c>
      <c r="E62" s="360">
        <f>'ALL CONTROLS'!I256</f>
        <v>50.706589552733426</v>
      </c>
      <c r="F62" s="361"/>
      <c r="G62" s="360">
        <f>'ALL CONTROLS'!N256</f>
        <v>49.201076572200328</v>
      </c>
      <c r="H62" s="360">
        <f>'ALL CONTROLS'!O256</f>
        <v>50.798923427799672</v>
      </c>
      <c r="I62" s="362"/>
      <c r="J62" s="346" t="s">
        <v>388</v>
      </c>
      <c r="K62" s="351"/>
      <c r="L62" s="363">
        <f>ROUND('ALL CONTROLS'!E256,-2)</f>
        <v>342100</v>
      </c>
      <c r="M62" s="363">
        <f>ROUND('ALL CONTROLS'!F256,-2)</f>
        <v>351900</v>
      </c>
      <c r="N62" s="351"/>
      <c r="O62" s="363">
        <f>ROUND('ALL CONTROLS'!K256,-2)</f>
        <v>1521300</v>
      </c>
      <c r="P62" s="363">
        <f>ROUND('ALL CONTROLS'!L256,-2)</f>
        <v>1570700</v>
      </c>
      <c r="R62" s="345"/>
      <c r="S62" s="345"/>
      <c r="T62" s="345"/>
      <c r="U62" s="345"/>
      <c r="V62" s="345"/>
      <c r="W62" s="345"/>
      <c r="X62" s="345"/>
      <c r="Y62" s="345"/>
      <c r="Z62" s="345"/>
      <c r="AA62" s="345"/>
      <c r="AB62" s="345"/>
      <c r="AC62" s="345"/>
      <c r="AD62" s="345"/>
      <c r="AE62" s="345"/>
      <c r="AF62" s="345"/>
    </row>
    <row r="63" spans="2:32" ht="11.25" customHeight="1">
      <c r="B63" s="443" t="s">
        <v>222</v>
      </c>
      <c r="C63" s="443"/>
      <c r="D63" s="443"/>
      <c r="E63" s="443"/>
      <c r="F63" s="443"/>
      <c r="G63" s="443"/>
      <c r="H63" s="443"/>
      <c r="J63" s="443" t="s">
        <v>222</v>
      </c>
      <c r="K63" s="443"/>
      <c r="L63" s="443"/>
      <c r="M63" s="443"/>
      <c r="N63" s="443"/>
      <c r="O63" s="443"/>
      <c r="P63" s="443"/>
    </row>
    <row r="64" spans="2:32" ht="33.75" customHeight="1">
      <c r="J64" s="442" t="s">
        <v>7636</v>
      </c>
      <c r="K64" s="447"/>
      <c r="L64" s="447"/>
      <c r="M64" s="447"/>
      <c r="N64" s="447"/>
      <c r="O64" s="447"/>
      <c r="P64" s="447"/>
    </row>
    <row r="65" spans="4:17" ht="14.25" customHeight="1">
      <c r="D65" s="364"/>
      <c r="J65" s="442"/>
      <c r="K65" s="447"/>
      <c r="L65" s="447"/>
      <c r="M65" s="447"/>
      <c r="N65" s="447"/>
      <c r="O65" s="447"/>
      <c r="P65" s="447"/>
    </row>
    <row r="66" spans="4:17">
      <c r="P66" s="365"/>
      <c r="Q66" s="365"/>
    </row>
    <row r="67" spans="4:17">
      <c r="P67" s="366"/>
      <c r="Q67" s="367"/>
    </row>
  </sheetData>
  <sheetProtection algorithmName="SHA-512" hashValue="pLx5NkHS89H2pThsGJPnZVdTtoebbbRJmYCGOUMrXRrHrtJReHNX7Mic9zWVJ24LfdK763BRNNj0xo2wUHHA2Q==" saltValue="d4HFKzYPE9aXrdD4K6Qmgw==" spinCount="100000" sheet="1" scenarios="1"/>
  <dataConsolidate/>
  <mergeCells count="11">
    <mergeCell ref="B63:H63"/>
    <mergeCell ref="J63:P63"/>
    <mergeCell ref="J64:P64"/>
    <mergeCell ref="J65:P65"/>
    <mergeCell ref="B13:E13"/>
    <mergeCell ref="B38:H38"/>
    <mergeCell ref="J38:P38"/>
    <mergeCell ref="D40:E40"/>
    <mergeCell ref="G40:H40"/>
    <mergeCell ref="L40:M40"/>
    <mergeCell ref="O40:P40"/>
  </mergeCells>
  <pageMargins left="0.70866141732283472" right="0.70866141732283472" top="0.74803149606299213" bottom="0.74803149606299213" header="0.31496062992125984" footer="0.31496062992125984"/>
  <pageSetup paperSize="9" scale="6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List Box 1">
              <controlPr defaultSize="0" autoLine="0" autoPict="0">
                <anchor>
                  <from>
                    <xdr:col>1</xdr:col>
                    <xdr:colOff>121920</xdr:colOff>
                    <xdr:row>10</xdr:row>
                    <xdr:rowOff>68580</xdr:rowOff>
                  </from>
                  <to>
                    <xdr:col>3</xdr:col>
                    <xdr:colOff>464820</xdr:colOff>
                    <xdr:row>32</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7"/>
  <sheetViews>
    <sheetView showGridLines="0" showRowColHeaders="0" zoomScaleNormal="100" workbookViewId="0">
      <selection activeCell="E11" sqref="E11"/>
    </sheetView>
  </sheetViews>
  <sheetFormatPr defaultRowHeight="14.4"/>
  <cols>
    <col min="1" max="1" width="4.109375" customWidth="1"/>
    <col min="2" max="2" width="21.33203125" style="49" customWidth="1"/>
    <col min="3" max="3" width="63" style="12" customWidth="1"/>
    <col min="4" max="4" width="10.33203125" style="14" customWidth="1"/>
    <col min="5" max="5" width="55.5546875" style="12" customWidth="1"/>
  </cols>
  <sheetData>
    <row r="1" spans="2:5" ht="15" customHeight="1"/>
    <row r="2" spans="2:5" ht="15" customHeight="1"/>
    <row r="3" spans="2:5" ht="15" customHeight="1"/>
    <row r="4" spans="2:5" ht="15" customHeight="1"/>
    <row r="5" spans="2:5" ht="21.75" customHeight="1"/>
    <row r="6" spans="2:5" ht="29.25" customHeight="1"/>
    <row r="7" spans="2:5" ht="8.25" customHeight="1">
      <c r="B7" s="99"/>
      <c r="C7" s="86"/>
      <c r="D7" s="96"/>
    </row>
    <row r="8" spans="2:5" s="101" customFormat="1" ht="30" customHeight="1">
      <c r="B8" s="87" t="s">
        <v>378</v>
      </c>
      <c r="C8" s="88"/>
      <c r="D8" s="102"/>
      <c r="E8" s="103"/>
    </row>
    <row r="9" spans="2:5" s="101" customFormat="1" ht="16.5" customHeight="1">
      <c r="B9" s="94" t="s">
        <v>373</v>
      </c>
      <c r="C9" s="93" t="s">
        <v>7591</v>
      </c>
      <c r="D9" s="102"/>
      <c r="E9" s="103"/>
    </row>
    <row r="10" spans="2:5" s="101" customFormat="1" ht="26.25" customHeight="1">
      <c r="B10" s="94" t="s">
        <v>72</v>
      </c>
      <c r="C10" s="104" t="s">
        <v>7592</v>
      </c>
      <c r="D10" s="102"/>
      <c r="E10" s="103"/>
    </row>
    <row r="11" spans="2:5" s="101" customFormat="1" ht="36.75" customHeight="1">
      <c r="B11" s="89" t="s">
        <v>102</v>
      </c>
      <c r="C11" s="89" t="s">
        <v>7633</v>
      </c>
      <c r="D11" s="102"/>
      <c r="E11" s="103"/>
    </row>
    <row r="12" spans="2:5" s="105" customFormat="1" ht="29.25" customHeight="1">
      <c r="B12" s="106" t="s">
        <v>374</v>
      </c>
      <c r="C12" s="428" t="s">
        <v>381</v>
      </c>
      <c r="D12" s="107"/>
      <c r="E12" s="108"/>
    </row>
    <row r="13" spans="2:5" s="101" customFormat="1" ht="16.5" customHeight="1">
      <c r="B13" s="89" t="s">
        <v>375</v>
      </c>
      <c r="C13" s="89" t="s">
        <v>377</v>
      </c>
      <c r="D13" s="102"/>
      <c r="E13" s="103"/>
    </row>
    <row r="14" spans="2:5" s="101" customFormat="1" ht="37.5" customHeight="1">
      <c r="B14" s="90" t="s">
        <v>376</v>
      </c>
      <c r="C14" s="90" t="s">
        <v>7593</v>
      </c>
      <c r="D14" s="102"/>
      <c r="E14" s="103"/>
    </row>
    <row r="15" spans="2:5" s="101" customFormat="1" ht="37.5" customHeight="1">
      <c r="B15" s="93"/>
      <c r="C15" s="93" t="s">
        <v>7594</v>
      </c>
      <c r="D15" s="102"/>
      <c r="E15" s="103"/>
    </row>
    <row r="16" spans="2:5" s="101" customFormat="1" ht="58.5" customHeight="1">
      <c r="B16" s="90" t="s">
        <v>0</v>
      </c>
      <c r="C16" s="291" t="s">
        <v>7647</v>
      </c>
      <c r="D16" s="102"/>
      <c r="E16" s="103"/>
    </row>
    <row r="17" spans="2:5" s="101" customFormat="1" ht="22.8">
      <c r="B17" s="90"/>
      <c r="C17" s="429" t="s">
        <v>7650</v>
      </c>
      <c r="D17" s="102"/>
      <c r="E17" s="103"/>
    </row>
    <row r="18" spans="2:5" s="101" customFormat="1" ht="27.75" customHeight="1">
      <c r="B18" s="90"/>
      <c r="C18" s="122" t="s">
        <v>7648</v>
      </c>
      <c r="D18" s="102"/>
      <c r="E18" s="103"/>
    </row>
    <row r="19" spans="2:5" s="101" customFormat="1" ht="27" customHeight="1">
      <c r="C19" s="91" t="s">
        <v>7595</v>
      </c>
      <c r="D19" s="102"/>
      <c r="E19" s="109"/>
    </row>
    <row r="20" spans="2:5" s="101" customFormat="1" ht="14.25" customHeight="1">
      <c r="B20" s="92"/>
      <c r="C20" s="105" t="s">
        <v>380</v>
      </c>
      <c r="D20" s="102"/>
      <c r="E20" s="103"/>
    </row>
    <row r="21" spans="2:5" s="101" customFormat="1" ht="15" customHeight="1">
      <c r="B21" s="94"/>
      <c r="C21" s="428" t="s">
        <v>7651</v>
      </c>
      <c r="D21" s="102"/>
      <c r="E21" s="103"/>
    </row>
    <row r="22" spans="2:5" s="110" customFormat="1" ht="5.25" customHeight="1">
      <c r="B22" s="97"/>
      <c r="C22" s="98"/>
      <c r="D22" s="111"/>
      <c r="E22" s="112"/>
    </row>
    <row r="23" spans="2:5" s="101" customFormat="1" ht="30" customHeight="1">
      <c r="B23" s="87" t="s">
        <v>379</v>
      </c>
      <c r="C23" s="88"/>
      <c r="D23" s="102"/>
      <c r="E23" s="103"/>
    </row>
    <row r="24" spans="2:5" s="101" customFormat="1" ht="16.5" customHeight="1">
      <c r="B24" s="94" t="s">
        <v>373</v>
      </c>
      <c r="C24" s="93" t="s">
        <v>7596</v>
      </c>
      <c r="D24" s="102"/>
      <c r="E24" s="103"/>
    </row>
    <row r="25" spans="2:5" s="101" customFormat="1" ht="17.25" customHeight="1">
      <c r="B25" s="94" t="s">
        <v>72</v>
      </c>
      <c r="C25" s="104" t="s">
        <v>7597</v>
      </c>
      <c r="D25" s="102"/>
      <c r="E25" s="103"/>
    </row>
    <row r="26" spans="2:5" s="101" customFormat="1" ht="15.75" customHeight="1">
      <c r="B26" s="89" t="s">
        <v>102</v>
      </c>
      <c r="C26" s="89" t="s">
        <v>7598</v>
      </c>
      <c r="D26" s="102"/>
      <c r="E26" s="103"/>
    </row>
    <row r="27" spans="2:5" s="105" customFormat="1" ht="29.25" customHeight="1">
      <c r="B27" s="106" t="s">
        <v>374</v>
      </c>
      <c r="C27" s="428" t="s">
        <v>381</v>
      </c>
      <c r="D27" s="107"/>
      <c r="E27" s="108"/>
    </row>
    <row r="28" spans="2:5" s="101" customFormat="1" ht="15.75" customHeight="1">
      <c r="B28" s="89" t="s">
        <v>375</v>
      </c>
      <c r="C28" s="89" t="s">
        <v>377</v>
      </c>
      <c r="D28" s="102"/>
      <c r="E28" s="103"/>
    </row>
    <row r="29" spans="2:5" s="101" customFormat="1" ht="38.25" customHeight="1">
      <c r="B29" s="90" t="s">
        <v>376</v>
      </c>
      <c r="C29" s="106" t="s">
        <v>7599</v>
      </c>
      <c r="D29" s="102"/>
      <c r="E29" s="103"/>
    </row>
    <row r="30" spans="2:5" s="101" customFormat="1" ht="25.5" customHeight="1">
      <c r="B30" s="90"/>
      <c r="C30" s="90" t="s">
        <v>7641</v>
      </c>
      <c r="D30" s="102"/>
      <c r="E30" s="103"/>
    </row>
    <row r="31" spans="2:5" s="101" customFormat="1" ht="25.5" customHeight="1">
      <c r="B31" s="90"/>
      <c r="C31" s="93" t="s">
        <v>7600</v>
      </c>
      <c r="D31" s="102"/>
      <c r="E31" s="103"/>
    </row>
    <row r="32" spans="2:5" s="101" customFormat="1" ht="59.25" customHeight="1">
      <c r="B32" s="113" t="s">
        <v>0</v>
      </c>
      <c r="C32" s="291" t="s">
        <v>7647</v>
      </c>
      <c r="D32" s="102"/>
      <c r="E32" s="103"/>
    </row>
    <row r="33" spans="1:6" s="101" customFormat="1" ht="22.8">
      <c r="B33" s="92"/>
      <c r="C33" s="429" t="s">
        <v>7650</v>
      </c>
      <c r="D33" s="102"/>
      <c r="E33" s="103"/>
    </row>
    <row r="34" spans="1:6" s="101" customFormat="1" ht="24.75" customHeight="1">
      <c r="B34" s="92"/>
      <c r="C34" s="122" t="s">
        <v>7648</v>
      </c>
      <c r="D34" s="102"/>
      <c r="E34" s="103"/>
    </row>
    <row r="35" spans="1:6" s="101" customFormat="1" ht="27" customHeight="1">
      <c r="C35" s="91" t="s">
        <v>7595</v>
      </c>
      <c r="D35" s="102"/>
      <c r="E35" s="109"/>
    </row>
    <row r="36" spans="1:6" s="110" customFormat="1" ht="14.25" customHeight="1">
      <c r="B36" s="95"/>
      <c r="C36" s="105" t="s">
        <v>380</v>
      </c>
      <c r="D36" s="111"/>
      <c r="E36" s="112"/>
    </row>
    <row r="37" spans="1:6" s="101" customFormat="1" ht="15" customHeight="1">
      <c r="B37" s="114"/>
      <c r="C37" s="428" t="s">
        <v>7651</v>
      </c>
      <c r="D37" s="102"/>
      <c r="E37" s="103"/>
      <c r="F37" s="110"/>
    </row>
    <row r="38" spans="1:6" s="110" customFormat="1" ht="5.25" customHeight="1">
      <c r="A38" s="101"/>
      <c r="B38" s="115"/>
      <c r="C38" s="103"/>
      <c r="D38" s="102"/>
      <c r="E38" s="103"/>
      <c r="F38" s="116"/>
    </row>
    <row r="39" spans="1:6" s="110" customFormat="1" ht="30" customHeight="1">
      <c r="A39" s="101"/>
      <c r="B39" s="87" t="s">
        <v>7601</v>
      </c>
      <c r="C39" s="88"/>
      <c r="D39" s="102"/>
      <c r="E39" s="103"/>
      <c r="F39" s="117"/>
    </row>
    <row r="40" spans="1:6" s="101" customFormat="1" ht="24" customHeight="1">
      <c r="B40" s="118" t="s">
        <v>373</v>
      </c>
      <c r="C40" s="93" t="s">
        <v>7602</v>
      </c>
      <c r="D40" s="102"/>
      <c r="E40" s="103"/>
      <c r="F40" s="110"/>
    </row>
    <row r="41" spans="1:6" s="101" customFormat="1" ht="17.25" customHeight="1">
      <c r="B41" s="94" t="s">
        <v>72</v>
      </c>
      <c r="C41" s="104" t="s">
        <v>7603</v>
      </c>
      <c r="D41" s="102"/>
      <c r="E41" s="103"/>
    </row>
    <row r="42" spans="1:6" s="120" customFormat="1" ht="15.75" customHeight="1">
      <c r="A42" s="101"/>
      <c r="B42" s="89" t="s">
        <v>102</v>
      </c>
      <c r="C42" s="89" t="s">
        <v>7604</v>
      </c>
      <c r="D42" s="102"/>
      <c r="E42" s="103"/>
      <c r="F42" s="119"/>
    </row>
    <row r="43" spans="1:6" s="101" customFormat="1" ht="29.25" customHeight="1">
      <c r="B43" s="106" t="s">
        <v>374</v>
      </c>
      <c r="C43" s="428" t="s">
        <v>381</v>
      </c>
      <c r="D43" s="102"/>
      <c r="E43" s="103"/>
    </row>
    <row r="44" spans="1:6" s="101" customFormat="1" ht="15" customHeight="1">
      <c r="B44" s="89" t="s">
        <v>375</v>
      </c>
      <c r="C44" s="89" t="s">
        <v>377</v>
      </c>
      <c r="D44" s="102"/>
      <c r="E44" s="103"/>
    </row>
    <row r="45" spans="1:6" s="101" customFormat="1" ht="19.5" customHeight="1">
      <c r="B45" s="90" t="s">
        <v>376</v>
      </c>
      <c r="C45" s="121" t="s">
        <v>7605</v>
      </c>
      <c r="D45" s="102"/>
      <c r="E45" s="103"/>
    </row>
    <row r="46" spans="1:6" s="101" customFormat="1" ht="58.5" customHeight="1">
      <c r="B46" s="106" t="s">
        <v>0</v>
      </c>
      <c r="C46" s="291" t="s">
        <v>7647</v>
      </c>
      <c r="D46" s="102"/>
      <c r="E46" s="103"/>
    </row>
    <row r="47" spans="1:6" s="101" customFormat="1" ht="22.8">
      <c r="B47" s="92"/>
      <c r="C47" s="429" t="s">
        <v>7650</v>
      </c>
      <c r="D47" s="102"/>
      <c r="E47" s="103"/>
    </row>
    <row r="48" spans="1:6" s="101" customFormat="1" ht="34.5" customHeight="1">
      <c r="C48" s="122" t="s">
        <v>7649</v>
      </c>
      <c r="D48" s="102"/>
      <c r="E48" s="103"/>
    </row>
    <row r="49" spans="1:6" s="101" customFormat="1" ht="27" customHeight="1">
      <c r="B49" s="90"/>
      <c r="C49" s="91" t="s">
        <v>7595</v>
      </c>
      <c r="D49" s="102"/>
      <c r="E49" s="109"/>
    </row>
    <row r="50" spans="1:6" s="101" customFormat="1" ht="14.25" customHeight="1">
      <c r="B50" s="92"/>
      <c r="C50" s="105" t="s">
        <v>380</v>
      </c>
      <c r="D50" s="102"/>
      <c r="E50" s="103"/>
    </row>
    <row r="51" spans="1:6" s="110" customFormat="1" ht="15" customHeight="1">
      <c r="B51" s="94"/>
      <c r="C51" s="428" t="s">
        <v>7651</v>
      </c>
      <c r="D51" s="111"/>
      <c r="E51" s="112"/>
    </row>
    <row r="52" spans="1:6" s="101" customFormat="1" ht="15" customHeight="1">
      <c r="B52" s="115"/>
      <c r="C52" s="103"/>
      <c r="D52" s="102"/>
      <c r="E52" s="103"/>
    </row>
    <row r="53" spans="1:6" s="123" customFormat="1" ht="15" customHeight="1">
      <c r="A53" s="101"/>
      <c r="B53" s="115"/>
      <c r="C53" s="103"/>
      <c r="D53" s="102"/>
      <c r="E53" s="103"/>
      <c r="F53" s="101"/>
    </row>
    <row r="54" spans="1:6" s="101" customFormat="1" ht="15" customHeight="1">
      <c r="B54" s="115"/>
      <c r="C54" s="103"/>
      <c r="D54" s="102"/>
      <c r="E54" s="103"/>
    </row>
    <row r="55" spans="1:6" s="123" customFormat="1" ht="15" customHeight="1">
      <c r="A55" s="101"/>
      <c r="B55" s="115"/>
      <c r="C55" s="103"/>
      <c r="D55" s="102"/>
      <c r="E55" s="103"/>
      <c r="F55" s="101"/>
    </row>
    <row r="56" spans="1:6" ht="15" customHeight="1">
      <c r="B56" s="100"/>
      <c r="C56" s="86"/>
      <c r="D56" s="96"/>
    </row>
    <row r="57" spans="1:6" ht="15" customHeight="1">
      <c r="B57" s="100"/>
      <c r="C57" s="86"/>
      <c r="D57" s="96"/>
    </row>
    <row r="58" spans="1:6" ht="15" customHeight="1">
      <c r="B58" s="100"/>
      <c r="C58" s="86"/>
      <c r="D58" s="96"/>
    </row>
    <row r="59" spans="1:6" ht="15" customHeight="1">
      <c r="B59" s="100"/>
      <c r="C59" s="86"/>
      <c r="D59" s="96"/>
    </row>
    <row r="60" spans="1:6" ht="15" customHeight="1">
      <c r="B60" s="100"/>
      <c r="C60" s="86"/>
      <c r="D60" s="96"/>
    </row>
    <row r="61" spans="1:6" ht="15" customHeight="1">
      <c r="B61" s="100"/>
      <c r="C61" s="86"/>
      <c r="D61" s="96"/>
    </row>
    <row r="62" spans="1:6" s="15" customFormat="1" ht="15" customHeight="1">
      <c r="A62"/>
      <c r="B62" s="49"/>
      <c r="C62" s="12"/>
      <c r="D62" s="14"/>
      <c r="E62" s="12"/>
      <c r="F62"/>
    </row>
    <row r="63" spans="1:6" ht="15" customHeight="1"/>
    <row r="64" spans="1:6" s="15" customFormat="1" ht="15" customHeight="1">
      <c r="A64"/>
      <c r="B64" s="49"/>
      <c r="C64" s="12"/>
      <c r="D64" s="14"/>
      <c r="E64" s="12"/>
      <c r="F64"/>
    </row>
    <row r="65" spans="1:6" ht="15" customHeight="1"/>
    <row r="66" spans="1:6" s="31" customFormat="1" ht="15" customHeight="1">
      <c r="A66"/>
      <c r="B66" s="49"/>
      <c r="C66" s="12"/>
      <c r="D66" s="14"/>
      <c r="E66" s="12"/>
      <c r="F66"/>
    </row>
    <row r="67" spans="1:6" s="31" customFormat="1" ht="15" customHeight="1">
      <c r="A67"/>
      <c r="B67" s="49"/>
      <c r="C67" s="12"/>
      <c r="D67" s="14"/>
      <c r="E67" s="12"/>
      <c r="F67"/>
    </row>
    <row r="68" spans="1:6" ht="15" customHeight="1"/>
    <row r="69" spans="1:6" ht="15" customHeight="1"/>
    <row r="70" spans="1:6" ht="15" customHeight="1"/>
    <row r="71" spans="1:6" ht="15" customHeight="1"/>
    <row r="72" spans="1:6" ht="15" customHeight="1"/>
    <row r="73" spans="1:6" ht="15" customHeight="1"/>
    <row r="74" spans="1:6" ht="15" customHeight="1"/>
    <row r="75" spans="1:6" ht="15" customHeight="1"/>
    <row r="76" spans="1:6" ht="15" customHeight="1"/>
    <row r="77" spans="1:6" ht="15" customHeight="1"/>
  </sheetData>
  <sheetProtection algorithmName="SHA-512" hashValue="bFRNq2bm9f6P9/29Zr1SxdvugWsxadDktqMxsPoUsXTgqq2fwEpB2+5nCIWNTxSjHiek6ddUKnSPChN+Cb5I3w==" saltValue="aGNDq3MuIKd6ZlVRxdSeeQ==" spinCount="100000" sheet="1" scenarios="1"/>
  <hyperlinks>
    <hyperlink ref="C12" r:id="rId1"/>
    <hyperlink ref="C27" r:id="rId2"/>
    <hyperlink ref="C21" r:id="rId3"/>
    <hyperlink ref="C43" r:id="rId4"/>
    <hyperlink ref="C37" r:id="rId5"/>
    <hyperlink ref="C51" r:id="rId6"/>
    <hyperlink ref="C17" r:id="rId7"/>
    <hyperlink ref="C33" r:id="rId8"/>
    <hyperlink ref="C47" r:id="rId9"/>
  </hyperlinks>
  <pageMargins left="0.70866141732283472" right="0.70866141732283472" top="0.74803149606299213" bottom="0.74803149606299213" header="0.31496062992125984" footer="0.31496062992125984"/>
  <pageSetup paperSize="9" scale="77" orientation="portrait" r:id="rId10"/>
  <colBreaks count="1" manualBreakCount="1">
    <brk id="12" max="1048575" man="1"/>
  </colBreaks>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showGridLines="0" showRowColHeaders="0" zoomScaleNormal="100" workbookViewId="0">
      <selection activeCell="V19" sqref="V19"/>
    </sheetView>
  </sheetViews>
  <sheetFormatPr defaultColWidth="9.109375" defaultRowHeight="14.4"/>
  <cols>
    <col min="1" max="16384" width="9.109375" style="292"/>
  </cols>
  <sheetData>
    <row r="1" spans="1:21" ht="15" customHeight="1"/>
    <row r="2" spans="1:21" ht="15" customHeight="1"/>
    <row r="3" spans="1:21" ht="15" customHeight="1"/>
    <row r="4" spans="1:21" ht="15" customHeight="1"/>
    <row r="5" spans="1:21" ht="21.75" customHeight="1"/>
    <row r="6" spans="1:21" ht="29.25" customHeight="1"/>
    <row r="7" spans="1:21" ht="10.5" customHeight="1"/>
    <row r="8" spans="1:21" ht="24.75" customHeight="1">
      <c r="A8" s="422"/>
      <c r="B8" s="422"/>
      <c r="C8" s="422"/>
      <c r="D8" s="422"/>
      <c r="E8" s="422"/>
      <c r="F8" s="422"/>
      <c r="G8" s="422"/>
      <c r="H8" s="422"/>
      <c r="I8" s="422"/>
      <c r="J8" s="422"/>
      <c r="K8" s="422"/>
      <c r="L8" s="422"/>
      <c r="M8" s="422"/>
      <c r="N8" s="422"/>
      <c r="O8" s="422"/>
      <c r="P8" s="422"/>
      <c r="Q8" s="422"/>
      <c r="R8" s="422"/>
      <c r="S8" s="422"/>
      <c r="T8" s="422"/>
      <c r="U8" s="422"/>
    </row>
    <row r="9" spans="1:21">
      <c r="A9" s="422"/>
      <c r="B9" s="422"/>
      <c r="C9" s="422"/>
      <c r="D9" s="422"/>
      <c r="E9" s="422"/>
      <c r="F9" s="422"/>
      <c r="G9" s="422"/>
      <c r="H9" s="422"/>
      <c r="I9" s="422"/>
      <c r="J9" s="422"/>
      <c r="K9" s="422"/>
      <c r="L9" s="422"/>
      <c r="M9" s="422"/>
      <c r="N9" s="422"/>
      <c r="O9" s="422"/>
      <c r="P9" s="422"/>
      <c r="Q9" s="422"/>
      <c r="R9" s="422"/>
      <c r="S9" s="422"/>
      <c r="T9" s="422"/>
      <c r="U9" s="422"/>
    </row>
    <row r="10" spans="1:21">
      <c r="A10" s="422"/>
      <c r="B10" s="422"/>
      <c r="C10" s="422"/>
      <c r="D10" s="422"/>
      <c r="E10" s="422"/>
      <c r="F10" s="422"/>
      <c r="G10" s="422"/>
      <c r="H10" s="422"/>
      <c r="I10" s="422"/>
      <c r="J10" s="422"/>
      <c r="K10" s="422"/>
      <c r="L10" s="422"/>
      <c r="M10" s="422"/>
      <c r="N10" s="422"/>
      <c r="O10" s="422"/>
      <c r="P10" s="422"/>
      <c r="Q10" s="422"/>
      <c r="R10" s="422"/>
      <c r="S10" s="422"/>
      <c r="T10" s="422"/>
      <c r="U10" s="422"/>
    </row>
    <row r="11" spans="1:21">
      <c r="A11" s="422"/>
      <c r="B11" s="422"/>
      <c r="C11" s="422"/>
      <c r="D11" s="422"/>
      <c r="E11" s="422"/>
      <c r="F11" s="422"/>
      <c r="G11" s="422"/>
      <c r="H11" s="422"/>
      <c r="I11" s="422"/>
      <c r="J11" s="422"/>
      <c r="K11" s="422"/>
      <c r="L11" s="422"/>
      <c r="M11" s="422"/>
      <c r="N11" s="422"/>
      <c r="O11" s="422"/>
      <c r="P11" s="422"/>
      <c r="Q11" s="422"/>
      <c r="R11" s="422"/>
      <c r="S11" s="422"/>
      <c r="T11" s="422"/>
      <c r="U11" s="423"/>
    </row>
    <row r="12" spans="1:21">
      <c r="A12" s="422"/>
      <c r="B12" s="422"/>
      <c r="C12" s="422"/>
      <c r="D12" s="422"/>
      <c r="E12" s="422"/>
      <c r="F12" s="422"/>
      <c r="G12" s="422"/>
      <c r="H12" s="422"/>
      <c r="I12" s="422"/>
      <c r="J12" s="422"/>
      <c r="K12" s="422"/>
      <c r="L12" s="422"/>
      <c r="M12" s="422"/>
      <c r="N12" s="422"/>
      <c r="O12" s="422"/>
      <c r="P12" s="422"/>
      <c r="Q12" s="422"/>
      <c r="R12" s="422"/>
      <c r="S12" s="422"/>
      <c r="T12" s="422"/>
      <c r="U12" s="422"/>
    </row>
    <row r="13" spans="1:21">
      <c r="A13" s="422"/>
      <c r="B13" s="422"/>
      <c r="C13" s="422"/>
      <c r="D13" s="422"/>
      <c r="E13" s="422"/>
      <c r="F13" s="422"/>
      <c r="G13" s="422"/>
      <c r="H13" s="422"/>
      <c r="I13" s="422"/>
      <c r="J13" s="422"/>
      <c r="K13" s="422"/>
      <c r="L13" s="422"/>
      <c r="M13" s="422"/>
      <c r="N13" s="422"/>
      <c r="O13" s="422"/>
      <c r="P13" s="422"/>
      <c r="Q13" s="422"/>
      <c r="R13" s="422"/>
      <c r="S13" s="422"/>
      <c r="T13" s="422"/>
      <c r="U13" s="422"/>
    </row>
    <row r="14" spans="1:21">
      <c r="A14" s="422"/>
      <c r="B14" s="422"/>
      <c r="C14" s="422"/>
      <c r="D14" s="422"/>
      <c r="E14" s="422"/>
      <c r="F14" s="422"/>
      <c r="G14" s="422"/>
      <c r="H14" s="422"/>
      <c r="I14" s="422"/>
      <c r="J14" s="422"/>
      <c r="K14" s="422"/>
      <c r="L14" s="422"/>
      <c r="M14" s="422"/>
      <c r="N14" s="422"/>
      <c r="O14" s="422"/>
      <c r="P14" s="422"/>
      <c r="Q14" s="422"/>
      <c r="R14" s="422"/>
      <c r="S14" s="422"/>
      <c r="T14" s="422"/>
      <c r="U14" s="422"/>
    </row>
    <row r="15" spans="1:21">
      <c r="A15" s="422"/>
      <c r="B15" s="422"/>
      <c r="C15" s="422"/>
      <c r="D15" s="422"/>
      <c r="E15" s="422"/>
      <c r="F15" s="422"/>
      <c r="G15" s="422"/>
      <c r="H15" s="422"/>
      <c r="I15" s="422"/>
      <c r="J15" s="422"/>
      <c r="K15" s="422"/>
      <c r="L15" s="422"/>
      <c r="M15" s="422"/>
      <c r="N15" s="422"/>
      <c r="O15" s="422"/>
      <c r="P15" s="422"/>
      <c r="Q15" s="422"/>
      <c r="R15" s="422"/>
      <c r="S15" s="422"/>
      <c r="T15" s="422"/>
      <c r="U15" s="422"/>
    </row>
    <row r="16" spans="1:21">
      <c r="A16" s="422"/>
      <c r="B16" s="422"/>
      <c r="C16" s="422"/>
      <c r="D16" s="422"/>
      <c r="E16" s="422"/>
      <c r="F16" s="422"/>
      <c r="G16" s="422"/>
      <c r="H16" s="422"/>
      <c r="I16" s="422"/>
      <c r="J16" s="422"/>
      <c r="K16" s="422"/>
      <c r="L16" s="422"/>
      <c r="M16" s="422"/>
      <c r="N16" s="422"/>
      <c r="O16" s="422"/>
      <c r="P16" s="422"/>
      <c r="Q16" s="422"/>
      <c r="R16" s="422"/>
      <c r="S16" s="422"/>
      <c r="T16" s="422"/>
      <c r="U16" s="422"/>
    </row>
    <row r="17" spans="1:21">
      <c r="A17" s="422"/>
      <c r="B17" s="422"/>
      <c r="C17" s="422"/>
      <c r="D17" s="422"/>
      <c r="E17" s="422"/>
      <c r="F17" s="422"/>
      <c r="G17" s="422"/>
      <c r="H17" s="422"/>
      <c r="I17" s="422"/>
      <c r="J17" s="422"/>
      <c r="K17" s="422"/>
      <c r="L17" s="422"/>
      <c r="M17" s="422"/>
      <c r="N17" s="422"/>
      <c r="O17" s="422"/>
      <c r="P17" s="422"/>
      <c r="Q17" s="422"/>
      <c r="R17" s="422"/>
      <c r="S17" s="422"/>
      <c r="T17" s="422"/>
      <c r="U17" s="422"/>
    </row>
    <row r="18" spans="1:21">
      <c r="A18" s="422"/>
      <c r="B18" s="422"/>
      <c r="C18" s="422"/>
      <c r="D18" s="422"/>
      <c r="E18" s="422"/>
      <c r="F18" s="422"/>
      <c r="G18" s="422"/>
      <c r="H18" s="422"/>
      <c r="I18" s="422"/>
      <c r="J18" s="422"/>
      <c r="K18" s="422"/>
      <c r="L18" s="422"/>
      <c r="M18" s="422"/>
      <c r="N18" s="422"/>
      <c r="O18" s="422"/>
      <c r="P18" s="422"/>
      <c r="Q18" s="422"/>
      <c r="R18" s="422"/>
      <c r="S18" s="422"/>
      <c r="T18" s="422"/>
      <c r="U18" s="422"/>
    </row>
    <row r="19" spans="1:21">
      <c r="A19" s="422"/>
      <c r="B19" s="422"/>
      <c r="C19" s="422"/>
      <c r="D19" s="422"/>
      <c r="E19" s="422"/>
      <c r="F19" s="422"/>
      <c r="G19" s="422"/>
      <c r="H19" s="422"/>
      <c r="I19" s="422"/>
      <c r="J19" s="422"/>
      <c r="K19" s="422"/>
      <c r="L19" s="422"/>
      <c r="M19" s="422"/>
      <c r="N19" s="422"/>
      <c r="O19" s="422"/>
      <c r="P19" s="422"/>
      <c r="Q19" s="422"/>
      <c r="R19" s="422"/>
      <c r="S19" s="422"/>
      <c r="T19" s="422"/>
      <c r="U19" s="422"/>
    </row>
    <row r="20" spans="1:21">
      <c r="A20" s="422"/>
      <c r="B20" s="422"/>
      <c r="C20" s="422"/>
      <c r="D20" s="422"/>
      <c r="E20" s="422"/>
      <c r="F20" s="422"/>
      <c r="G20" s="422"/>
      <c r="H20" s="422"/>
      <c r="I20" s="422"/>
      <c r="J20" s="422"/>
      <c r="K20" s="422"/>
      <c r="L20" s="422"/>
      <c r="M20" s="422"/>
      <c r="N20" s="422"/>
      <c r="O20" s="422"/>
      <c r="P20" s="422"/>
      <c r="Q20" s="422"/>
      <c r="R20" s="422"/>
      <c r="S20" s="422"/>
      <c r="T20" s="422"/>
      <c r="U20" s="422"/>
    </row>
    <row r="21" spans="1:21">
      <c r="A21" s="422"/>
      <c r="B21" s="422"/>
      <c r="C21" s="422"/>
      <c r="D21" s="422"/>
      <c r="E21" s="422"/>
      <c r="F21" s="422"/>
      <c r="G21" s="422"/>
      <c r="H21" s="422"/>
      <c r="I21" s="422"/>
      <c r="J21" s="422"/>
      <c r="K21" s="422"/>
      <c r="L21" s="422"/>
      <c r="M21" s="422"/>
      <c r="N21" s="422"/>
      <c r="O21" s="422"/>
      <c r="P21" s="422"/>
      <c r="Q21" s="422"/>
      <c r="R21" s="422"/>
      <c r="S21" s="422"/>
      <c r="T21" s="422"/>
      <c r="U21" s="422"/>
    </row>
    <row r="22" spans="1:21">
      <c r="A22" s="422"/>
      <c r="B22" s="422"/>
      <c r="C22" s="422"/>
      <c r="D22" s="422"/>
      <c r="E22" s="422"/>
      <c r="F22" s="422"/>
      <c r="G22" s="422"/>
      <c r="H22" s="422"/>
      <c r="I22" s="422"/>
      <c r="J22" s="422"/>
      <c r="K22" s="422"/>
      <c r="L22" s="422"/>
      <c r="M22" s="422"/>
      <c r="N22" s="422"/>
      <c r="O22" s="422"/>
      <c r="P22" s="422"/>
      <c r="Q22" s="422"/>
      <c r="R22" s="422"/>
      <c r="S22" s="422"/>
      <c r="T22" s="422"/>
      <c r="U22" s="422"/>
    </row>
    <row r="23" spans="1:21">
      <c r="A23" s="422"/>
      <c r="B23" s="422"/>
      <c r="C23" s="422"/>
      <c r="D23" s="422"/>
      <c r="E23" s="422"/>
      <c r="F23" s="422"/>
      <c r="G23" s="422"/>
      <c r="H23" s="422"/>
      <c r="I23" s="422"/>
      <c r="J23" s="422"/>
      <c r="K23" s="422"/>
      <c r="L23" s="422"/>
      <c r="M23" s="422"/>
      <c r="N23" s="422"/>
      <c r="O23" s="422"/>
      <c r="P23" s="422"/>
      <c r="Q23" s="422"/>
      <c r="R23" s="422"/>
      <c r="S23" s="422"/>
      <c r="T23" s="422"/>
      <c r="U23" s="422"/>
    </row>
    <row r="24" spans="1:21">
      <c r="A24" s="422"/>
      <c r="B24" s="422"/>
      <c r="C24" s="422"/>
      <c r="D24" s="422"/>
      <c r="E24" s="422"/>
      <c r="F24" s="422"/>
      <c r="G24" s="424"/>
      <c r="H24" s="422"/>
      <c r="I24" s="422"/>
      <c r="J24" s="422"/>
      <c r="K24" s="422"/>
      <c r="L24" s="422"/>
      <c r="M24" s="422"/>
      <c r="N24" s="422"/>
      <c r="O24" s="422"/>
      <c r="P24" s="422"/>
      <c r="Q24" s="424"/>
      <c r="R24" s="422"/>
      <c r="S24" s="422"/>
      <c r="T24" s="422"/>
      <c r="U24" s="422"/>
    </row>
    <row r="25" spans="1:21">
      <c r="A25" s="422"/>
      <c r="B25" s="422"/>
      <c r="C25" s="422"/>
      <c r="D25" s="422"/>
      <c r="E25" s="422"/>
      <c r="F25" s="422"/>
      <c r="G25" s="422"/>
      <c r="H25" s="422"/>
      <c r="I25" s="422"/>
      <c r="J25" s="422"/>
      <c r="K25" s="422"/>
      <c r="L25" s="422"/>
      <c r="M25" s="422"/>
      <c r="N25" s="422"/>
      <c r="O25" s="422"/>
      <c r="P25" s="422"/>
      <c r="Q25" s="422"/>
      <c r="R25" s="422"/>
      <c r="S25" s="422"/>
      <c r="T25" s="422"/>
      <c r="U25" s="422"/>
    </row>
    <row r="26" spans="1:21">
      <c r="A26" s="422"/>
      <c r="B26" s="422"/>
      <c r="C26" s="422"/>
      <c r="D26" s="422"/>
      <c r="E26" s="422"/>
      <c r="G26" s="422"/>
      <c r="H26" s="422"/>
      <c r="I26" s="422"/>
      <c r="J26" s="422"/>
      <c r="K26" s="422"/>
      <c r="L26" s="422"/>
      <c r="M26" s="422"/>
      <c r="N26" s="422"/>
      <c r="O26" s="422"/>
      <c r="P26" s="422"/>
      <c r="Q26" s="422"/>
      <c r="R26" s="422"/>
      <c r="S26" s="422"/>
      <c r="T26" s="422"/>
      <c r="U26" s="422"/>
    </row>
    <row r="27" spans="1:21">
      <c r="A27" s="422"/>
      <c r="B27" s="422"/>
      <c r="C27" s="422"/>
      <c r="D27" s="422"/>
      <c r="E27" s="422"/>
      <c r="F27" s="422"/>
      <c r="G27" s="422"/>
      <c r="H27" s="422"/>
      <c r="I27" s="422"/>
      <c r="J27" s="422"/>
      <c r="K27" s="422"/>
      <c r="L27" s="422"/>
      <c r="M27" s="422"/>
      <c r="N27" s="422"/>
      <c r="O27" s="422"/>
      <c r="P27" s="422"/>
      <c r="Q27" s="422"/>
      <c r="R27" s="422"/>
      <c r="S27" s="422"/>
      <c r="T27" s="422"/>
      <c r="U27" s="422"/>
    </row>
    <row r="28" spans="1:21">
      <c r="A28" s="422"/>
      <c r="B28" s="422"/>
      <c r="C28" s="422"/>
      <c r="D28" s="422"/>
      <c r="E28" s="422"/>
      <c r="F28" s="422"/>
      <c r="G28" s="422"/>
      <c r="H28" s="422"/>
      <c r="I28" s="422"/>
      <c r="J28" s="422"/>
      <c r="K28" s="422"/>
      <c r="L28" s="422"/>
      <c r="M28" s="422"/>
      <c r="N28" s="422"/>
      <c r="O28" s="422"/>
      <c r="P28" s="422"/>
      <c r="Q28" s="422"/>
      <c r="R28" s="422"/>
      <c r="S28" s="422"/>
      <c r="T28" s="422"/>
      <c r="U28" s="422"/>
    </row>
    <row r="29" spans="1:21">
      <c r="A29" s="422"/>
      <c r="B29" s="422"/>
      <c r="C29" s="422"/>
      <c r="D29" s="422"/>
      <c r="E29" s="422"/>
      <c r="F29" s="422"/>
      <c r="G29" s="422"/>
      <c r="H29" s="422"/>
      <c r="I29" s="422"/>
      <c r="J29" s="422"/>
      <c r="K29" s="422"/>
      <c r="L29" s="422"/>
      <c r="M29" s="422"/>
      <c r="N29" s="422"/>
      <c r="O29" s="422"/>
      <c r="P29" s="422"/>
      <c r="Q29" s="422"/>
      <c r="R29" s="422"/>
      <c r="S29" s="422"/>
      <c r="T29" s="422"/>
      <c r="U29" s="422"/>
    </row>
    <row r="30" spans="1:21">
      <c r="A30" s="422"/>
      <c r="B30" s="422"/>
      <c r="C30" s="422"/>
      <c r="D30" s="422"/>
      <c r="E30" s="422"/>
      <c r="F30" s="422"/>
      <c r="G30" s="422"/>
      <c r="H30" s="422"/>
      <c r="I30" s="422"/>
      <c r="J30" s="422"/>
      <c r="K30" s="422"/>
      <c r="L30" s="422"/>
      <c r="M30" s="422"/>
      <c r="N30" s="422"/>
      <c r="O30" s="422"/>
      <c r="P30" s="422"/>
      <c r="Q30" s="422"/>
      <c r="R30" s="422"/>
      <c r="S30" s="422"/>
      <c r="T30" s="422"/>
      <c r="U30" s="422"/>
    </row>
    <row r="31" spans="1:21">
      <c r="A31" s="422"/>
      <c r="B31" s="422"/>
      <c r="C31" s="422"/>
      <c r="D31" s="422"/>
      <c r="E31" s="422"/>
      <c r="F31" s="422"/>
      <c r="G31" s="422"/>
      <c r="H31" s="422"/>
      <c r="I31" s="422"/>
      <c r="J31" s="422"/>
      <c r="K31" s="422"/>
      <c r="L31" s="422"/>
      <c r="M31" s="422"/>
      <c r="N31" s="422"/>
      <c r="O31" s="422"/>
      <c r="P31" s="422"/>
      <c r="Q31" s="422"/>
      <c r="R31" s="422"/>
      <c r="S31" s="422"/>
      <c r="T31" s="422"/>
      <c r="U31" s="422"/>
    </row>
    <row r="32" spans="1:21">
      <c r="A32" s="422"/>
      <c r="B32" s="422"/>
      <c r="C32" s="422"/>
      <c r="D32" s="422"/>
      <c r="E32" s="422"/>
      <c r="F32" s="422"/>
      <c r="G32" s="422"/>
      <c r="H32" s="423"/>
      <c r="I32" s="422"/>
      <c r="J32" s="422"/>
      <c r="K32" s="422"/>
      <c r="L32" s="422"/>
      <c r="M32" s="422"/>
      <c r="N32" s="422"/>
      <c r="O32" s="422"/>
      <c r="P32" s="422"/>
      <c r="Q32" s="422"/>
      <c r="R32" s="422"/>
      <c r="S32" s="422"/>
      <c r="T32" s="422"/>
      <c r="U32" s="422"/>
    </row>
    <row r="33" spans="1:21">
      <c r="A33" s="422"/>
      <c r="B33" s="422"/>
      <c r="C33" s="422"/>
      <c r="D33" s="422"/>
      <c r="E33" s="422"/>
      <c r="F33" s="422"/>
      <c r="G33" s="422"/>
      <c r="H33" s="422"/>
      <c r="I33" s="422"/>
      <c r="J33" s="422"/>
      <c r="K33" s="422"/>
      <c r="L33" s="422"/>
      <c r="M33" s="422"/>
      <c r="N33" s="422"/>
      <c r="O33" s="422"/>
      <c r="P33" s="422"/>
      <c r="Q33" s="422"/>
      <c r="R33" s="422"/>
      <c r="S33" s="422"/>
      <c r="T33" s="422"/>
      <c r="U33" s="422"/>
    </row>
    <row r="34" spans="1:21">
      <c r="A34" s="422"/>
      <c r="B34" s="422"/>
      <c r="C34" s="422"/>
      <c r="D34" s="422"/>
      <c r="E34" s="422"/>
      <c r="F34" s="422"/>
      <c r="G34" s="422"/>
      <c r="H34" s="422"/>
      <c r="I34" s="422"/>
      <c r="J34" s="422"/>
      <c r="K34" s="422"/>
      <c r="L34" s="422"/>
      <c r="M34" s="422"/>
      <c r="N34" s="422"/>
      <c r="O34" s="422"/>
      <c r="P34" s="422"/>
      <c r="Q34" s="422"/>
      <c r="R34" s="422"/>
      <c r="S34" s="422"/>
      <c r="T34" s="422"/>
      <c r="U34" s="422"/>
    </row>
    <row r="35" spans="1:21">
      <c r="A35" s="422"/>
      <c r="B35" s="422"/>
      <c r="C35" s="422"/>
      <c r="D35" s="422"/>
      <c r="E35" s="422"/>
      <c r="F35" s="422"/>
      <c r="G35" s="422"/>
      <c r="H35" s="422"/>
      <c r="I35" s="422"/>
      <c r="J35" s="422"/>
      <c r="K35" s="422"/>
      <c r="L35" s="422"/>
      <c r="M35" s="422"/>
      <c r="N35" s="422"/>
      <c r="O35" s="422"/>
      <c r="P35" s="422"/>
      <c r="Q35" s="422"/>
      <c r="R35" s="422"/>
      <c r="S35" s="422"/>
      <c r="T35" s="422"/>
      <c r="U35" s="422"/>
    </row>
    <row r="36" spans="1:21">
      <c r="A36" s="422"/>
      <c r="B36" s="422"/>
      <c r="C36" s="422"/>
      <c r="D36" s="422"/>
      <c r="E36" s="422"/>
      <c r="F36" s="422"/>
      <c r="G36" s="422"/>
      <c r="H36" s="422"/>
      <c r="I36" s="422"/>
      <c r="J36" s="422"/>
      <c r="K36" s="422"/>
      <c r="L36" s="422"/>
      <c r="M36" s="422"/>
      <c r="N36" s="422"/>
      <c r="O36" s="422"/>
      <c r="P36" s="422"/>
      <c r="Q36" s="422"/>
      <c r="R36" s="422"/>
      <c r="S36" s="422"/>
      <c r="T36" s="422"/>
      <c r="U36" s="422"/>
    </row>
    <row r="37" spans="1:21">
      <c r="A37" s="422"/>
      <c r="B37" s="422"/>
      <c r="C37" s="422"/>
      <c r="D37" s="422"/>
      <c r="E37" s="422"/>
      <c r="F37" s="422"/>
      <c r="G37" s="422"/>
      <c r="H37" s="422"/>
      <c r="I37" s="422"/>
      <c r="J37" s="422"/>
      <c r="K37" s="422"/>
      <c r="L37" s="422"/>
      <c r="M37" s="422"/>
      <c r="N37" s="422"/>
      <c r="O37" s="422"/>
      <c r="P37" s="422"/>
      <c r="Q37" s="422"/>
      <c r="R37" s="422"/>
      <c r="S37" s="422"/>
      <c r="T37" s="422"/>
      <c r="U37" s="422"/>
    </row>
    <row r="38" spans="1:21">
      <c r="A38" s="422"/>
      <c r="B38" s="422"/>
      <c r="C38" s="422"/>
      <c r="D38" s="422"/>
      <c r="E38" s="422"/>
      <c r="F38" s="422"/>
      <c r="G38" s="422"/>
      <c r="H38" s="422"/>
      <c r="I38" s="422"/>
      <c r="J38" s="422"/>
      <c r="K38" s="422"/>
      <c r="L38" s="422"/>
      <c r="M38" s="422"/>
      <c r="N38" s="422"/>
      <c r="O38" s="422"/>
      <c r="P38" s="422"/>
      <c r="Q38" s="422"/>
      <c r="R38" s="422"/>
      <c r="S38" s="422"/>
      <c r="T38" s="422"/>
      <c r="U38" s="422"/>
    </row>
    <row r="39" spans="1:21">
      <c r="A39" s="422"/>
      <c r="B39" s="422"/>
      <c r="C39" s="422"/>
      <c r="D39" s="422"/>
      <c r="E39" s="422"/>
      <c r="F39" s="422"/>
      <c r="G39" s="422"/>
      <c r="H39" s="422"/>
      <c r="I39" s="422"/>
      <c r="J39" s="422"/>
      <c r="K39" s="422"/>
      <c r="L39" s="422"/>
      <c r="M39" s="422"/>
      <c r="N39" s="422"/>
      <c r="O39" s="422"/>
      <c r="P39" s="422"/>
      <c r="Q39" s="422"/>
      <c r="R39" s="422"/>
      <c r="S39" s="422"/>
      <c r="T39" s="422"/>
      <c r="U39" s="422"/>
    </row>
    <row r="40" spans="1:21">
      <c r="A40" s="422"/>
      <c r="B40" s="422"/>
      <c r="C40" s="422"/>
      <c r="D40" s="422"/>
      <c r="E40" s="422"/>
      <c r="F40" s="422"/>
      <c r="G40" s="422"/>
      <c r="H40" s="422"/>
      <c r="I40" s="422"/>
      <c r="J40" s="422"/>
      <c r="K40" s="422"/>
      <c r="L40" s="422"/>
      <c r="M40" s="422"/>
      <c r="N40" s="422"/>
      <c r="O40" s="422"/>
      <c r="P40" s="422"/>
      <c r="Q40" s="422"/>
      <c r="R40" s="422"/>
      <c r="S40" s="422"/>
      <c r="T40" s="422"/>
      <c r="U40" s="422"/>
    </row>
    <row r="41" spans="1:21">
      <c r="A41" s="422"/>
      <c r="B41" s="422"/>
      <c r="C41" s="422"/>
      <c r="D41" s="422"/>
      <c r="E41" s="422"/>
      <c r="F41" s="422"/>
      <c r="G41" s="422"/>
      <c r="H41" s="422"/>
      <c r="I41" s="422"/>
      <c r="J41" s="422"/>
      <c r="K41" s="422"/>
      <c r="L41" s="422"/>
      <c r="M41" s="422"/>
      <c r="N41" s="422"/>
      <c r="O41" s="422"/>
      <c r="P41" s="422"/>
      <c r="Q41" s="422"/>
      <c r="R41" s="422"/>
      <c r="S41" s="422"/>
      <c r="T41" s="422"/>
      <c r="U41" s="422"/>
    </row>
    <row r="42" spans="1:21">
      <c r="A42" s="422"/>
      <c r="B42" s="422"/>
      <c r="C42" s="422"/>
      <c r="D42" s="422"/>
      <c r="E42" s="422"/>
      <c r="F42" s="422"/>
      <c r="G42" s="422"/>
      <c r="H42" s="422"/>
      <c r="I42" s="422"/>
      <c r="J42" s="422"/>
      <c r="K42" s="422"/>
      <c r="L42" s="422"/>
      <c r="M42" s="422"/>
      <c r="N42" s="422"/>
      <c r="O42" s="422"/>
      <c r="P42" s="422"/>
      <c r="Q42" s="422"/>
      <c r="R42" s="422"/>
      <c r="S42" s="422"/>
      <c r="T42" s="422"/>
      <c r="U42" s="422"/>
    </row>
    <row r="43" spans="1:21">
      <c r="A43" s="422"/>
      <c r="B43" s="422"/>
      <c r="C43" s="422"/>
      <c r="D43" s="422"/>
      <c r="E43" s="422"/>
      <c r="F43" s="422"/>
      <c r="G43" s="422"/>
      <c r="H43" s="422"/>
      <c r="I43" s="422"/>
      <c r="J43" s="422"/>
      <c r="K43" s="422"/>
      <c r="L43" s="422"/>
      <c r="M43" s="422"/>
      <c r="N43" s="422"/>
      <c r="O43" s="422"/>
      <c r="P43" s="422"/>
      <c r="Q43" s="422"/>
      <c r="R43" s="422"/>
      <c r="S43" s="422"/>
      <c r="T43" s="422"/>
      <c r="U43" s="422"/>
    </row>
    <row r="44" spans="1:21">
      <c r="A44" s="422"/>
      <c r="B44" s="422"/>
      <c r="C44" s="422"/>
      <c r="D44" s="422"/>
      <c r="E44" s="422"/>
      <c r="F44" s="422"/>
      <c r="G44" s="422"/>
      <c r="H44" s="422"/>
      <c r="I44" s="422"/>
      <c r="J44" s="422"/>
      <c r="K44" s="422"/>
      <c r="L44" s="422"/>
      <c r="M44" s="422"/>
      <c r="N44" s="422"/>
      <c r="O44" s="422"/>
      <c r="P44" s="422"/>
      <c r="Q44" s="422"/>
      <c r="R44" s="422"/>
      <c r="S44" s="422"/>
      <c r="T44" s="422"/>
      <c r="U44" s="422"/>
    </row>
    <row r="45" spans="1:21">
      <c r="A45" s="422"/>
      <c r="B45" s="422"/>
      <c r="C45" s="422"/>
      <c r="D45" s="422"/>
      <c r="E45" s="422"/>
      <c r="F45" s="422"/>
      <c r="G45" s="422"/>
      <c r="H45" s="422"/>
      <c r="I45" s="422"/>
      <c r="J45" s="422"/>
      <c r="K45" s="422"/>
      <c r="L45" s="422"/>
      <c r="M45" s="422"/>
      <c r="N45" s="422"/>
      <c r="O45" s="422"/>
      <c r="P45" s="422"/>
      <c r="Q45" s="422"/>
      <c r="R45" s="422"/>
      <c r="S45" s="422"/>
      <c r="T45" s="422"/>
      <c r="U45" s="422"/>
    </row>
    <row r="46" spans="1:21">
      <c r="A46" s="422"/>
      <c r="B46" s="422"/>
      <c r="C46" s="422"/>
      <c r="D46" s="422"/>
      <c r="E46" s="422"/>
      <c r="F46" s="422"/>
      <c r="G46" s="422"/>
      <c r="H46" s="422"/>
      <c r="I46" s="422"/>
      <c r="J46" s="422"/>
      <c r="K46" s="422"/>
      <c r="L46" s="422"/>
      <c r="M46" s="422"/>
      <c r="N46" s="422"/>
      <c r="O46" s="422"/>
      <c r="P46" s="422"/>
      <c r="Q46" s="422"/>
      <c r="R46" s="422"/>
      <c r="S46" s="422"/>
      <c r="T46" s="422"/>
      <c r="U46" s="422"/>
    </row>
    <row r="47" spans="1:21">
      <c r="A47" s="422"/>
      <c r="B47" s="422"/>
      <c r="C47" s="422"/>
      <c r="D47" s="422"/>
      <c r="E47" s="422"/>
      <c r="F47" s="422"/>
      <c r="G47" s="422"/>
      <c r="H47" s="422"/>
      <c r="I47" s="422"/>
      <c r="J47" s="422"/>
      <c r="K47" s="422"/>
      <c r="L47" s="422"/>
      <c r="M47" s="422"/>
      <c r="N47" s="422"/>
      <c r="O47" s="422"/>
      <c r="P47" s="422"/>
      <c r="Q47" s="422"/>
      <c r="R47" s="422"/>
      <c r="S47" s="422"/>
      <c r="T47" s="422"/>
      <c r="U47" s="422"/>
    </row>
    <row r="48" spans="1:21">
      <c r="A48" s="422"/>
      <c r="B48" s="422"/>
      <c r="C48" s="422"/>
      <c r="D48" s="422"/>
      <c r="E48" s="422"/>
      <c r="F48" s="422"/>
      <c r="G48" s="422"/>
      <c r="H48" s="422"/>
      <c r="I48" s="422"/>
      <c r="J48" s="422"/>
      <c r="K48" s="422"/>
      <c r="L48" s="422"/>
      <c r="M48" s="422"/>
      <c r="N48" s="422"/>
      <c r="O48" s="422"/>
      <c r="P48" s="422"/>
      <c r="Q48" s="422"/>
      <c r="R48" s="422"/>
      <c r="S48" s="422"/>
      <c r="T48" s="422"/>
      <c r="U48" s="422"/>
    </row>
    <row r="49" spans="1:21">
      <c r="A49" s="422"/>
      <c r="B49" s="422"/>
      <c r="C49" s="422"/>
      <c r="D49" s="422"/>
      <c r="E49" s="422"/>
      <c r="F49" s="422"/>
      <c r="G49" s="422"/>
      <c r="H49" s="422"/>
      <c r="I49" s="422"/>
      <c r="J49" s="422"/>
      <c r="K49" s="422"/>
      <c r="L49" s="422"/>
      <c r="M49" s="422"/>
      <c r="N49" s="422"/>
      <c r="O49" s="422"/>
      <c r="P49" s="422"/>
      <c r="Q49" s="422"/>
      <c r="R49" s="422"/>
      <c r="S49" s="422"/>
      <c r="T49" s="422"/>
      <c r="U49" s="422"/>
    </row>
    <row r="50" spans="1:21">
      <c r="A50" s="422"/>
      <c r="B50" s="422"/>
      <c r="C50" s="422"/>
      <c r="D50" s="422"/>
      <c r="E50" s="422"/>
      <c r="F50" s="422"/>
      <c r="G50" s="422"/>
      <c r="H50" s="422"/>
      <c r="I50" s="422"/>
      <c r="J50" s="422"/>
      <c r="K50" s="422"/>
      <c r="L50" s="422"/>
      <c r="M50" s="422"/>
      <c r="N50" s="422"/>
      <c r="O50" s="422"/>
      <c r="P50" s="422"/>
      <c r="Q50" s="422"/>
      <c r="R50" s="422"/>
      <c r="S50" s="422"/>
      <c r="T50" s="422"/>
      <c r="U50" s="422"/>
    </row>
    <row r="51" spans="1:21">
      <c r="A51" s="422"/>
      <c r="B51" s="422"/>
      <c r="C51" s="422"/>
      <c r="D51" s="422"/>
      <c r="E51" s="422"/>
      <c r="F51" s="422"/>
      <c r="G51" s="422"/>
      <c r="H51" s="422"/>
      <c r="I51" s="422"/>
      <c r="J51" s="422"/>
      <c r="K51" s="422"/>
      <c r="L51" s="422"/>
      <c r="M51" s="422"/>
      <c r="N51" s="422"/>
      <c r="O51" s="422"/>
      <c r="P51" s="422"/>
      <c r="Q51" s="422"/>
      <c r="R51" s="422"/>
      <c r="S51" s="422"/>
      <c r="T51" s="422"/>
      <c r="U51" s="422"/>
    </row>
  </sheetData>
  <sheetProtection algorithmName="SHA-512" hashValue="CUVZe3CU9fBOYkPeUZBZFqhYW5H4lRPSLCinlTRGRggAxP5AgDn3C7bAd0JA3S1PDrKzvzAQF0Hzh7eyOze5rQ==" saltValue="UVxJUpUQmXqdSiz8CqwSpQ==" spinCount="100000" sheet="1" scenarios="1"/>
  <pageMargins left="0.27559055118110237" right="0.19685039370078741" top="0.39370078740157483" bottom="0.59055118110236227" header="0.31496062992125984" footer="0.31496062992125984"/>
  <pageSetup paperSize="9" scale="78" orientation="landscape" r:id="rId1"/>
  <colBreaks count="1" manualBreakCount="1">
    <brk id="2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V43"/>
  <sheetViews>
    <sheetView showGridLines="0" showRowColHeaders="0" zoomScaleNormal="100" workbookViewId="0">
      <selection activeCell="W19" sqref="W19"/>
    </sheetView>
  </sheetViews>
  <sheetFormatPr defaultRowHeight="14.4"/>
  <sheetData>
    <row r="9" spans="1:13">
      <c r="A9" s="38" t="s">
        <v>2</v>
      </c>
      <c r="B9" s="38"/>
      <c r="C9" s="39"/>
      <c r="D9" s="39"/>
      <c r="E9" s="39"/>
      <c r="F9" s="39"/>
      <c r="G9" s="39"/>
      <c r="H9" s="39"/>
      <c r="I9" s="39"/>
      <c r="J9" s="39"/>
      <c r="K9" s="39"/>
      <c r="L9" s="40"/>
      <c r="M9" s="40" t="s">
        <v>1</v>
      </c>
    </row>
    <row r="10" spans="1:13">
      <c r="A10" s="38"/>
      <c r="B10" s="38"/>
      <c r="C10" s="39"/>
      <c r="D10" s="39"/>
      <c r="E10" s="39"/>
      <c r="F10" s="39"/>
      <c r="G10" s="39"/>
      <c r="H10" s="39"/>
      <c r="I10" s="39"/>
      <c r="J10" s="39"/>
      <c r="K10" s="39"/>
      <c r="L10" s="36"/>
    </row>
    <row r="11" spans="1:13">
      <c r="A11" s="38" t="s">
        <v>3</v>
      </c>
      <c r="B11" s="38"/>
      <c r="C11" s="39"/>
      <c r="D11" s="39"/>
      <c r="E11" s="39"/>
      <c r="F11" s="39"/>
      <c r="G11" s="39"/>
      <c r="H11" s="39"/>
      <c r="I11" s="39"/>
      <c r="J11" s="39"/>
      <c r="K11" s="39"/>
      <c r="L11" s="36"/>
    </row>
    <row r="12" spans="1:13">
      <c r="A12" s="41" t="s">
        <v>4</v>
      </c>
      <c r="B12" s="41"/>
      <c r="C12" s="36"/>
      <c r="D12" s="36"/>
      <c r="E12" s="36"/>
      <c r="F12" s="36"/>
      <c r="G12" s="36"/>
      <c r="H12" s="36"/>
      <c r="I12" s="36"/>
      <c r="J12" s="36"/>
      <c r="K12" s="36"/>
      <c r="L12" s="36"/>
    </row>
    <row r="13" spans="1:13">
      <c r="A13" s="41" t="s">
        <v>5</v>
      </c>
      <c r="B13" s="41"/>
      <c r="C13" s="36"/>
      <c r="D13" s="36"/>
      <c r="E13" s="36"/>
      <c r="F13" s="36"/>
      <c r="G13" s="36"/>
      <c r="H13" s="36"/>
      <c r="I13" s="36"/>
      <c r="J13" s="36"/>
      <c r="K13" s="36"/>
      <c r="L13" s="36"/>
    </row>
    <row r="14" spans="1:13">
      <c r="A14" s="41" t="s">
        <v>6</v>
      </c>
      <c r="B14" s="41"/>
      <c r="C14" s="36"/>
      <c r="D14" s="36"/>
      <c r="E14" s="36"/>
      <c r="F14" s="36"/>
      <c r="G14" s="36"/>
      <c r="H14" s="36"/>
      <c r="I14" s="36"/>
      <c r="J14" s="36"/>
      <c r="K14" s="36"/>
      <c r="L14" s="36"/>
    </row>
    <row r="15" spans="1:13">
      <c r="A15" s="41" t="s">
        <v>7</v>
      </c>
      <c r="B15" s="41"/>
      <c r="C15" s="42"/>
      <c r="D15" s="42"/>
      <c r="E15" s="42"/>
      <c r="F15" s="42"/>
      <c r="G15" s="42"/>
      <c r="H15" s="42"/>
      <c r="I15" s="42"/>
      <c r="J15" s="42"/>
      <c r="K15" s="42"/>
    </row>
    <row r="16" spans="1:13">
      <c r="A16" s="41"/>
      <c r="B16" s="41"/>
      <c r="C16" s="42"/>
      <c r="D16" s="42"/>
      <c r="E16" s="42"/>
      <c r="F16" s="42"/>
      <c r="G16" s="42"/>
      <c r="H16" s="42"/>
      <c r="I16" s="42"/>
      <c r="J16" s="42"/>
      <c r="K16" s="42"/>
    </row>
    <row r="17" spans="1:22">
      <c r="A17" s="38" t="s">
        <v>8</v>
      </c>
      <c r="B17" s="38"/>
      <c r="C17" s="39"/>
      <c r="D17" s="39"/>
      <c r="E17" s="39"/>
      <c r="F17" s="39"/>
      <c r="G17" s="39"/>
      <c r="H17" s="39"/>
      <c r="I17" s="39"/>
      <c r="J17" s="39"/>
      <c r="K17" s="39"/>
    </row>
    <row r="18" spans="1:22">
      <c r="A18" s="43">
        <v>1</v>
      </c>
      <c r="B18" s="41" t="s">
        <v>9</v>
      </c>
      <c r="C18" s="36"/>
      <c r="D18" s="36"/>
      <c r="E18" s="36"/>
      <c r="F18" s="36"/>
      <c r="G18" s="36"/>
      <c r="H18" s="36"/>
      <c r="I18" s="36"/>
      <c r="J18" s="36"/>
      <c r="K18" s="36"/>
    </row>
    <row r="19" spans="1:22">
      <c r="A19" s="44"/>
      <c r="B19" s="41" t="s">
        <v>10</v>
      </c>
      <c r="C19" s="36"/>
      <c r="D19" s="36"/>
      <c r="E19" s="36"/>
      <c r="F19" s="36"/>
      <c r="G19" s="36"/>
      <c r="H19" s="36"/>
      <c r="I19" s="36"/>
      <c r="J19" s="36"/>
      <c r="K19" s="36"/>
      <c r="V19" s="45"/>
    </row>
    <row r="20" spans="1:22">
      <c r="A20" s="43">
        <v>2</v>
      </c>
      <c r="B20" s="41" t="s">
        <v>11</v>
      </c>
      <c r="C20" s="36"/>
      <c r="D20" s="36"/>
      <c r="E20" s="36"/>
      <c r="F20" s="36"/>
      <c r="G20" s="36"/>
      <c r="H20" s="36"/>
      <c r="I20" s="36"/>
      <c r="J20" s="36"/>
      <c r="K20" s="36"/>
    </row>
    <row r="21" spans="1:22">
      <c r="A21" s="43">
        <v>3</v>
      </c>
      <c r="B21" s="41" t="s">
        <v>12</v>
      </c>
      <c r="C21" s="36"/>
      <c r="D21" s="36"/>
      <c r="E21" s="36"/>
      <c r="F21" s="36"/>
      <c r="G21" s="36"/>
      <c r="H21" s="36"/>
      <c r="I21" s="36"/>
      <c r="J21" s="36"/>
      <c r="K21" s="36"/>
    </row>
    <row r="22" spans="1:22">
      <c r="A22" s="43">
        <v>4</v>
      </c>
      <c r="B22" s="41" t="s">
        <v>13</v>
      </c>
      <c r="C22" s="36"/>
      <c r="D22" s="36"/>
      <c r="E22" s="36"/>
      <c r="F22" s="36"/>
      <c r="G22" s="36"/>
      <c r="H22" s="36"/>
      <c r="I22" s="36"/>
      <c r="J22" s="36"/>
      <c r="K22" s="36"/>
    </row>
    <row r="23" spans="1:22">
      <c r="A23" s="43">
        <v>5</v>
      </c>
      <c r="B23" s="41" t="s">
        <v>14</v>
      </c>
      <c r="C23" s="42"/>
      <c r="D23" s="42"/>
      <c r="E23" s="42"/>
      <c r="F23" s="42"/>
      <c r="G23" s="42"/>
      <c r="H23" s="42"/>
      <c r="I23" s="42"/>
      <c r="J23" s="42"/>
      <c r="K23" s="42"/>
    </row>
    <row r="24" spans="1:22">
      <c r="A24" s="43"/>
      <c r="B24" s="41" t="s">
        <v>15</v>
      </c>
      <c r="C24" s="36"/>
      <c r="D24" s="36"/>
      <c r="E24" s="36"/>
      <c r="F24" s="36"/>
      <c r="G24" s="36"/>
      <c r="H24" s="36"/>
      <c r="I24" s="36"/>
      <c r="J24" s="36"/>
      <c r="K24" s="36"/>
    </row>
    <row r="25" spans="1:22">
      <c r="A25" s="43">
        <v>6</v>
      </c>
      <c r="B25" s="41" t="s">
        <v>16</v>
      </c>
      <c r="C25" s="36"/>
      <c r="D25" s="36"/>
      <c r="E25" s="36"/>
      <c r="F25" s="36"/>
      <c r="G25" s="36"/>
      <c r="H25" s="36"/>
      <c r="I25" s="36"/>
      <c r="J25" s="36"/>
      <c r="K25" s="36"/>
    </row>
    <row r="26" spans="1:22">
      <c r="A26" s="41"/>
      <c r="B26" s="41" t="s">
        <v>17</v>
      </c>
      <c r="C26" s="36"/>
      <c r="D26" s="36"/>
      <c r="E26" s="36"/>
      <c r="F26" s="36"/>
      <c r="G26" s="36"/>
      <c r="H26" s="36"/>
      <c r="I26" s="36"/>
      <c r="J26" s="36"/>
      <c r="K26" s="36"/>
    </row>
    <row r="29" spans="1:22">
      <c r="A29" s="46" t="s">
        <v>18</v>
      </c>
      <c r="B29" s="36"/>
      <c r="C29" s="36"/>
      <c r="D29" s="36"/>
      <c r="E29" s="36"/>
      <c r="F29" s="36"/>
      <c r="G29" s="36"/>
      <c r="H29" s="46" t="s">
        <v>19</v>
      </c>
      <c r="I29" s="36"/>
      <c r="J29" s="36"/>
    </row>
    <row r="32" spans="1:22">
      <c r="A32" s="36"/>
      <c r="B32" s="36"/>
      <c r="C32" s="36"/>
      <c r="D32" s="36"/>
      <c r="E32" s="36"/>
      <c r="F32" s="36"/>
      <c r="G32" s="36"/>
      <c r="H32" s="36"/>
      <c r="I32" s="36"/>
      <c r="J32" s="39"/>
    </row>
    <row r="33" spans="1:10">
      <c r="A33" s="39"/>
      <c r="B33" s="39"/>
      <c r="C33" s="39"/>
      <c r="D33" s="39"/>
      <c r="E33" s="39"/>
      <c r="F33" s="39"/>
      <c r="G33" s="39"/>
      <c r="H33" s="39"/>
      <c r="I33" s="39"/>
      <c r="J33" s="39"/>
    </row>
    <row r="34" spans="1:10">
      <c r="A34" s="47"/>
      <c r="B34" s="36"/>
      <c r="C34" s="36"/>
      <c r="D34" s="36"/>
      <c r="E34" s="36"/>
      <c r="F34" s="36"/>
      <c r="G34" s="36"/>
      <c r="H34" s="36"/>
      <c r="I34" s="36"/>
      <c r="J34" s="36"/>
    </row>
    <row r="35" spans="1:10">
      <c r="A35" s="48"/>
      <c r="B35" s="36"/>
      <c r="C35" s="36"/>
      <c r="D35" s="36"/>
      <c r="E35" s="36"/>
      <c r="F35" s="36"/>
      <c r="G35" s="36"/>
      <c r="H35" s="36"/>
      <c r="I35" s="36"/>
      <c r="J35" s="36"/>
    </row>
    <row r="36" spans="1:10">
      <c r="A36" s="47"/>
      <c r="B36" s="36"/>
      <c r="C36" s="36"/>
      <c r="D36" s="36"/>
      <c r="E36" s="36"/>
      <c r="F36" s="36"/>
      <c r="G36" s="36"/>
      <c r="H36" s="36"/>
      <c r="I36" s="36"/>
      <c r="J36" s="36"/>
    </row>
    <row r="37" spans="1:10">
      <c r="A37" s="47"/>
      <c r="B37" s="36"/>
      <c r="C37" s="36"/>
      <c r="D37" s="36"/>
      <c r="E37" s="36"/>
      <c r="F37" s="36"/>
      <c r="G37" s="36"/>
      <c r="H37" s="36"/>
      <c r="I37" s="36"/>
      <c r="J37" s="36"/>
    </row>
    <row r="38" spans="1:10">
      <c r="A38" s="47"/>
      <c r="B38" s="36"/>
      <c r="C38" s="36"/>
      <c r="D38" s="36"/>
      <c r="E38" s="36"/>
      <c r="F38" s="36"/>
      <c r="G38" s="36"/>
      <c r="H38" s="36"/>
      <c r="I38" s="36"/>
      <c r="J38" s="36"/>
    </row>
    <row r="39" spans="1:10">
      <c r="A39" s="47"/>
      <c r="B39" s="36"/>
      <c r="C39" s="36"/>
      <c r="D39" s="36"/>
      <c r="E39" s="36"/>
      <c r="F39" s="36"/>
      <c r="G39" s="36"/>
      <c r="H39" s="36"/>
      <c r="I39" s="36"/>
      <c r="J39" s="36"/>
    </row>
    <row r="40" spans="1:10">
      <c r="A40" s="47"/>
      <c r="B40" s="36"/>
      <c r="C40" s="36"/>
      <c r="D40" s="36"/>
      <c r="E40" s="36"/>
      <c r="F40" s="36"/>
      <c r="G40" s="36"/>
      <c r="H40" s="36"/>
      <c r="I40" s="36"/>
      <c r="J40" s="36"/>
    </row>
    <row r="41" spans="1:10">
      <c r="A41" s="47"/>
      <c r="B41" s="36"/>
      <c r="C41" s="36"/>
      <c r="D41" s="36"/>
      <c r="E41" s="36"/>
      <c r="F41" s="36"/>
      <c r="G41" s="36"/>
      <c r="H41" s="36"/>
      <c r="I41" s="36"/>
      <c r="J41" s="36"/>
    </row>
    <row r="42" spans="1:10">
      <c r="A42" s="47"/>
      <c r="B42" s="36"/>
      <c r="C42" s="36"/>
      <c r="D42" s="36"/>
      <c r="E42" s="36"/>
      <c r="F42" s="36"/>
      <c r="G42" s="36"/>
      <c r="H42" s="36"/>
      <c r="I42" s="36"/>
      <c r="J42" s="36"/>
    </row>
    <row r="43" spans="1:10">
      <c r="A43" s="47"/>
      <c r="B43" s="36"/>
      <c r="C43" s="36"/>
      <c r="D43" s="36"/>
      <c r="E43" s="36"/>
      <c r="F43" s="36"/>
      <c r="G43" s="36"/>
      <c r="H43" s="36"/>
      <c r="I43" s="36"/>
      <c r="J43" s="36"/>
    </row>
  </sheetData>
  <sheetProtection password="C3EC" sheet="1" scenarios="1"/>
  <pageMargins left="0.70866141732283472" right="0.70866141732283472" top="0.74803149606299213" bottom="0.74803149606299213" header="0.31496062992125984" footer="0.31496062992125984"/>
  <pageSetup paperSize="9"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0"/>
  <sheetViews>
    <sheetView showGridLines="0" topLeftCell="A139" zoomScale="85" zoomScaleNormal="85" workbookViewId="0">
      <selection activeCell="K289" sqref="K289"/>
    </sheetView>
  </sheetViews>
  <sheetFormatPr defaultColWidth="9.109375" defaultRowHeight="13.8"/>
  <cols>
    <col min="1" max="1" width="32.88671875" style="9" bestFit="1" customWidth="1"/>
    <col min="2" max="2" width="31" style="9" bestFit="1" customWidth="1"/>
    <col min="3" max="3" width="19.44140625" style="9" bestFit="1" customWidth="1"/>
    <col min="4" max="4" width="13.33203125" style="9" customWidth="1"/>
    <col min="5" max="5" width="20.33203125" style="9" bestFit="1" customWidth="1"/>
    <col min="6" max="6" width="18" style="9" bestFit="1" customWidth="1"/>
    <col min="7" max="7" width="17" style="9" bestFit="1" customWidth="1"/>
    <col min="8" max="8" width="15.88671875" style="9" bestFit="1" customWidth="1"/>
    <col min="9" max="9" width="25" style="9" bestFit="1" customWidth="1"/>
    <col min="10" max="10" width="25.109375" style="9" bestFit="1" customWidth="1"/>
    <col min="11" max="11" width="20.5546875" style="9" bestFit="1" customWidth="1"/>
    <col min="12" max="12" width="13.6640625" style="9" bestFit="1" customWidth="1"/>
    <col min="13" max="13" width="15.88671875" style="9" bestFit="1" customWidth="1"/>
    <col min="14" max="14" width="13.6640625" style="9" bestFit="1" customWidth="1"/>
    <col min="15" max="15" width="30.5546875" style="9" bestFit="1" customWidth="1"/>
    <col min="16" max="16" width="13.6640625" style="9" bestFit="1" customWidth="1"/>
    <col min="17" max="17" width="9.109375" style="9"/>
    <col min="18" max="18" width="30.5546875" style="9" bestFit="1" customWidth="1"/>
    <col min="19" max="19" width="21.88671875" style="9" bestFit="1" customWidth="1"/>
    <col min="20" max="20" width="7.5546875" style="9" bestFit="1" customWidth="1"/>
    <col min="21" max="21" width="11.6640625" style="9" bestFit="1" customWidth="1"/>
    <col min="22" max="23" width="9.109375" style="9"/>
    <col min="24" max="24" width="9.109375" style="278"/>
    <col min="25" max="16384" width="9.109375" style="9"/>
  </cols>
  <sheetData>
    <row r="1" spans="1:22" ht="20.399999999999999" thickBot="1">
      <c r="A1" s="126" t="s">
        <v>7608</v>
      </c>
      <c r="B1" s="249"/>
      <c r="C1" s="249"/>
      <c r="D1" s="125"/>
      <c r="E1" s="125"/>
      <c r="F1" s="125"/>
      <c r="G1" s="125"/>
      <c r="H1" s="125"/>
      <c r="I1" s="125"/>
      <c r="J1" s="125"/>
      <c r="K1" s="125"/>
      <c r="L1" s="125"/>
      <c r="M1" s="132"/>
      <c r="N1" s="125"/>
      <c r="O1" s="127"/>
      <c r="P1" s="10"/>
      <c r="Q1" s="10"/>
      <c r="R1" s="10"/>
      <c r="S1" s="10"/>
      <c r="T1" s="10"/>
      <c r="U1" s="10"/>
      <c r="V1" s="10"/>
    </row>
    <row r="2" spans="1:22">
      <c r="A2" s="251" t="s">
        <v>74</v>
      </c>
      <c r="B2" s="252"/>
      <c r="C2" s="249"/>
      <c r="D2" s="254" t="s">
        <v>79</v>
      </c>
      <c r="E2" s="249"/>
      <c r="F2" s="130"/>
      <c r="G2" s="253" t="s">
        <v>21</v>
      </c>
      <c r="H2" s="271"/>
      <c r="I2" s="271"/>
      <c r="J2" s="271"/>
      <c r="K2" s="272"/>
      <c r="L2" s="132"/>
      <c r="M2" s="132"/>
      <c r="N2" s="249"/>
      <c r="O2" s="249"/>
      <c r="P2" s="10"/>
      <c r="Q2" s="10"/>
      <c r="R2" s="10"/>
      <c r="S2" s="10"/>
      <c r="T2" s="10"/>
      <c r="U2" s="10"/>
      <c r="V2" s="10"/>
    </row>
    <row r="3" spans="1:22">
      <c r="A3" s="134">
        <v>1</v>
      </c>
      <c r="B3" s="138" t="s">
        <v>20</v>
      </c>
      <c r="C3" s="249"/>
      <c r="D3" s="139" t="str">
        <f>TRIM(""&amp;E13&amp;" MYE")</f>
        <v>Wales MYE</v>
      </c>
      <c r="E3" s="249"/>
      <c r="F3" s="130"/>
      <c r="G3" s="136" t="str">
        <f>"Population estimates, count, "&amp;LOWER(E14)&amp;", "&amp;TRIM(E13)&amp;", "&amp;E34&amp;"-"&amp;N34&amp;""</f>
        <v>Population estimates, count, females, Wales, 2005-2014</v>
      </c>
      <c r="H3" s="132"/>
      <c r="I3" s="132"/>
      <c r="J3" s="132"/>
      <c r="K3" s="268"/>
      <c r="L3" s="132"/>
      <c r="M3" s="132"/>
      <c r="N3" s="249"/>
      <c r="O3" s="249"/>
      <c r="P3" s="10"/>
      <c r="Q3" s="10"/>
      <c r="R3" s="10"/>
      <c r="S3" s="10"/>
      <c r="T3" s="10"/>
      <c r="U3" s="10"/>
      <c r="V3" s="10"/>
    </row>
    <row r="4" spans="1:22">
      <c r="A4" s="134">
        <v>2</v>
      </c>
      <c r="B4" s="138" t="s">
        <v>23</v>
      </c>
      <c r="C4" s="249"/>
      <c r="D4" s="139" t="str">
        <f>""&amp;E14&amp;""</f>
        <v>Females</v>
      </c>
      <c r="E4" s="249"/>
      <c r="F4" s="130"/>
      <c r="G4" s="136" t="str">
        <f>"Population estimates, count and percentage change since 2005, "&amp;LOWER(E14)&amp;", "&amp;TRIM(E13)&amp;", "&amp;E34&amp;"-"&amp;N34&amp;""</f>
        <v>Population estimates, count and percentage change since 2005, females, Wales, 2005-2014</v>
      </c>
      <c r="H4" s="132"/>
      <c r="I4" s="132"/>
      <c r="J4" s="132"/>
      <c r="K4" s="268"/>
      <c r="L4" s="132"/>
      <c r="M4" s="132"/>
      <c r="N4" s="249"/>
      <c r="O4" s="249"/>
      <c r="P4" s="10"/>
      <c r="Q4" s="10"/>
      <c r="R4" s="10"/>
      <c r="S4" s="10"/>
      <c r="T4" s="10"/>
      <c r="U4" s="10"/>
      <c r="V4" s="10"/>
    </row>
    <row r="5" spans="1:22" ht="14.4" thickBot="1">
      <c r="A5" s="134">
        <v>3</v>
      </c>
      <c r="B5" s="138" t="s">
        <v>7609</v>
      </c>
      <c r="C5" s="249"/>
      <c r="D5" s="140" t="s">
        <v>95</v>
      </c>
      <c r="E5" s="249"/>
      <c r="F5" s="130"/>
      <c r="G5" s="137" t="s">
        <v>222</v>
      </c>
      <c r="H5" s="269"/>
      <c r="I5" s="269"/>
      <c r="J5" s="269"/>
      <c r="K5" s="270"/>
      <c r="L5" s="132"/>
      <c r="M5" s="132"/>
      <c r="N5" s="249"/>
      <c r="O5" s="249"/>
      <c r="P5" s="10"/>
      <c r="Q5" s="10"/>
      <c r="R5" s="10"/>
      <c r="S5" s="10"/>
      <c r="T5" s="10"/>
      <c r="U5" s="10"/>
      <c r="V5" s="10"/>
    </row>
    <row r="6" spans="1:22" ht="14.4" thickBot="1">
      <c r="A6" s="134">
        <v>4</v>
      </c>
      <c r="B6" s="138" t="s">
        <v>7611</v>
      </c>
      <c r="C6" s="249"/>
      <c r="D6" s="129"/>
      <c r="E6" s="130"/>
      <c r="F6" s="130"/>
      <c r="G6" s="131"/>
      <c r="H6" s="131"/>
      <c r="I6" s="132"/>
      <c r="J6" s="132"/>
      <c r="K6" s="132"/>
      <c r="L6" s="132"/>
      <c r="M6" s="132"/>
      <c r="N6" s="132"/>
      <c r="O6" s="133"/>
      <c r="P6" s="10"/>
      <c r="Q6" s="10"/>
      <c r="R6" s="10"/>
      <c r="S6" s="10"/>
      <c r="T6" s="10"/>
      <c r="U6" s="10"/>
      <c r="V6" s="10"/>
    </row>
    <row r="7" spans="1:22">
      <c r="A7" s="134">
        <v>5</v>
      </c>
      <c r="B7" s="138" t="s">
        <v>7612</v>
      </c>
      <c r="C7" s="249"/>
      <c r="D7" s="251" t="s">
        <v>76</v>
      </c>
      <c r="E7" s="252"/>
      <c r="F7" s="129"/>
      <c r="G7" s="132"/>
      <c r="H7" s="132"/>
      <c r="I7" s="132"/>
      <c r="J7" s="132"/>
      <c r="K7" s="132"/>
      <c r="L7" s="132"/>
      <c r="M7" s="132"/>
      <c r="N7" s="132"/>
      <c r="O7" s="133"/>
      <c r="P7" s="10"/>
      <c r="Q7" s="10"/>
      <c r="R7" s="10"/>
      <c r="S7" s="10"/>
      <c r="T7" s="10"/>
      <c r="U7" s="10"/>
      <c r="V7" s="10"/>
    </row>
    <row r="8" spans="1:22">
      <c r="A8" s="134">
        <v>6</v>
      </c>
      <c r="B8" s="138" t="s">
        <v>7613</v>
      </c>
      <c r="C8" s="249"/>
      <c r="D8" s="134">
        <v>1</v>
      </c>
      <c r="E8" s="138" t="s">
        <v>106</v>
      </c>
      <c r="F8" s="129"/>
      <c r="G8" s="132"/>
      <c r="H8" s="132"/>
      <c r="I8" s="132"/>
      <c r="J8" s="132"/>
      <c r="K8" s="132"/>
      <c r="L8" s="132"/>
      <c r="M8" s="132"/>
      <c r="N8" s="132"/>
      <c r="O8" s="133"/>
      <c r="P8" s="10"/>
      <c r="Q8" s="10"/>
      <c r="R8" s="10"/>
      <c r="S8" s="10"/>
      <c r="T8" s="10"/>
      <c r="U8" s="10"/>
      <c r="V8" s="10"/>
    </row>
    <row r="9" spans="1:22">
      <c r="A9" s="134">
        <v>7</v>
      </c>
      <c r="B9" s="138" t="s">
        <v>7614</v>
      </c>
      <c r="C9" s="249"/>
      <c r="D9" s="134">
        <v>2</v>
      </c>
      <c r="E9" s="135" t="s">
        <v>105</v>
      </c>
      <c r="F9" s="129"/>
      <c r="G9" s="132"/>
      <c r="H9" s="132"/>
      <c r="I9" s="132"/>
      <c r="J9" s="132"/>
      <c r="K9" s="132"/>
      <c r="L9" s="132"/>
      <c r="M9" s="132"/>
      <c r="N9" s="132"/>
      <c r="O9" s="133"/>
      <c r="P9" s="10"/>
      <c r="Q9" s="10"/>
      <c r="R9" s="10"/>
      <c r="S9" s="10"/>
      <c r="T9" s="10"/>
      <c r="U9" s="10"/>
      <c r="V9" s="10"/>
    </row>
    <row r="10" spans="1:22" ht="14.4" thickBot="1">
      <c r="A10" s="134">
        <v>8</v>
      </c>
      <c r="B10" s="138" t="s">
        <v>7615</v>
      </c>
      <c r="C10" s="249"/>
      <c r="D10" s="141">
        <v>3</v>
      </c>
      <c r="E10" s="142" t="s">
        <v>104</v>
      </c>
      <c r="F10" s="129"/>
      <c r="G10" s="132"/>
      <c r="H10" s="132"/>
      <c r="I10" s="132"/>
      <c r="J10" s="132"/>
      <c r="K10" s="132"/>
      <c r="L10" s="132"/>
      <c r="M10" s="132"/>
      <c r="N10" s="132"/>
      <c r="O10" s="133"/>
    </row>
    <row r="11" spans="1:22" ht="14.4" thickBot="1">
      <c r="A11" s="134">
        <v>9</v>
      </c>
      <c r="B11" s="138" t="s">
        <v>228</v>
      </c>
      <c r="C11" s="249"/>
      <c r="D11" s="129"/>
      <c r="E11" s="249"/>
      <c r="F11" s="129"/>
      <c r="G11" s="132"/>
      <c r="H11" s="132"/>
      <c r="I11" s="132"/>
      <c r="J11" s="132"/>
      <c r="K11" s="132"/>
      <c r="L11" s="132"/>
      <c r="M11" s="132"/>
      <c r="N11" s="132"/>
      <c r="O11" s="133"/>
    </row>
    <row r="12" spans="1:22">
      <c r="A12" s="134">
        <v>10</v>
      </c>
      <c r="B12" s="135" t="s">
        <v>26</v>
      </c>
      <c r="C12" s="249"/>
      <c r="D12" s="251" t="s">
        <v>75</v>
      </c>
      <c r="E12" s="252"/>
      <c r="F12" s="129"/>
      <c r="G12" s="132"/>
      <c r="H12" s="132"/>
      <c r="I12" s="132"/>
      <c r="J12" s="132"/>
      <c r="K12" s="132"/>
      <c r="L12" s="132"/>
      <c r="M12" s="132"/>
      <c r="N12" s="132"/>
      <c r="O12" s="133"/>
    </row>
    <row r="13" spans="1:22">
      <c r="A13" s="134">
        <v>11</v>
      </c>
      <c r="B13" s="138" t="s">
        <v>7616</v>
      </c>
      <c r="C13" s="249"/>
      <c r="D13" s="134">
        <v>1</v>
      </c>
      <c r="E13" s="135" t="str">
        <f>INDEX(B3:B31,MATCH(D13,A3:A31,0))</f>
        <v>Wales</v>
      </c>
      <c r="F13" s="129"/>
      <c r="G13" s="132"/>
      <c r="H13" s="132"/>
      <c r="I13" s="132"/>
      <c r="J13" s="132"/>
      <c r="K13" s="132"/>
      <c r="L13" s="132"/>
      <c r="M13" s="132"/>
      <c r="N13" s="132"/>
      <c r="O13" s="133"/>
    </row>
    <row r="14" spans="1:22" ht="14.4" thickBot="1">
      <c r="A14" s="134">
        <v>12</v>
      </c>
      <c r="B14" s="138" t="s">
        <v>7617</v>
      </c>
      <c r="C14" s="249"/>
      <c r="D14" s="141">
        <v>1</v>
      </c>
      <c r="E14" s="143" t="str">
        <f>INDEX(E8:E10,MATCH(D14,D8:D10,0))</f>
        <v>Females</v>
      </c>
      <c r="F14" s="129"/>
      <c r="G14" s="132"/>
      <c r="H14" s="132"/>
      <c r="I14" s="132"/>
      <c r="J14" s="132"/>
      <c r="K14" s="132"/>
      <c r="L14" s="132"/>
      <c r="M14" s="132"/>
      <c r="N14" s="132"/>
      <c r="O14" s="133"/>
    </row>
    <row r="15" spans="1:22">
      <c r="A15" s="134">
        <v>13</v>
      </c>
      <c r="B15" s="138" t="s">
        <v>7618</v>
      </c>
      <c r="C15" s="249"/>
      <c r="D15" s="129"/>
      <c r="E15" s="129"/>
      <c r="F15" s="129"/>
      <c r="G15" s="132"/>
      <c r="H15" s="132"/>
      <c r="I15" s="132"/>
      <c r="J15" s="132"/>
      <c r="K15" s="132"/>
      <c r="L15" s="132"/>
      <c r="M15" s="132"/>
      <c r="N15" s="132"/>
      <c r="O15" s="133"/>
    </row>
    <row r="16" spans="1:22">
      <c r="A16" s="134">
        <v>14</v>
      </c>
      <c r="B16" s="138" t="s">
        <v>221</v>
      </c>
      <c r="C16" s="249"/>
      <c r="D16" s="129"/>
      <c r="E16" s="129"/>
      <c r="F16" s="129"/>
      <c r="G16" s="132"/>
      <c r="H16" s="132"/>
      <c r="I16" s="132"/>
      <c r="J16" s="132"/>
      <c r="K16" s="132"/>
      <c r="L16" s="132"/>
      <c r="M16" s="132"/>
      <c r="N16" s="132"/>
      <c r="O16" s="133"/>
    </row>
    <row r="17" spans="1:15">
      <c r="A17" s="134">
        <v>15</v>
      </c>
      <c r="B17" s="138" t="s">
        <v>7619</v>
      </c>
      <c r="C17" s="249"/>
      <c r="D17" s="129"/>
      <c r="E17" s="129"/>
      <c r="F17" s="129"/>
      <c r="G17" s="132"/>
      <c r="H17" s="132"/>
      <c r="I17" s="132"/>
      <c r="J17" s="132"/>
      <c r="K17" s="132"/>
      <c r="L17" s="132"/>
      <c r="M17" s="132"/>
      <c r="N17" s="132"/>
      <c r="O17" s="133"/>
    </row>
    <row r="18" spans="1:15">
      <c r="A18" s="134">
        <v>16</v>
      </c>
      <c r="B18" s="138" t="s">
        <v>7620</v>
      </c>
      <c r="C18" s="249"/>
      <c r="D18" s="129"/>
      <c r="E18" s="129"/>
      <c r="F18" s="129"/>
      <c r="G18" s="132"/>
      <c r="H18" s="132"/>
      <c r="I18" s="132"/>
      <c r="J18" s="132"/>
      <c r="K18" s="132"/>
      <c r="L18" s="132"/>
      <c r="M18" s="132"/>
      <c r="N18" s="132"/>
      <c r="O18" s="133"/>
    </row>
    <row r="19" spans="1:15">
      <c r="A19" s="134">
        <v>17</v>
      </c>
      <c r="B19" s="138" t="s">
        <v>7621</v>
      </c>
      <c r="C19" s="249"/>
      <c r="D19" s="129"/>
      <c r="E19" s="129"/>
      <c r="F19" s="129"/>
      <c r="G19" s="132"/>
      <c r="H19" s="132"/>
      <c r="I19" s="132"/>
      <c r="J19" s="132"/>
      <c r="K19" s="132"/>
      <c r="L19" s="132"/>
      <c r="M19" s="132"/>
      <c r="N19" s="132"/>
      <c r="O19" s="133"/>
    </row>
    <row r="20" spans="1:15">
      <c r="A20" s="134">
        <v>18</v>
      </c>
      <c r="B20" s="135" t="s">
        <v>107</v>
      </c>
      <c r="C20" s="249"/>
      <c r="D20" s="129"/>
      <c r="E20" s="129"/>
      <c r="F20" s="129"/>
      <c r="G20" s="132"/>
      <c r="H20" s="132"/>
      <c r="I20" s="132"/>
      <c r="J20" s="132"/>
      <c r="K20" s="132"/>
      <c r="L20" s="132"/>
      <c r="M20" s="132"/>
      <c r="N20" s="132"/>
      <c r="O20" s="133"/>
    </row>
    <row r="21" spans="1:15">
      <c r="A21" s="134">
        <v>19</v>
      </c>
      <c r="B21" s="138" t="s">
        <v>7622</v>
      </c>
      <c r="C21" s="249"/>
      <c r="D21" s="129"/>
      <c r="E21" s="129"/>
      <c r="F21" s="129"/>
      <c r="G21" s="132"/>
      <c r="H21" s="132"/>
      <c r="I21" s="132"/>
      <c r="J21" s="132"/>
      <c r="K21" s="132"/>
      <c r="L21" s="132"/>
      <c r="M21" s="132"/>
      <c r="N21" s="132"/>
      <c r="O21" s="133"/>
    </row>
    <row r="22" spans="1:15">
      <c r="A22" s="134">
        <v>20</v>
      </c>
      <c r="B22" s="138" t="s">
        <v>7623</v>
      </c>
      <c r="C22" s="249"/>
      <c r="D22" s="129"/>
      <c r="E22" s="249"/>
      <c r="F22" s="249"/>
      <c r="G22" s="132"/>
      <c r="H22" s="132"/>
      <c r="I22" s="132"/>
      <c r="J22" s="132"/>
      <c r="K22" s="132"/>
      <c r="L22" s="132"/>
      <c r="M22" s="132"/>
      <c r="N22" s="132"/>
      <c r="O22" s="133"/>
    </row>
    <row r="23" spans="1:15">
      <c r="A23" s="134">
        <v>21</v>
      </c>
      <c r="B23" s="135" t="s">
        <v>27</v>
      </c>
      <c r="C23" s="249"/>
      <c r="D23" s="129"/>
      <c r="E23" s="249"/>
      <c r="F23" s="249"/>
      <c r="G23" s="132"/>
      <c r="H23" s="132"/>
      <c r="I23" s="132"/>
      <c r="J23" s="132"/>
      <c r="K23" s="132"/>
      <c r="L23" s="132"/>
      <c r="M23" s="132"/>
      <c r="N23" s="132"/>
      <c r="O23" s="133"/>
    </row>
    <row r="24" spans="1:15">
      <c r="A24" s="134">
        <v>22</v>
      </c>
      <c r="B24" s="138" t="s">
        <v>7624</v>
      </c>
      <c r="C24" s="249"/>
      <c r="D24" s="129"/>
      <c r="E24" s="249"/>
      <c r="F24" s="249"/>
      <c r="G24" s="132"/>
      <c r="H24" s="132"/>
      <c r="I24" s="132"/>
      <c r="J24" s="132"/>
      <c r="K24" s="132"/>
      <c r="L24" s="132"/>
      <c r="M24" s="132"/>
      <c r="N24" s="132"/>
      <c r="O24" s="133"/>
    </row>
    <row r="25" spans="1:15">
      <c r="A25" s="134">
        <v>23</v>
      </c>
      <c r="B25" s="138" t="s">
        <v>7625</v>
      </c>
      <c r="C25" s="249"/>
      <c r="D25" s="129"/>
      <c r="E25" s="249"/>
      <c r="F25" s="249"/>
      <c r="G25" s="132"/>
      <c r="H25" s="132"/>
      <c r="I25" s="132"/>
      <c r="J25" s="132"/>
      <c r="K25" s="132"/>
      <c r="L25" s="132"/>
      <c r="M25" s="132"/>
      <c r="N25" s="132"/>
      <c r="O25" s="133"/>
    </row>
    <row r="26" spans="1:15">
      <c r="A26" s="134">
        <v>24</v>
      </c>
      <c r="B26" s="135" t="s">
        <v>28</v>
      </c>
      <c r="C26" s="249"/>
      <c r="D26" s="129"/>
      <c r="E26" s="129"/>
      <c r="F26" s="129"/>
      <c r="G26" s="132"/>
      <c r="H26" s="132"/>
      <c r="I26" s="132"/>
      <c r="J26" s="132"/>
      <c r="K26" s="132"/>
      <c r="L26" s="132"/>
      <c r="M26" s="132"/>
      <c r="N26" s="132"/>
      <c r="O26" s="133"/>
    </row>
    <row r="27" spans="1:15">
      <c r="A27" s="134">
        <v>25</v>
      </c>
      <c r="B27" s="138" t="s">
        <v>7626</v>
      </c>
      <c r="C27" s="249"/>
      <c r="D27" s="129"/>
      <c r="E27" s="249"/>
      <c r="F27" s="249"/>
      <c r="G27" s="132"/>
      <c r="H27" s="132"/>
      <c r="I27" s="132"/>
      <c r="J27" s="132"/>
      <c r="K27" s="132"/>
      <c r="L27" s="132"/>
      <c r="M27" s="132"/>
      <c r="N27" s="132"/>
      <c r="O27" s="133"/>
    </row>
    <row r="28" spans="1:15">
      <c r="A28" s="134">
        <v>26</v>
      </c>
      <c r="B28" s="138" t="s">
        <v>7627</v>
      </c>
      <c r="C28" s="249"/>
      <c r="D28" s="129"/>
      <c r="E28" s="249"/>
      <c r="F28" s="249"/>
      <c r="G28" s="132"/>
      <c r="H28" s="132"/>
      <c r="I28" s="132"/>
      <c r="J28" s="132"/>
      <c r="K28" s="132"/>
      <c r="L28" s="132"/>
      <c r="M28" s="132"/>
      <c r="N28" s="132"/>
      <c r="O28" s="133"/>
    </row>
    <row r="29" spans="1:15">
      <c r="A29" s="134">
        <v>27</v>
      </c>
      <c r="B29" s="138" t="s">
        <v>7628</v>
      </c>
      <c r="C29" s="249"/>
      <c r="D29" s="129"/>
      <c r="E29" s="249"/>
      <c r="F29" s="249"/>
      <c r="G29" s="132"/>
      <c r="H29" s="132"/>
      <c r="I29" s="132"/>
      <c r="J29" s="132"/>
      <c r="K29" s="132"/>
      <c r="L29" s="132"/>
      <c r="M29" s="132"/>
      <c r="N29" s="132"/>
      <c r="O29" s="133"/>
    </row>
    <row r="30" spans="1:15">
      <c r="A30" s="134">
        <v>28</v>
      </c>
      <c r="B30" s="138" t="s">
        <v>7629</v>
      </c>
      <c r="C30" s="249"/>
      <c r="D30" s="129"/>
      <c r="E30" s="149"/>
      <c r="F30" s="129"/>
      <c r="G30" s="132"/>
      <c r="H30" s="132"/>
      <c r="I30" s="132"/>
      <c r="J30" s="132"/>
      <c r="K30" s="132"/>
      <c r="L30" s="132"/>
      <c r="M30" s="132"/>
      <c r="N30" s="132"/>
      <c r="O30" s="133"/>
    </row>
    <row r="31" spans="1:15" ht="14.4" thickBot="1">
      <c r="A31" s="141">
        <v>29</v>
      </c>
      <c r="B31" s="142" t="s">
        <v>7610</v>
      </c>
      <c r="C31" s="249"/>
      <c r="D31" s="129"/>
      <c r="E31" s="129"/>
      <c r="F31" s="129"/>
      <c r="G31" s="129"/>
      <c r="H31" s="129"/>
      <c r="I31" s="129"/>
      <c r="J31" s="129"/>
      <c r="K31" s="129"/>
      <c r="L31" s="129"/>
      <c r="M31" s="129"/>
      <c r="N31" s="129"/>
      <c r="O31" s="133"/>
    </row>
    <row r="32" spans="1:15" ht="14.4" thickBot="1">
      <c r="A32" s="128"/>
      <c r="B32" s="129"/>
      <c r="C32" s="129"/>
      <c r="D32" s="129"/>
      <c r="E32" s="129"/>
      <c r="F32" s="129"/>
      <c r="G32" s="129"/>
      <c r="H32" s="129"/>
      <c r="I32" s="129"/>
      <c r="J32" s="129"/>
      <c r="K32" s="129"/>
      <c r="L32" s="129"/>
      <c r="M32" s="129"/>
      <c r="N32" s="129"/>
      <c r="O32" s="133"/>
    </row>
    <row r="33" spans="1:24">
      <c r="A33" s="128"/>
      <c r="B33" s="251" t="s">
        <v>77</v>
      </c>
      <c r="C33" s="255"/>
      <c r="D33" s="255"/>
      <c r="E33" s="255"/>
      <c r="F33" s="255"/>
      <c r="G33" s="255"/>
      <c r="H33" s="255"/>
      <c r="I33" s="255"/>
      <c r="J33" s="255"/>
      <c r="K33" s="255"/>
      <c r="L33" s="255"/>
      <c r="M33" s="255"/>
      <c r="N33" s="252"/>
      <c r="O33" s="133"/>
      <c r="P33" s="11"/>
      <c r="Q33" s="11"/>
      <c r="R33" s="11"/>
    </row>
    <row r="34" spans="1:24">
      <c r="A34" s="128"/>
      <c r="B34" s="145" t="s">
        <v>73</v>
      </c>
      <c r="C34" s="146" t="s">
        <v>22</v>
      </c>
      <c r="D34" s="146">
        <v>2004</v>
      </c>
      <c r="E34" s="146">
        <v>2005</v>
      </c>
      <c r="F34" s="146">
        <v>2006</v>
      </c>
      <c r="G34" s="146">
        <v>2007</v>
      </c>
      <c r="H34" s="146">
        <v>2008</v>
      </c>
      <c r="I34" s="146">
        <v>2009</v>
      </c>
      <c r="J34" s="146">
        <v>2010</v>
      </c>
      <c r="K34" s="146">
        <v>2011</v>
      </c>
      <c r="L34" s="146">
        <v>2012</v>
      </c>
      <c r="M34" s="146">
        <v>2013</v>
      </c>
      <c r="N34" s="147">
        <v>2014</v>
      </c>
      <c r="O34" s="133"/>
      <c r="P34" s="11"/>
      <c r="Q34" s="11"/>
      <c r="R34" s="11"/>
    </row>
    <row r="35" spans="1:24" ht="14.4" thickBot="1">
      <c r="A35" s="128"/>
      <c r="B35" s="141" t="str">
        <f>E14</f>
        <v>Females</v>
      </c>
      <c r="C35" s="148" t="str">
        <f>E13</f>
        <v>Wales</v>
      </c>
      <c r="D35" s="148">
        <f>IF($B$35="persons",INDEX('Data for interactive'!C6:C35,MATCH('ALL CONTROLS'!$C$35,'Data for interactive'!$A$6:$A$35,0)),IF('ALL CONTROLS'!$B$35="Males",INDEX('Data for interactive'!C36:C65,MATCH('ALL CONTROLS'!$C$35,'Data for interactive'!$A$36:$A$65,0)),IF('ALL CONTROLS'!$B$35="Females",INDEX('Data for interactive'!C66:C95,MATCH('ALL CONTROLS'!$C$35,'Data for interactive'!$A$66:$A$95,0)),"Error")))</f>
        <v>1518841</v>
      </c>
      <c r="E35" s="148">
        <f>IF($B$35="persons",INDEX('Data for interactive'!D6:D35,MATCH('ALL CONTROLS'!$C$35,'Data for interactive'!$A$6:$A$35,0)),IF('ALL CONTROLS'!$B$35="Males",INDEX('Data for interactive'!D36:D65,MATCH('ALL CONTROLS'!$C$35,'Data for interactive'!$A$36:$A$65,0)),IF('ALL CONTROLS'!$B$35="Females",INDEX('Data for interactive'!D66:D95,MATCH('ALL CONTROLS'!$C$35,'Data for interactive'!$A$66:$A$95,0)),"Error")))</f>
        <v>1521554</v>
      </c>
      <c r="F35" s="148">
        <f>IF($B$35="persons",INDEX('Data for interactive'!E6:E35,MATCH('ALL CONTROLS'!$C$35,'Data for interactive'!$A$6:$A$35,0)),IF('ALL CONTROLS'!$B$35="Males",INDEX('Data for interactive'!E36:E65,MATCH('ALL CONTROLS'!$C$35,'Data for interactive'!$A$36:$A$65,0)),IF('ALL CONTROLS'!$B$35="Females",INDEX('Data for interactive'!E66:E95,MATCH('ALL CONTROLS'!$C$35,'Data for interactive'!$A$66:$A$95,0)),"Error")))</f>
        <v>1530008</v>
      </c>
      <c r="G35" s="148">
        <f>IF($B$35="persons",INDEX('Data for interactive'!F6:F35,MATCH('ALL CONTROLS'!$C$35,'Data for interactive'!$A$6:$A$35,0)),IF('ALL CONTROLS'!$B$35="Males",INDEX('Data for interactive'!F36:F65,MATCH('ALL CONTROLS'!$C$35,'Data for interactive'!$A$36:$A$65,0)),IF('ALL CONTROLS'!$B$35="Females",INDEX('Data for interactive'!F66:F95,MATCH('ALL CONTROLS'!$C$35,'Data for interactive'!$A$66:$A$95,0)),"Error")))</f>
        <v>1537764</v>
      </c>
      <c r="H35" s="148">
        <f>IF($B$35="persons",INDEX('Data for interactive'!G6:G35,MATCH('ALL CONTROLS'!$C$35,'Data for interactive'!$A$6:$A$35,0)),IF('ALL CONTROLS'!$B$35="Males",INDEX('Data for interactive'!G36:G65,MATCH('ALL CONTROLS'!$C$35,'Data for interactive'!$A$36:$A$65,0)),IF('ALL CONTROLS'!$B$35="Females",INDEX('Data for interactive'!G66:G95,MATCH('ALL CONTROLS'!$C$35,'Data for interactive'!$A$66:$A$95,0)),"Error")))</f>
        <v>1546472</v>
      </c>
      <c r="I35" s="148">
        <f>IF($B$35="persons",INDEX('Data for interactive'!H6:H35,MATCH('ALL CONTROLS'!$C$35,'Data for interactive'!$A$6:$A$35,0)),IF('ALL CONTROLS'!$B$35="Males",INDEX('Data for interactive'!H36:H65,MATCH('ALL CONTROLS'!$C$35,'Data for interactive'!$A$36:$A$65,0)),IF('ALL CONTROLS'!$B$35="Females",INDEX('Data for interactive'!H66:H95,MATCH('ALL CONTROLS'!$C$35,'Data for interactive'!$A$66:$A$95,0)),"Error")))</f>
        <v>1551024</v>
      </c>
      <c r="J35" s="148">
        <f>IF($B$35="persons",INDEX('Data for interactive'!I6:I35,MATCH('ALL CONTROLS'!$C$35,'Data for interactive'!$A$6:$A$35,0)),IF('ALL CONTROLS'!$B$35="Males",INDEX('Data for interactive'!I36:I65,MATCH('ALL CONTROLS'!$C$35,'Data for interactive'!$A$36:$A$65,0)),IF('ALL CONTROLS'!$B$35="Females",INDEX('Data for interactive'!I66:I95,MATCH('ALL CONTROLS'!$C$35,'Data for interactive'!$A$66:$A$95,0)),"Error")))</f>
        <v>1554478</v>
      </c>
      <c r="K35" s="148">
        <f>IF($B$35="persons",INDEX('Data for interactive'!J6:J35,MATCH('ALL CONTROLS'!$C$35,'Data for interactive'!$A$6:$A$35,0)),IF('ALL CONTROLS'!$B$35="Males",INDEX('Data for interactive'!J36:J65,MATCH('ALL CONTROLS'!$C$35,'Data for interactive'!$A$36:$A$65,0)),IF('ALL CONTROLS'!$B$35="Females",INDEX('Data for interactive'!J66:J95,MATCH('ALL CONTROLS'!$C$35,'Data for interactive'!$A$66:$A$95,0)),"Error")))</f>
        <v>1559283</v>
      </c>
      <c r="L35" s="148">
        <f>IF($B$35="persons",INDEX('Data for interactive'!K6:K35,MATCH('ALL CONTROLS'!$C$35,'Data for interactive'!$A$6:$A$35,0)),IF('ALL CONTROLS'!$B$35="Males",INDEX('Data for interactive'!K36:K65,MATCH('ALL CONTROLS'!$C$35,'Data for interactive'!$A$36:$A$65,0)),IF('ALL CONTROLS'!$B$35="Females",INDEX('Data for interactive'!K66:K95,MATCH('ALL CONTROLS'!$C$35,'Data for interactive'!$A$66:$A$95,0)),"Error")))</f>
        <v>1564131</v>
      </c>
      <c r="M35" s="148">
        <f>IF($B$35="persons",INDEX('Data for interactive'!L6:L35,MATCH('ALL CONTROLS'!$C$35,'Data for interactive'!$A$6:$A$35,0)),IF('ALL CONTROLS'!$B$35="Males",INDEX('Data for interactive'!L36:L65,MATCH('ALL CONTROLS'!$C$35,'Data for interactive'!$A$36:$A$65,0)),IF('ALL CONTROLS'!$B$35="Females",INDEX('Data for interactive'!L66:L95,MATCH('ALL CONTROLS'!$C$35,'Data for interactive'!$A$66:$A$95,0)),"Error")))</f>
        <v>1567185</v>
      </c>
      <c r="N35" s="143">
        <f>IF($B$35="persons",INDEX('Data for interactive'!M6:M35,MATCH('ALL CONTROLS'!$C$35,'Data for interactive'!$A$6:$A$35,0)),IF('ALL CONTROLS'!$B$35="Males",INDEX('Data for interactive'!M36:M65,MATCH('ALL CONTROLS'!$C$35,'Data for interactive'!$A$36:$A$65,0)),IF('ALL CONTROLS'!$B$35="Females",INDEX('Data for interactive'!M66:M95,MATCH('ALL CONTROLS'!$C$35,'Data for interactive'!$A$66:$A$95,0)),"Error")))</f>
        <v>1570721</v>
      </c>
      <c r="O35" s="133"/>
      <c r="P35" s="11"/>
      <c r="Q35" s="11"/>
      <c r="R35" s="11"/>
    </row>
    <row r="36" spans="1:24" ht="14.4" thickBot="1">
      <c r="A36" s="128"/>
      <c r="B36" s="129"/>
      <c r="C36" s="129"/>
      <c r="D36" s="129"/>
      <c r="E36" s="129"/>
      <c r="F36" s="129"/>
      <c r="G36" s="129"/>
      <c r="H36" s="129"/>
      <c r="I36" s="129"/>
      <c r="J36" s="129"/>
      <c r="K36" s="129"/>
      <c r="L36" s="129"/>
      <c r="M36" s="129"/>
      <c r="N36" s="129"/>
      <c r="O36" s="133"/>
      <c r="P36" s="11"/>
      <c r="Q36" s="11"/>
      <c r="R36" s="11"/>
    </row>
    <row r="37" spans="1:24">
      <c r="A37" s="128"/>
      <c r="B37" s="457" t="s">
        <v>91</v>
      </c>
      <c r="C37" s="458"/>
      <c r="D37" s="256">
        <v>2004</v>
      </c>
      <c r="E37" s="256">
        <f t="shared" ref="E37:N37" si="0">E34</f>
        <v>2005</v>
      </c>
      <c r="F37" s="256">
        <f t="shared" si="0"/>
        <v>2006</v>
      </c>
      <c r="G37" s="256">
        <f t="shared" si="0"/>
        <v>2007</v>
      </c>
      <c r="H37" s="256">
        <f t="shared" si="0"/>
        <v>2008</v>
      </c>
      <c r="I37" s="256">
        <f t="shared" si="0"/>
        <v>2009</v>
      </c>
      <c r="J37" s="256">
        <f t="shared" si="0"/>
        <v>2010</v>
      </c>
      <c r="K37" s="256">
        <f t="shared" si="0"/>
        <v>2011</v>
      </c>
      <c r="L37" s="256">
        <f t="shared" si="0"/>
        <v>2012</v>
      </c>
      <c r="M37" s="256">
        <f t="shared" si="0"/>
        <v>2013</v>
      </c>
      <c r="N37" s="257">
        <f t="shared" si="0"/>
        <v>2014</v>
      </c>
      <c r="O37" s="280" t="s">
        <v>7634</v>
      </c>
      <c r="P37" s="11"/>
      <c r="Q37" s="11"/>
      <c r="R37" s="11"/>
    </row>
    <row r="38" spans="1:24">
      <c r="A38" s="128"/>
      <c r="B38" s="455" t="s">
        <v>92</v>
      </c>
      <c r="C38" s="456"/>
      <c r="D38" s="129"/>
      <c r="E38" s="129">
        <f t="shared" ref="E38:N38" si="1">E35</f>
        <v>1521554</v>
      </c>
      <c r="F38" s="129">
        <f t="shared" si="1"/>
        <v>1530008</v>
      </c>
      <c r="G38" s="129">
        <f t="shared" si="1"/>
        <v>1537764</v>
      </c>
      <c r="H38" s="129">
        <f t="shared" si="1"/>
        <v>1546472</v>
      </c>
      <c r="I38" s="129">
        <f t="shared" si="1"/>
        <v>1551024</v>
      </c>
      <c r="J38" s="129">
        <f t="shared" si="1"/>
        <v>1554478</v>
      </c>
      <c r="K38" s="129">
        <f t="shared" si="1"/>
        <v>1559283</v>
      </c>
      <c r="L38" s="129">
        <f t="shared" si="1"/>
        <v>1564131</v>
      </c>
      <c r="M38" s="129">
        <f t="shared" si="1"/>
        <v>1567185</v>
      </c>
      <c r="N38" s="135">
        <f t="shared" si="1"/>
        <v>1570721</v>
      </c>
      <c r="O38" s="281">
        <f>N38+96</f>
        <v>1570817</v>
      </c>
      <c r="P38" s="11"/>
      <c r="Q38" s="11"/>
      <c r="R38" s="11"/>
    </row>
    <row r="39" spans="1:24">
      <c r="A39" s="128"/>
      <c r="B39" s="455" t="s">
        <v>93</v>
      </c>
      <c r="C39" s="456"/>
      <c r="D39" s="129"/>
      <c r="E39" s="149" t="s">
        <v>225</v>
      </c>
      <c r="F39" s="129">
        <f t="shared" ref="F39" si="2">F38-E38</f>
        <v>8454</v>
      </c>
      <c r="G39" s="129">
        <f>G38-E38</f>
        <v>16210</v>
      </c>
      <c r="H39" s="129">
        <f>H38-E38</f>
        <v>24918</v>
      </c>
      <c r="I39" s="129">
        <f>I38-E38</f>
        <v>29470</v>
      </c>
      <c r="J39" s="129">
        <f>J38-E38</f>
        <v>32924</v>
      </c>
      <c r="K39" s="129">
        <f>K38-E38</f>
        <v>37729</v>
      </c>
      <c r="L39" s="129">
        <f>L38-E38</f>
        <v>42577</v>
      </c>
      <c r="M39" s="129">
        <f>M38-E38</f>
        <v>45631</v>
      </c>
      <c r="N39" s="135">
        <f>N38-E38</f>
        <v>49167</v>
      </c>
      <c r="O39" s="282">
        <f>O38-E38</f>
        <v>49263</v>
      </c>
      <c r="P39" s="11"/>
      <c r="Q39" s="11"/>
      <c r="R39" s="11"/>
    </row>
    <row r="40" spans="1:24">
      <c r="A40" s="128"/>
      <c r="B40" s="455" t="s">
        <v>94</v>
      </c>
      <c r="C40" s="456"/>
      <c r="D40" s="129"/>
      <c r="E40" s="149" t="s">
        <v>225</v>
      </c>
      <c r="F40" s="129">
        <f t="shared" ref="F40" si="3">F39/E38*100</f>
        <v>0.55561616610386488</v>
      </c>
      <c r="G40" s="129">
        <f>G39/E38*100</f>
        <v>1.0653581798608527</v>
      </c>
      <c r="H40" s="129">
        <f>H39/E38*100</f>
        <v>1.6376678054147271</v>
      </c>
      <c r="I40" s="129">
        <f>I39/E38*100</f>
        <v>1.9368356298889162</v>
      </c>
      <c r="J40" s="129">
        <f>J39/E38*100</f>
        <v>2.1638403894965279</v>
      </c>
      <c r="K40" s="129">
        <f>K39/E38*100</f>
        <v>2.4796359511394273</v>
      </c>
      <c r="L40" s="129">
        <f>L39/E38*100</f>
        <v>2.798257570878194</v>
      </c>
      <c r="M40" s="129">
        <f>M39/E38*100</f>
        <v>2.9989734179661056</v>
      </c>
      <c r="N40" s="135">
        <f>N39/E38*100</f>
        <v>3.2313674046402561</v>
      </c>
      <c r="O40" s="283">
        <f>O39/E38*100</f>
        <v>3.2376767436449843</v>
      </c>
      <c r="P40" s="11"/>
      <c r="Q40" s="11"/>
      <c r="R40" s="11"/>
    </row>
    <row r="41" spans="1:24" ht="14.4" thickBot="1">
      <c r="A41" s="128"/>
      <c r="B41" s="459" t="s">
        <v>100</v>
      </c>
      <c r="C41" s="460"/>
      <c r="D41" s="148"/>
      <c r="E41" s="148">
        <f>'Data for interactive'!D96</f>
        <v>50606034</v>
      </c>
      <c r="F41" s="148">
        <f>'Data for interactive'!E96</f>
        <v>50965186</v>
      </c>
      <c r="G41" s="148">
        <f>'Data for interactive'!F96</f>
        <v>51381093</v>
      </c>
      <c r="H41" s="148">
        <f>'Data for interactive'!G96</f>
        <v>51815853</v>
      </c>
      <c r="I41" s="148">
        <f>'Data for interactive'!H96</f>
        <v>52196381</v>
      </c>
      <c r="J41" s="148">
        <f>'Data for interactive'!I96</f>
        <v>52642452</v>
      </c>
      <c r="K41" s="148">
        <f>'Data for interactive'!J96</f>
        <v>53107169</v>
      </c>
      <c r="L41" s="148">
        <f>'Data for interactive'!K96</f>
        <v>53493729</v>
      </c>
      <c r="M41" s="148">
        <f>'Data for interactive'!L96</f>
        <v>53865817</v>
      </c>
      <c r="N41" s="143">
        <f>'Data for interactive'!M96</f>
        <v>54316618</v>
      </c>
      <c r="O41" s="133"/>
      <c r="P41" s="11"/>
      <c r="Q41" s="11"/>
      <c r="R41" s="11"/>
    </row>
    <row r="42" spans="1:24">
      <c r="A42" s="128"/>
      <c r="B42" s="144"/>
      <c r="C42" s="144"/>
      <c r="D42" s="129"/>
      <c r="E42" s="144"/>
      <c r="F42" s="144"/>
      <c r="G42" s="144"/>
      <c r="H42" s="144"/>
      <c r="I42" s="144"/>
      <c r="J42" s="144"/>
      <c r="K42" s="129"/>
      <c r="L42" s="129"/>
      <c r="M42" s="129"/>
      <c r="N42" s="129"/>
      <c r="O42" s="133"/>
      <c r="P42" s="11"/>
      <c r="Q42" s="11"/>
      <c r="R42" s="11"/>
    </row>
    <row r="43" spans="1:24" ht="17.399999999999999">
      <c r="A43" s="274" t="s">
        <v>7606</v>
      </c>
      <c r="B43" s="273"/>
      <c r="C43" s="273"/>
      <c r="D43" s="273"/>
      <c r="E43" s="273"/>
      <c r="F43" s="273"/>
      <c r="G43" s="273"/>
      <c r="H43" s="273"/>
      <c r="I43" s="273"/>
      <c r="J43" s="273"/>
      <c r="K43" s="273"/>
      <c r="L43" s="273"/>
      <c r="M43" s="273"/>
      <c r="N43" s="273"/>
      <c r="O43" s="273"/>
      <c r="P43" s="264"/>
      <c r="Q43" s="264"/>
      <c r="R43" s="264"/>
      <c r="S43" s="264"/>
      <c r="T43" s="264"/>
      <c r="U43" s="264"/>
      <c r="V43" s="264"/>
      <c r="W43" s="264"/>
    </row>
    <row r="44" spans="1:24" ht="16.8" thickBot="1">
      <c r="A44" s="276" t="s">
        <v>113</v>
      </c>
      <c r="B44" s="264"/>
      <c r="C44" s="275"/>
      <c r="D44" s="275"/>
      <c r="E44" s="273"/>
      <c r="F44" s="273"/>
      <c r="G44" s="273"/>
      <c r="H44" s="273"/>
      <c r="I44" s="273"/>
      <c r="J44" s="273"/>
      <c r="K44" s="273"/>
      <c r="L44" s="273"/>
      <c r="M44" s="273"/>
      <c r="N44" s="273"/>
      <c r="O44" s="275"/>
      <c r="P44" s="275"/>
      <c r="Q44" s="275"/>
      <c r="R44" s="275"/>
      <c r="S44" s="275"/>
      <c r="T44" s="275"/>
      <c r="U44" s="275"/>
      <c r="V44" s="275"/>
      <c r="W44" s="275"/>
      <c r="X44" s="16"/>
    </row>
    <row r="45" spans="1:24">
      <c r="A45" s="261" t="s">
        <v>114</v>
      </c>
      <c r="B45" s="150"/>
      <c r="C45" s="150"/>
      <c r="D45" s="151"/>
      <c r="E45" s="273"/>
      <c r="F45" s="273"/>
      <c r="G45" s="273"/>
      <c r="H45" s="273"/>
      <c r="I45" s="273"/>
      <c r="J45" s="273"/>
      <c r="K45" s="273"/>
      <c r="L45" s="273"/>
      <c r="M45" s="273"/>
      <c r="N45" s="273"/>
      <c r="O45" s="152"/>
      <c r="P45" s="152"/>
      <c r="Q45" s="152"/>
      <c r="R45" s="152"/>
      <c r="S45" s="152"/>
      <c r="T45" s="152"/>
      <c r="U45" s="152"/>
      <c r="V45" s="152"/>
      <c r="W45" s="152"/>
      <c r="X45" s="16"/>
    </row>
    <row r="46" spans="1:24">
      <c r="A46" s="262"/>
      <c r="B46" s="152" t="s">
        <v>103</v>
      </c>
      <c r="C46" s="152" t="s">
        <v>115</v>
      </c>
      <c r="D46" s="155" t="s">
        <v>116</v>
      </c>
      <c r="E46" s="273"/>
      <c r="F46" s="273"/>
      <c r="G46" s="273"/>
      <c r="H46" s="273"/>
      <c r="I46" s="273"/>
      <c r="J46" s="273"/>
      <c r="K46" s="273"/>
      <c r="L46" s="273"/>
      <c r="M46" s="273"/>
      <c r="N46" s="273"/>
      <c r="O46" s="156"/>
      <c r="P46" s="156"/>
      <c r="Q46" s="156"/>
      <c r="R46" s="156"/>
      <c r="S46" s="156"/>
      <c r="T46" s="156"/>
      <c r="U46" s="156"/>
      <c r="V46" s="156"/>
      <c r="W46" s="156"/>
      <c r="X46" s="279"/>
    </row>
    <row r="47" spans="1:24" ht="14.4" thickBot="1">
      <c r="A47" s="262" t="s">
        <v>117</v>
      </c>
      <c r="B47" s="152">
        <v>1</v>
      </c>
      <c r="C47" s="152">
        <v>1</v>
      </c>
      <c r="D47" s="155">
        <v>1</v>
      </c>
      <c r="E47" s="152"/>
      <c r="F47" s="152"/>
      <c r="G47" s="152"/>
      <c r="H47" s="152"/>
      <c r="I47" s="152"/>
      <c r="J47" s="152"/>
      <c r="K47" s="152"/>
      <c r="L47" s="152"/>
      <c r="M47" s="152"/>
      <c r="N47" s="152"/>
      <c r="O47" s="152"/>
      <c r="P47" s="152"/>
      <c r="Q47" s="152"/>
      <c r="R47" s="152"/>
      <c r="S47" s="152"/>
      <c r="T47" s="152"/>
      <c r="U47" s="152"/>
      <c r="V47" s="152"/>
      <c r="W47" s="153"/>
      <c r="X47" s="16"/>
    </row>
    <row r="48" spans="1:24" ht="14.4" thickBot="1">
      <c r="A48" s="262" t="s">
        <v>118</v>
      </c>
      <c r="B48" s="152" t="str">
        <f>INDEX(A58:A86,B47,1)</f>
        <v>Wales</v>
      </c>
      <c r="C48" s="152" t="str">
        <f>INDEX(C59:C61,C47,1)</f>
        <v>Females</v>
      </c>
      <c r="D48" s="155" t="str">
        <f>INDEX(D59:D60,D47,1)</f>
        <v>Count</v>
      </c>
      <c r="E48" s="152"/>
      <c r="F48" s="152"/>
      <c r="G48" s="258" t="s">
        <v>119</v>
      </c>
      <c r="H48" s="157"/>
      <c r="I48" s="157"/>
      <c r="J48" s="157"/>
      <c r="K48" s="158"/>
      <c r="L48" s="152"/>
      <c r="M48" s="152"/>
      <c r="N48" s="152"/>
      <c r="O48" s="152"/>
      <c r="P48" s="152"/>
      <c r="Q48" s="152"/>
      <c r="R48" s="152"/>
      <c r="S48" s="152"/>
      <c r="T48" s="152"/>
      <c r="U48" s="152"/>
      <c r="V48" s="152"/>
      <c r="W48" s="153"/>
      <c r="X48" s="16"/>
    </row>
    <row r="49" spans="1:24" ht="14.4" thickBot="1">
      <c r="A49" s="262" t="s">
        <v>120</v>
      </c>
      <c r="B49" s="152" t="str">
        <f>VLOOKUP(TRIM(B48),'LA-LACODE Lookup'!A1:B60,2,FALSE)</f>
        <v>W</v>
      </c>
      <c r="C49" s="152"/>
      <c r="D49" s="155"/>
      <c r="E49" s="152"/>
      <c r="F49" s="152"/>
      <c r="G49" s="159"/>
      <c r="H49" s="160" t="s">
        <v>121</v>
      </c>
      <c r="I49" s="160" t="s">
        <v>102</v>
      </c>
      <c r="J49" s="161" t="s">
        <v>122</v>
      </c>
      <c r="K49" s="162" t="s">
        <v>123</v>
      </c>
      <c r="L49" s="152"/>
      <c r="M49" s="152"/>
      <c r="N49" s="152"/>
      <c r="O49" s="163"/>
      <c r="P49" s="163"/>
      <c r="Q49" s="152"/>
      <c r="R49" s="152"/>
      <c r="S49" s="152"/>
      <c r="T49" s="152"/>
      <c r="U49" s="152"/>
      <c r="V49" s="152"/>
      <c r="W49" s="153"/>
      <c r="X49" s="16"/>
    </row>
    <row r="50" spans="1:24">
      <c r="A50" s="262" t="s">
        <v>124</v>
      </c>
      <c r="B50" s="152" t="str">
        <f>VLOOKUP(B49,'LA-LACODE Lookup'!A1:B60,2,FALSE)&amp;"16-64"</f>
        <v>16-64</v>
      </c>
      <c r="C50" s="152"/>
      <c r="D50" s="155"/>
      <c r="E50" s="152"/>
      <c r="F50" s="152"/>
      <c r="G50" s="164"/>
      <c r="H50" s="165" t="str">
        <f t="shared" ref="H50:H59" si="4">$B$49</f>
        <v>W</v>
      </c>
      <c r="I50" s="166">
        <v>2005</v>
      </c>
      <c r="J50" s="165" t="str">
        <f>H50&amp;""&amp;$I$50&amp;""&amp;C48&amp;""&amp;$D$48&amp;""&amp;G51</f>
        <v>W2005FemalesCount&lt;16</v>
      </c>
      <c r="K50" s="167">
        <f>VLOOKUP(J50,'ALL DATA'!$B$2:$H$7201,7,0)</f>
        <v>276718</v>
      </c>
      <c r="L50" s="168"/>
      <c r="M50" s="168"/>
      <c r="N50" s="168"/>
      <c r="O50" s="168"/>
      <c r="P50" s="168" t="b">
        <v>0</v>
      </c>
      <c r="Q50" s="152"/>
      <c r="R50" s="152"/>
      <c r="S50" s="152"/>
      <c r="T50" s="152"/>
      <c r="U50" s="152"/>
      <c r="V50" s="152"/>
      <c r="W50" s="153"/>
      <c r="X50" s="16"/>
    </row>
    <row r="51" spans="1:24">
      <c r="A51" s="262" t="s">
        <v>125</v>
      </c>
      <c r="B51" s="152" t="str">
        <f>VLOOKUP(B49,'LA-LACODE Lookup'!A1:B60,2,FALSE)&amp;"65-84"</f>
        <v>65-84</v>
      </c>
      <c r="C51" s="152"/>
      <c r="D51" s="155"/>
      <c r="E51" s="152"/>
      <c r="F51" s="152"/>
      <c r="G51" s="169" t="s">
        <v>126</v>
      </c>
      <c r="H51" s="170" t="str">
        <f t="shared" si="4"/>
        <v>W</v>
      </c>
      <c r="I51" s="171">
        <v>2006</v>
      </c>
      <c r="J51" s="170" t="str">
        <f>H51&amp;""&amp;$I$51&amp;""&amp;C48&amp;""&amp;$D$48&amp;""&amp;G51</f>
        <v>W2006FemalesCount&lt;16</v>
      </c>
      <c r="K51" s="172">
        <f>VLOOKUP(J51,'ALL DATA'!$B$2:$H$7201,7,0)</f>
        <v>275376</v>
      </c>
      <c r="L51" s="168"/>
      <c r="M51" s="168"/>
      <c r="N51" s="168"/>
      <c r="O51" s="168"/>
      <c r="P51" s="168" t="b">
        <v>0</v>
      </c>
      <c r="Q51" s="152"/>
      <c r="R51" s="152"/>
      <c r="S51" s="152"/>
      <c r="T51" s="152"/>
      <c r="U51" s="152"/>
      <c r="V51" s="152"/>
      <c r="W51" s="153"/>
      <c r="X51" s="16"/>
    </row>
    <row r="52" spans="1:24" ht="14.4" thickBot="1">
      <c r="A52" s="263" t="s">
        <v>127</v>
      </c>
      <c r="B52" s="173" t="str">
        <f>VLOOKUP(B49,'LA-LACODE Lookup'!A2:B61,2,FALSE)&amp;"85+"</f>
        <v>85+</v>
      </c>
      <c r="C52" s="173"/>
      <c r="D52" s="174"/>
      <c r="E52" s="152"/>
      <c r="F52" s="152"/>
      <c r="G52" s="175"/>
      <c r="H52" s="170" t="str">
        <f t="shared" si="4"/>
        <v>W</v>
      </c>
      <c r="I52" s="171">
        <v>2007</v>
      </c>
      <c r="J52" s="170" t="str">
        <f>H52&amp;""&amp;$I$52&amp;""&amp;C48&amp;""&amp;$D$48&amp;""&amp;G51</f>
        <v>W2007FemalesCount&lt;16</v>
      </c>
      <c r="K52" s="172">
        <f>VLOOKUP(J52,'ALL DATA'!$B$2:$H$7201,7,0)</f>
        <v>273727</v>
      </c>
      <c r="L52" s="168"/>
      <c r="M52" s="168"/>
      <c r="N52" s="168"/>
      <c r="O52" s="168"/>
      <c r="P52" s="168" t="b">
        <v>0</v>
      </c>
      <c r="Q52" s="152"/>
      <c r="R52" s="152"/>
      <c r="S52" s="152"/>
      <c r="T52" s="152"/>
      <c r="U52" s="152"/>
      <c r="V52" s="152"/>
      <c r="W52" s="153"/>
      <c r="X52" s="16"/>
    </row>
    <row r="53" spans="1:24" ht="14.4" thickBot="1">
      <c r="A53" s="154"/>
      <c r="B53" s="152"/>
      <c r="C53" s="152"/>
      <c r="D53" s="152"/>
      <c r="E53" s="152"/>
      <c r="F53" s="152"/>
      <c r="G53" s="175"/>
      <c r="H53" s="170" t="str">
        <f t="shared" si="4"/>
        <v>W</v>
      </c>
      <c r="I53" s="171">
        <v>2008</v>
      </c>
      <c r="J53" s="170" t="str">
        <f>H53&amp;""&amp;$I$53&amp;""&amp;C48&amp;""&amp;$D$48&amp;""&amp;G51</f>
        <v>W2008FemalesCount&lt;16</v>
      </c>
      <c r="K53" s="172">
        <f>VLOOKUP(J53,'ALL DATA'!$B$2:$H$7201,7,0)</f>
        <v>272342</v>
      </c>
      <c r="L53" s="168"/>
      <c r="M53" s="168"/>
      <c r="N53" s="168"/>
      <c r="O53" s="168"/>
      <c r="P53" s="168" t="b">
        <v>0</v>
      </c>
      <c r="Q53" s="152"/>
      <c r="R53" s="152"/>
      <c r="S53" s="152"/>
      <c r="T53" s="152"/>
      <c r="U53" s="152"/>
      <c r="V53" s="152"/>
      <c r="W53" s="153"/>
      <c r="X53" s="16"/>
    </row>
    <row r="54" spans="1:24">
      <c r="A54" s="154"/>
      <c r="B54" s="205" t="s">
        <v>128</v>
      </c>
      <c r="C54" s="152"/>
      <c r="D54" s="152"/>
      <c r="E54" s="152"/>
      <c r="F54" s="152"/>
      <c r="G54" s="175"/>
      <c r="H54" s="170" t="str">
        <f t="shared" si="4"/>
        <v>W</v>
      </c>
      <c r="I54" s="171">
        <v>2009</v>
      </c>
      <c r="J54" s="170" t="str">
        <f>H54&amp;""&amp;$I$54&amp;""&amp;C48&amp;""&amp;$D$48&amp;""&amp;G51</f>
        <v>W2009FemalesCount&lt;16</v>
      </c>
      <c r="K54" s="172">
        <f>VLOOKUP(J54,'ALL DATA'!$B$2:$H$7201,7,0)</f>
        <v>271051</v>
      </c>
      <c r="L54" s="168"/>
      <c r="M54" s="168"/>
      <c r="N54" s="168"/>
      <c r="O54" s="168"/>
      <c r="P54" s="168" t="b">
        <v>0</v>
      </c>
      <c r="Q54" s="152"/>
      <c r="R54" s="152"/>
      <c r="S54" s="152"/>
      <c r="T54" s="152"/>
      <c r="U54" s="152"/>
      <c r="V54" s="152"/>
      <c r="W54" s="153"/>
      <c r="X54" s="16"/>
    </row>
    <row r="55" spans="1:24" ht="14.4" thickBot="1">
      <c r="A55" s="154"/>
      <c r="B55" s="176" t="str">
        <f>D48</f>
        <v>Count</v>
      </c>
      <c r="C55" s="152"/>
      <c r="D55" s="152"/>
      <c r="E55" s="152"/>
      <c r="F55" s="152"/>
      <c r="G55" s="175"/>
      <c r="H55" s="170" t="str">
        <f t="shared" si="4"/>
        <v>W</v>
      </c>
      <c r="I55" s="171">
        <v>2010</v>
      </c>
      <c r="J55" s="170" t="str">
        <f>H55&amp;""&amp;$I$55&amp;""&amp;C48&amp;""&amp;$D$48&amp;""&amp;G51</f>
        <v>W2010FemalesCount&lt;16</v>
      </c>
      <c r="K55" s="172">
        <f>VLOOKUP(J55,'ALL DATA'!$B$2:$H$7201,7,0)</f>
        <v>270131</v>
      </c>
      <c r="L55" s="168"/>
      <c r="M55" s="168"/>
      <c r="N55" s="168"/>
      <c r="O55" s="168"/>
      <c r="P55" s="168" t="b">
        <v>0</v>
      </c>
      <c r="Q55" s="152"/>
      <c r="R55" s="152"/>
      <c r="S55" s="152"/>
      <c r="T55" s="152"/>
      <c r="U55" s="152"/>
      <c r="V55" s="152"/>
      <c r="W55" s="153"/>
      <c r="X55" s="16"/>
    </row>
    <row r="56" spans="1:24" ht="14.4" thickBot="1">
      <c r="A56" s="154"/>
      <c r="B56" s="152"/>
      <c r="C56" s="152"/>
      <c r="D56" s="152"/>
      <c r="E56" s="152"/>
      <c r="F56" s="152"/>
      <c r="G56" s="175"/>
      <c r="H56" s="170" t="str">
        <f t="shared" si="4"/>
        <v>W</v>
      </c>
      <c r="I56" s="171">
        <v>2011</v>
      </c>
      <c r="J56" s="170" t="str">
        <f>H56&amp;""&amp;$I$56&amp;""&amp;C48&amp;""&amp;$D$48&amp;""&amp;G51</f>
        <v>W2011FemalesCount&lt;16</v>
      </c>
      <c r="K56" s="172">
        <f>VLOOKUP(J56,'ALL DATA'!$B$2:$H$7201,7,0)</f>
        <v>270337</v>
      </c>
      <c r="L56" s="168"/>
      <c r="M56" s="168"/>
      <c r="N56" s="168"/>
      <c r="O56" s="168"/>
      <c r="P56" s="168" t="b">
        <v>0</v>
      </c>
      <c r="Q56" s="152"/>
      <c r="R56" s="152"/>
      <c r="S56" s="152"/>
      <c r="T56" s="152"/>
      <c r="U56" s="152"/>
      <c r="V56" s="152"/>
      <c r="W56" s="153"/>
      <c r="X56" s="16"/>
    </row>
    <row r="57" spans="1:24" ht="14.4" thickBot="1">
      <c r="A57" s="206" t="s">
        <v>129</v>
      </c>
      <c r="B57" s="177"/>
      <c r="C57" s="177"/>
      <c r="D57" s="177"/>
      <c r="E57" s="167"/>
      <c r="F57" s="152"/>
      <c r="G57" s="175"/>
      <c r="H57" s="170" t="str">
        <f t="shared" si="4"/>
        <v>W</v>
      </c>
      <c r="I57" s="171">
        <v>2012</v>
      </c>
      <c r="J57" s="170" t="str">
        <f>H57&amp;""&amp;$I$57&amp;""&amp;C48&amp;""&amp;$D$48&amp;""&amp;G51</f>
        <v>W2012FemalesCount&lt;16</v>
      </c>
      <c r="K57" s="172">
        <f>VLOOKUP(J57,'ALL DATA'!$B$2:$H$7201,7,0)</f>
        <v>271045</v>
      </c>
      <c r="L57" s="168"/>
      <c r="M57" s="168"/>
      <c r="N57" s="168"/>
      <c r="O57" s="168"/>
      <c r="P57" s="168" t="b">
        <v>0</v>
      </c>
      <c r="Q57" s="448"/>
      <c r="R57" s="448"/>
      <c r="S57" s="448"/>
      <c r="T57" s="448"/>
      <c r="U57" s="448"/>
      <c r="V57" s="448"/>
      <c r="W57" s="449"/>
      <c r="X57" s="16"/>
    </row>
    <row r="58" spans="1:24" ht="14.4" thickBot="1">
      <c r="A58" s="178" t="s">
        <v>20</v>
      </c>
      <c r="B58" s="152"/>
      <c r="C58" s="152"/>
      <c r="D58" s="152"/>
      <c r="E58" s="172"/>
      <c r="F58" s="152"/>
      <c r="G58" s="175"/>
      <c r="H58" s="170" t="str">
        <f t="shared" si="4"/>
        <v>W</v>
      </c>
      <c r="I58" s="171">
        <v>2013</v>
      </c>
      <c r="J58" s="170" t="str">
        <f>H58&amp;""&amp;$I$58&amp;""&amp;C48&amp;""&amp;$D$48&amp;""&amp;G51</f>
        <v>W2013FemalesCount&lt;16</v>
      </c>
      <c r="K58" s="172">
        <f>VLOOKUP(J58,'ALL DATA'!$B$2:$H$7201,7,0)</f>
        <v>270457</v>
      </c>
      <c r="L58" s="168"/>
      <c r="M58" s="168"/>
      <c r="N58" s="168"/>
      <c r="O58" s="168"/>
      <c r="P58" s="168" t="b">
        <v>0</v>
      </c>
      <c r="Q58" s="179"/>
      <c r="R58" s="179"/>
      <c r="S58" s="179"/>
      <c r="T58" s="179"/>
      <c r="U58" s="179"/>
      <c r="V58" s="179"/>
      <c r="W58" s="180"/>
      <c r="X58" s="16"/>
    </row>
    <row r="59" spans="1:24" ht="14.4" thickBot="1">
      <c r="A59" s="181" t="s">
        <v>23</v>
      </c>
      <c r="B59" s="152"/>
      <c r="C59" s="165" t="s">
        <v>106</v>
      </c>
      <c r="D59" s="165" t="s">
        <v>130</v>
      </c>
      <c r="E59" s="172"/>
      <c r="F59" s="152"/>
      <c r="G59" s="182"/>
      <c r="H59" s="176" t="str">
        <f t="shared" si="4"/>
        <v>W</v>
      </c>
      <c r="I59" s="183">
        <v>2014</v>
      </c>
      <c r="J59" s="176" t="str">
        <f>H59&amp;""&amp;$I$59&amp;""&amp;C48&amp;""&amp;$D$48&amp;""&amp;G51</f>
        <v>W2014FemalesCount&lt;16</v>
      </c>
      <c r="K59" s="184">
        <f>VLOOKUP(J59,'ALL DATA'!$B$2:$H$7201,7,0)</f>
        <v>270233</v>
      </c>
      <c r="L59" s="168"/>
      <c r="M59" s="168"/>
      <c r="N59" s="168"/>
      <c r="O59" s="168"/>
      <c r="P59" s="168" t="b">
        <v>0</v>
      </c>
      <c r="Q59" s="152"/>
      <c r="R59" s="152"/>
      <c r="S59" s="152"/>
      <c r="T59" s="152"/>
      <c r="U59" s="152"/>
      <c r="V59" s="163"/>
      <c r="W59" s="185"/>
      <c r="X59" s="16"/>
    </row>
    <row r="60" spans="1:24">
      <c r="A60" s="181" t="s">
        <v>7609</v>
      </c>
      <c r="B60" s="152"/>
      <c r="C60" s="170" t="s">
        <v>105</v>
      </c>
      <c r="D60" s="170" t="s">
        <v>224</v>
      </c>
      <c r="E60" s="172"/>
      <c r="F60" s="152"/>
      <c r="G60" s="164"/>
      <c r="H60" s="165" t="str">
        <f t="shared" ref="H60:H69" si="5">$B$50</f>
        <v>16-64</v>
      </c>
      <c r="I60" s="166">
        <v>2005</v>
      </c>
      <c r="J60" s="165" t="str">
        <f>H50&amp;""&amp;$I$60&amp;""&amp;C48&amp;""&amp;$D$48&amp;""&amp;G64</f>
        <v>W2005FemalesCount16_64</v>
      </c>
      <c r="K60" s="167">
        <f>VLOOKUP(J60,'ALL DATA'!$B$2:$H$7201,7,0)</f>
        <v>949164</v>
      </c>
      <c r="L60" s="168"/>
      <c r="M60" s="168"/>
      <c r="N60" s="168"/>
      <c r="O60" s="168"/>
      <c r="P60" s="168" t="b">
        <v>0</v>
      </c>
      <c r="Q60" s="168"/>
      <c r="R60" s="168"/>
      <c r="S60" s="168"/>
      <c r="T60" s="168"/>
      <c r="U60" s="168"/>
      <c r="V60" s="168"/>
      <c r="W60" s="186"/>
      <c r="X60" s="16"/>
    </row>
    <row r="61" spans="1:24" ht="14.4" thickBot="1">
      <c r="A61" s="181" t="s">
        <v>7611</v>
      </c>
      <c r="B61" s="152"/>
      <c r="C61" s="176" t="s">
        <v>104</v>
      </c>
      <c r="D61" s="176"/>
      <c r="E61" s="172"/>
      <c r="F61" s="152"/>
      <c r="G61" s="175"/>
      <c r="H61" s="170" t="str">
        <f t="shared" si="5"/>
        <v>16-64</v>
      </c>
      <c r="I61" s="171">
        <v>2006</v>
      </c>
      <c r="J61" s="170" t="str">
        <f>H51&amp;""&amp;$I$61&amp;""&amp;C48&amp;""&amp;$D$48&amp;""&amp;G64</f>
        <v>W2006FemalesCount16_64</v>
      </c>
      <c r="K61" s="172">
        <f>VLOOKUP(J61,'ALL DATA'!$B$2:$H$7201,7,0)</f>
        <v>957806</v>
      </c>
      <c r="L61" s="168"/>
      <c r="M61" s="168"/>
      <c r="N61" s="168"/>
      <c r="O61" s="168"/>
      <c r="P61" s="168" t="b">
        <v>0</v>
      </c>
      <c r="Q61" s="168"/>
      <c r="R61" s="168"/>
      <c r="S61" s="168"/>
      <c r="T61" s="168"/>
      <c r="U61" s="168"/>
      <c r="V61" s="168"/>
      <c r="W61" s="186"/>
      <c r="X61" s="16"/>
    </row>
    <row r="62" spans="1:24">
      <c r="A62" s="181" t="s">
        <v>7612</v>
      </c>
      <c r="B62" s="152"/>
      <c r="C62" s="152"/>
      <c r="D62" s="152"/>
      <c r="E62" s="172"/>
      <c r="F62" s="152"/>
      <c r="G62" s="175"/>
      <c r="H62" s="170" t="str">
        <f t="shared" si="5"/>
        <v>16-64</v>
      </c>
      <c r="I62" s="171">
        <v>2007</v>
      </c>
      <c r="J62" s="170" t="str">
        <f>H52&amp;""&amp;$I$62&amp;""&amp;C48&amp;""&amp;$D$48&amp;""&amp;G64</f>
        <v>W2007FemalesCount16_64</v>
      </c>
      <c r="K62" s="172">
        <f>VLOOKUP(J62,'ALL DATA'!$B$2:$H$7201,7,0)</f>
        <v>965489</v>
      </c>
      <c r="L62" s="168"/>
      <c r="M62" s="168"/>
      <c r="N62" s="168"/>
      <c r="O62" s="168"/>
      <c r="P62" s="168" t="b">
        <v>0</v>
      </c>
      <c r="Q62" s="168"/>
      <c r="R62" s="168"/>
      <c r="S62" s="168"/>
      <c r="T62" s="168"/>
      <c r="U62" s="168"/>
      <c r="V62" s="168"/>
      <c r="W62" s="186"/>
      <c r="X62" s="16"/>
    </row>
    <row r="63" spans="1:24">
      <c r="A63" s="181" t="s">
        <v>7613</v>
      </c>
      <c r="B63" s="152"/>
      <c r="C63" s="152"/>
      <c r="D63" s="152"/>
      <c r="E63" s="172"/>
      <c r="F63" s="152"/>
      <c r="G63" s="175"/>
      <c r="H63" s="170" t="str">
        <f t="shared" si="5"/>
        <v>16-64</v>
      </c>
      <c r="I63" s="171">
        <v>2008</v>
      </c>
      <c r="J63" s="170" t="str">
        <f>H53&amp;""&amp;$I$63&amp;""&amp;C48&amp;""&amp;$D$48&amp;""&amp;G64</f>
        <v>W2008FemalesCount16_64</v>
      </c>
      <c r="K63" s="172">
        <f>VLOOKUP(J63,'ALL DATA'!$B$2:$H$7201,7,0)</f>
        <v>972318</v>
      </c>
      <c r="L63" s="168"/>
      <c r="M63" s="168"/>
      <c r="N63" s="168"/>
      <c r="O63" s="168"/>
      <c r="P63" s="168" t="b">
        <v>0</v>
      </c>
      <c r="Q63" s="168"/>
      <c r="R63" s="168"/>
      <c r="S63" s="168"/>
      <c r="T63" s="168"/>
      <c r="U63" s="168"/>
      <c r="V63" s="168"/>
      <c r="W63" s="186"/>
      <c r="X63" s="16"/>
    </row>
    <row r="64" spans="1:24">
      <c r="A64" s="181" t="s">
        <v>7614</v>
      </c>
      <c r="B64" s="152"/>
      <c r="C64" s="152"/>
      <c r="D64" s="152"/>
      <c r="E64" s="172"/>
      <c r="F64" s="152"/>
      <c r="G64" s="169" t="s">
        <v>136</v>
      </c>
      <c r="H64" s="170" t="str">
        <f t="shared" si="5"/>
        <v>16-64</v>
      </c>
      <c r="I64" s="171">
        <v>2009</v>
      </c>
      <c r="J64" s="170" t="str">
        <f>H54&amp;""&amp;$I$64&amp;""&amp;C48&amp;""&amp;$D$48&amp;""&amp;G64</f>
        <v>W2009FemalesCount16_64</v>
      </c>
      <c r="K64" s="172">
        <f>VLOOKUP(J64,'ALL DATA'!$B$2:$H$7201,7,0)</f>
        <v>974598</v>
      </c>
      <c r="L64" s="168"/>
      <c r="M64" s="168"/>
      <c r="N64" s="168"/>
      <c r="O64" s="168"/>
      <c r="P64" s="168" t="b">
        <v>0</v>
      </c>
      <c r="Q64" s="168"/>
      <c r="R64" s="168"/>
      <c r="S64" s="168"/>
      <c r="T64" s="168"/>
      <c r="U64" s="168"/>
      <c r="V64" s="168"/>
      <c r="W64" s="186"/>
      <c r="X64" s="16"/>
    </row>
    <row r="65" spans="1:24">
      <c r="A65" s="181" t="s">
        <v>7615</v>
      </c>
      <c r="B65" s="152"/>
      <c r="C65" s="152"/>
      <c r="D65" s="152"/>
      <c r="E65" s="172"/>
      <c r="F65" s="152"/>
      <c r="G65" s="175"/>
      <c r="H65" s="170" t="str">
        <f t="shared" si="5"/>
        <v>16-64</v>
      </c>
      <c r="I65" s="171">
        <v>2010</v>
      </c>
      <c r="J65" s="170" t="str">
        <f>H55&amp;""&amp;$I$65&amp;""&amp;C48&amp;""&amp;$D$48&amp;""&amp;G64</f>
        <v>W2010FemalesCount16_64</v>
      </c>
      <c r="K65" s="172">
        <f>VLOOKUP(J65,'ALL DATA'!$B$2:$H$7201,7,0)</f>
        <v>975124</v>
      </c>
      <c r="L65" s="168"/>
      <c r="M65" s="168"/>
      <c r="N65" s="168"/>
      <c r="O65" s="168"/>
      <c r="P65" s="168" t="b">
        <v>0</v>
      </c>
      <c r="Q65" s="168"/>
      <c r="R65" s="168"/>
      <c r="S65" s="168"/>
      <c r="T65" s="168"/>
      <c r="U65" s="168"/>
      <c r="V65" s="168"/>
      <c r="W65" s="186"/>
      <c r="X65" s="16"/>
    </row>
    <row r="66" spans="1:24">
      <c r="A66" s="181" t="s">
        <v>228</v>
      </c>
      <c r="B66" s="152"/>
      <c r="C66" s="152"/>
      <c r="D66" s="152"/>
      <c r="E66" s="172"/>
      <c r="F66" s="152"/>
      <c r="G66" s="175"/>
      <c r="H66" s="170" t="str">
        <f t="shared" si="5"/>
        <v>16-64</v>
      </c>
      <c r="I66" s="171">
        <v>2011</v>
      </c>
      <c r="J66" s="170" t="str">
        <f>H56&amp;""&amp;$I$66&amp;""&amp;C48&amp;""&amp;$D$48&amp;""&amp;G64</f>
        <v>W2011FemalesCount16_64</v>
      </c>
      <c r="K66" s="172">
        <f>VLOOKUP(J66,'ALL DATA'!$B$2:$H$7201,7,0)</f>
        <v>975864</v>
      </c>
      <c r="L66" s="168"/>
      <c r="M66" s="168"/>
      <c r="N66" s="168"/>
      <c r="O66" s="168"/>
      <c r="P66" s="168" t="b">
        <v>0</v>
      </c>
      <c r="Q66" s="168"/>
      <c r="R66" s="168"/>
      <c r="S66" s="168"/>
      <c r="T66" s="168"/>
      <c r="U66" s="168"/>
      <c r="V66" s="168"/>
      <c r="W66" s="186"/>
      <c r="X66" s="16"/>
    </row>
    <row r="67" spans="1:24">
      <c r="A67" s="181" t="s">
        <v>26</v>
      </c>
      <c r="B67" s="152"/>
      <c r="C67" s="152"/>
      <c r="D67" s="152"/>
      <c r="E67" s="172"/>
      <c r="F67" s="152"/>
      <c r="G67" s="175"/>
      <c r="H67" s="170" t="str">
        <f t="shared" si="5"/>
        <v>16-64</v>
      </c>
      <c r="I67" s="171">
        <v>2012</v>
      </c>
      <c r="J67" s="170" t="str">
        <f>H57&amp;""&amp;$I$67&amp;""&amp;C48&amp;""&amp;$D$48&amp;""&amp;G64</f>
        <v>W2012FemalesCount16_64</v>
      </c>
      <c r="K67" s="172">
        <f>VLOOKUP(J67,'ALL DATA'!$B$2:$H$7201,7,0)</f>
        <v>970866</v>
      </c>
      <c r="L67" s="168"/>
      <c r="M67" s="168"/>
      <c r="N67" s="168"/>
      <c r="O67" s="168"/>
      <c r="P67" s="168" t="b">
        <v>0</v>
      </c>
      <c r="Q67" s="168"/>
      <c r="R67" s="168"/>
      <c r="S67" s="168"/>
      <c r="T67" s="168"/>
      <c r="U67" s="168"/>
      <c r="V67" s="168"/>
      <c r="W67" s="186"/>
      <c r="X67" s="16"/>
    </row>
    <row r="68" spans="1:24">
      <c r="A68" s="181" t="s">
        <v>7616</v>
      </c>
      <c r="B68" s="152"/>
      <c r="C68" s="152"/>
      <c r="D68" s="152"/>
      <c r="E68" s="172"/>
      <c r="F68" s="152"/>
      <c r="G68" s="175"/>
      <c r="H68" s="170" t="str">
        <f t="shared" si="5"/>
        <v>16-64</v>
      </c>
      <c r="I68" s="171">
        <v>2013</v>
      </c>
      <c r="J68" s="170" t="str">
        <f>H58&amp;""&amp;$I$68&amp;""&amp;C48&amp;""&amp;$D$48&amp;""&amp;G64</f>
        <v>W2013FemalesCount16_64</v>
      </c>
      <c r="K68" s="172">
        <f>VLOOKUP(J68,'ALL DATA'!$B$2:$H$7201,7,0)</f>
        <v>967935</v>
      </c>
      <c r="L68" s="168"/>
      <c r="M68" s="168"/>
      <c r="N68" s="168"/>
      <c r="O68" s="168"/>
      <c r="P68" s="168" t="b">
        <v>0</v>
      </c>
      <c r="Q68" s="168"/>
      <c r="R68" s="168"/>
      <c r="S68" s="168"/>
      <c r="T68" s="168"/>
      <c r="U68" s="168"/>
      <c r="V68" s="168"/>
      <c r="W68" s="186"/>
      <c r="X68" s="16"/>
    </row>
    <row r="69" spans="1:24" ht="14.4" thickBot="1">
      <c r="A69" s="181" t="s">
        <v>7617</v>
      </c>
      <c r="B69" s="152"/>
      <c r="C69" s="152"/>
      <c r="D69" s="152"/>
      <c r="E69" s="172"/>
      <c r="F69" s="152"/>
      <c r="G69" s="182"/>
      <c r="H69" s="176" t="str">
        <f t="shared" si="5"/>
        <v>16-64</v>
      </c>
      <c r="I69" s="183">
        <v>2014</v>
      </c>
      <c r="J69" s="176" t="str">
        <f>H59&amp;""&amp;$I$69&amp;""&amp;C48&amp;""&amp;$D$48&amp;""&amp;G64</f>
        <v>W2014FemalesCount16_64</v>
      </c>
      <c r="K69" s="184">
        <f>VLOOKUP(J69,'ALL DATA'!$B$2:$H$7201,7,0)</f>
        <v>965255</v>
      </c>
      <c r="L69" s="168"/>
      <c r="M69" s="168"/>
      <c r="N69" s="168"/>
      <c r="O69" s="168"/>
      <c r="P69" s="168" t="b">
        <v>0</v>
      </c>
      <c r="Q69" s="168"/>
      <c r="R69" s="168"/>
      <c r="S69" s="168"/>
      <c r="T69" s="168"/>
      <c r="U69" s="168"/>
      <c r="V69" s="168"/>
      <c r="W69" s="186"/>
      <c r="X69" s="16"/>
    </row>
    <row r="70" spans="1:24">
      <c r="A70" s="181" t="s">
        <v>7618</v>
      </c>
      <c r="B70" s="152"/>
      <c r="C70" s="152"/>
      <c r="D70" s="152"/>
      <c r="E70" s="172"/>
      <c r="F70" s="152"/>
      <c r="G70" s="164"/>
      <c r="H70" s="165" t="str">
        <f t="shared" ref="H70:H79" si="6">$B$51</f>
        <v>65-84</v>
      </c>
      <c r="I70" s="166">
        <v>2005</v>
      </c>
      <c r="J70" s="165" t="str">
        <f>H50&amp;""&amp;$I$70&amp;""&amp;C48&amp;""&amp;$D$48&amp;""&amp;G74</f>
        <v>W2005FemalesCount65_84</v>
      </c>
      <c r="K70" s="167">
        <f>VLOOKUP(J70,'ALL DATA'!$B$2:$H$7201,7,0)</f>
        <v>251513</v>
      </c>
      <c r="L70" s="168"/>
      <c r="M70" s="168"/>
      <c r="N70" s="168"/>
      <c r="O70" s="168"/>
      <c r="P70" s="168" t="b">
        <v>0</v>
      </c>
      <c r="Q70" s="168"/>
      <c r="R70" s="168"/>
      <c r="S70" s="168"/>
      <c r="T70" s="168"/>
      <c r="U70" s="168"/>
      <c r="V70" s="168"/>
      <c r="W70" s="186"/>
      <c r="X70" s="16"/>
    </row>
    <row r="71" spans="1:24">
      <c r="A71" s="181" t="s">
        <v>221</v>
      </c>
      <c r="B71" s="152"/>
      <c r="C71" s="152"/>
      <c r="D71" s="152"/>
      <c r="E71" s="172"/>
      <c r="F71" s="152"/>
      <c r="G71" s="175"/>
      <c r="H71" s="170" t="str">
        <f t="shared" si="6"/>
        <v>65-84</v>
      </c>
      <c r="I71" s="171">
        <v>2006</v>
      </c>
      <c r="J71" s="170" t="str">
        <f>H51&amp;""&amp;$I$71&amp;""&amp;C48&amp;""&amp;$D$48&amp;""&amp;G74</f>
        <v>W2006FemalesCount65_84</v>
      </c>
      <c r="K71" s="172">
        <f>VLOOKUP(J71,'ALL DATA'!$B$2:$H$7201,7,0)</f>
        <v>250470</v>
      </c>
      <c r="L71" s="168"/>
      <c r="M71" s="168"/>
      <c r="N71" s="168"/>
      <c r="O71" s="168"/>
      <c r="P71" s="168" t="b">
        <v>0</v>
      </c>
      <c r="Q71" s="168"/>
      <c r="R71" s="168"/>
      <c r="S71" s="168"/>
      <c r="T71" s="168"/>
      <c r="U71" s="168"/>
      <c r="V71" s="168"/>
      <c r="W71" s="186"/>
      <c r="X71" s="16"/>
    </row>
    <row r="72" spans="1:24">
      <c r="A72" s="181" t="s">
        <v>7619</v>
      </c>
      <c r="B72" s="152"/>
      <c r="C72" s="152"/>
      <c r="D72" s="152"/>
      <c r="E72" s="172"/>
      <c r="F72" s="152"/>
      <c r="G72" s="175"/>
      <c r="H72" s="170" t="str">
        <f t="shared" si="6"/>
        <v>65-84</v>
      </c>
      <c r="I72" s="171">
        <v>2007</v>
      </c>
      <c r="J72" s="170" t="str">
        <f>H52&amp;""&amp;$I$72&amp;""&amp;C48&amp;""&amp;$D$48&amp;""&amp;G74</f>
        <v>W2007FemalesCount65_84</v>
      </c>
      <c r="K72" s="172">
        <f>VLOOKUP(J72,'ALL DATA'!$B$2:$H$7201,7,0)</f>
        <v>250457</v>
      </c>
      <c r="L72" s="168"/>
      <c r="M72" s="168"/>
      <c r="N72" s="168"/>
      <c r="O72" s="168"/>
      <c r="P72" s="168" t="b">
        <v>0</v>
      </c>
      <c r="Q72" s="168"/>
      <c r="R72" s="168"/>
      <c r="S72" s="168"/>
      <c r="T72" s="168"/>
      <c r="U72" s="168"/>
      <c r="V72" s="168"/>
      <c r="W72" s="186"/>
      <c r="X72" s="16"/>
    </row>
    <row r="73" spans="1:24">
      <c r="A73" s="181" t="s">
        <v>7631</v>
      </c>
      <c r="B73" s="152"/>
      <c r="C73" s="152"/>
      <c r="D73" s="152"/>
      <c r="E73" s="172"/>
      <c r="F73" s="152"/>
      <c r="G73" s="175"/>
      <c r="H73" s="170" t="str">
        <f t="shared" si="6"/>
        <v>65-84</v>
      </c>
      <c r="I73" s="171">
        <v>2008</v>
      </c>
      <c r="J73" s="170" t="str">
        <f>H53&amp;""&amp;$I$73&amp;""&amp;C48&amp;""&amp;$D$48&amp;""&amp;G74</f>
        <v>W2008FemalesCount65_84</v>
      </c>
      <c r="K73" s="172">
        <f>VLOOKUP(J73,'ALL DATA'!$B$2:$H$7201,7,0)</f>
        <v>252851</v>
      </c>
      <c r="L73" s="168"/>
      <c r="M73" s="168"/>
      <c r="N73" s="168"/>
      <c r="O73" s="168"/>
      <c r="P73" s="168" t="b">
        <v>0</v>
      </c>
      <c r="Q73" s="168"/>
      <c r="R73" s="168"/>
      <c r="S73" s="168"/>
      <c r="T73" s="168"/>
      <c r="U73" s="168"/>
      <c r="V73" s="168"/>
      <c r="W73" s="186"/>
      <c r="X73" s="16"/>
    </row>
    <row r="74" spans="1:24">
      <c r="A74" s="181" t="s">
        <v>7621</v>
      </c>
      <c r="B74" s="152"/>
      <c r="C74" s="152"/>
      <c r="D74" s="152"/>
      <c r="E74" s="172"/>
      <c r="F74" s="152"/>
      <c r="G74" s="169" t="s">
        <v>144</v>
      </c>
      <c r="H74" s="170" t="str">
        <f t="shared" si="6"/>
        <v>65-84</v>
      </c>
      <c r="I74" s="171">
        <v>2009</v>
      </c>
      <c r="J74" s="170" t="str">
        <f>H54&amp;""&amp;$I$74&amp;""&amp;C48&amp;""&amp;$D$48&amp;""&amp;G74</f>
        <v>W2009FemalesCount65_84</v>
      </c>
      <c r="K74" s="172">
        <f>VLOOKUP(J74,'ALL DATA'!$B$2:$H$7201,7,0)</f>
        <v>255743</v>
      </c>
      <c r="L74" s="168"/>
      <c r="M74" s="168"/>
      <c r="N74" s="168"/>
      <c r="O74" s="168"/>
      <c r="P74" s="168" t="b">
        <v>0</v>
      </c>
      <c r="Q74" s="168"/>
      <c r="R74" s="168"/>
      <c r="S74" s="168"/>
      <c r="T74" s="168"/>
      <c r="U74" s="168"/>
      <c r="V74" s="168"/>
      <c r="W74" s="186"/>
      <c r="X74" s="16"/>
    </row>
    <row r="75" spans="1:24">
      <c r="A75" s="181" t="s">
        <v>107</v>
      </c>
      <c r="B75" s="152"/>
      <c r="C75" s="152"/>
      <c r="D75" s="152"/>
      <c r="E75" s="172"/>
      <c r="F75" s="152"/>
      <c r="G75" s="175"/>
      <c r="H75" s="170" t="str">
        <f t="shared" si="6"/>
        <v>65-84</v>
      </c>
      <c r="I75" s="171">
        <v>2010</v>
      </c>
      <c r="J75" s="170" t="str">
        <f>H55&amp;""&amp;$I$75&amp;""&amp;C48&amp;""&amp;$D$48&amp;""&amp;G74</f>
        <v>W2010FemalesCount65_84</v>
      </c>
      <c r="K75" s="172">
        <f>VLOOKUP(J75,'ALL DATA'!$B$2:$H$7201,7,0)</f>
        <v>258741</v>
      </c>
      <c r="L75" s="168"/>
      <c r="M75" s="168"/>
      <c r="N75" s="168"/>
      <c r="O75" s="168"/>
      <c r="P75" s="168" t="b">
        <v>0</v>
      </c>
      <c r="Q75" s="168"/>
      <c r="R75" s="168"/>
      <c r="S75" s="168"/>
      <c r="T75" s="168"/>
      <c r="U75" s="168"/>
      <c r="V75" s="168"/>
      <c r="W75" s="186"/>
      <c r="X75" s="16"/>
    </row>
    <row r="76" spans="1:24">
      <c r="A76" s="181" t="s">
        <v>7622</v>
      </c>
      <c r="B76" s="152"/>
      <c r="C76" s="152"/>
      <c r="D76" s="152"/>
      <c r="E76" s="172"/>
      <c r="F76" s="152"/>
      <c r="G76" s="175"/>
      <c r="H76" s="170" t="str">
        <f t="shared" si="6"/>
        <v>65-84</v>
      </c>
      <c r="I76" s="171">
        <v>2011</v>
      </c>
      <c r="J76" s="170" t="str">
        <f>H56&amp;""&amp;$I$76&amp;""&amp;C48&amp;""&amp;$D$48&amp;""&amp;G74</f>
        <v>W2011FemalesCount65_84</v>
      </c>
      <c r="K76" s="172">
        <f>VLOOKUP(J76,'ALL DATA'!$B$2:$H$7201,7,0)</f>
        <v>261921</v>
      </c>
      <c r="L76" s="168"/>
      <c r="M76" s="168"/>
      <c r="N76" s="168"/>
      <c r="O76" s="168"/>
      <c r="P76" s="168" t="b">
        <v>0</v>
      </c>
      <c r="Q76" s="168"/>
      <c r="R76" s="168"/>
      <c r="S76" s="168"/>
      <c r="T76" s="168"/>
      <c r="U76" s="168"/>
      <c r="V76" s="168"/>
      <c r="W76" s="186"/>
      <c r="X76" s="16"/>
    </row>
    <row r="77" spans="1:24">
      <c r="A77" s="181" t="s">
        <v>7623</v>
      </c>
      <c r="B77" s="152"/>
      <c r="C77" s="152"/>
      <c r="D77" s="152"/>
      <c r="E77" s="172"/>
      <c r="F77" s="152"/>
      <c r="G77" s="175"/>
      <c r="H77" s="170" t="str">
        <f t="shared" si="6"/>
        <v>65-84</v>
      </c>
      <c r="I77" s="171">
        <v>2012</v>
      </c>
      <c r="J77" s="170" t="str">
        <f>H57&amp;""&amp;$I$77&amp;""&amp;C48&amp;""&amp;$D$48&amp;""&amp;G74</f>
        <v>W2012FemalesCount65_84</v>
      </c>
      <c r="K77" s="172">
        <f>VLOOKUP(J77,'ALL DATA'!$B$2:$H$7201,7,0)</f>
        <v>270375</v>
      </c>
      <c r="L77" s="168"/>
      <c r="M77" s="168"/>
      <c r="N77" s="168"/>
      <c r="O77" s="168"/>
      <c r="P77" s="168" t="b">
        <v>0</v>
      </c>
      <c r="Q77" s="168"/>
      <c r="R77" s="168"/>
      <c r="S77" s="168"/>
      <c r="T77" s="168"/>
      <c r="U77" s="168"/>
      <c r="V77" s="168"/>
      <c r="W77" s="186"/>
      <c r="X77" s="16"/>
    </row>
    <row r="78" spans="1:24">
      <c r="A78" s="181" t="s">
        <v>27</v>
      </c>
      <c r="B78" s="152"/>
      <c r="C78" s="152"/>
      <c r="D78" s="152"/>
      <c r="E78" s="172"/>
      <c r="F78" s="152"/>
      <c r="G78" s="175"/>
      <c r="H78" s="170" t="str">
        <f t="shared" si="6"/>
        <v>65-84</v>
      </c>
      <c r="I78" s="171">
        <v>2013</v>
      </c>
      <c r="J78" s="170" t="str">
        <f>H58&amp;""&amp;$I$78&amp;""&amp;C48&amp;""&amp;$D$48&amp;""&amp;G74</f>
        <v>W2013FemalesCount65_84</v>
      </c>
      <c r="K78" s="172">
        <f>VLOOKUP(J78,'ALL DATA'!$B$2:$H$7201,7,0)</f>
        <v>277203</v>
      </c>
      <c r="L78" s="168"/>
      <c r="M78" s="168"/>
      <c r="N78" s="168"/>
      <c r="O78" s="168"/>
      <c r="P78" s="168" t="b">
        <v>0</v>
      </c>
      <c r="Q78" s="168"/>
      <c r="R78" s="168"/>
      <c r="S78" s="168"/>
      <c r="T78" s="168"/>
      <c r="U78" s="168"/>
      <c r="V78" s="168"/>
      <c r="W78" s="186"/>
      <c r="X78" s="16"/>
    </row>
    <row r="79" spans="1:24" ht="14.4" thickBot="1">
      <c r="A79" s="181" t="s">
        <v>7624</v>
      </c>
      <c r="B79" s="152"/>
      <c r="C79" s="152"/>
      <c r="D79" s="152"/>
      <c r="E79" s="172"/>
      <c r="F79" s="152"/>
      <c r="G79" s="182"/>
      <c r="H79" s="176" t="str">
        <f t="shared" si="6"/>
        <v>65-84</v>
      </c>
      <c r="I79" s="183">
        <v>2014</v>
      </c>
      <c r="J79" s="176" t="str">
        <f>H59&amp;""&amp;$I$79&amp;""&amp;C48&amp;""&amp;$D$48&amp;""&amp;G74</f>
        <v>W2014FemalesCount65_84</v>
      </c>
      <c r="K79" s="184">
        <f>VLOOKUP(J79,'ALL DATA'!$B$2:$H$7201,7,0)</f>
        <v>283045</v>
      </c>
      <c r="L79" s="168"/>
      <c r="M79" s="168"/>
      <c r="N79" s="168"/>
      <c r="O79" s="168"/>
      <c r="P79" s="168" t="b">
        <v>0</v>
      </c>
      <c r="Q79" s="168"/>
      <c r="R79" s="168"/>
      <c r="S79" s="168"/>
      <c r="T79" s="168"/>
      <c r="U79" s="168"/>
      <c r="V79" s="168"/>
      <c r="W79" s="186"/>
      <c r="X79" s="16"/>
    </row>
    <row r="80" spans="1:24">
      <c r="A80" s="181" t="s">
        <v>7632</v>
      </c>
      <c r="B80" s="152"/>
      <c r="C80" s="152"/>
      <c r="D80" s="152"/>
      <c r="E80" s="172"/>
      <c r="F80" s="152"/>
      <c r="G80" s="175"/>
      <c r="H80" s="170" t="str">
        <f t="shared" ref="H80:H89" si="7">$B$52</f>
        <v>85+</v>
      </c>
      <c r="I80" s="171">
        <v>2005</v>
      </c>
      <c r="J80" s="170" t="str">
        <f>H50&amp;""&amp;$I$80&amp;""&amp;C48&amp;""&amp;$D$48&amp;""&amp;G84</f>
        <v>W2005FemalesCount85+</v>
      </c>
      <c r="K80" s="172">
        <f>VLOOKUP(J80,'ALL DATA'!$B$2:$H$7201,7,0)</f>
        <v>44159</v>
      </c>
      <c r="L80" s="168"/>
      <c r="M80" s="168"/>
      <c r="N80" s="168"/>
      <c r="O80" s="168"/>
      <c r="P80" s="168" t="b">
        <v>0</v>
      </c>
      <c r="Q80" s="152"/>
      <c r="R80" s="152"/>
      <c r="S80" s="152"/>
      <c r="T80" s="152"/>
      <c r="U80" s="152"/>
      <c r="V80" s="152"/>
      <c r="W80" s="153"/>
      <c r="X80" s="16"/>
    </row>
    <row r="81" spans="1:24">
      <c r="A81" s="181" t="s">
        <v>28</v>
      </c>
      <c r="B81" s="152"/>
      <c r="C81" s="152"/>
      <c r="D81" s="152"/>
      <c r="E81" s="172"/>
      <c r="F81" s="152"/>
      <c r="G81" s="175"/>
      <c r="H81" s="170" t="str">
        <f t="shared" si="7"/>
        <v>85+</v>
      </c>
      <c r="I81" s="171">
        <v>2006</v>
      </c>
      <c r="J81" s="170" t="str">
        <f>H51&amp;""&amp;$I$81&amp;""&amp;C48&amp;""&amp;$D$48&amp;""&amp;G84</f>
        <v>W2006FemalesCount85+</v>
      </c>
      <c r="K81" s="172">
        <f>VLOOKUP(J81,'ALL DATA'!$B$2:$H$7201,7,0)</f>
        <v>46356</v>
      </c>
      <c r="L81" s="168"/>
      <c r="M81" s="168"/>
      <c r="N81" s="168"/>
      <c r="O81" s="168"/>
      <c r="P81" s="168" t="b">
        <v>0</v>
      </c>
      <c r="Q81" s="152"/>
      <c r="R81" s="152"/>
      <c r="S81" s="152"/>
      <c r="T81" s="152"/>
      <c r="U81" s="152"/>
      <c r="V81" s="152"/>
      <c r="W81" s="153"/>
      <c r="X81" s="16"/>
    </row>
    <row r="82" spans="1:24">
      <c r="A82" s="181" t="s">
        <v>7626</v>
      </c>
      <c r="B82" s="152"/>
      <c r="C82" s="152"/>
      <c r="D82" s="152"/>
      <c r="E82" s="172"/>
      <c r="F82" s="152"/>
      <c r="G82" s="175"/>
      <c r="H82" s="170" t="str">
        <f t="shared" si="7"/>
        <v>85+</v>
      </c>
      <c r="I82" s="171">
        <v>2007</v>
      </c>
      <c r="J82" s="170" t="str">
        <f>H52&amp;""&amp;$I$82&amp;""&amp;C48&amp;""&amp;$D$48&amp;""&amp;G84</f>
        <v>W2007FemalesCount85+</v>
      </c>
      <c r="K82" s="172">
        <f>VLOOKUP(J82,'ALL DATA'!$B$2:$H$7201,7,0)</f>
        <v>48091</v>
      </c>
      <c r="L82" s="168"/>
      <c r="M82" s="168"/>
      <c r="N82" s="168"/>
      <c r="O82" s="168"/>
      <c r="P82" s="168" t="b">
        <v>0</v>
      </c>
      <c r="Q82" s="152"/>
      <c r="R82" s="152"/>
      <c r="S82" s="152"/>
      <c r="T82" s="152"/>
      <c r="U82" s="152"/>
      <c r="V82" s="152"/>
      <c r="W82" s="153"/>
      <c r="X82" s="16"/>
    </row>
    <row r="83" spans="1:24">
      <c r="A83" s="181" t="s">
        <v>7627</v>
      </c>
      <c r="B83" s="152"/>
      <c r="C83" s="152"/>
      <c r="D83" s="152"/>
      <c r="E83" s="172"/>
      <c r="F83" s="152"/>
      <c r="G83" s="175"/>
      <c r="H83" s="170" t="str">
        <f t="shared" si="7"/>
        <v>85+</v>
      </c>
      <c r="I83" s="171">
        <v>2008</v>
      </c>
      <c r="J83" s="170" t="str">
        <f>H53&amp;""&amp;$I$83&amp;""&amp;C48&amp;""&amp;$D$48&amp;""&amp;G84</f>
        <v>W2008FemalesCount85+</v>
      </c>
      <c r="K83" s="172">
        <f>VLOOKUP(J83,'ALL DATA'!$B$2:$H$7201,7,0)</f>
        <v>48961</v>
      </c>
      <c r="L83" s="168"/>
      <c r="M83" s="168"/>
      <c r="N83" s="168"/>
      <c r="O83" s="168"/>
      <c r="P83" s="168" t="b">
        <v>0</v>
      </c>
      <c r="Q83" s="152"/>
      <c r="R83" s="152"/>
      <c r="S83" s="152"/>
      <c r="T83" s="152"/>
      <c r="U83" s="152"/>
      <c r="V83" s="152"/>
      <c r="W83" s="153"/>
      <c r="X83" s="16"/>
    </row>
    <row r="84" spans="1:24">
      <c r="A84" s="181" t="s">
        <v>7628</v>
      </c>
      <c r="B84" s="152"/>
      <c r="C84" s="152"/>
      <c r="D84" s="152"/>
      <c r="E84" s="172"/>
      <c r="F84" s="152"/>
      <c r="G84" s="169" t="s">
        <v>152</v>
      </c>
      <c r="H84" s="170" t="str">
        <f t="shared" si="7"/>
        <v>85+</v>
      </c>
      <c r="I84" s="171">
        <v>2009</v>
      </c>
      <c r="J84" s="170" t="str">
        <f>H54&amp;""&amp;$I$84&amp;""&amp;C48&amp;""&amp;$D$48&amp;""&amp;G84</f>
        <v>W2009FemalesCount85+</v>
      </c>
      <c r="K84" s="172">
        <f>VLOOKUP(J84,'ALL DATA'!$B$2:$H$7201,7,0)</f>
        <v>49632</v>
      </c>
      <c r="L84" s="168"/>
      <c r="M84" s="168"/>
      <c r="N84" s="168"/>
      <c r="O84" s="168"/>
      <c r="P84" s="168" t="b">
        <v>0</v>
      </c>
      <c r="Q84" s="152"/>
      <c r="R84" s="152"/>
      <c r="S84" s="152"/>
      <c r="T84" s="152"/>
      <c r="U84" s="152"/>
      <c r="V84" s="152"/>
      <c r="W84" s="153"/>
      <c r="X84" s="16"/>
    </row>
    <row r="85" spans="1:24">
      <c r="A85" s="181" t="s">
        <v>7629</v>
      </c>
      <c r="B85" s="152"/>
      <c r="C85" s="152"/>
      <c r="D85" s="152"/>
      <c r="E85" s="172"/>
      <c r="F85" s="152"/>
      <c r="G85" s="175"/>
      <c r="H85" s="170" t="str">
        <f t="shared" si="7"/>
        <v>85+</v>
      </c>
      <c r="I85" s="171">
        <v>2010</v>
      </c>
      <c r="J85" s="170" t="str">
        <f>H55&amp;""&amp;$I$85&amp;""&amp;C48&amp;""&amp;$D$48&amp;""&amp;G84</f>
        <v>W2010FemalesCount85+</v>
      </c>
      <c r="K85" s="172">
        <f>VLOOKUP(J85,'ALL DATA'!$B$2:$H$7201,7,0)</f>
        <v>50482</v>
      </c>
      <c r="L85" s="168"/>
      <c r="M85" s="168"/>
      <c r="N85" s="168"/>
      <c r="O85" s="168"/>
      <c r="P85" s="168" t="b">
        <v>0</v>
      </c>
      <c r="Q85" s="152"/>
      <c r="R85" s="152"/>
      <c r="S85" s="152"/>
      <c r="T85" s="152"/>
      <c r="U85" s="152"/>
      <c r="V85" s="152"/>
      <c r="W85" s="153"/>
      <c r="X85" s="16"/>
    </row>
    <row r="86" spans="1:24">
      <c r="A86" s="181" t="s">
        <v>7610</v>
      </c>
      <c r="B86" s="152"/>
      <c r="C86" s="152"/>
      <c r="D86" s="152"/>
      <c r="E86" s="172"/>
      <c r="F86" s="152"/>
      <c r="G86" s="175"/>
      <c r="H86" s="170" t="str">
        <f t="shared" si="7"/>
        <v>85+</v>
      </c>
      <c r="I86" s="171">
        <v>2011</v>
      </c>
      <c r="J86" s="170" t="str">
        <f>H56&amp;""&amp;$I$86&amp;""&amp;C48&amp;""&amp;$D$48&amp;""&amp;G84</f>
        <v>W2011FemalesCount85+</v>
      </c>
      <c r="K86" s="172">
        <f>VLOOKUP(J86,'ALL DATA'!$B$2:$H$7201,7,0)</f>
        <v>51161</v>
      </c>
      <c r="L86" s="168"/>
      <c r="M86" s="168"/>
      <c r="N86" s="168"/>
      <c r="O86" s="168"/>
      <c r="P86" s="168" t="b">
        <v>0</v>
      </c>
      <c r="Q86" s="152"/>
      <c r="R86" s="152"/>
      <c r="S86" s="152"/>
      <c r="T86" s="152"/>
      <c r="U86" s="152"/>
      <c r="V86" s="152"/>
      <c r="W86" s="153"/>
      <c r="X86" s="16"/>
    </row>
    <row r="87" spans="1:24" ht="14.4" thickBot="1">
      <c r="A87" s="187"/>
      <c r="B87" s="188"/>
      <c r="C87" s="188"/>
      <c r="D87" s="188"/>
      <c r="E87" s="184"/>
      <c r="F87" s="152"/>
      <c r="G87" s="175"/>
      <c r="H87" s="170" t="str">
        <f t="shared" si="7"/>
        <v>85+</v>
      </c>
      <c r="I87" s="171">
        <v>2012</v>
      </c>
      <c r="J87" s="170" t="str">
        <f>H57&amp;""&amp;$I$87&amp;""&amp;C48&amp;""&amp;$D$48&amp;""&amp;G84</f>
        <v>W2012FemalesCount85+</v>
      </c>
      <c r="K87" s="172">
        <f>VLOOKUP(J87,'ALL DATA'!$B$2:$H$7201,7,0)</f>
        <v>51845</v>
      </c>
      <c r="L87" s="168"/>
      <c r="M87" s="168"/>
      <c r="N87" s="168"/>
      <c r="O87" s="168"/>
      <c r="P87" s="168" t="b">
        <v>0</v>
      </c>
      <c r="Q87" s="152"/>
      <c r="R87" s="152"/>
      <c r="S87" s="152"/>
      <c r="T87" s="152"/>
      <c r="U87" s="152"/>
      <c r="V87" s="152"/>
      <c r="W87" s="153"/>
      <c r="X87" s="16"/>
    </row>
    <row r="88" spans="1:24">
      <c r="A88" s="154"/>
      <c r="B88" s="152"/>
      <c r="C88" s="152"/>
      <c r="D88" s="152"/>
      <c r="E88" s="152"/>
      <c r="F88" s="152"/>
      <c r="G88" s="175"/>
      <c r="H88" s="170" t="str">
        <f t="shared" si="7"/>
        <v>85+</v>
      </c>
      <c r="I88" s="171">
        <v>2013</v>
      </c>
      <c r="J88" s="170" t="str">
        <f>H58&amp;""&amp;$I$88&amp;""&amp;C48&amp;""&amp;$D$48&amp;""&amp;G84</f>
        <v>W2013FemalesCount85+</v>
      </c>
      <c r="K88" s="172">
        <f>VLOOKUP(J88,'ALL DATA'!$B$2:$H$7201,7,0)</f>
        <v>51590</v>
      </c>
      <c r="L88" s="168"/>
      <c r="M88" s="168"/>
      <c r="N88" s="168"/>
      <c r="O88" s="168"/>
      <c r="P88" s="168" t="b">
        <v>0</v>
      </c>
      <c r="Q88" s="152"/>
      <c r="R88" s="152"/>
      <c r="S88" s="152"/>
      <c r="T88" s="152"/>
      <c r="U88" s="152"/>
      <c r="V88" s="152"/>
      <c r="W88" s="153"/>
      <c r="X88" s="16"/>
    </row>
    <row r="89" spans="1:24" ht="14.4" thickBot="1">
      <c r="A89" s="154"/>
      <c r="B89" s="152"/>
      <c r="C89" s="152"/>
      <c r="D89" s="152"/>
      <c r="E89" s="152"/>
      <c r="F89" s="152"/>
      <c r="G89" s="182"/>
      <c r="H89" s="176" t="str">
        <f t="shared" si="7"/>
        <v>85+</v>
      </c>
      <c r="I89" s="183">
        <v>2014</v>
      </c>
      <c r="J89" s="176" t="str">
        <f>H59&amp;""&amp;$I$89&amp;""&amp;C48&amp;""&amp;$D$48&amp;""&amp;G84</f>
        <v>W2014FemalesCount85+</v>
      </c>
      <c r="K89" s="184">
        <f>VLOOKUP(J89,'ALL DATA'!$B$2:$H$7201,7,0)</f>
        <v>52188</v>
      </c>
      <c r="L89" s="168"/>
      <c r="M89" s="168"/>
      <c r="N89" s="168"/>
      <c r="O89" s="168"/>
      <c r="P89" s="168" t="b">
        <v>0</v>
      </c>
      <c r="Q89" s="152"/>
      <c r="R89" s="152"/>
      <c r="S89" s="152"/>
      <c r="T89" s="152"/>
      <c r="U89" s="152"/>
      <c r="V89" s="152"/>
      <c r="W89" s="153"/>
      <c r="X89" s="16"/>
    </row>
    <row r="90" spans="1:24">
      <c r="A90" s="154"/>
      <c r="B90" s="152"/>
      <c r="C90" s="152"/>
      <c r="D90" s="152"/>
      <c r="E90" s="152"/>
      <c r="F90" s="152"/>
      <c r="G90" s="152"/>
      <c r="H90" s="152"/>
      <c r="I90" s="152"/>
      <c r="J90" s="152"/>
      <c r="K90" s="152"/>
      <c r="L90" s="152"/>
      <c r="M90" s="152"/>
      <c r="N90" s="152"/>
      <c r="O90" s="152"/>
      <c r="P90" s="152"/>
      <c r="Q90" s="152"/>
      <c r="R90" s="152"/>
      <c r="S90" s="152"/>
      <c r="T90" s="152"/>
      <c r="U90" s="152"/>
      <c r="V90" s="152"/>
      <c r="W90" s="153"/>
      <c r="X90" s="16"/>
    </row>
    <row r="91" spans="1:24">
      <c r="A91" s="154"/>
      <c r="B91" s="152"/>
      <c r="C91" s="152"/>
      <c r="D91" s="152"/>
      <c r="E91" s="152"/>
      <c r="F91" s="152"/>
      <c r="G91" s="152"/>
      <c r="H91" s="152"/>
      <c r="I91" s="152"/>
      <c r="J91" s="152"/>
      <c r="K91" s="152"/>
      <c r="L91" s="152"/>
      <c r="M91" s="152"/>
      <c r="N91" s="152"/>
      <c r="O91" s="152"/>
      <c r="P91" s="152"/>
      <c r="Q91" s="152"/>
      <c r="R91" s="152"/>
      <c r="S91" s="152"/>
      <c r="T91" s="152"/>
      <c r="U91" s="152"/>
      <c r="V91" s="152"/>
      <c r="W91" s="153"/>
      <c r="X91" s="16"/>
    </row>
    <row r="92" spans="1:24">
      <c r="A92" s="152"/>
      <c r="B92" s="152"/>
      <c r="C92" s="152"/>
      <c r="D92" s="152"/>
      <c r="E92" s="152"/>
      <c r="F92" s="152"/>
      <c r="G92" s="152"/>
      <c r="H92" s="152"/>
      <c r="I92" s="152"/>
      <c r="J92" s="152"/>
      <c r="K92" s="152"/>
      <c r="L92" s="152"/>
      <c r="M92" s="152"/>
      <c r="N92" s="152"/>
      <c r="O92" s="152"/>
      <c r="P92" s="152"/>
      <c r="Q92" s="152"/>
      <c r="R92" s="152"/>
      <c r="S92" s="152"/>
      <c r="T92" s="152"/>
      <c r="U92" s="152"/>
      <c r="V92" s="152"/>
      <c r="W92" s="153"/>
      <c r="X92" s="16"/>
    </row>
    <row r="93" spans="1:24" ht="14.4" thickBot="1">
      <c r="A93" s="264"/>
      <c r="B93" s="264"/>
      <c r="C93" s="264"/>
      <c r="D93" s="152"/>
      <c r="E93" s="152"/>
      <c r="F93" s="152"/>
      <c r="G93" s="152"/>
      <c r="H93" s="152"/>
      <c r="I93" s="152"/>
      <c r="J93" s="152"/>
      <c r="K93" s="152"/>
      <c r="L93" s="152"/>
      <c r="M93" s="152"/>
      <c r="N93" s="152"/>
      <c r="O93" s="152"/>
      <c r="P93" s="152"/>
      <c r="Q93" s="152"/>
      <c r="R93" s="152"/>
      <c r="S93" s="152"/>
      <c r="T93" s="152"/>
      <c r="U93" s="152"/>
      <c r="V93" s="152"/>
      <c r="W93" s="153"/>
      <c r="X93" s="16"/>
    </row>
    <row r="94" spans="1:24">
      <c r="A94" s="264"/>
      <c r="B94" s="264"/>
      <c r="C94" s="264"/>
      <c r="D94" s="152"/>
      <c r="E94" s="152"/>
      <c r="F94" s="152"/>
      <c r="G94" s="152"/>
      <c r="H94" s="152"/>
      <c r="I94" s="152"/>
      <c r="J94" s="261" t="s">
        <v>155</v>
      </c>
      <c r="K94" s="150"/>
      <c r="L94" s="150"/>
      <c r="M94" s="150"/>
      <c r="N94" s="150"/>
      <c r="O94" s="151"/>
      <c r="P94" s="152"/>
      <c r="Q94" s="152"/>
      <c r="R94" s="152"/>
      <c r="S94" s="152"/>
      <c r="T94" s="152"/>
      <c r="U94" s="152"/>
      <c r="V94" s="152"/>
      <c r="W94" s="153"/>
      <c r="X94" s="16"/>
    </row>
    <row r="95" spans="1:24">
      <c r="A95" s="264"/>
      <c r="B95" s="264"/>
      <c r="C95" s="264"/>
      <c r="D95" s="152"/>
      <c r="E95" s="152"/>
      <c r="F95" s="152"/>
      <c r="G95" s="152"/>
      <c r="H95" s="152"/>
      <c r="I95" s="152"/>
      <c r="J95" s="262" t="s">
        <v>156</v>
      </c>
      <c r="K95" s="152" t="str">
        <f>"Population estimates by age group, "&amp;LOWER(K100)&amp;", "&amp;LOWER(C48)&amp;", "&amp;TRIM(B48)&amp;", 2005-2014"</f>
        <v>Population estimates by age group, count, females, Wales, 2005-2014</v>
      </c>
      <c r="L95" s="152"/>
      <c r="M95" s="152"/>
      <c r="N95" s="152"/>
      <c r="O95" s="155"/>
      <c r="P95" s="152"/>
      <c r="Q95" s="152"/>
      <c r="R95" s="152"/>
      <c r="S95" s="152"/>
      <c r="T95" s="152"/>
      <c r="U95" s="152"/>
      <c r="V95" s="152"/>
      <c r="W95" s="153"/>
      <c r="X95" s="16"/>
    </row>
    <row r="96" spans="1:24">
      <c r="A96" s="264"/>
      <c r="B96" s="264"/>
      <c r="C96" s="264"/>
      <c r="D96" s="152"/>
      <c r="E96" s="152"/>
      <c r="F96" s="152"/>
      <c r="G96" s="152"/>
      <c r="H96" s="152"/>
      <c r="I96" s="152"/>
      <c r="J96" s="262" t="s">
        <v>157</v>
      </c>
      <c r="K96" s="152" t="s">
        <v>126</v>
      </c>
      <c r="L96" s="152"/>
      <c r="M96" s="152"/>
      <c r="N96" s="152"/>
      <c r="O96" s="155"/>
      <c r="P96" s="152"/>
      <c r="Q96" s="152"/>
      <c r="R96" s="152"/>
      <c r="S96" s="152"/>
      <c r="T96" s="152"/>
      <c r="U96" s="152"/>
      <c r="V96" s="152"/>
      <c r="W96" s="153"/>
      <c r="X96" s="16"/>
    </row>
    <row r="97" spans="1:32">
      <c r="A97" s="264"/>
      <c r="B97" s="264"/>
      <c r="C97" s="264"/>
      <c r="D97" s="152"/>
      <c r="E97" s="152"/>
      <c r="F97" s="152"/>
      <c r="G97" s="152"/>
      <c r="H97" s="152"/>
      <c r="I97" s="152"/>
      <c r="J97" s="262"/>
      <c r="K97" s="152" t="s">
        <v>158</v>
      </c>
      <c r="L97" s="152"/>
      <c r="M97" s="152"/>
      <c r="N97" s="152"/>
      <c r="O97" s="155"/>
      <c r="P97" s="152"/>
      <c r="Q97" s="152"/>
      <c r="R97" s="152"/>
      <c r="S97" s="152"/>
      <c r="T97" s="152"/>
      <c r="U97" s="152"/>
      <c r="V97" s="152"/>
      <c r="W97" s="153"/>
      <c r="X97" s="16"/>
    </row>
    <row r="98" spans="1:32">
      <c r="A98" s="264"/>
      <c r="B98" s="264"/>
      <c r="C98" s="264"/>
      <c r="D98" s="152"/>
      <c r="E98" s="152"/>
      <c r="F98" s="152"/>
      <c r="G98" s="152"/>
      <c r="H98" s="152"/>
      <c r="I98" s="152"/>
      <c r="J98" s="262"/>
      <c r="K98" s="152" t="s">
        <v>159</v>
      </c>
      <c r="L98" s="152"/>
      <c r="M98" s="152"/>
      <c r="N98" s="152"/>
      <c r="O98" s="155"/>
      <c r="P98" s="152"/>
      <c r="Q98" s="152"/>
      <c r="R98" s="152"/>
      <c r="S98" s="152"/>
      <c r="T98" s="152"/>
      <c r="U98" s="152"/>
      <c r="V98" s="152"/>
      <c r="W98" s="153"/>
      <c r="X98" s="16"/>
    </row>
    <row r="99" spans="1:32">
      <c r="A99" s="264"/>
      <c r="B99" s="264"/>
      <c r="C99" s="264"/>
      <c r="D99" s="152"/>
      <c r="E99" s="152"/>
      <c r="F99" s="152"/>
      <c r="G99" s="152"/>
      <c r="H99" s="152"/>
      <c r="I99" s="152"/>
      <c r="J99" s="262"/>
      <c r="K99" s="152" t="s">
        <v>152</v>
      </c>
      <c r="L99" s="152"/>
      <c r="M99" s="152"/>
      <c r="N99" s="152"/>
      <c r="O99" s="155"/>
      <c r="P99" s="152"/>
      <c r="Q99" s="152"/>
      <c r="R99" s="152"/>
      <c r="S99" s="152"/>
      <c r="T99" s="152"/>
      <c r="U99" s="152"/>
      <c r="V99" s="152"/>
      <c r="W99" s="153"/>
      <c r="X99" s="16"/>
    </row>
    <row r="100" spans="1:32" ht="14.4" thickBot="1">
      <c r="A100" s="152"/>
      <c r="B100" s="152"/>
      <c r="C100" s="152"/>
      <c r="D100" s="152"/>
      <c r="E100" s="152"/>
      <c r="F100" s="152"/>
      <c r="G100" s="152"/>
      <c r="H100" s="152"/>
      <c r="I100" s="152"/>
      <c r="J100" s="263"/>
      <c r="K100" s="173" t="str">
        <f>B55</f>
        <v>Count</v>
      </c>
      <c r="L100" s="173"/>
      <c r="M100" s="173"/>
      <c r="N100" s="173"/>
      <c r="O100" s="174"/>
      <c r="P100" s="152"/>
      <c r="Q100" s="152"/>
      <c r="R100" s="152"/>
      <c r="S100" s="152"/>
      <c r="T100" s="152"/>
      <c r="U100" s="152"/>
      <c r="V100" s="152"/>
      <c r="W100" s="153"/>
      <c r="X100" s="16"/>
    </row>
    <row r="101" spans="1:32" ht="17.399999999999999">
      <c r="A101" s="277" t="s">
        <v>160</v>
      </c>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3"/>
      <c r="X101" s="16"/>
    </row>
    <row r="102" spans="1:32" ht="14.4" thickBot="1">
      <c r="A102" s="154"/>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3"/>
      <c r="X102" s="16"/>
    </row>
    <row r="103" spans="1:32">
      <c r="A103" s="206" t="s">
        <v>161</v>
      </c>
      <c r="B103" s="190"/>
      <c r="C103" s="190"/>
      <c r="D103" s="191"/>
      <c r="E103" s="152"/>
      <c r="F103" s="152"/>
      <c r="G103" s="152"/>
      <c r="H103" s="152"/>
      <c r="I103" s="152"/>
      <c r="J103" s="152"/>
      <c r="K103" s="152"/>
      <c r="L103" s="152"/>
      <c r="M103" s="152"/>
      <c r="N103" s="152"/>
      <c r="O103" s="152"/>
      <c r="P103" s="152"/>
      <c r="Q103" s="152"/>
      <c r="R103" s="152"/>
      <c r="S103" s="152"/>
      <c r="T103" s="152"/>
      <c r="U103" s="152"/>
      <c r="V103" s="152"/>
      <c r="W103" s="153"/>
      <c r="X103" s="16"/>
    </row>
    <row r="104" spans="1:32">
      <c r="A104" s="154"/>
      <c r="B104" s="152" t="s">
        <v>103</v>
      </c>
      <c r="C104" s="152" t="s">
        <v>115</v>
      </c>
      <c r="D104" s="172" t="s">
        <v>116</v>
      </c>
      <c r="E104" s="156"/>
      <c r="F104" s="156"/>
      <c r="G104" s="156"/>
      <c r="H104" s="156"/>
      <c r="I104" s="156"/>
      <c r="J104" s="156"/>
      <c r="K104" s="152"/>
      <c r="L104" s="152"/>
      <c r="M104" s="152"/>
      <c r="N104" s="152"/>
      <c r="O104" s="152"/>
      <c r="P104" s="152"/>
      <c r="Q104" s="152"/>
      <c r="R104" s="152"/>
      <c r="S104" s="152"/>
      <c r="T104" s="152"/>
      <c r="U104" s="152"/>
      <c r="V104" s="152"/>
      <c r="W104" s="153"/>
      <c r="X104" s="16"/>
    </row>
    <row r="105" spans="1:32" ht="14.4" thickBot="1">
      <c r="A105" s="154" t="s">
        <v>117</v>
      </c>
      <c r="B105" s="152">
        <v>1</v>
      </c>
      <c r="C105" s="152">
        <v>1</v>
      </c>
      <c r="D105" s="172">
        <v>1</v>
      </c>
      <c r="E105" s="152"/>
      <c r="F105" s="152"/>
      <c r="G105" s="152"/>
      <c r="H105" s="152"/>
      <c r="I105" s="152"/>
      <c r="J105" s="152"/>
      <c r="K105" s="152"/>
      <c r="L105" s="152"/>
      <c r="M105" s="152"/>
      <c r="N105" s="152"/>
      <c r="O105" s="152"/>
      <c r="P105" s="152"/>
      <c r="Q105" s="152"/>
      <c r="R105" s="152"/>
      <c r="S105" s="152"/>
      <c r="T105" s="152"/>
      <c r="U105" s="152"/>
      <c r="V105" s="152"/>
      <c r="W105" s="153"/>
      <c r="X105" s="16"/>
    </row>
    <row r="106" spans="1:32" ht="14.4" thickBot="1">
      <c r="A106" s="154" t="s">
        <v>118</v>
      </c>
      <c r="B106" s="152" t="str">
        <f>INDEX(A59:A87,B47,1)</f>
        <v>Betsi Cadwaladr UHB</v>
      </c>
      <c r="C106" s="152" t="str">
        <f>INDEX(C59:C61,C47,1)</f>
        <v>Females</v>
      </c>
      <c r="D106" s="172" t="str">
        <f>INDEX(D117:D118,D105,1)</f>
        <v>count</v>
      </c>
      <c r="E106" s="152"/>
      <c r="F106" s="165"/>
      <c r="G106" s="450" t="s">
        <v>162</v>
      </c>
      <c r="H106" s="451"/>
      <c r="I106" s="451"/>
      <c r="J106" s="452"/>
      <c r="K106" s="152"/>
      <c r="L106" s="165"/>
      <c r="M106" s="450" t="s">
        <v>163</v>
      </c>
      <c r="N106" s="451"/>
      <c r="O106" s="451"/>
      <c r="P106" s="452"/>
      <c r="Q106" s="152"/>
      <c r="R106" s="152"/>
      <c r="S106" s="152"/>
      <c r="T106" s="152"/>
      <c r="U106" s="152"/>
      <c r="V106" s="152"/>
      <c r="W106" s="153"/>
      <c r="X106" s="16"/>
    </row>
    <row r="107" spans="1:32" ht="14.4" thickBot="1">
      <c r="A107" s="154" t="s">
        <v>120</v>
      </c>
      <c r="B107" s="152" t="str">
        <f>VLOOKUP(TRIM(B48),'LA-LACODE Lookup'!$A$1:$B$60,2,FALSE)</f>
        <v>W</v>
      </c>
      <c r="C107" s="152"/>
      <c r="D107" s="172"/>
      <c r="E107" s="152"/>
      <c r="F107" s="165"/>
      <c r="G107" s="192" t="s">
        <v>121</v>
      </c>
      <c r="H107" s="160" t="s">
        <v>102</v>
      </c>
      <c r="I107" s="193" t="s">
        <v>122</v>
      </c>
      <c r="J107" s="160" t="s">
        <v>164</v>
      </c>
      <c r="K107" s="152"/>
      <c r="L107" s="175"/>
      <c r="M107" s="160" t="s">
        <v>121</v>
      </c>
      <c r="N107" s="192" t="s">
        <v>102</v>
      </c>
      <c r="O107" s="161" t="s">
        <v>122</v>
      </c>
      <c r="P107" s="160" t="s">
        <v>164</v>
      </c>
      <c r="Q107" s="152"/>
      <c r="R107" s="250" t="s">
        <v>161</v>
      </c>
      <c r="S107" s="190"/>
      <c r="T107" s="190"/>
      <c r="U107" s="167"/>
      <c r="V107" s="152"/>
      <c r="W107" s="153"/>
      <c r="X107" s="16"/>
    </row>
    <row r="108" spans="1:32">
      <c r="A108" s="154" t="s">
        <v>124</v>
      </c>
      <c r="B108" s="152" t="str">
        <f>VLOOKUP(TRIM(B106),'LA-LACODE Lookup'!$A$1:$B$60,2,FALSE)&amp;"16-64"</f>
        <v>7A116-64</v>
      </c>
      <c r="C108" s="152"/>
      <c r="D108" s="172"/>
      <c r="E108" s="152"/>
      <c r="F108" s="165"/>
      <c r="G108" s="167" t="str">
        <f t="shared" ref="G108:G117" si="8">$B$49</f>
        <v>W</v>
      </c>
      <c r="H108" s="165">
        <v>2005</v>
      </c>
      <c r="I108" s="164" t="str">
        <f>G108&amp;""&amp;$H$108&amp;""&amp;C106&amp;""&amp;$D$106&amp;""&amp;F109</f>
        <v>W2005Femalescount&lt;16</v>
      </c>
      <c r="J108" s="165">
        <f>VLOOKUP(I108,'data counts'!$B$2:$H$3601,7,0)</f>
        <v>276718</v>
      </c>
      <c r="K108" s="152"/>
      <c r="L108" s="164"/>
      <c r="M108" s="165" t="str">
        <f t="shared" ref="M108:M117" si="9">$B$49</f>
        <v>W</v>
      </c>
      <c r="N108" s="167">
        <v>2005</v>
      </c>
      <c r="O108" s="165" t="str">
        <f>M108&amp;""&amp;$N$108&amp;""&amp;T110&amp;""&amp;$U$110&amp;""&amp;L109</f>
        <v>W2005FemalesPercentage&lt;16</v>
      </c>
      <c r="P108" s="165">
        <f>VLOOKUP(O108,'data %'!$B$2:$H$3601,7,0)</f>
        <v>18.186538236566037</v>
      </c>
      <c r="Q108" s="152"/>
      <c r="R108" s="175"/>
      <c r="S108" s="152" t="s">
        <v>103</v>
      </c>
      <c r="T108" s="152" t="s">
        <v>115</v>
      </c>
      <c r="U108" s="172" t="s">
        <v>116</v>
      </c>
      <c r="V108" s="152"/>
      <c r="W108" s="153"/>
      <c r="X108" s="17"/>
      <c r="Y108" s="17"/>
      <c r="Z108" s="17"/>
      <c r="AA108" s="17"/>
      <c r="AB108" s="17"/>
      <c r="AC108" s="17"/>
      <c r="AD108" s="17"/>
      <c r="AE108" s="17"/>
      <c r="AF108" s="17"/>
    </row>
    <row r="109" spans="1:32">
      <c r="A109" s="154" t="s">
        <v>125</v>
      </c>
      <c r="B109" s="152" t="str">
        <f>VLOOKUP(TRIM(B106),'LA-LACODE Lookup'!$A$1:$B$60,2,FALSE)&amp;"65-84"</f>
        <v>7A165-84</v>
      </c>
      <c r="C109" s="152"/>
      <c r="D109" s="172"/>
      <c r="E109" s="152"/>
      <c r="F109" s="194" t="s">
        <v>126</v>
      </c>
      <c r="G109" s="172" t="str">
        <f t="shared" si="8"/>
        <v>W</v>
      </c>
      <c r="H109" s="170">
        <v>2006</v>
      </c>
      <c r="I109" s="175" t="str">
        <f>G109&amp;""&amp;$H$109&amp;""&amp;C106&amp;""&amp;$D$106&amp;""&amp;F109</f>
        <v>W2006Femalescount&lt;16</v>
      </c>
      <c r="J109" s="170">
        <f>VLOOKUP(I109,'data counts'!$B$2:$H$3601,7,0)</f>
        <v>275376</v>
      </c>
      <c r="K109" s="152"/>
      <c r="L109" s="169" t="s">
        <v>126</v>
      </c>
      <c r="M109" s="170" t="str">
        <f t="shared" si="9"/>
        <v>W</v>
      </c>
      <c r="N109" s="172">
        <v>2006</v>
      </c>
      <c r="O109" s="170" t="str">
        <f t="shared" ref="O109:O117" si="10">M109&amp;""&amp;N109&amp;""&amp;$T$110&amp;""&amp;$U$110&amp;""&amp;$L$109</f>
        <v>W2006FemalesPercentage&lt;16</v>
      </c>
      <c r="P109" s="170">
        <f>VLOOKUP(O109,'data %'!$B$2:$H$3601,7,0)</f>
        <v>17.998337263596007</v>
      </c>
      <c r="Q109" s="152"/>
      <c r="R109" s="175" t="s">
        <v>117</v>
      </c>
      <c r="S109" s="152">
        <v>1</v>
      </c>
      <c r="T109" s="152">
        <v>1</v>
      </c>
      <c r="U109" s="172">
        <v>2</v>
      </c>
      <c r="V109" s="152"/>
      <c r="W109" s="153"/>
      <c r="X109" s="17"/>
      <c r="Y109" s="17"/>
      <c r="Z109" s="17"/>
      <c r="AA109" s="17"/>
      <c r="AB109" s="17"/>
      <c r="AC109" s="17"/>
      <c r="AD109" s="17"/>
      <c r="AE109" s="17"/>
      <c r="AF109" s="17"/>
    </row>
    <row r="110" spans="1:32" ht="14.4" thickBot="1">
      <c r="A110" s="189" t="s">
        <v>127</v>
      </c>
      <c r="B110" s="188" t="str">
        <f>VLOOKUP(TRIM(B106),'LA-LACODE Lookup'!$A$1:$B$60,2,FALSE)&amp;"85+"</f>
        <v>7A185+</v>
      </c>
      <c r="C110" s="188"/>
      <c r="D110" s="184"/>
      <c r="E110" s="152"/>
      <c r="F110" s="194"/>
      <c r="G110" s="172" t="str">
        <f t="shared" si="8"/>
        <v>W</v>
      </c>
      <c r="H110" s="170">
        <v>2007</v>
      </c>
      <c r="I110" s="175" t="str">
        <f>G110&amp;""&amp;$H$110&amp;""&amp;$C$106&amp;""&amp;$D$106&amp;""&amp;$F$109</f>
        <v>W2007Femalescount&lt;16</v>
      </c>
      <c r="J110" s="170">
        <f>VLOOKUP(I110,'data counts'!$B$2:$H$3601,7,0)</f>
        <v>273727</v>
      </c>
      <c r="K110" s="152"/>
      <c r="L110" s="169"/>
      <c r="M110" s="170" t="str">
        <f t="shared" si="9"/>
        <v>W</v>
      </c>
      <c r="N110" s="172">
        <v>2007</v>
      </c>
      <c r="O110" s="170" t="str">
        <f t="shared" si="10"/>
        <v>W2007FemalesPercentage&lt;16</v>
      </c>
      <c r="P110" s="170">
        <f>VLOOKUP(O110,'data %'!$B$2:$H$3601,7,0)</f>
        <v>17.800325667657717</v>
      </c>
      <c r="Q110" s="152"/>
      <c r="R110" s="175" t="s">
        <v>118</v>
      </c>
      <c r="S110" s="152" t="str">
        <f>INDEX(A59:A87,B47,1)</f>
        <v>Betsi Cadwaladr UHB</v>
      </c>
      <c r="T110" s="152" t="str">
        <f>INDEX(C59:C61,C47,1)</f>
        <v>Females</v>
      </c>
      <c r="U110" s="172" t="str">
        <f>INDEX(D117:D118,U109,1)</f>
        <v>Percentage</v>
      </c>
      <c r="V110" s="152"/>
      <c r="W110" s="153"/>
      <c r="X110" s="17"/>
      <c r="Y110" s="17"/>
      <c r="Z110" s="17"/>
      <c r="AA110" s="17"/>
      <c r="AB110" s="17"/>
      <c r="AC110" s="17"/>
      <c r="AD110" s="17"/>
      <c r="AE110" s="17"/>
      <c r="AF110" s="17"/>
    </row>
    <row r="111" spans="1:32">
      <c r="A111" s="154"/>
      <c r="B111" s="152"/>
      <c r="C111" s="152"/>
      <c r="D111" s="152"/>
      <c r="E111" s="152"/>
      <c r="F111" s="194"/>
      <c r="G111" s="172" t="str">
        <f t="shared" si="8"/>
        <v>W</v>
      </c>
      <c r="H111" s="170">
        <v>2008</v>
      </c>
      <c r="I111" s="175" t="str">
        <f t="shared" ref="I111:I117" si="11">G111&amp;""&amp;H111&amp;""&amp;$C$106&amp;""&amp;$D$106&amp;""&amp;$F$109</f>
        <v>W2008Femalescount&lt;16</v>
      </c>
      <c r="J111" s="170">
        <f>VLOOKUP(I111,'data counts'!$B$2:$H$3601,7,0)</f>
        <v>272342</v>
      </c>
      <c r="K111" s="152"/>
      <c r="L111" s="169"/>
      <c r="M111" s="170" t="str">
        <f t="shared" si="9"/>
        <v>W</v>
      </c>
      <c r="N111" s="172">
        <v>2008</v>
      </c>
      <c r="O111" s="170" t="str">
        <f t="shared" si="10"/>
        <v>W2008FemalesPercentage&lt;16</v>
      </c>
      <c r="P111" s="170">
        <f>VLOOKUP(O111,'data %'!$B$2:$H$3601,7,0)</f>
        <v>17.610535463946324</v>
      </c>
      <c r="Q111" s="152"/>
      <c r="R111" s="175" t="s">
        <v>120</v>
      </c>
      <c r="S111" s="152" t="str">
        <f>VLOOKUP(TRIM(B48),'LA-LACODE Lookup'!$A$1:$B$60,2,FALSE)</f>
        <v>W</v>
      </c>
      <c r="T111" s="152"/>
      <c r="U111" s="172"/>
      <c r="V111" s="152"/>
      <c r="W111" s="153"/>
      <c r="X111" s="17"/>
      <c r="Y111" s="17"/>
      <c r="Z111" s="17"/>
      <c r="AA111" s="17"/>
      <c r="AB111" s="17"/>
      <c r="AC111" s="17"/>
      <c r="AD111" s="17"/>
      <c r="AE111" s="17"/>
      <c r="AF111" s="17"/>
    </row>
    <row r="112" spans="1:32">
      <c r="A112" s="154"/>
      <c r="B112" s="152"/>
      <c r="C112" s="152"/>
      <c r="D112" s="152"/>
      <c r="E112" s="152"/>
      <c r="F112" s="194"/>
      <c r="G112" s="172" t="str">
        <f t="shared" si="8"/>
        <v>W</v>
      </c>
      <c r="H112" s="170">
        <v>2009</v>
      </c>
      <c r="I112" s="175" t="str">
        <f t="shared" si="11"/>
        <v>W2009Femalescount&lt;16</v>
      </c>
      <c r="J112" s="170">
        <f>VLOOKUP(I112,'data counts'!$B$2:$H$3601,7,0)</f>
        <v>271051</v>
      </c>
      <c r="K112" s="152"/>
      <c r="L112" s="169"/>
      <c r="M112" s="170" t="str">
        <f t="shared" si="9"/>
        <v>W</v>
      </c>
      <c r="N112" s="172">
        <v>2009</v>
      </c>
      <c r="O112" s="170" t="str">
        <f t="shared" si="10"/>
        <v>W2009FemalesPercentage&lt;16</v>
      </c>
      <c r="P112" s="170">
        <f>VLOOKUP(O112,'data %'!$B$2:$H$3601,7,0)</f>
        <v>17.475616109099537</v>
      </c>
      <c r="Q112" s="152"/>
      <c r="R112" s="175" t="s">
        <v>124</v>
      </c>
      <c r="S112" s="152" t="str">
        <f>VLOOKUP(TRIM(B48),'LA-LACODE Lookup'!$A$1:$B$60,2,FALSE)&amp;"16-64"</f>
        <v>W16-64</v>
      </c>
      <c r="T112" s="152"/>
      <c r="U112" s="172"/>
      <c r="V112" s="152"/>
      <c r="W112" s="153"/>
      <c r="X112" s="17"/>
      <c r="Y112" s="17"/>
      <c r="Z112" s="17"/>
      <c r="AA112" s="17"/>
      <c r="AB112" s="17"/>
      <c r="AC112" s="17"/>
      <c r="AD112" s="17"/>
      <c r="AE112" s="17"/>
      <c r="AF112" s="17"/>
    </row>
    <row r="113" spans="1:32" ht="14.4" thickBot="1">
      <c r="A113" s="154"/>
      <c r="B113" s="152"/>
      <c r="C113" s="152"/>
      <c r="D113" s="152"/>
      <c r="E113" s="152"/>
      <c r="F113" s="194"/>
      <c r="G113" s="172" t="str">
        <f t="shared" si="8"/>
        <v>W</v>
      </c>
      <c r="H113" s="170">
        <v>2010</v>
      </c>
      <c r="I113" s="175" t="str">
        <f t="shared" si="11"/>
        <v>W2010Femalescount&lt;16</v>
      </c>
      <c r="J113" s="170">
        <f>VLOOKUP(I113,'data counts'!$B$2:$H$3601,7,0)</f>
        <v>270131</v>
      </c>
      <c r="K113" s="152"/>
      <c r="L113" s="169"/>
      <c r="M113" s="170" t="str">
        <f t="shared" si="9"/>
        <v>W</v>
      </c>
      <c r="N113" s="172">
        <v>2010</v>
      </c>
      <c r="O113" s="170" t="str">
        <f t="shared" si="10"/>
        <v>W2010FemalesPercentage&lt;16</v>
      </c>
      <c r="P113" s="170">
        <f>VLOOKUP(O113,'data %'!$B$2:$H$3601,7,0)</f>
        <v>17.377601998870361</v>
      </c>
      <c r="Q113" s="152"/>
      <c r="R113" s="175" t="s">
        <v>125</v>
      </c>
      <c r="S113" s="152" t="str">
        <f>VLOOKUP(TRIM(B48),'LA-LACODE Lookup'!$A$1:$B$60,2,FALSE)&amp;"65-84"</f>
        <v>W65-84</v>
      </c>
      <c r="T113" s="152"/>
      <c r="U113" s="172"/>
      <c r="V113" s="152"/>
      <c r="W113" s="153"/>
      <c r="X113" s="17"/>
      <c r="Y113" s="17"/>
      <c r="Z113" s="17"/>
      <c r="AA113" s="17"/>
      <c r="AB113" s="17"/>
      <c r="AC113" s="17"/>
      <c r="AD113" s="17"/>
      <c r="AE113" s="17"/>
      <c r="AF113" s="17"/>
    </row>
    <row r="114" spans="1:32" ht="14.4" thickBot="1">
      <c r="A114" s="207" t="s">
        <v>165</v>
      </c>
      <c r="B114" s="177"/>
      <c r="C114" s="177"/>
      <c r="D114" s="167"/>
      <c r="E114" s="152"/>
      <c r="F114" s="194"/>
      <c r="G114" s="172" t="str">
        <f t="shared" si="8"/>
        <v>W</v>
      </c>
      <c r="H114" s="170">
        <v>2011</v>
      </c>
      <c r="I114" s="175" t="str">
        <f t="shared" si="11"/>
        <v>W2011Femalescount&lt;16</v>
      </c>
      <c r="J114" s="170">
        <f>VLOOKUP(I114,'data counts'!$B$2:$H$3601,7,0)</f>
        <v>270337</v>
      </c>
      <c r="K114" s="152"/>
      <c r="L114" s="169"/>
      <c r="M114" s="170" t="str">
        <f t="shared" si="9"/>
        <v>W</v>
      </c>
      <c r="N114" s="172">
        <v>2011</v>
      </c>
      <c r="O114" s="170" t="str">
        <f t="shared" si="10"/>
        <v>W2011FemalesPercentage&lt;16</v>
      </c>
      <c r="P114" s="170">
        <f>VLOOKUP(O114,'data %'!$B$2:$H$3601,7,0)</f>
        <v>17.33726334475525</v>
      </c>
      <c r="Q114" s="152"/>
      <c r="R114" s="182" t="s">
        <v>127</v>
      </c>
      <c r="S114" s="188" t="str">
        <f>VLOOKUP(TRIM(B48),'LA-LACODE Lookup'!$A$1:$B$60,2,FALSE)&amp;"85+"</f>
        <v>W85+</v>
      </c>
      <c r="T114" s="188"/>
      <c r="U114" s="184"/>
      <c r="V114" s="152"/>
      <c r="W114" s="153"/>
      <c r="X114" s="17"/>
      <c r="Y114" s="17"/>
      <c r="Z114" s="17"/>
      <c r="AA114" s="17"/>
      <c r="AB114" s="17"/>
      <c r="AC114" s="17"/>
      <c r="AD114" s="17"/>
      <c r="AE114" s="17"/>
      <c r="AF114" s="17"/>
    </row>
    <row r="115" spans="1:32">
      <c r="A115" s="154"/>
      <c r="B115" s="152"/>
      <c r="C115" s="152"/>
      <c r="D115" s="172"/>
      <c r="E115" s="152"/>
      <c r="F115" s="194"/>
      <c r="G115" s="172" t="str">
        <f t="shared" si="8"/>
        <v>W</v>
      </c>
      <c r="H115" s="170">
        <v>2012</v>
      </c>
      <c r="I115" s="175" t="str">
        <f t="shared" si="11"/>
        <v>W2012Femalescount&lt;16</v>
      </c>
      <c r="J115" s="170">
        <f>VLOOKUP(I115,'data counts'!$B$2:$H$3601,7,0)</f>
        <v>271045</v>
      </c>
      <c r="K115" s="152"/>
      <c r="L115" s="169"/>
      <c r="M115" s="170" t="str">
        <f t="shared" si="9"/>
        <v>W</v>
      </c>
      <c r="N115" s="172">
        <v>2012</v>
      </c>
      <c r="O115" s="170" t="str">
        <f t="shared" si="10"/>
        <v>W2012FemalesPercentage&lt;16</v>
      </c>
      <c r="P115" s="170">
        <f>VLOOKUP(O115,'data %'!$B$2:$H$3601,7,0)</f>
        <v>17.328791514265749</v>
      </c>
      <c r="Q115" s="152"/>
      <c r="R115" s="152"/>
      <c r="S115" s="152"/>
      <c r="T115" s="152"/>
      <c r="U115" s="152"/>
      <c r="V115" s="152"/>
      <c r="W115" s="153"/>
      <c r="X115" s="17"/>
      <c r="Y115" s="17"/>
      <c r="Z115" s="17"/>
      <c r="AA115" s="17"/>
      <c r="AB115" s="17"/>
      <c r="AC115" s="17"/>
      <c r="AD115" s="17"/>
      <c r="AE115" s="17"/>
      <c r="AF115" s="17"/>
    </row>
    <row r="116" spans="1:32" ht="14.4" thickBot="1">
      <c r="A116" s="195"/>
      <c r="B116" s="152"/>
      <c r="C116" s="152"/>
      <c r="D116" s="172"/>
      <c r="E116" s="152"/>
      <c r="F116" s="194"/>
      <c r="G116" s="172" t="str">
        <f t="shared" si="8"/>
        <v>W</v>
      </c>
      <c r="H116" s="170">
        <v>2013</v>
      </c>
      <c r="I116" s="175" t="str">
        <f t="shared" si="11"/>
        <v>W2013Femalescount&lt;16</v>
      </c>
      <c r="J116" s="170">
        <f>VLOOKUP(I116,'data counts'!$B$2:$H$3601,7,0)</f>
        <v>270457</v>
      </c>
      <c r="K116" s="152"/>
      <c r="L116" s="169"/>
      <c r="M116" s="170" t="str">
        <f t="shared" si="9"/>
        <v>W</v>
      </c>
      <c r="N116" s="172">
        <v>2013</v>
      </c>
      <c r="O116" s="170" t="str">
        <f t="shared" si="10"/>
        <v>W2013FemalesPercentage&lt;16</v>
      </c>
      <c r="P116" s="170">
        <f>VLOOKUP(O116,'data %'!$B$2:$H$3601,7,0)</f>
        <v>17.257503102696877</v>
      </c>
      <c r="Q116" s="152"/>
      <c r="R116" s="152"/>
      <c r="S116" s="152"/>
      <c r="T116" s="152"/>
      <c r="U116" s="152"/>
      <c r="V116" s="152"/>
      <c r="W116" s="153"/>
      <c r="X116" s="17"/>
      <c r="Y116" s="17"/>
      <c r="Z116" s="17"/>
      <c r="AA116" s="17"/>
      <c r="AB116" s="17"/>
      <c r="AC116" s="17"/>
      <c r="AD116" s="17"/>
      <c r="AE116" s="17"/>
      <c r="AF116" s="17"/>
    </row>
    <row r="117" spans="1:32" ht="14.4" thickBot="1">
      <c r="A117" s="196" t="s">
        <v>23</v>
      </c>
      <c r="B117" s="152"/>
      <c r="C117" s="165" t="s">
        <v>105</v>
      </c>
      <c r="D117" s="165" t="s">
        <v>164</v>
      </c>
      <c r="E117" s="152"/>
      <c r="F117" s="197"/>
      <c r="G117" s="184" t="str">
        <f t="shared" si="8"/>
        <v>W</v>
      </c>
      <c r="H117" s="176">
        <v>2014</v>
      </c>
      <c r="I117" s="182" t="str">
        <f t="shared" si="11"/>
        <v>W2014Femalescount&lt;16</v>
      </c>
      <c r="J117" s="176">
        <f>VLOOKUP(I117,'data counts'!$B$2:$H$3601,7,0)</f>
        <v>270233</v>
      </c>
      <c r="K117" s="152"/>
      <c r="L117" s="198"/>
      <c r="M117" s="176" t="str">
        <f t="shared" si="9"/>
        <v>W</v>
      </c>
      <c r="N117" s="184">
        <v>2014</v>
      </c>
      <c r="O117" s="176" t="str">
        <f t="shared" si="10"/>
        <v>W2014FemalesPercentage&lt;16</v>
      </c>
      <c r="P117" s="176">
        <f>VLOOKUP(O117,'data %'!$B$2:$H$3601,7,0)</f>
        <v>17.204392123107795</v>
      </c>
      <c r="Q117" s="152"/>
      <c r="R117" s="152"/>
      <c r="S117" s="152"/>
      <c r="T117" s="152"/>
      <c r="U117" s="152"/>
      <c r="V117" s="152"/>
      <c r="W117" s="153"/>
      <c r="X117" s="17"/>
      <c r="Y117" s="17"/>
      <c r="Z117" s="17"/>
      <c r="AA117" s="17"/>
      <c r="AB117" s="17"/>
      <c r="AC117" s="17"/>
      <c r="AD117" s="17"/>
      <c r="AE117" s="17"/>
      <c r="AF117" s="17"/>
    </row>
    <row r="118" spans="1:32" ht="14.4" thickBot="1">
      <c r="A118" s="199" t="s">
        <v>131</v>
      </c>
      <c r="B118" s="152"/>
      <c r="C118" s="170" t="s">
        <v>106</v>
      </c>
      <c r="D118" s="176" t="s">
        <v>224</v>
      </c>
      <c r="E118" s="152"/>
      <c r="F118" s="160"/>
      <c r="G118" s="167" t="str">
        <f t="shared" ref="G118:G127" si="12">$B$50</f>
        <v>16-64</v>
      </c>
      <c r="H118" s="165">
        <v>2005</v>
      </c>
      <c r="I118" s="164" t="str">
        <f t="shared" ref="I118:I127" si="13">G108&amp;""&amp;H118&amp;""&amp;$C$106&amp;""&amp;$D$106&amp;""&amp;$F$122</f>
        <v>W2005Femalescount16_64</v>
      </c>
      <c r="J118" s="165">
        <f>VLOOKUP(I118,'data counts'!$B$2:$H$3601,7,0)</f>
        <v>949164</v>
      </c>
      <c r="K118" s="152"/>
      <c r="L118" s="200"/>
      <c r="M118" s="165" t="str">
        <f t="shared" ref="M118:M127" si="14">$B$50</f>
        <v>16-64</v>
      </c>
      <c r="N118" s="167">
        <v>2005</v>
      </c>
      <c r="O118" s="165" t="str">
        <f t="shared" ref="O118:O127" si="15">M108&amp;""&amp;N118&amp;""&amp;$T$110&amp;""&amp;$U$110&amp;""&amp;$L$122</f>
        <v>W2005FemalesPercentage16_64</v>
      </c>
      <c r="P118" s="165">
        <f>VLOOKUP(O118,'data %'!$B$2:$H$3601,7,0)</f>
        <v>62.381223407121936</v>
      </c>
      <c r="Q118" s="152"/>
      <c r="R118" s="152"/>
      <c r="S118" s="152"/>
      <c r="T118" s="152"/>
      <c r="U118" s="152"/>
      <c r="V118" s="152"/>
      <c r="W118" s="153"/>
      <c r="X118" s="17"/>
      <c r="Y118" s="17"/>
      <c r="Z118" s="17"/>
      <c r="AA118" s="17"/>
      <c r="AB118" s="17"/>
      <c r="AC118" s="17"/>
      <c r="AD118" s="17"/>
      <c r="AE118" s="17"/>
      <c r="AF118" s="17"/>
    </row>
    <row r="119" spans="1:32" ht="14.4" thickBot="1">
      <c r="A119" s="199" t="s">
        <v>132</v>
      </c>
      <c r="B119" s="152"/>
      <c r="C119" s="176" t="s">
        <v>104</v>
      </c>
      <c r="D119" s="172"/>
      <c r="E119" s="152"/>
      <c r="F119" s="194"/>
      <c r="G119" s="172" t="str">
        <f t="shared" si="12"/>
        <v>16-64</v>
      </c>
      <c r="H119" s="170">
        <v>2006</v>
      </c>
      <c r="I119" s="175" t="str">
        <f t="shared" si="13"/>
        <v>W2006Femalescount16_64</v>
      </c>
      <c r="J119" s="170">
        <f>VLOOKUP(I119,'data counts'!$B$2:$H$3601,7,0)</f>
        <v>957806</v>
      </c>
      <c r="K119" s="152"/>
      <c r="L119" s="169"/>
      <c r="M119" s="170" t="str">
        <f t="shared" si="14"/>
        <v>16-64</v>
      </c>
      <c r="N119" s="172">
        <v>2006</v>
      </c>
      <c r="O119" s="170" t="str">
        <f t="shared" si="15"/>
        <v>W2006FemalesPercentage16_64</v>
      </c>
      <c r="P119" s="170">
        <f>VLOOKUP(O119,'data %'!$B$2:$H$3601,7,0)</f>
        <v>62.601372018969833</v>
      </c>
      <c r="Q119" s="152"/>
      <c r="R119" s="152"/>
      <c r="S119" s="152"/>
      <c r="T119" s="152"/>
      <c r="U119" s="152"/>
      <c r="V119" s="152"/>
      <c r="W119" s="153"/>
      <c r="X119" s="17"/>
      <c r="Y119" s="17"/>
      <c r="Z119" s="17"/>
      <c r="AA119" s="17"/>
      <c r="AB119" s="17"/>
      <c r="AC119" s="17"/>
      <c r="AD119" s="17"/>
      <c r="AE119" s="17"/>
      <c r="AF119" s="17"/>
    </row>
    <row r="120" spans="1:32">
      <c r="A120" s="199" t="s">
        <v>133</v>
      </c>
      <c r="B120" s="152"/>
      <c r="C120" s="152"/>
      <c r="D120" s="172"/>
      <c r="E120" s="152"/>
      <c r="F120" s="194"/>
      <c r="G120" s="172" t="str">
        <f t="shared" si="12"/>
        <v>16-64</v>
      </c>
      <c r="H120" s="170">
        <v>2007</v>
      </c>
      <c r="I120" s="175" t="str">
        <f t="shared" si="13"/>
        <v>W2007Femalescount16_64</v>
      </c>
      <c r="J120" s="170">
        <f>VLOOKUP(I120,'data counts'!$B$2:$H$3601,7,0)</f>
        <v>965489</v>
      </c>
      <c r="K120" s="152"/>
      <c r="L120" s="169"/>
      <c r="M120" s="170" t="str">
        <f t="shared" si="14"/>
        <v>16-64</v>
      </c>
      <c r="N120" s="172">
        <v>2007</v>
      </c>
      <c r="O120" s="170" t="str">
        <f t="shared" si="15"/>
        <v>W2007FemalesPercentage16_64</v>
      </c>
      <c r="P120" s="170">
        <f>VLOOKUP(O120,'data %'!$B$2:$H$3601,7,0)</f>
        <v>62.785251833181164</v>
      </c>
      <c r="Q120" s="152"/>
      <c r="R120" s="152"/>
      <c r="S120" s="152"/>
      <c r="T120" s="152"/>
      <c r="U120" s="152"/>
      <c r="V120" s="152"/>
      <c r="W120" s="153"/>
      <c r="X120" s="17"/>
      <c r="Y120" s="17"/>
      <c r="Z120" s="17"/>
      <c r="AA120" s="17"/>
      <c r="AB120" s="17"/>
      <c r="AC120" s="17"/>
      <c r="AD120" s="17"/>
      <c r="AE120" s="17"/>
      <c r="AF120" s="17"/>
    </row>
    <row r="121" spans="1:32">
      <c r="A121" s="199" t="s">
        <v>134</v>
      </c>
      <c r="B121" s="152"/>
      <c r="C121" s="152"/>
      <c r="D121" s="172"/>
      <c r="E121" s="152"/>
      <c r="F121" s="194"/>
      <c r="G121" s="172" t="str">
        <f t="shared" si="12"/>
        <v>16-64</v>
      </c>
      <c r="H121" s="170">
        <v>2008</v>
      </c>
      <c r="I121" s="175" t="str">
        <f t="shared" si="13"/>
        <v>W2008Femalescount16_64</v>
      </c>
      <c r="J121" s="170">
        <f>VLOOKUP(I121,'data counts'!$B$2:$H$3601,7,0)</f>
        <v>972318</v>
      </c>
      <c r="K121" s="152"/>
      <c r="L121" s="169"/>
      <c r="M121" s="170" t="str">
        <f t="shared" si="14"/>
        <v>16-64</v>
      </c>
      <c r="N121" s="172">
        <v>2008</v>
      </c>
      <c r="O121" s="170" t="str">
        <f t="shared" si="15"/>
        <v>W2008FemalesPercentage16_64</v>
      </c>
      <c r="P121" s="170">
        <f>VLOOKUP(O121,'data %'!$B$2:$H$3601,7,0)</f>
        <v>62.873301294818141</v>
      </c>
      <c r="Q121" s="152"/>
      <c r="R121" s="152"/>
      <c r="S121" s="152"/>
      <c r="T121" s="152"/>
      <c r="U121" s="152"/>
      <c r="V121" s="152"/>
      <c r="W121" s="153"/>
      <c r="X121" s="17"/>
      <c r="Y121" s="17"/>
      <c r="Z121" s="17"/>
      <c r="AA121" s="17"/>
      <c r="AB121" s="17"/>
      <c r="AC121" s="17"/>
      <c r="AD121" s="17"/>
      <c r="AE121" s="17"/>
      <c r="AF121" s="17"/>
    </row>
    <row r="122" spans="1:32">
      <c r="A122" s="199" t="s">
        <v>135</v>
      </c>
      <c r="B122" s="152"/>
      <c r="C122" s="152"/>
      <c r="D122" s="172"/>
      <c r="E122" s="152"/>
      <c r="F122" s="194" t="s">
        <v>136</v>
      </c>
      <c r="G122" s="172" t="str">
        <f t="shared" si="12"/>
        <v>16-64</v>
      </c>
      <c r="H122" s="170">
        <v>2009</v>
      </c>
      <c r="I122" s="175" t="str">
        <f t="shared" si="13"/>
        <v>W2009Femalescount16_64</v>
      </c>
      <c r="J122" s="170">
        <f>VLOOKUP(I122,'data counts'!$B$2:$H$3601,7,0)</f>
        <v>974598</v>
      </c>
      <c r="K122" s="152"/>
      <c r="L122" s="169" t="s">
        <v>136</v>
      </c>
      <c r="M122" s="170" t="str">
        <f t="shared" si="14"/>
        <v>16-64</v>
      </c>
      <c r="N122" s="172">
        <v>2009</v>
      </c>
      <c r="O122" s="170" t="str">
        <f t="shared" si="15"/>
        <v>W2009FemalesPercentage16_64</v>
      </c>
      <c r="P122" s="170">
        <f>VLOOKUP(O122,'data %'!$B$2:$H$3601,7,0)</f>
        <v>62.835778169776866</v>
      </c>
      <c r="Q122" s="152"/>
      <c r="R122" s="152"/>
      <c r="S122" s="152"/>
      <c r="T122" s="152"/>
      <c r="U122" s="152"/>
      <c r="V122" s="152"/>
      <c r="W122" s="153"/>
      <c r="X122" s="17"/>
      <c r="Y122" s="17"/>
      <c r="Z122" s="17"/>
      <c r="AA122" s="17"/>
      <c r="AB122" s="17"/>
      <c r="AC122" s="17"/>
      <c r="AD122" s="17"/>
      <c r="AE122" s="17"/>
      <c r="AF122" s="17"/>
    </row>
    <row r="123" spans="1:32">
      <c r="A123" s="199" t="s">
        <v>137</v>
      </c>
      <c r="B123" s="152"/>
      <c r="C123" s="152"/>
      <c r="D123" s="172"/>
      <c r="E123" s="152"/>
      <c r="F123" s="194"/>
      <c r="G123" s="172" t="str">
        <f t="shared" si="12"/>
        <v>16-64</v>
      </c>
      <c r="H123" s="170">
        <v>2010</v>
      </c>
      <c r="I123" s="175" t="str">
        <f t="shared" si="13"/>
        <v>W2010Femalescount16_64</v>
      </c>
      <c r="J123" s="170">
        <f>VLOOKUP(I123,'data counts'!$B$2:$H$3601,7,0)</f>
        <v>975124</v>
      </c>
      <c r="K123" s="152"/>
      <c r="L123" s="169"/>
      <c r="M123" s="170" t="str">
        <f t="shared" si="14"/>
        <v>16-64</v>
      </c>
      <c r="N123" s="172">
        <v>2010</v>
      </c>
      <c r="O123" s="170" t="str">
        <f t="shared" si="15"/>
        <v>W2010FemalesPercentage16_64</v>
      </c>
      <c r="P123" s="170">
        <f>VLOOKUP(O123,'data %'!$B$2:$H$3601,7,0)</f>
        <v>62.729996822084324</v>
      </c>
      <c r="Q123" s="152"/>
      <c r="R123" s="152"/>
      <c r="S123" s="152"/>
      <c r="T123" s="152"/>
      <c r="U123" s="152"/>
      <c r="V123" s="152"/>
      <c r="W123" s="153"/>
      <c r="X123" s="17"/>
      <c r="Y123" s="17"/>
      <c r="Z123" s="17"/>
      <c r="AA123" s="17"/>
      <c r="AB123" s="17"/>
      <c r="AC123" s="17"/>
      <c r="AD123" s="17"/>
      <c r="AE123" s="17"/>
      <c r="AF123" s="17"/>
    </row>
    <row r="124" spans="1:32">
      <c r="A124" s="199" t="s">
        <v>228</v>
      </c>
      <c r="B124" s="152"/>
      <c r="C124" s="152"/>
      <c r="D124" s="172"/>
      <c r="E124" s="152"/>
      <c r="F124" s="194"/>
      <c r="G124" s="172" t="str">
        <f t="shared" si="12"/>
        <v>16-64</v>
      </c>
      <c r="H124" s="170">
        <v>2011</v>
      </c>
      <c r="I124" s="175" t="str">
        <f t="shared" si="13"/>
        <v>W2011Femalescount16_64</v>
      </c>
      <c r="J124" s="170">
        <f>VLOOKUP(I124,'data counts'!$B$2:$H$3601,7,0)</f>
        <v>975864</v>
      </c>
      <c r="K124" s="152"/>
      <c r="L124" s="169"/>
      <c r="M124" s="170" t="str">
        <f t="shared" si="14"/>
        <v>16-64</v>
      </c>
      <c r="N124" s="172">
        <v>2011</v>
      </c>
      <c r="O124" s="170" t="str">
        <f t="shared" si="15"/>
        <v>W2011FemalesPercentage16_64</v>
      </c>
      <c r="P124" s="170">
        <f>VLOOKUP(O124,'data %'!$B$2:$H$3601,7,0)</f>
        <v>62.584149253214463</v>
      </c>
      <c r="Q124" s="152"/>
      <c r="R124" s="152"/>
      <c r="S124" s="152"/>
      <c r="T124" s="152"/>
      <c r="U124" s="152"/>
      <c r="V124" s="152"/>
      <c r="W124" s="153"/>
      <c r="X124" s="17"/>
      <c r="Y124" s="17"/>
      <c r="Z124" s="17"/>
      <c r="AA124" s="17"/>
      <c r="AB124" s="17"/>
      <c r="AC124" s="17"/>
      <c r="AD124" s="17"/>
      <c r="AE124" s="17"/>
      <c r="AF124" s="17"/>
    </row>
    <row r="125" spans="1:32">
      <c r="A125" s="199" t="s">
        <v>26</v>
      </c>
      <c r="B125" s="152"/>
      <c r="C125" s="152"/>
      <c r="D125" s="172"/>
      <c r="E125" s="152"/>
      <c r="F125" s="194"/>
      <c r="G125" s="172" t="str">
        <f t="shared" si="12"/>
        <v>16-64</v>
      </c>
      <c r="H125" s="170">
        <v>2012</v>
      </c>
      <c r="I125" s="175" t="str">
        <f t="shared" si="13"/>
        <v>W2012Femalescount16_64</v>
      </c>
      <c r="J125" s="170">
        <f>VLOOKUP(I125,'data counts'!$B$2:$H$3601,7,0)</f>
        <v>970866</v>
      </c>
      <c r="K125" s="152"/>
      <c r="L125" s="169"/>
      <c r="M125" s="170" t="str">
        <f t="shared" si="14"/>
        <v>16-64</v>
      </c>
      <c r="N125" s="172">
        <v>2012</v>
      </c>
      <c r="O125" s="170" t="str">
        <f t="shared" si="15"/>
        <v>W2012FemalesPercentage16_64</v>
      </c>
      <c r="P125" s="170">
        <f>VLOOKUP(O125,'data %'!$B$2:$H$3601,7,0)</f>
        <v>62.070632191293441</v>
      </c>
      <c r="Q125" s="152"/>
      <c r="R125" s="152"/>
      <c r="S125" s="152"/>
      <c r="T125" s="152"/>
      <c r="U125" s="152"/>
      <c r="V125" s="152"/>
      <c r="W125" s="153"/>
      <c r="X125" s="17"/>
      <c r="Y125" s="17"/>
      <c r="Z125" s="17"/>
      <c r="AA125" s="17"/>
      <c r="AB125" s="17"/>
      <c r="AC125" s="17"/>
      <c r="AD125" s="17"/>
      <c r="AE125" s="17"/>
      <c r="AF125" s="17"/>
    </row>
    <row r="126" spans="1:32">
      <c r="A126" s="199" t="s">
        <v>138</v>
      </c>
      <c r="B126" s="152"/>
      <c r="C126" s="152"/>
      <c r="D126" s="172"/>
      <c r="E126" s="152"/>
      <c r="F126" s="194"/>
      <c r="G126" s="172" t="str">
        <f t="shared" si="12"/>
        <v>16-64</v>
      </c>
      <c r="H126" s="170">
        <v>2013</v>
      </c>
      <c r="I126" s="175" t="str">
        <f t="shared" si="13"/>
        <v>W2013Femalescount16_64</v>
      </c>
      <c r="J126" s="170">
        <f>VLOOKUP(I126,'data counts'!$B$2:$H$3601,7,0)</f>
        <v>967935</v>
      </c>
      <c r="K126" s="152"/>
      <c r="L126" s="169"/>
      <c r="M126" s="170" t="str">
        <f t="shared" si="14"/>
        <v>16-64</v>
      </c>
      <c r="N126" s="172">
        <v>2013</v>
      </c>
      <c r="O126" s="170" t="str">
        <f t="shared" si="15"/>
        <v>W2013FemalesPercentage16_64</v>
      </c>
      <c r="P126" s="170">
        <f>VLOOKUP(O126,'data %'!$B$2:$H$3601,7,0)</f>
        <v>61.76265086763847</v>
      </c>
      <c r="Q126" s="152"/>
      <c r="R126" s="152"/>
      <c r="S126" s="152"/>
      <c r="T126" s="152"/>
      <c r="U126" s="152"/>
      <c r="V126" s="152"/>
      <c r="W126" s="153"/>
      <c r="X126" s="17"/>
      <c r="Y126" s="17"/>
      <c r="Z126" s="17"/>
      <c r="AA126" s="17"/>
      <c r="AB126" s="17"/>
      <c r="AC126" s="17"/>
      <c r="AD126" s="17"/>
      <c r="AE126" s="17"/>
      <c r="AF126" s="17"/>
    </row>
    <row r="127" spans="1:32" ht="14.4" thickBot="1">
      <c r="A127" s="199" t="s">
        <v>139</v>
      </c>
      <c r="B127" s="152"/>
      <c r="C127" s="152"/>
      <c r="D127" s="172"/>
      <c r="E127" s="152"/>
      <c r="F127" s="194"/>
      <c r="G127" s="172" t="str">
        <f t="shared" si="12"/>
        <v>16-64</v>
      </c>
      <c r="H127" s="170">
        <v>2014</v>
      </c>
      <c r="I127" s="175" t="str">
        <f t="shared" si="13"/>
        <v>W2014Femalescount16_64</v>
      </c>
      <c r="J127" s="170">
        <f>VLOOKUP(I127,'data counts'!$B$2:$H$3601,7,0)</f>
        <v>965255</v>
      </c>
      <c r="K127" s="152"/>
      <c r="L127" s="198"/>
      <c r="M127" s="176" t="str">
        <f t="shared" si="14"/>
        <v>16-64</v>
      </c>
      <c r="N127" s="184">
        <v>2014</v>
      </c>
      <c r="O127" s="176" t="str">
        <f t="shared" si="15"/>
        <v>W2014FemalesPercentage16_64</v>
      </c>
      <c r="P127" s="176">
        <f>VLOOKUP(O127,'data %'!$B$2:$H$3601,7,0)</f>
        <v>61.452988786678219</v>
      </c>
      <c r="Q127" s="152"/>
      <c r="R127" s="152"/>
      <c r="S127" s="152"/>
      <c r="T127" s="152"/>
      <c r="U127" s="152"/>
      <c r="V127" s="152"/>
      <c r="W127" s="153"/>
      <c r="X127" s="17"/>
      <c r="Y127" s="17"/>
      <c r="Z127" s="17"/>
      <c r="AA127" s="17"/>
      <c r="AB127" s="17"/>
      <c r="AC127" s="17"/>
      <c r="AD127" s="17"/>
      <c r="AE127" s="17"/>
      <c r="AF127" s="17"/>
    </row>
    <row r="128" spans="1:32">
      <c r="A128" s="199" t="s">
        <v>140</v>
      </c>
      <c r="B128" s="152"/>
      <c r="C128" s="152"/>
      <c r="D128" s="172"/>
      <c r="E128" s="152"/>
      <c r="F128" s="200"/>
      <c r="G128" s="165" t="str">
        <f t="shared" ref="G128:G137" si="16">$B$51</f>
        <v>65-84</v>
      </c>
      <c r="H128" s="165">
        <v>2005</v>
      </c>
      <c r="I128" s="164" t="str">
        <f t="shared" ref="I128:I137" si="17">G108&amp;""&amp;H128&amp;""&amp;$C$106&amp;""&amp;$D$106&amp;""&amp;$F$132</f>
        <v>W2005Femalescount65_84</v>
      </c>
      <c r="J128" s="165">
        <f>VLOOKUP(I128,'data counts'!$B$2:$H$3601,7,0)</f>
        <v>251513</v>
      </c>
      <c r="K128" s="152"/>
      <c r="L128" s="200"/>
      <c r="M128" s="165" t="str">
        <f t="shared" ref="M128:M137" si="18">$B$51</f>
        <v>65-84</v>
      </c>
      <c r="N128" s="167">
        <v>2005</v>
      </c>
      <c r="O128" s="165" t="str">
        <f t="shared" ref="O128:O137" si="19">M108&amp;""&amp;N128&amp;""&amp;$T$110&amp;""&amp;$U$110&amp;""&amp;$L$132</f>
        <v>W2005FemalesPercentage65_84</v>
      </c>
      <c r="P128" s="165">
        <f>VLOOKUP(O128,'data %'!$B$2:$H$3601,7,0)</f>
        <v>16.530008136418424</v>
      </c>
      <c r="Q128" s="152"/>
      <c r="R128" s="152"/>
      <c r="S128" s="152"/>
      <c r="T128" s="152"/>
      <c r="U128" s="152"/>
      <c r="V128" s="152"/>
      <c r="W128" s="153"/>
      <c r="X128" s="17"/>
      <c r="Y128" s="17"/>
      <c r="Z128" s="17"/>
      <c r="AA128" s="17"/>
      <c r="AB128" s="17"/>
      <c r="AC128" s="17"/>
      <c r="AD128" s="17"/>
      <c r="AE128" s="17"/>
      <c r="AF128" s="17"/>
    </row>
    <row r="129" spans="1:32">
      <c r="A129" s="199" t="s">
        <v>221</v>
      </c>
      <c r="B129" s="152"/>
      <c r="C129" s="152"/>
      <c r="D129" s="172"/>
      <c r="E129" s="152"/>
      <c r="F129" s="169"/>
      <c r="G129" s="170" t="str">
        <f t="shared" si="16"/>
        <v>65-84</v>
      </c>
      <c r="H129" s="170">
        <v>2006</v>
      </c>
      <c r="I129" s="175" t="str">
        <f t="shared" si="17"/>
        <v>W2006Femalescount65_84</v>
      </c>
      <c r="J129" s="170">
        <f>VLOOKUP(I129,'data counts'!$B$2:$H$3601,7,0)</f>
        <v>250470</v>
      </c>
      <c r="K129" s="152"/>
      <c r="L129" s="169"/>
      <c r="M129" s="170" t="str">
        <f t="shared" si="18"/>
        <v>65-84</v>
      </c>
      <c r="N129" s="172">
        <v>2006</v>
      </c>
      <c r="O129" s="170" t="str">
        <f t="shared" si="19"/>
        <v>W2006FemalesPercentage65_84</v>
      </c>
      <c r="P129" s="170">
        <f>VLOOKUP(O129,'data %'!$B$2:$H$3601,7,0)</f>
        <v>16.370502637894706</v>
      </c>
      <c r="Q129" s="152"/>
      <c r="R129" s="152"/>
      <c r="S129" s="152"/>
      <c r="T129" s="152"/>
      <c r="U129" s="152"/>
      <c r="V129" s="152"/>
      <c r="W129" s="153"/>
      <c r="X129" s="17"/>
      <c r="Y129" s="17"/>
      <c r="Z129" s="17"/>
      <c r="AA129" s="17"/>
      <c r="AB129" s="17"/>
      <c r="AC129" s="17"/>
      <c r="AD129" s="17"/>
      <c r="AE129" s="17"/>
      <c r="AF129" s="17"/>
    </row>
    <row r="130" spans="1:32">
      <c r="A130" s="199" t="s">
        <v>141</v>
      </c>
      <c r="B130" s="152"/>
      <c r="C130" s="152"/>
      <c r="D130" s="172"/>
      <c r="E130" s="152"/>
      <c r="F130" s="169"/>
      <c r="G130" s="170" t="str">
        <f t="shared" si="16"/>
        <v>65-84</v>
      </c>
      <c r="H130" s="170">
        <v>2007</v>
      </c>
      <c r="I130" s="175" t="str">
        <f t="shared" si="17"/>
        <v>W2007Femalescount65_84</v>
      </c>
      <c r="J130" s="170">
        <f>VLOOKUP(I130,'data counts'!$B$2:$H$3601,7,0)</f>
        <v>250457</v>
      </c>
      <c r="K130" s="152"/>
      <c r="L130" s="169"/>
      <c r="M130" s="170" t="str">
        <f t="shared" si="18"/>
        <v>65-84</v>
      </c>
      <c r="N130" s="172">
        <v>2007</v>
      </c>
      <c r="O130" s="170" t="str">
        <f t="shared" si="19"/>
        <v>W2007FemalesPercentage65_84</v>
      </c>
      <c r="P130" s="170">
        <f>VLOOKUP(O130,'data %'!$B$2:$H$3601,7,0)</f>
        <v>16.28708956640941</v>
      </c>
      <c r="Q130" s="152"/>
      <c r="R130" s="152"/>
      <c r="S130" s="152"/>
      <c r="T130" s="152"/>
      <c r="U130" s="152"/>
      <c r="V130" s="152"/>
      <c r="W130" s="153"/>
      <c r="X130" s="17"/>
      <c r="Y130" s="17"/>
      <c r="Z130" s="17"/>
      <c r="AA130" s="17"/>
      <c r="AB130" s="17"/>
      <c r="AC130" s="17"/>
      <c r="AD130" s="17"/>
      <c r="AE130" s="17"/>
      <c r="AF130" s="17"/>
    </row>
    <row r="131" spans="1:32">
      <c r="A131" s="199" t="s">
        <v>142</v>
      </c>
      <c r="B131" s="152"/>
      <c r="C131" s="152"/>
      <c r="D131" s="172"/>
      <c r="E131" s="152"/>
      <c r="F131" s="169"/>
      <c r="G131" s="170" t="str">
        <f t="shared" si="16"/>
        <v>65-84</v>
      </c>
      <c r="H131" s="170">
        <v>2008</v>
      </c>
      <c r="I131" s="175" t="str">
        <f t="shared" si="17"/>
        <v>W2008Femalescount65_84</v>
      </c>
      <c r="J131" s="170">
        <f>VLOOKUP(I131,'data counts'!$B$2:$H$3601,7,0)</f>
        <v>252851</v>
      </c>
      <c r="K131" s="152"/>
      <c r="L131" s="169"/>
      <c r="M131" s="170" t="str">
        <f t="shared" si="18"/>
        <v>65-84</v>
      </c>
      <c r="N131" s="172">
        <v>2008</v>
      </c>
      <c r="O131" s="170" t="str">
        <f t="shared" si="19"/>
        <v>W2008FemalesPercentage65_84</v>
      </c>
      <c r="P131" s="170">
        <f>VLOOKUP(O131,'data %'!$B$2:$H$3601,7,0)</f>
        <v>16.35018286784371</v>
      </c>
      <c r="Q131" s="152"/>
      <c r="R131" s="152"/>
      <c r="S131" s="152"/>
      <c r="T131" s="152"/>
      <c r="U131" s="152"/>
      <c r="V131" s="152"/>
      <c r="W131" s="153"/>
      <c r="X131" s="17"/>
      <c r="Y131" s="17"/>
      <c r="Z131" s="17"/>
      <c r="AA131" s="17"/>
      <c r="AB131" s="17"/>
      <c r="AC131" s="17"/>
      <c r="AD131" s="17"/>
      <c r="AE131" s="17"/>
      <c r="AF131" s="17"/>
    </row>
    <row r="132" spans="1:32">
      <c r="A132" s="199" t="s">
        <v>143</v>
      </c>
      <c r="B132" s="152"/>
      <c r="C132" s="152"/>
      <c r="D132" s="172"/>
      <c r="E132" s="152"/>
      <c r="F132" s="169" t="s">
        <v>144</v>
      </c>
      <c r="G132" s="170" t="str">
        <f t="shared" si="16"/>
        <v>65-84</v>
      </c>
      <c r="H132" s="170">
        <v>2009</v>
      </c>
      <c r="I132" s="175" t="str">
        <f t="shared" si="17"/>
        <v>W2009Femalescount65_84</v>
      </c>
      <c r="J132" s="170">
        <f>VLOOKUP(I132,'data counts'!$B$2:$H$3601,7,0)</f>
        <v>255743</v>
      </c>
      <c r="K132" s="152"/>
      <c r="L132" s="169" t="s">
        <v>144</v>
      </c>
      <c r="M132" s="170" t="str">
        <f t="shared" si="18"/>
        <v>65-84</v>
      </c>
      <c r="N132" s="172">
        <v>2009</v>
      </c>
      <c r="O132" s="170" t="str">
        <f t="shared" si="19"/>
        <v>W2009FemalesPercentage65_84</v>
      </c>
      <c r="P132" s="170">
        <f>VLOOKUP(O132,'data %'!$B$2:$H$3601,7,0)</f>
        <v>16.488655236798401</v>
      </c>
      <c r="Q132" s="152"/>
      <c r="R132" s="152"/>
      <c r="S132" s="152"/>
      <c r="T132" s="152"/>
      <c r="U132" s="152"/>
      <c r="V132" s="152"/>
      <c r="W132" s="153"/>
      <c r="X132" s="17"/>
      <c r="Y132" s="17"/>
      <c r="Z132" s="17"/>
      <c r="AA132" s="17"/>
      <c r="AB132" s="17"/>
      <c r="AC132" s="17"/>
      <c r="AD132" s="17"/>
      <c r="AE132" s="17"/>
      <c r="AF132" s="17"/>
    </row>
    <row r="133" spans="1:32">
      <c r="A133" s="199" t="s">
        <v>107</v>
      </c>
      <c r="B133" s="152"/>
      <c r="C133" s="152"/>
      <c r="D133" s="172"/>
      <c r="E133" s="152"/>
      <c r="F133" s="169"/>
      <c r="G133" s="170" t="str">
        <f t="shared" si="16"/>
        <v>65-84</v>
      </c>
      <c r="H133" s="170">
        <v>2010</v>
      </c>
      <c r="I133" s="175" t="str">
        <f t="shared" si="17"/>
        <v>W2010Femalescount65_84</v>
      </c>
      <c r="J133" s="170">
        <f>VLOOKUP(I133,'data counts'!$B$2:$H$3601,7,0)</f>
        <v>258741</v>
      </c>
      <c r="K133" s="152"/>
      <c r="L133" s="169"/>
      <c r="M133" s="170" t="str">
        <f t="shared" si="18"/>
        <v>65-84</v>
      </c>
      <c r="N133" s="172">
        <v>2010</v>
      </c>
      <c r="O133" s="170" t="str">
        <f t="shared" si="19"/>
        <v>W2010FemalesPercentage65_84</v>
      </c>
      <c r="P133" s="170">
        <f>VLOOKUP(O133,'data %'!$B$2:$H$3601,7,0)</f>
        <v>16.644880146261318</v>
      </c>
      <c r="Q133" s="152"/>
      <c r="R133" s="152"/>
      <c r="S133" s="152"/>
      <c r="T133" s="152"/>
      <c r="U133" s="152"/>
      <c r="V133" s="152"/>
      <c r="W133" s="153"/>
      <c r="X133" s="17"/>
      <c r="Y133" s="17"/>
      <c r="Z133" s="17"/>
      <c r="AA133" s="17"/>
      <c r="AB133" s="17"/>
      <c r="AC133" s="17"/>
      <c r="AD133" s="17"/>
      <c r="AE133" s="17"/>
      <c r="AF133" s="17"/>
    </row>
    <row r="134" spans="1:32">
      <c r="A134" s="199" t="s">
        <v>145</v>
      </c>
      <c r="B134" s="152"/>
      <c r="C134" s="152"/>
      <c r="D134" s="172"/>
      <c r="E134" s="152"/>
      <c r="F134" s="169"/>
      <c r="G134" s="170" t="str">
        <f t="shared" si="16"/>
        <v>65-84</v>
      </c>
      <c r="H134" s="170">
        <v>2011</v>
      </c>
      <c r="I134" s="175" t="str">
        <f t="shared" si="17"/>
        <v>W2011Femalescount65_84</v>
      </c>
      <c r="J134" s="170">
        <f>VLOOKUP(I134,'data counts'!$B$2:$H$3601,7,0)</f>
        <v>261921</v>
      </c>
      <c r="K134" s="152"/>
      <c r="L134" s="169"/>
      <c r="M134" s="170" t="str">
        <f t="shared" si="18"/>
        <v>65-84</v>
      </c>
      <c r="N134" s="172">
        <v>2011</v>
      </c>
      <c r="O134" s="170" t="str">
        <f t="shared" si="19"/>
        <v>W2011FemalesPercentage65_84</v>
      </c>
      <c r="P134" s="170">
        <f>VLOOKUP(O134,'data %'!$B$2:$H$3601,7,0)</f>
        <v>16.7975280946435</v>
      </c>
      <c r="Q134" s="152"/>
      <c r="R134" s="152"/>
      <c r="S134" s="152"/>
      <c r="T134" s="152"/>
      <c r="U134" s="152"/>
      <c r="V134" s="152"/>
      <c r="W134" s="153"/>
      <c r="X134" s="17"/>
      <c r="Y134" s="17"/>
      <c r="Z134" s="17"/>
      <c r="AA134" s="17"/>
      <c r="AB134" s="17"/>
      <c r="AC134" s="17"/>
      <c r="AD134" s="17"/>
      <c r="AE134" s="17"/>
      <c r="AF134" s="17"/>
    </row>
    <row r="135" spans="1:32">
      <c r="A135" s="199" t="s">
        <v>146</v>
      </c>
      <c r="B135" s="152"/>
      <c r="C135" s="152"/>
      <c r="D135" s="172"/>
      <c r="E135" s="152"/>
      <c r="F135" s="169"/>
      <c r="G135" s="170" t="str">
        <f t="shared" si="16"/>
        <v>65-84</v>
      </c>
      <c r="H135" s="170">
        <v>2012</v>
      </c>
      <c r="I135" s="175" t="str">
        <f t="shared" si="17"/>
        <v>W2012Femalescount65_84</v>
      </c>
      <c r="J135" s="170">
        <f>VLOOKUP(I135,'data counts'!$B$2:$H$3601,7,0)</f>
        <v>270375</v>
      </c>
      <c r="K135" s="152"/>
      <c r="L135" s="169"/>
      <c r="M135" s="170" t="str">
        <f t="shared" si="18"/>
        <v>65-84</v>
      </c>
      <c r="N135" s="172">
        <v>2012</v>
      </c>
      <c r="O135" s="170" t="str">
        <f t="shared" si="19"/>
        <v>W2012FemalesPercentage65_84</v>
      </c>
      <c r="P135" s="170">
        <f>VLOOKUP(O135,'data %'!$B$2:$H$3601,7,0)</f>
        <v>17.285956227451539</v>
      </c>
      <c r="Q135" s="152"/>
      <c r="R135" s="152"/>
      <c r="S135" s="152"/>
      <c r="T135" s="152"/>
      <c r="U135" s="152"/>
      <c r="V135" s="152"/>
      <c r="W135" s="153"/>
      <c r="X135" s="17"/>
      <c r="Y135" s="17"/>
      <c r="Z135" s="17"/>
      <c r="AA135" s="17"/>
      <c r="AB135" s="17"/>
      <c r="AC135" s="17"/>
      <c r="AD135" s="17"/>
      <c r="AE135" s="17"/>
      <c r="AF135" s="17"/>
    </row>
    <row r="136" spans="1:32">
      <c r="A136" s="199" t="s">
        <v>27</v>
      </c>
      <c r="B136" s="152"/>
      <c r="C136" s="152"/>
      <c r="D136" s="172"/>
      <c r="E136" s="152"/>
      <c r="F136" s="169"/>
      <c r="G136" s="170" t="str">
        <f t="shared" si="16"/>
        <v>65-84</v>
      </c>
      <c r="H136" s="170">
        <v>2013</v>
      </c>
      <c r="I136" s="175" t="str">
        <f t="shared" si="17"/>
        <v>W2013Femalescount65_84</v>
      </c>
      <c r="J136" s="170">
        <f>VLOOKUP(I136,'data counts'!$B$2:$H$3601,7,0)</f>
        <v>277203</v>
      </c>
      <c r="K136" s="152"/>
      <c r="L136" s="169"/>
      <c r="M136" s="170" t="str">
        <f t="shared" si="18"/>
        <v>65-84</v>
      </c>
      <c r="N136" s="172">
        <v>2013</v>
      </c>
      <c r="O136" s="170" t="str">
        <f t="shared" si="19"/>
        <v>W2013FemalesPercentage65_84</v>
      </c>
      <c r="P136" s="170">
        <f>VLOOKUP(O136,'data %'!$B$2:$H$3601,7,0)</f>
        <v>17.687956431435982</v>
      </c>
      <c r="Q136" s="152"/>
      <c r="R136" s="152"/>
      <c r="S136" s="152"/>
      <c r="T136" s="152"/>
      <c r="U136" s="152"/>
      <c r="V136" s="152"/>
      <c r="W136" s="153"/>
      <c r="X136" s="17"/>
      <c r="Y136" s="17"/>
      <c r="Z136" s="17"/>
      <c r="AA136" s="17"/>
      <c r="AB136" s="17"/>
      <c r="AC136" s="17"/>
      <c r="AD136" s="17"/>
      <c r="AE136" s="17"/>
      <c r="AF136" s="17"/>
    </row>
    <row r="137" spans="1:32" ht="14.4" thickBot="1">
      <c r="A137" s="199" t="s">
        <v>147</v>
      </c>
      <c r="B137" s="152"/>
      <c r="C137" s="152"/>
      <c r="D137" s="172"/>
      <c r="E137" s="152"/>
      <c r="F137" s="198"/>
      <c r="G137" s="176" t="str">
        <f t="shared" si="16"/>
        <v>65-84</v>
      </c>
      <c r="H137" s="176">
        <v>2014</v>
      </c>
      <c r="I137" s="182" t="str">
        <f t="shared" si="17"/>
        <v>W2014Femalescount65_84</v>
      </c>
      <c r="J137" s="170">
        <f>VLOOKUP(I137,'data counts'!$B$2:$H$3601,7,0)</f>
        <v>283045</v>
      </c>
      <c r="K137" s="152"/>
      <c r="L137" s="198"/>
      <c r="M137" s="176" t="str">
        <f t="shared" si="18"/>
        <v>65-84</v>
      </c>
      <c r="N137" s="184">
        <v>2014</v>
      </c>
      <c r="O137" s="176" t="str">
        <f t="shared" si="19"/>
        <v>W2014FemalesPercentage65_84</v>
      </c>
      <c r="P137" s="176">
        <f>VLOOKUP(O137,'data %'!$B$2:$H$3601,7,0)</f>
        <v>18.020068490839559</v>
      </c>
      <c r="Q137" s="152"/>
      <c r="R137" s="152"/>
      <c r="S137" s="152"/>
      <c r="T137" s="152"/>
      <c r="U137" s="152"/>
      <c r="V137" s="152"/>
      <c r="W137" s="153"/>
      <c r="X137" s="17"/>
      <c r="Y137" s="17"/>
      <c r="Z137" s="17"/>
      <c r="AA137" s="17"/>
      <c r="AB137" s="17"/>
      <c r="AC137" s="17"/>
      <c r="AD137" s="17"/>
      <c r="AE137" s="17"/>
      <c r="AF137" s="17"/>
    </row>
    <row r="138" spans="1:32">
      <c r="A138" s="199" t="s">
        <v>148</v>
      </c>
      <c r="B138" s="152"/>
      <c r="C138" s="152"/>
      <c r="D138" s="172"/>
      <c r="E138" s="152"/>
      <c r="F138" s="194"/>
      <c r="G138" s="172" t="str">
        <f t="shared" ref="G138:G147" si="20">$B$52</f>
        <v>85+</v>
      </c>
      <c r="H138" s="170">
        <v>2005</v>
      </c>
      <c r="I138" s="175" t="str">
        <f t="shared" ref="I138:I147" si="21">G108&amp;""&amp;H138&amp;""&amp;$C$106&amp;""&amp;$D$106&amp;""&amp;$F$142</f>
        <v>W2005Femalescount85+</v>
      </c>
      <c r="J138" s="165">
        <f>VLOOKUP(I138,'data counts'!$B$2:$H$3601,7,0)</f>
        <v>44159</v>
      </c>
      <c r="K138" s="152"/>
      <c r="L138" s="169"/>
      <c r="M138" s="170" t="str">
        <f t="shared" ref="M138:M147" si="22">$B$52</f>
        <v>85+</v>
      </c>
      <c r="N138" s="172">
        <v>2005</v>
      </c>
      <c r="O138" s="170" t="str">
        <f t="shared" ref="O138:O147" si="23">M108&amp;""&amp;N138&amp;""&amp;$T$110&amp;""&amp;$U$110&amp;""&amp;$L$142</f>
        <v>W2005FemalesPercentage85+</v>
      </c>
      <c r="P138" s="170">
        <f>VLOOKUP(O138,'data %'!$B$2:$H$3601,7,0)</f>
        <v>2.9022302198936085</v>
      </c>
      <c r="Q138" s="152"/>
      <c r="R138" s="152"/>
      <c r="S138" s="152"/>
      <c r="T138" s="152"/>
      <c r="U138" s="152"/>
      <c r="V138" s="152"/>
      <c r="W138" s="153"/>
      <c r="X138" s="17"/>
      <c r="Y138" s="17"/>
      <c r="Z138" s="17"/>
      <c r="AA138" s="17"/>
      <c r="AB138" s="17"/>
      <c r="AC138" s="17"/>
      <c r="AD138" s="17"/>
      <c r="AE138" s="17"/>
      <c r="AF138" s="17"/>
    </row>
    <row r="139" spans="1:32">
      <c r="A139" s="199" t="s">
        <v>28</v>
      </c>
      <c r="B139" s="152"/>
      <c r="C139" s="152"/>
      <c r="D139" s="172"/>
      <c r="E139" s="152"/>
      <c r="F139" s="194"/>
      <c r="G139" s="172" t="str">
        <f t="shared" si="20"/>
        <v>85+</v>
      </c>
      <c r="H139" s="170">
        <v>2006</v>
      </c>
      <c r="I139" s="175" t="str">
        <f t="shared" si="21"/>
        <v>W2006Femalescount85+</v>
      </c>
      <c r="J139" s="170">
        <f>VLOOKUP(I139,'data counts'!$B$2:$H$3601,7,0)</f>
        <v>46356</v>
      </c>
      <c r="K139" s="152"/>
      <c r="L139" s="169"/>
      <c r="M139" s="170" t="str">
        <f t="shared" si="22"/>
        <v>85+</v>
      </c>
      <c r="N139" s="172">
        <v>2006</v>
      </c>
      <c r="O139" s="170" t="str">
        <f t="shared" si="23"/>
        <v>W2006FemalesPercentage85+</v>
      </c>
      <c r="P139" s="170">
        <f>VLOOKUP(O139,'data %'!$B$2:$H$3601,7,0)</f>
        <v>3.0297880795394536</v>
      </c>
      <c r="Q139" s="152"/>
      <c r="R139" s="152"/>
      <c r="S139" s="152"/>
      <c r="T139" s="152"/>
      <c r="U139" s="152"/>
      <c r="V139" s="152"/>
      <c r="W139" s="153"/>
      <c r="X139" s="17"/>
      <c r="Y139" s="17"/>
      <c r="Z139" s="17"/>
      <c r="AA139" s="17"/>
      <c r="AB139" s="17"/>
      <c r="AC139" s="17"/>
      <c r="AD139" s="17"/>
      <c r="AE139" s="17"/>
      <c r="AF139" s="17"/>
    </row>
    <row r="140" spans="1:32">
      <c r="A140" s="199" t="s">
        <v>149</v>
      </c>
      <c r="B140" s="152"/>
      <c r="C140" s="152"/>
      <c r="D140" s="172"/>
      <c r="E140" s="152"/>
      <c r="F140" s="194"/>
      <c r="G140" s="172" t="str">
        <f t="shared" si="20"/>
        <v>85+</v>
      </c>
      <c r="H140" s="170">
        <v>2007</v>
      </c>
      <c r="I140" s="175" t="str">
        <f t="shared" si="21"/>
        <v>W2007Femalescount85+</v>
      </c>
      <c r="J140" s="170">
        <f>VLOOKUP(I140,'data counts'!$B$2:$H$3601,7,0)</f>
        <v>48091</v>
      </c>
      <c r="K140" s="152"/>
      <c r="L140" s="169"/>
      <c r="M140" s="170" t="str">
        <f t="shared" si="22"/>
        <v>85+</v>
      </c>
      <c r="N140" s="172">
        <v>2007</v>
      </c>
      <c r="O140" s="170" t="str">
        <f t="shared" si="23"/>
        <v>W2007FemalesPercentage85+</v>
      </c>
      <c r="P140" s="170">
        <f>VLOOKUP(O140,'data %'!$B$2:$H$3601,7,0)</f>
        <v>3.1273329327517101</v>
      </c>
      <c r="Q140" s="152"/>
      <c r="R140" s="152"/>
      <c r="S140" s="152"/>
      <c r="T140" s="152"/>
      <c r="U140" s="152"/>
      <c r="V140" s="152"/>
      <c r="W140" s="153"/>
      <c r="X140" s="17"/>
      <c r="Y140" s="17"/>
      <c r="Z140" s="17"/>
      <c r="AA140" s="17"/>
      <c r="AB140" s="17"/>
      <c r="AC140" s="17"/>
      <c r="AD140" s="17"/>
      <c r="AE140" s="17"/>
      <c r="AF140" s="17"/>
    </row>
    <row r="141" spans="1:32">
      <c r="A141" s="199" t="s">
        <v>150</v>
      </c>
      <c r="B141" s="152"/>
      <c r="C141" s="152"/>
      <c r="D141" s="172"/>
      <c r="E141" s="152"/>
      <c r="F141" s="194"/>
      <c r="G141" s="172" t="str">
        <f t="shared" si="20"/>
        <v>85+</v>
      </c>
      <c r="H141" s="170">
        <v>2008</v>
      </c>
      <c r="I141" s="175" t="str">
        <f t="shared" si="21"/>
        <v>W2008Femalescount85+</v>
      </c>
      <c r="J141" s="170">
        <f>VLOOKUP(I141,'data counts'!$B$2:$H$3601,7,0)</f>
        <v>48961</v>
      </c>
      <c r="K141" s="152"/>
      <c r="L141" s="169"/>
      <c r="M141" s="170" t="str">
        <f t="shared" si="22"/>
        <v>85+</v>
      </c>
      <c r="N141" s="172">
        <v>2008</v>
      </c>
      <c r="O141" s="170" t="str">
        <f t="shared" si="23"/>
        <v>W2008FemalesPercentage85+</v>
      </c>
      <c r="P141" s="170">
        <f>VLOOKUP(O141,'data %'!$B$2:$H$3601,7,0)</f>
        <v>3.165980373391823</v>
      </c>
      <c r="Q141" s="152"/>
      <c r="R141" s="152"/>
      <c r="S141" s="152"/>
      <c r="T141" s="152"/>
      <c r="U141" s="152"/>
      <c r="V141" s="152"/>
      <c r="W141" s="153"/>
      <c r="X141" s="17"/>
      <c r="Y141" s="17"/>
      <c r="Z141" s="17"/>
      <c r="AA141" s="17"/>
      <c r="AB141" s="17"/>
      <c r="AC141" s="17"/>
      <c r="AD141" s="17"/>
      <c r="AE141" s="17"/>
      <c r="AF141" s="17"/>
    </row>
    <row r="142" spans="1:32">
      <c r="A142" s="199" t="s">
        <v>151</v>
      </c>
      <c r="B142" s="152"/>
      <c r="C142" s="152"/>
      <c r="D142" s="172"/>
      <c r="E142" s="152"/>
      <c r="F142" s="194" t="s">
        <v>152</v>
      </c>
      <c r="G142" s="172" t="str">
        <f t="shared" si="20"/>
        <v>85+</v>
      </c>
      <c r="H142" s="170">
        <v>2009</v>
      </c>
      <c r="I142" s="175" t="str">
        <f t="shared" si="21"/>
        <v>W2009Femalescount85+</v>
      </c>
      <c r="J142" s="170">
        <f>VLOOKUP(I142,'data counts'!$B$2:$H$3601,7,0)</f>
        <v>49632</v>
      </c>
      <c r="K142" s="152"/>
      <c r="L142" s="169" t="s">
        <v>152</v>
      </c>
      <c r="M142" s="170" t="str">
        <f t="shared" si="22"/>
        <v>85+</v>
      </c>
      <c r="N142" s="172">
        <v>2009</v>
      </c>
      <c r="O142" s="170" t="str">
        <f t="shared" si="23"/>
        <v>W2009FemalesPercentage85+</v>
      </c>
      <c r="P142" s="170">
        <f>VLOOKUP(O142,'data %'!$B$2:$H$3601,7,0)</f>
        <v>3.199950484325194</v>
      </c>
      <c r="Q142" s="152"/>
      <c r="R142" s="152"/>
      <c r="S142" s="152"/>
      <c r="T142" s="152"/>
      <c r="U142" s="152"/>
      <c r="V142" s="152"/>
      <c r="W142" s="153"/>
      <c r="X142" s="17"/>
      <c r="Y142" s="17"/>
      <c r="Z142" s="17"/>
      <c r="AA142" s="17"/>
      <c r="AB142" s="17"/>
      <c r="AC142" s="17"/>
      <c r="AD142" s="17"/>
      <c r="AE142" s="17"/>
      <c r="AF142" s="17"/>
    </row>
    <row r="143" spans="1:32">
      <c r="A143" s="199" t="s">
        <v>153</v>
      </c>
      <c r="B143" s="152"/>
      <c r="C143" s="152"/>
      <c r="D143" s="172"/>
      <c r="E143" s="152"/>
      <c r="F143" s="194"/>
      <c r="G143" s="172" t="str">
        <f t="shared" si="20"/>
        <v>85+</v>
      </c>
      <c r="H143" s="170">
        <v>2010</v>
      </c>
      <c r="I143" s="175" t="str">
        <f t="shared" si="21"/>
        <v>W2010Femalescount85+</v>
      </c>
      <c r="J143" s="170">
        <f>VLOOKUP(I143,'data counts'!$B$2:$H$3601,7,0)</f>
        <v>50482</v>
      </c>
      <c r="K143" s="152"/>
      <c r="L143" s="169"/>
      <c r="M143" s="170" t="str">
        <f t="shared" si="22"/>
        <v>85+</v>
      </c>
      <c r="N143" s="172">
        <v>2010</v>
      </c>
      <c r="O143" s="170" t="str">
        <f t="shared" si="23"/>
        <v>W2010FemalesPercentage85+</v>
      </c>
      <c r="P143" s="170">
        <f>VLOOKUP(O143,'data %'!$B$2:$H$3601,7,0)</f>
        <v>3.2475210327839954</v>
      </c>
      <c r="Q143" s="152"/>
      <c r="R143" s="152"/>
      <c r="S143" s="152"/>
      <c r="T143" s="152"/>
      <c r="U143" s="152"/>
      <c r="V143" s="152"/>
      <c r="W143" s="153"/>
      <c r="X143" s="17"/>
      <c r="Y143" s="17"/>
      <c r="Z143" s="17"/>
      <c r="AA143" s="17"/>
      <c r="AB143" s="17"/>
      <c r="AC143" s="17"/>
      <c r="AD143" s="17"/>
      <c r="AE143" s="17"/>
      <c r="AF143" s="17"/>
    </row>
    <row r="144" spans="1:32">
      <c r="A144" s="199" t="s">
        <v>154</v>
      </c>
      <c r="B144" s="152"/>
      <c r="C144" s="152"/>
      <c r="D144" s="172"/>
      <c r="E144" s="152"/>
      <c r="F144" s="194"/>
      <c r="G144" s="172" t="str">
        <f t="shared" si="20"/>
        <v>85+</v>
      </c>
      <c r="H144" s="170">
        <v>2011</v>
      </c>
      <c r="I144" s="175" t="str">
        <f t="shared" si="21"/>
        <v>W2011Femalescount85+</v>
      </c>
      <c r="J144" s="170">
        <f>VLOOKUP(I144,'data counts'!$B$2:$H$3601,7,0)</f>
        <v>51161</v>
      </c>
      <c r="K144" s="152"/>
      <c r="L144" s="169"/>
      <c r="M144" s="170" t="str">
        <f t="shared" si="22"/>
        <v>85+</v>
      </c>
      <c r="N144" s="172">
        <v>2011</v>
      </c>
      <c r="O144" s="170" t="str">
        <f t="shared" si="23"/>
        <v>W2011FemalesPercentage85+</v>
      </c>
      <c r="P144" s="170">
        <f>VLOOKUP(O144,'data %'!$B$2:$H$3601,7,0)</f>
        <v>3.2810593073867924</v>
      </c>
      <c r="Q144" s="152"/>
      <c r="R144" s="152"/>
      <c r="S144" s="152"/>
      <c r="T144" s="152"/>
      <c r="U144" s="152"/>
      <c r="V144" s="152"/>
      <c r="W144" s="153"/>
      <c r="X144" s="17"/>
      <c r="Y144" s="17"/>
      <c r="Z144" s="17"/>
      <c r="AA144" s="17"/>
      <c r="AB144" s="17"/>
      <c r="AC144" s="17"/>
      <c r="AD144" s="17"/>
      <c r="AE144" s="17"/>
      <c r="AF144" s="17"/>
    </row>
    <row r="145" spans="1:32" ht="14.4" thickBot="1">
      <c r="A145" s="201" t="s">
        <v>20</v>
      </c>
      <c r="B145" s="188"/>
      <c r="C145" s="188"/>
      <c r="D145" s="184"/>
      <c r="E145" s="152"/>
      <c r="F145" s="194"/>
      <c r="G145" s="172" t="str">
        <f t="shared" si="20"/>
        <v>85+</v>
      </c>
      <c r="H145" s="170">
        <v>2012</v>
      </c>
      <c r="I145" s="175" t="str">
        <f t="shared" si="21"/>
        <v>W2012Femalescount85+</v>
      </c>
      <c r="J145" s="170">
        <f>VLOOKUP(I145,'data counts'!$B$2:$H$3601,7,0)</f>
        <v>51845</v>
      </c>
      <c r="K145" s="152"/>
      <c r="L145" s="169"/>
      <c r="M145" s="170" t="str">
        <f t="shared" si="22"/>
        <v>85+</v>
      </c>
      <c r="N145" s="172">
        <v>2012</v>
      </c>
      <c r="O145" s="170" t="str">
        <f t="shared" si="23"/>
        <v>W2012FemalesPercentage85+</v>
      </c>
      <c r="P145" s="170">
        <f>VLOOKUP(O145,'data %'!$B$2:$H$3601,7,0)</f>
        <v>3.3146200669892738</v>
      </c>
      <c r="Q145" s="152"/>
      <c r="R145" s="152"/>
      <c r="S145" s="152"/>
      <c r="T145" s="152"/>
      <c r="U145" s="152"/>
      <c r="V145" s="152"/>
      <c r="W145" s="153"/>
      <c r="X145" s="17"/>
      <c r="Y145" s="17"/>
      <c r="Z145" s="17"/>
      <c r="AA145" s="17"/>
      <c r="AB145" s="17"/>
      <c r="AC145" s="17"/>
      <c r="AD145" s="17"/>
      <c r="AE145" s="17"/>
      <c r="AF145" s="17"/>
    </row>
    <row r="146" spans="1:32">
      <c r="A146" s="154"/>
      <c r="B146" s="152"/>
      <c r="C146" s="152"/>
      <c r="D146" s="152"/>
      <c r="E146" s="152"/>
      <c r="F146" s="194"/>
      <c r="G146" s="172" t="str">
        <f t="shared" si="20"/>
        <v>85+</v>
      </c>
      <c r="H146" s="170">
        <v>2013</v>
      </c>
      <c r="I146" s="175" t="str">
        <f t="shared" si="21"/>
        <v>W2013Femalescount85+</v>
      </c>
      <c r="J146" s="170">
        <f>VLOOKUP(I146,'data counts'!$B$2:$H$3601,7,0)</f>
        <v>51590</v>
      </c>
      <c r="K146" s="152"/>
      <c r="L146" s="169"/>
      <c r="M146" s="170" t="str">
        <f t="shared" si="22"/>
        <v>85+</v>
      </c>
      <c r="N146" s="172">
        <v>2013</v>
      </c>
      <c r="O146" s="170" t="str">
        <f t="shared" si="23"/>
        <v>W2013FemalesPercentage85+</v>
      </c>
      <c r="P146" s="170">
        <f>VLOOKUP(O146,'data %'!$B$2:$H$3601,7,0)</f>
        <v>3.2918895982286713</v>
      </c>
      <c r="Q146" s="152"/>
      <c r="R146" s="152"/>
      <c r="S146" s="152"/>
      <c r="T146" s="152"/>
      <c r="U146" s="152"/>
      <c r="V146" s="152"/>
      <c r="W146" s="153"/>
      <c r="X146" s="17"/>
      <c r="Y146" s="17"/>
      <c r="Z146" s="17"/>
      <c r="AA146" s="17"/>
      <c r="AB146" s="17"/>
      <c r="AC146" s="17"/>
      <c r="AD146" s="17"/>
      <c r="AE146" s="17"/>
      <c r="AF146" s="17"/>
    </row>
    <row r="147" spans="1:32" ht="14.4" thickBot="1">
      <c r="A147" s="154"/>
      <c r="B147" s="152"/>
      <c r="C147" s="152"/>
      <c r="D147" s="152"/>
      <c r="E147" s="152"/>
      <c r="F147" s="197"/>
      <c r="G147" s="184" t="str">
        <f t="shared" si="20"/>
        <v>85+</v>
      </c>
      <c r="H147" s="176">
        <v>2014</v>
      </c>
      <c r="I147" s="182" t="str">
        <f t="shared" si="21"/>
        <v>W2014Femalescount85+</v>
      </c>
      <c r="J147" s="176">
        <f>VLOOKUP(I147,'data counts'!$B$2:$H$3601,7,0)</f>
        <v>52188</v>
      </c>
      <c r="K147" s="152"/>
      <c r="L147" s="182"/>
      <c r="M147" s="176" t="str">
        <f t="shared" si="22"/>
        <v>85+</v>
      </c>
      <c r="N147" s="184">
        <v>2014</v>
      </c>
      <c r="O147" s="176" t="str">
        <f t="shared" si="23"/>
        <v>W2014FemalesPercentage85+</v>
      </c>
      <c r="P147" s="176">
        <f>VLOOKUP(O147,'data %'!$B$2:$H$3601,7,0)</f>
        <v>3.3225505993744275</v>
      </c>
      <c r="Q147" s="152"/>
      <c r="R147" s="152"/>
      <c r="S147" s="152"/>
      <c r="T147" s="152"/>
      <c r="U147" s="152"/>
      <c r="V147" s="152"/>
      <c r="W147" s="153"/>
      <c r="X147" s="17"/>
      <c r="Y147" s="17"/>
      <c r="Z147" s="17"/>
      <c r="AA147" s="17"/>
      <c r="AB147" s="17"/>
      <c r="AC147" s="17"/>
      <c r="AD147" s="17"/>
      <c r="AE147" s="17"/>
      <c r="AF147" s="17"/>
    </row>
    <row r="148" spans="1:32" ht="14.4" thickBot="1">
      <c r="A148" s="202"/>
      <c r="B148" s="203"/>
      <c r="C148" s="203"/>
      <c r="D148" s="203"/>
      <c r="E148" s="203"/>
      <c r="F148" s="203"/>
      <c r="G148" s="203"/>
      <c r="H148" s="203"/>
      <c r="I148" s="203"/>
      <c r="J148" s="284">
        <f>J147+100</f>
        <v>52288</v>
      </c>
      <c r="K148" s="203"/>
      <c r="L148" s="203"/>
      <c r="M148" s="203"/>
      <c r="N148" s="203"/>
      <c r="O148" s="203"/>
      <c r="P148" s="203"/>
      <c r="Q148" s="203"/>
      <c r="R148" s="203"/>
      <c r="S148" s="203"/>
      <c r="T148" s="203"/>
      <c r="U148" s="203"/>
      <c r="V148" s="203"/>
      <c r="W148" s="204"/>
      <c r="X148" s="16"/>
    </row>
    <row r="149" spans="1:32" ht="14.4" thickBo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6"/>
    </row>
    <row r="150" spans="1:32" ht="21.6" thickBot="1">
      <c r="A150" s="208" t="s">
        <v>7607</v>
      </c>
      <c r="B150" s="260"/>
      <c r="C150" s="259"/>
      <c r="D150" s="211"/>
      <c r="E150" s="211"/>
      <c r="F150" s="211"/>
      <c r="G150" s="211"/>
      <c r="H150" s="211"/>
      <c r="I150" s="209" t="s">
        <v>234</v>
      </c>
      <c r="J150" s="210"/>
      <c r="K150" s="211"/>
      <c r="L150" s="224" t="s">
        <v>235</v>
      </c>
      <c r="M150" s="225"/>
      <c r="N150" s="225"/>
      <c r="O150" s="227"/>
      <c r="P150" s="211"/>
      <c r="Q150" s="212"/>
      <c r="R150" s="15"/>
      <c r="S150" s="15"/>
      <c r="T150" s="15"/>
      <c r="U150" s="15"/>
      <c r="V150" s="15"/>
      <c r="W150" s="15"/>
      <c r="X150" s="16"/>
    </row>
    <row r="151" spans="1:32">
      <c r="A151" s="209" t="s">
        <v>233</v>
      </c>
      <c r="B151" s="210"/>
      <c r="C151" s="259"/>
      <c r="D151" s="224" t="s">
        <v>235</v>
      </c>
      <c r="E151" s="266"/>
      <c r="F151" s="225"/>
      <c r="G151" s="227"/>
      <c r="H151" s="216"/>
      <c r="I151" s="214">
        <v>1</v>
      </c>
      <c r="J151" s="215" t="s">
        <v>23</v>
      </c>
      <c r="K151" s="216"/>
      <c r="L151" s="214" t="str">
        <f>"Percentage of population by age and sex, "&amp;'ALL CONTROLS'!J183&amp; " and Wales, 2014"</f>
        <v>Percentage of population by age and sex, Betsi Cadwaladr UHB and Wales, 2014</v>
      </c>
      <c r="M151" s="216"/>
      <c r="N151" s="216"/>
      <c r="O151" s="215"/>
      <c r="P151" s="216"/>
      <c r="Q151" s="218"/>
      <c r="R151" s="124"/>
      <c r="S151" s="124"/>
      <c r="T151" s="124"/>
      <c r="U151" s="124"/>
      <c r="V151" s="124"/>
      <c r="W151" s="124"/>
      <c r="X151" s="17"/>
    </row>
    <row r="152" spans="1:32">
      <c r="A152" s="214">
        <v>1</v>
      </c>
      <c r="B152" s="215" t="s">
        <v>20</v>
      </c>
      <c r="C152" s="259"/>
      <c r="D152" s="214" t="str">
        <f>"Percentage of population by age and sex, "&amp;C183&amp; ", 2005 and 2014"</f>
        <v>Percentage of population by age and sex, Wales, 2005 and 2014</v>
      </c>
      <c r="E152" s="265"/>
      <c r="F152" s="216"/>
      <c r="G152" s="215"/>
      <c r="H152" s="216"/>
      <c r="I152" s="214">
        <v>2</v>
      </c>
      <c r="J152" s="215" t="s">
        <v>7609</v>
      </c>
      <c r="K152" s="216"/>
      <c r="L152" s="214"/>
      <c r="M152" s="216"/>
      <c r="N152" s="216"/>
      <c r="O152" s="215"/>
      <c r="P152" s="216"/>
      <c r="Q152" s="218"/>
    </row>
    <row r="153" spans="1:32">
      <c r="A153" s="214">
        <v>2</v>
      </c>
      <c r="B153" s="215" t="s">
        <v>7635</v>
      </c>
      <c r="C153" s="259"/>
      <c r="D153" s="214"/>
      <c r="E153" s="265"/>
      <c r="F153" s="216"/>
      <c r="G153" s="215"/>
      <c r="H153" s="216"/>
      <c r="I153" s="214">
        <v>3</v>
      </c>
      <c r="J153" s="215" t="s">
        <v>7611</v>
      </c>
      <c r="K153" s="216"/>
      <c r="L153" s="228" t="s">
        <v>236</v>
      </c>
      <c r="M153" s="216"/>
      <c r="N153" s="216"/>
      <c r="O153" s="215"/>
      <c r="P153" s="216"/>
      <c r="Q153" s="218"/>
    </row>
    <row r="154" spans="1:32">
      <c r="A154" s="214">
        <v>3</v>
      </c>
      <c r="B154" s="215" t="s">
        <v>7609</v>
      </c>
      <c r="C154" s="259"/>
      <c r="D154" s="228" t="s">
        <v>236</v>
      </c>
      <c r="E154" s="265"/>
      <c r="F154" s="216"/>
      <c r="G154" s="215"/>
      <c r="H154" s="216"/>
      <c r="I154" s="214">
        <v>4</v>
      </c>
      <c r="J154" s="215" t="s">
        <v>7612</v>
      </c>
      <c r="K154" s="216"/>
      <c r="L154" s="214" t="str">
        <f>'ALL CONTROLS'!J183&amp;" Males"</f>
        <v>Betsi Cadwaladr UHB Males</v>
      </c>
      <c r="M154" s="216"/>
      <c r="N154" s="216"/>
      <c r="O154" s="215"/>
      <c r="P154" s="216"/>
      <c r="Q154" s="218"/>
    </row>
    <row r="155" spans="1:32">
      <c r="A155" s="214">
        <v>4</v>
      </c>
      <c r="B155" s="215" t="s">
        <v>7611</v>
      </c>
      <c r="C155" s="259"/>
      <c r="D155" s="214" t="s">
        <v>237</v>
      </c>
      <c r="E155" s="265"/>
      <c r="F155" s="216">
        <v>2014</v>
      </c>
      <c r="G155" s="215"/>
      <c r="H155" s="216"/>
      <c r="I155" s="214">
        <v>5</v>
      </c>
      <c r="J155" s="215" t="s">
        <v>7613</v>
      </c>
      <c r="K155" s="216"/>
      <c r="L155" s="214" t="str">
        <f>'ALL CONTROLS'!J183&amp;" Females"</f>
        <v>Betsi Cadwaladr UHB Females</v>
      </c>
      <c r="M155" s="216"/>
      <c r="N155" s="216" t="str">
        <f>'ALL CONTROLS'!J183</f>
        <v>Betsi Cadwaladr UHB</v>
      </c>
      <c r="O155" s="215"/>
      <c r="P155" s="216"/>
      <c r="Q155" s="218"/>
    </row>
    <row r="156" spans="1:32">
      <c r="A156" s="214">
        <v>5</v>
      </c>
      <c r="B156" s="215" t="s">
        <v>7612</v>
      </c>
      <c r="C156" s="259"/>
      <c r="D156" s="214" t="s">
        <v>238</v>
      </c>
      <c r="E156" s="265"/>
      <c r="F156" s="216"/>
      <c r="G156" s="215"/>
      <c r="H156" s="216"/>
      <c r="I156" s="214">
        <v>6</v>
      </c>
      <c r="J156" s="215" t="s">
        <v>7614</v>
      </c>
      <c r="K156" s="216"/>
      <c r="L156" s="214" t="s">
        <v>239</v>
      </c>
      <c r="M156" s="216"/>
      <c r="N156" s="216" t="s">
        <v>20</v>
      </c>
      <c r="O156" s="215"/>
      <c r="P156" s="216"/>
      <c r="Q156" s="218"/>
    </row>
    <row r="157" spans="1:32">
      <c r="A157" s="214">
        <v>6</v>
      </c>
      <c r="B157" s="215" t="s">
        <v>7613</v>
      </c>
      <c r="C157" s="259"/>
      <c r="D157" s="214" t="s">
        <v>240</v>
      </c>
      <c r="E157" s="265"/>
      <c r="F157" s="216">
        <v>2005</v>
      </c>
      <c r="G157" s="215"/>
      <c r="H157" s="216"/>
      <c r="I157" s="214">
        <v>7</v>
      </c>
      <c r="J157" s="215" t="s">
        <v>7615</v>
      </c>
      <c r="K157" s="216"/>
      <c r="L157" s="214" t="s">
        <v>241</v>
      </c>
      <c r="M157" s="216"/>
      <c r="N157" s="216"/>
      <c r="O157" s="215"/>
      <c r="P157" s="216"/>
      <c r="Q157" s="218"/>
    </row>
    <row r="158" spans="1:32">
      <c r="A158" s="214">
        <v>7</v>
      </c>
      <c r="B158" s="215" t="s">
        <v>7614</v>
      </c>
      <c r="C158" s="259"/>
      <c r="D158" s="214" t="s">
        <v>242</v>
      </c>
      <c r="E158" s="265"/>
      <c r="F158" s="216"/>
      <c r="G158" s="215"/>
      <c r="H158" s="216"/>
      <c r="I158" s="214">
        <v>8</v>
      </c>
      <c r="J158" s="215" t="s">
        <v>228</v>
      </c>
      <c r="K158" s="216"/>
      <c r="L158" s="214"/>
      <c r="M158" s="216"/>
      <c r="N158" s="216"/>
      <c r="O158" s="215"/>
      <c r="P158" s="216"/>
      <c r="Q158" s="218"/>
    </row>
    <row r="159" spans="1:32">
      <c r="A159" s="214">
        <v>8</v>
      </c>
      <c r="B159" s="215" t="s">
        <v>7615</v>
      </c>
      <c r="C159" s="259"/>
      <c r="D159" s="214"/>
      <c r="E159" s="265"/>
      <c r="F159" s="216"/>
      <c r="G159" s="215"/>
      <c r="H159" s="216"/>
      <c r="I159" s="214">
        <v>9</v>
      </c>
      <c r="J159" s="215" t="s">
        <v>26</v>
      </c>
      <c r="K159" s="216"/>
      <c r="L159" s="228" t="s">
        <v>243</v>
      </c>
      <c r="M159" s="216"/>
      <c r="N159" s="216"/>
      <c r="O159" s="215"/>
      <c r="P159" s="216"/>
      <c r="Q159" s="218"/>
    </row>
    <row r="160" spans="1:32">
      <c r="A160" s="214">
        <v>9</v>
      </c>
      <c r="B160" s="215" t="s">
        <v>228</v>
      </c>
      <c r="C160" s="259"/>
      <c r="D160" s="228" t="s">
        <v>243</v>
      </c>
      <c r="E160" s="265"/>
      <c r="F160" s="216"/>
      <c r="G160" s="215"/>
      <c r="H160" s="216"/>
      <c r="I160" s="214">
        <v>10</v>
      </c>
      <c r="J160" s="215" t="s">
        <v>7616</v>
      </c>
      <c r="K160" s="216"/>
      <c r="L160" s="214" t="str">
        <f>"Percentage of population by age and sex, "&amp;'ALL CONTROLS'!J183&amp; " and Wales, 2014"</f>
        <v>Percentage of population by age and sex, Betsi Cadwaladr UHB and Wales, 2014</v>
      </c>
      <c r="M160" s="216"/>
      <c r="N160" s="216"/>
      <c r="O160" s="215"/>
      <c r="P160" s="216"/>
      <c r="Q160" s="218"/>
    </row>
    <row r="161" spans="1:17">
      <c r="A161" s="214">
        <v>10</v>
      </c>
      <c r="B161" s="215" t="s">
        <v>26</v>
      </c>
      <c r="C161" s="259"/>
      <c r="D161" s="214" t="str">
        <f>"Percentage of population by age and sex, "&amp;C183&amp;", 2005 and 2014"</f>
        <v>Percentage of population by age and sex, Wales, 2005 and 2014</v>
      </c>
      <c r="E161" s="265"/>
      <c r="F161" s="216"/>
      <c r="G161" s="215"/>
      <c r="H161" s="216"/>
      <c r="I161" s="214">
        <v>11</v>
      </c>
      <c r="J161" s="215" t="s">
        <v>7617</v>
      </c>
      <c r="K161" s="216"/>
      <c r="L161" s="214" t="str">
        <f>"Count of population by age and sex, "&amp;'ALL CONTROLS'!J183&amp; " and Wales, 2014"</f>
        <v>Count of population by age and sex, Betsi Cadwaladr UHB and Wales, 2014</v>
      </c>
      <c r="M161" s="216"/>
      <c r="N161" s="216"/>
      <c r="O161" s="215"/>
      <c r="P161" s="216"/>
      <c r="Q161" s="218"/>
    </row>
    <row r="162" spans="1:17" ht="14.4" thickBot="1">
      <c r="A162" s="214">
        <v>11</v>
      </c>
      <c r="B162" s="215" t="s">
        <v>7616</v>
      </c>
      <c r="C162" s="259"/>
      <c r="D162" s="214" t="str">
        <f>"Count of population by age and sex, "&amp;C183&amp; ", 2005 and 2014"</f>
        <v>Count of population by age and sex, Wales, 2005 and 2014</v>
      </c>
      <c r="E162" s="265"/>
      <c r="F162" s="216"/>
      <c r="G162" s="215"/>
      <c r="H162" s="216"/>
      <c r="I162" s="214">
        <v>12</v>
      </c>
      <c r="J162" s="215" t="s">
        <v>7618</v>
      </c>
      <c r="K162" s="216"/>
      <c r="L162" s="236"/>
      <c r="M162" s="221"/>
      <c r="N162" s="221"/>
      <c r="O162" s="220"/>
      <c r="P162" s="216"/>
      <c r="Q162" s="218"/>
    </row>
    <row r="163" spans="1:17" ht="14.4" thickBot="1">
      <c r="A163" s="214">
        <v>12</v>
      </c>
      <c r="B163" s="215" t="s">
        <v>7617</v>
      </c>
      <c r="C163" s="259"/>
      <c r="D163" s="236"/>
      <c r="E163" s="267"/>
      <c r="F163" s="221"/>
      <c r="G163" s="220"/>
      <c r="H163" s="216"/>
      <c r="I163" s="214">
        <v>13</v>
      </c>
      <c r="J163" s="215" t="s">
        <v>221</v>
      </c>
      <c r="K163" s="216"/>
      <c r="L163" s="216"/>
      <c r="M163" s="216"/>
      <c r="N163" s="216"/>
      <c r="O163" s="216"/>
      <c r="P163" s="216"/>
      <c r="Q163" s="218"/>
    </row>
    <row r="164" spans="1:17">
      <c r="A164" s="214">
        <v>13</v>
      </c>
      <c r="B164" s="215" t="s">
        <v>7618</v>
      </c>
      <c r="C164" s="259"/>
      <c r="D164" s="216"/>
      <c r="E164" s="216"/>
      <c r="F164" s="216"/>
      <c r="G164" s="216"/>
      <c r="H164" s="216"/>
      <c r="I164" s="214">
        <v>14</v>
      </c>
      <c r="J164" s="215" t="s">
        <v>80</v>
      </c>
      <c r="K164" s="216"/>
      <c r="L164" s="216"/>
      <c r="M164" s="216"/>
      <c r="N164" s="216"/>
      <c r="O164" s="216"/>
      <c r="P164" s="216"/>
      <c r="Q164" s="218"/>
    </row>
    <row r="165" spans="1:17">
      <c r="A165" s="214">
        <v>14</v>
      </c>
      <c r="B165" s="215" t="s">
        <v>221</v>
      </c>
      <c r="C165" s="259"/>
      <c r="D165" s="216"/>
      <c r="E165" s="216"/>
      <c r="F165" s="216"/>
      <c r="G165" s="216"/>
      <c r="H165" s="216"/>
      <c r="I165" s="214">
        <v>15</v>
      </c>
      <c r="J165" s="215" t="s">
        <v>81</v>
      </c>
      <c r="K165" s="216"/>
      <c r="L165" s="216"/>
      <c r="M165" s="216"/>
      <c r="N165" s="216"/>
      <c r="O165" s="216"/>
      <c r="P165" s="216"/>
      <c r="Q165" s="218"/>
    </row>
    <row r="166" spans="1:17">
      <c r="A166" s="214">
        <v>15</v>
      </c>
      <c r="B166" s="215" t="s">
        <v>7619</v>
      </c>
      <c r="C166" s="259"/>
      <c r="D166" s="216"/>
      <c r="E166" s="216"/>
      <c r="F166" s="216"/>
      <c r="G166" s="216"/>
      <c r="H166" s="216"/>
      <c r="I166" s="214">
        <v>16</v>
      </c>
      <c r="J166" s="215" t="s">
        <v>82</v>
      </c>
      <c r="K166" s="216"/>
      <c r="L166" s="216"/>
      <c r="M166" s="216"/>
      <c r="N166" s="216"/>
      <c r="O166" s="216"/>
      <c r="P166" s="216"/>
      <c r="Q166" s="218"/>
    </row>
    <row r="167" spans="1:17">
      <c r="A167" s="214">
        <v>16</v>
      </c>
      <c r="B167" s="215" t="s">
        <v>7620</v>
      </c>
      <c r="C167" s="259"/>
      <c r="D167" s="216"/>
      <c r="E167" s="216"/>
      <c r="F167" s="216"/>
      <c r="G167" s="216"/>
      <c r="H167" s="216"/>
      <c r="I167" s="214">
        <v>17</v>
      </c>
      <c r="J167" s="215" t="s">
        <v>107</v>
      </c>
      <c r="K167" s="216"/>
      <c r="L167" s="216"/>
      <c r="M167" s="216"/>
      <c r="N167" s="216"/>
      <c r="O167" s="216"/>
      <c r="P167" s="216"/>
      <c r="Q167" s="218"/>
    </row>
    <row r="168" spans="1:17">
      <c r="A168" s="214">
        <v>17</v>
      </c>
      <c r="B168" s="215" t="s">
        <v>7621</v>
      </c>
      <c r="C168" s="259"/>
      <c r="D168" s="216"/>
      <c r="E168" s="216"/>
      <c r="F168" s="216"/>
      <c r="G168" s="216"/>
      <c r="H168" s="216"/>
      <c r="I168" s="214">
        <v>18</v>
      </c>
      <c r="J168" s="215" t="s">
        <v>7622</v>
      </c>
      <c r="K168" s="216"/>
      <c r="L168" s="216"/>
      <c r="M168" s="216"/>
      <c r="N168" s="216"/>
      <c r="O168" s="216"/>
      <c r="P168" s="216"/>
      <c r="Q168" s="218"/>
    </row>
    <row r="169" spans="1:17">
      <c r="A169" s="214">
        <v>18</v>
      </c>
      <c r="B169" s="215" t="s">
        <v>107</v>
      </c>
      <c r="C169" s="259"/>
      <c r="D169" s="216"/>
      <c r="E169" s="216"/>
      <c r="F169" s="216"/>
      <c r="G169" s="216"/>
      <c r="H169" s="216"/>
      <c r="I169" s="214">
        <v>19</v>
      </c>
      <c r="J169" s="215" t="s">
        <v>83</v>
      </c>
      <c r="K169" s="216"/>
      <c r="L169" s="216"/>
      <c r="M169" s="216"/>
      <c r="N169" s="216"/>
      <c r="O169" s="216"/>
      <c r="P169" s="216"/>
      <c r="Q169" s="218"/>
    </row>
    <row r="170" spans="1:17">
      <c r="A170" s="214">
        <v>19</v>
      </c>
      <c r="B170" s="215" t="s">
        <v>7622</v>
      </c>
      <c r="C170" s="259"/>
      <c r="D170" s="216"/>
      <c r="E170" s="216"/>
      <c r="F170" s="216"/>
      <c r="G170" s="216"/>
      <c r="H170" s="216"/>
      <c r="I170" s="214">
        <v>20</v>
      </c>
      <c r="J170" s="215" t="s">
        <v>27</v>
      </c>
      <c r="K170" s="216"/>
      <c r="L170" s="216"/>
      <c r="M170" s="216"/>
      <c r="N170" s="216"/>
      <c r="O170" s="216"/>
      <c r="P170" s="216"/>
      <c r="Q170" s="218"/>
    </row>
    <row r="171" spans="1:17">
      <c r="A171" s="214">
        <v>20</v>
      </c>
      <c r="B171" s="215" t="s">
        <v>7623</v>
      </c>
      <c r="C171" s="259"/>
      <c r="D171" s="216"/>
      <c r="E171" s="216"/>
      <c r="F171" s="216"/>
      <c r="G171" s="216"/>
      <c r="H171" s="216"/>
      <c r="I171" s="214">
        <v>21</v>
      </c>
      <c r="J171" s="215" t="s">
        <v>84</v>
      </c>
      <c r="K171" s="216"/>
      <c r="L171" s="216"/>
      <c r="M171" s="216"/>
      <c r="N171" s="216"/>
      <c r="O171" s="216"/>
      <c r="P171" s="216"/>
      <c r="Q171" s="218"/>
    </row>
    <row r="172" spans="1:17">
      <c r="A172" s="214">
        <v>21</v>
      </c>
      <c r="B172" s="215" t="s">
        <v>27</v>
      </c>
      <c r="C172" s="259"/>
      <c r="D172" s="216"/>
      <c r="E172" s="216"/>
      <c r="F172" s="216"/>
      <c r="G172" s="216"/>
      <c r="H172" s="216"/>
      <c r="I172" s="214">
        <v>22</v>
      </c>
      <c r="J172" s="215" t="s">
        <v>85</v>
      </c>
      <c r="K172" s="216"/>
      <c r="L172" s="216"/>
      <c r="M172" s="216"/>
      <c r="N172" s="216"/>
      <c r="O172" s="216"/>
      <c r="P172" s="216"/>
      <c r="Q172" s="218"/>
    </row>
    <row r="173" spans="1:17">
      <c r="A173" s="214">
        <v>22</v>
      </c>
      <c r="B173" s="215" t="s">
        <v>7624</v>
      </c>
      <c r="C173" s="259"/>
      <c r="D173" s="216"/>
      <c r="E173" s="216"/>
      <c r="F173" s="216"/>
      <c r="G173" s="216"/>
      <c r="H173" s="216"/>
      <c r="I173" s="214">
        <v>23</v>
      </c>
      <c r="J173" s="215" t="s">
        <v>28</v>
      </c>
      <c r="K173" s="216"/>
      <c r="L173" s="216"/>
      <c r="M173" s="216"/>
      <c r="N173" s="216"/>
      <c r="O173" s="216"/>
      <c r="P173" s="216"/>
      <c r="Q173" s="218"/>
    </row>
    <row r="174" spans="1:17">
      <c r="A174" s="214">
        <v>23</v>
      </c>
      <c r="B174" s="215" t="s">
        <v>7625</v>
      </c>
      <c r="C174" s="259"/>
      <c r="D174" s="216"/>
      <c r="E174" s="216"/>
      <c r="F174" s="216"/>
      <c r="G174" s="216"/>
      <c r="H174" s="216"/>
      <c r="I174" s="214">
        <v>24</v>
      </c>
      <c r="J174" s="215" t="s">
        <v>86</v>
      </c>
      <c r="K174" s="216"/>
      <c r="L174" s="216"/>
      <c r="M174" s="216"/>
      <c r="N174" s="216"/>
      <c r="O174" s="216"/>
      <c r="P174" s="216"/>
      <c r="Q174" s="218"/>
    </row>
    <row r="175" spans="1:17">
      <c r="A175" s="214">
        <v>24</v>
      </c>
      <c r="B175" s="215" t="s">
        <v>28</v>
      </c>
      <c r="C175" s="259"/>
      <c r="D175" s="216"/>
      <c r="E175" s="216"/>
      <c r="F175" s="216"/>
      <c r="G175" s="216"/>
      <c r="H175" s="216"/>
      <c r="I175" s="214">
        <v>25</v>
      </c>
      <c r="J175" s="215" t="s">
        <v>87</v>
      </c>
      <c r="K175" s="216"/>
      <c r="L175" s="216"/>
      <c r="M175" s="216"/>
      <c r="N175" s="216"/>
      <c r="O175" s="216"/>
      <c r="P175" s="216"/>
      <c r="Q175" s="218"/>
    </row>
    <row r="176" spans="1:17">
      <c r="A176" s="216">
        <v>25</v>
      </c>
      <c r="B176" s="215" t="s">
        <v>7626</v>
      </c>
      <c r="C176" s="259"/>
      <c r="D176" s="216"/>
      <c r="E176" s="216"/>
      <c r="F176" s="216"/>
      <c r="G176" s="216"/>
      <c r="H176" s="216"/>
      <c r="I176" s="214">
        <v>26</v>
      </c>
      <c r="J176" s="215" t="s">
        <v>88</v>
      </c>
      <c r="K176" s="216"/>
      <c r="L176" s="216"/>
      <c r="M176" s="216"/>
      <c r="N176" s="216"/>
      <c r="O176" s="216"/>
      <c r="P176" s="216"/>
      <c r="Q176" s="218"/>
    </row>
    <row r="177" spans="1:24">
      <c r="A177" s="216">
        <v>26</v>
      </c>
      <c r="B177" s="215" t="s">
        <v>7627</v>
      </c>
      <c r="C177" s="259"/>
      <c r="D177" s="216"/>
      <c r="E177" s="216"/>
      <c r="F177" s="216"/>
      <c r="G177" s="216"/>
      <c r="H177" s="216"/>
      <c r="I177" s="214">
        <v>27</v>
      </c>
      <c r="J177" s="215" t="s">
        <v>89</v>
      </c>
      <c r="K177" s="216"/>
      <c r="L177" s="216"/>
      <c r="M177" s="216"/>
      <c r="N177" s="216"/>
      <c r="O177" s="216"/>
      <c r="P177" s="216"/>
      <c r="Q177" s="218"/>
    </row>
    <row r="178" spans="1:24" ht="14.4" thickBot="1">
      <c r="A178" s="216">
        <v>27</v>
      </c>
      <c r="B178" s="215" t="s">
        <v>7628</v>
      </c>
      <c r="C178" s="259"/>
      <c r="D178" s="216"/>
      <c r="E178" s="216"/>
      <c r="F178" s="216"/>
      <c r="G178" s="216"/>
      <c r="H178" s="216"/>
      <c r="I178" s="219">
        <v>28</v>
      </c>
      <c r="J178" s="220" t="s">
        <v>90</v>
      </c>
      <c r="K178" s="216"/>
      <c r="L178" s="216"/>
      <c r="M178" s="216"/>
      <c r="N178" s="216"/>
      <c r="O178" s="216"/>
      <c r="P178" s="216"/>
      <c r="Q178" s="218"/>
    </row>
    <row r="179" spans="1:24">
      <c r="A179" s="216">
        <v>28</v>
      </c>
      <c r="B179" s="215" t="s">
        <v>7629</v>
      </c>
      <c r="C179" s="259"/>
      <c r="D179" s="216"/>
      <c r="E179" s="216"/>
      <c r="F179" s="216"/>
      <c r="G179" s="216"/>
      <c r="H179" s="216"/>
      <c r="I179" s="216"/>
      <c r="J179" s="216"/>
      <c r="K179" s="216"/>
      <c r="L179" s="216"/>
      <c r="M179" s="216"/>
      <c r="N179" s="216"/>
      <c r="O179" s="216"/>
      <c r="P179" s="216"/>
      <c r="Q179" s="218"/>
    </row>
    <row r="180" spans="1:24" ht="14.4" thickBot="1">
      <c r="A180" s="221">
        <v>29</v>
      </c>
      <c r="B180" s="220" t="s">
        <v>7610</v>
      </c>
      <c r="C180" s="216"/>
      <c r="D180" s="216"/>
      <c r="E180" s="216"/>
      <c r="F180" s="216"/>
      <c r="G180" s="216"/>
      <c r="H180" s="216"/>
      <c r="I180" s="216"/>
      <c r="J180" s="216"/>
      <c r="K180" s="216"/>
      <c r="L180" s="216"/>
      <c r="M180" s="216"/>
      <c r="N180" s="216"/>
      <c r="O180" s="216"/>
      <c r="P180" s="216"/>
      <c r="Q180" s="218"/>
    </row>
    <row r="181" spans="1:24" ht="14.4" thickBot="1">
      <c r="A181" s="213"/>
      <c r="B181" s="216"/>
      <c r="C181" s="216"/>
      <c r="D181" s="216"/>
      <c r="E181" s="216"/>
      <c r="F181" s="216"/>
      <c r="G181" s="216"/>
      <c r="H181" s="216"/>
      <c r="I181" s="216"/>
      <c r="J181" s="216"/>
      <c r="K181" s="216"/>
      <c r="L181" s="216"/>
      <c r="M181" s="216"/>
      <c r="N181" s="216"/>
      <c r="O181" s="216"/>
      <c r="P181" s="216"/>
      <c r="Q181" s="218"/>
    </row>
    <row r="182" spans="1:24">
      <c r="A182" s="213"/>
      <c r="B182" s="453" t="s">
        <v>244</v>
      </c>
      <c r="C182" s="454"/>
      <c r="D182" s="216"/>
      <c r="E182" s="216"/>
      <c r="F182" s="216"/>
      <c r="G182" s="216"/>
      <c r="H182" s="216"/>
      <c r="I182" s="453" t="s">
        <v>245</v>
      </c>
      <c r="J182" s="454"/>
      <c r="K182" s="216"/>
      <c r="L182" s="216"/>
      <c r="M182" s="216"/>
      <c r="N182" s="216"/>
      <c r="O182" s="216"/>
      <c r="P182" s="216"/>
      <c r="Q182" s="218"/>
    </row>
    <row r="183" spans="1:24" ht="14.4" thickBot="1">
      <c r="A183" s="213"/>
      <c r="B183" s="222">
        <v>1</v>
      </c>
      <c r="C183" s="223" t="str">
        <f>TRIM(INDEX(B152:B180,MATCH(B183,A152:A180,0)))</f>
        <v>Wales</v>
      </c>
      <c r="D183" s="216"/>
      <c r="E183" s="216"/>
      <c r="F183" s="216"/>
      <c r="G183" s="216"/>
      <c r="H183" s="216"/>
      <c r="I183" s="222">
        <v>1</v>
      </c>
      <c r="J183" s="223" t="str">
        <f>TRIM(INDEX(J151:J178,MATCH(I183,I151:I178,0)))</f>
        <v>Betsi Cadwaladr UHB</v>
      </c>
      <c r="K183" s="216"/>
      <c r="L183" s="216"/>
      <c r="M183" s="216"/>
      <c r="N183" s="216"/>
      <c r="O183" s="216"/>
      <c r="P183" s="216"/>
      <c r="Q183" s="218"/>
    </row>
    <row r="184" spans="1:24" ht="14.4" thickBot="1">
      <c r="A184" s="213"/>
      <c r="B184" s="216"/>
      <c r="C184" s="216"/>
      <c r="D184" s="216"/>
      <c r="E184" s="216"/>
      <c r="F184" s="216"/>
      <c r="G184" s="216"/>
      <c r="H184" s="216"/>
      <c r="I184" s="216"/>
      <c r="J184" s="216"/>
      <c r="K184" s="216"/>
      <c r="L184" s="216"/>
      <c r="M184" s="216"/>
      <c r="N184" s="216"/>
      <c r="O184" s="216"/>
      <c r="P184" s="216"/>
      <c r="Q184" s="218"/>
    </row>
    <row r="185" spans="1:24">
      <c r="A185" s="213"/>
      <c r="B185" s="224" t="s">
        <v>246</v>
      </c>
      <c r="C185" s="225"/>
      <c r="D185" s="225"/>
      <c r="E185" s="225"/>
      <c r="F185" s="225"/>
      <c r="G185" s="225"/>
      <c r="H185" s="225"/>
      <c r="I185" s="225"/>
      <c r="J185" s="225"/>
      <c r="K185" s="226"/>
      <c r="L185" s="225"/>
      <c r="M185" s="225"/>
      <c r="N185" s="225"/>
      <c r="O185" s="225"/>
      <c r="P185" s="227"/>
      <c r="Q185" s="218"/>
    </row>
    <row r="186" spans="1:24">
      <c r="A186" s="213"/>
      <c r="B186" s="228" t="s">
        <v>247</v>
      </c>
      <c r="C186" s="217" t="s">
        <v>248</v>
      </c>
      <c r="D186" s="217" t="s">
        <v>249</v>
      </c>
      <c r="E186" s="217" t="s">
        <v>250</v>
      </c>
      <c r="F186" s="217" t="s">
        <v>251</v>
      </c>
      <c r="G186" s="217" t="s">
        <v>252</v>
      </c>
      <c r="H186" s="217" t="s">
        <v>253</v>
      </c>
      <c r="I186" s="217" t="s">
        <v>254</v>
      </c>
      <c r="J186" s="217" t="s">
        <v>255</v>
      </c>
      <c r="K186" s="217" t="s">
        <v>256</v>
      </c>
      <c r="L186" s="217" t="s">
        <v>257</v>
      </c>
      <c r="M186" s="217" t="s">
        <v>258</v>
      </c>
      <c r="N186" s="229" t="s">
        <v>259</v>
      </c>
      <c r="O186" s="229" t="s">
        <v>260</v>
      </c>
      <c r="P186" s="230" t="s">
        <v>261</v>
      </c>
      <c r="Q186" s="218"/>
    </row>
    <row r="187" spans="1:24">
      <c r="A187" s="213"/>
      <c r="B187" s="214" t="str">
        <f t="shared" ref="B187:C205" si="24">$C$183</f>
        <v>Wales</v>
      </c>
      <c r="C187" s="216" t="str">
        <f t="shared" si="24"/>
        <v>Wales</v>
      </c>
      <c r="D187" s="231" t="s">
        <v>262</v>
      </c>
      <c r="E187" s="216">
        <f>VLOOKUP(C187,'Interactive pyramid data'!$B$3:$BJ$31,2,FALSE)</f>
        <v>91079</v>
      </c>
      <c r="F187" s="216">
        <f>VLOOKUP(C187,'Interactive pyramid data'!$B$3:$BJ$31,22,FALSE)</f>
        <v>86596</v>
      </c>
      <c r="G187" s="232">
        <f t="shared" ref="G187:G205" si="25">SUM(E187:F187)</f>
        <v>177675</v>
      </c>
      <c r="H187" s="233">
        <f t="shared" ref="H187:H205" si="26">E187/SUM($G$187:$G$205)*100</f>
        <v>2.945599598452282</v>
      </c>
      <c r="I187" s="233">
        <f t="shared" ref="I187:I204" si="27">F187/SUM($G$187:$G$205)*100</f>
        <v>2.8006142231203</v>
      </c>
      <c r="J187" s="233">
        <f t="shared" ref="J187:J205" si="28">G187/SUM($G$187:$G$205)*100</f>
        <v>5.7462138215725824</v>
      </c>
      <c r="K187" s="216">
        <f>VLOOKUP(B187,'Interactive pyramid data'!$B$37:$BK$65,2,FALSE)</f>
        <v>81971</v>
      </c>
      <c r="L187" s="216">
        <f>VLOOKUP(B187,'Interactive pyramid data'!$B$37:$BK$65,'Interactive pyramid data'!$W35,FALSE)</f>
        <v>77309</v>
      </c>
      <c r="M187" s="216">
        <f t="shared" ref="M187:M205" si="29">SUM(K187:L187)</f>
        <v>159280</v>
      </c>
      <c r="N187" s="233">
        <f t="shared" ref="N187:N205" si="30">K187/SUM($M$187:$M$205)*100</f>
        <v>2.7606086129803264</v>
      </c>
      <c r="O187" s="233">
        <f t="shared" ref="O187:O205" si="31">L187/SUM($M$187:$M$205)*100</f>
        <v>2.6036023869526548</v>
      </c>
      <c r="P187" s="234">
        <f t="shared" ref="P187:P205" si="32">M187/SUM($M$187:$M$205)*100</f>
        <v>5.3642109999329817</v>
      </c>
      <c r="Q187" s="218"/>
      <c r="X187" s="9"/>
    </row>
    <row r="188" spans="1:24">
      <c r="A188" s="213"/>
      <c r="B188" s="214" t="str">
        <f t="shared" si="24"/>
        <v>Wales</v>
      </c>
      <c r="C188" s="216" t="str">
        <f t="shared" si="24"/>
        <v>Wales</v>
      </c>
      <c r="D188" s="235" t="s">
        <v>263</v>
      </c>
      <c r="E188" s="216">
        <f>VLOOKUP(C188,'Interactive pyramid data'!$B$3:$BJ$31,3,FALSE)</f>
        <v>90296</v>
      </c>
      <c r="F188" s="216">
        <f>VLOOKUP(C188,'Interactive pyramid data'!$B$3:$BJ$31,23,FALSE)</f>
        <v>86028</v>
      </c>
      <c r="G188" s="232">
        <f t="shared" si="25"/>
        <v>176324</v>
      </c>
      <c r="H188" s="233">
        <f t="shared" si="26"/>
        <v>2.9202764780228949</v>
      </c>
      <c r="I188" s="233">
        <f t="shared" si="27"/>
        <v>2.782244449935253</v>
      </c>
      <c r="J188" s="233">
        <f t="shared" si="28"/>
        <v>5.7025209279581475</v>
      </c>
      <c r="K188" s="216">
        <f>VLOOKUP(B188,'Interactive pyramid data'!$B$37:$BK$65,3,FALSE)</f>
        <v>90525</v>
      </c>
      <c r="L188" s="216">
        <f>VLOOKUP(B188,'Interactive pyramid data'!$B$37:$BK$65,23,FALSE)</f>
        <v>85944</v>
      </c>
      <c r="M188" s="216">
        <f t="shared" si="29"/>
        <v>176469</v>
      </c>
      <c r="N188" s="233">
        <f t="shared" si="30"/>
        <v>3.0486891057818504</v>
      </c>
      <c r="O188" s="233">
        <f t="shared" si="31"/>
        <v>2.8944107871562039</v>
      </c>
      <c r="P188" s="234">
        <f t="shared" si="32"/>
        <v>5.9430998929380534</v>
      </c>
      <c r="Q188" s="218"/>
      <c r="X188" s="9"/>
    </row>
    <row r="189" spans="1:24">
      <c r="A189" s="213"/>
      <c r="B189" s="214" t="str">
        <f t="shared" si="24"/>
        <v>Wales</v>
      </c>
      <c r="C189" s="216" t="str">
        <f t="shared" si="24"/>
        <v>Wales</v>
      </c>
      <c r="D189" s="235" t="s">
        <v>264</v>
      </c>
      <c r="E189" s="216">
        <f>VLOOKUP(C189,'Interactive pyramid data'!$B$3:$BJ$31,4,FALSE)</f>
        <v>84933</v>
      </c>
      <c r="F189" s="216">
        <f>VLOOKUP(C189,'Interactive pyramid data'!$B$3:$BJ$31,24,FALSE)</f>
        <v>80158</v>
      </c>
      <c r="G189" s="232">
        <f t="shared" si="25"/>
        <v>165091</v>
      </c>
      <c r="H189" s="233">
        <f t="shared" si="26"/>
        <v>2.7468308907140795</v>
      </c>
      <c r="I189" s="233">
        <f t="shared" si="27"/>
        <v>2.5924018995897846</v>
      </c>
      <c r="J189" s="233">
        <f t="shared" si="28"/>
        <v>5.339232790303865</v>
      </c>
      <c r="K189" s="216">
        <f>VLOOKUP(B190,'Interactive pyramid data'!$B$37:$BK$65,4,FALSE)</f>
        <v>98653</v>
      </c>
      <c r="L189" s="216">
        <f>VLOOKUP(B189,'Interactive pyramid data'!$B$37:$BK$65,24,FALSE)</f>
        <v>94527</v>
      </c>
      <c r="M189" s="216">
        <f t="shared" si="29"/>
        <v>193180</v>
      </c>
      <c r="N189" s="233">
        <f t="shared" si="30"/>
        <v>3.3224228263208713</v>
      </c>
      <c r="O189" s="233">
        <f t="shared" si="31"/>
        <v>3.1834679381633908</v>
      </c>
      <c r="P189" s="234">
        <f t="shared" si="32"/>
        <v>6.5058907644842625</v>
      </c>
      <c r="Q189" s="218"/>
      <c r="X189" s="9"/>
    </row>
    <row r="190" spans="1:24">
      <c r="A190" s="213"/>
      <c r="B190" s="214" t="str">
        <f t="shared" si="24"/>
        <v>Wales</v>
      </c>
      <c r="C190" s="216" t="str">
        <f t="shared" si="24"/>
        <v>Wales</v>
      </c>
      <c r="D190" s="231" t="s">
        <v>265</v>
      </c>
      <c r="E190" s="216">
        <f>VLOOKUP(C190,'Interactive pyramid data'!$B$3:$BJ$31,5,FALSE)</f>
        <v>97095</v>
      </c>
      <c r="F190" s="216">
        <f>VLOOKUP(C190,'Interactive pyramid data'!$B$3:$BJ$31,25,FALSE)</f>
        <v>91352</v>
      </c>
      <c r="G190" s="232">
        <f t="shared" si="25"/>
        <v>188447</v>
      </c>
      <c r="H190" s="233">
        <f t="shared" si="26"/>
        <v>3.1401639566939066</v>
      </c>
      <c r="I190" s="233">
        <f t="shared" si="27"/>
        <v>2.9544287323950953</v>
      </c>
      <c r="J190" s="233">
        <f t="shared" si="28"/>
        <v>6.0945926890890023</v>
      </c>
      <c r="K190" s="216">
        <f>VLOOKUP(B191,'Interactive pyramid data'!$B$37:$BK$65,5,FALSE)</f>
        <v>100867</v>
      </c>
      <c r="L190" s="216">
        <f>VLOOKUP(B190,'Interactive pyramid data'!$B$37:$BK$65,25,FALSE)</f>
        <v>95632</v>
      </c>
      <c r="M190" s="216">
        <f t="shared" si="29"/>
        <v>196499</v>
      </c>
      <c r="N190" s="233">
        <f t="shared" si="30"/>
        <v>3.3969856286428928</v>
      </c>
      <c r="O190" s="233">
        <f t="shared" si="31"/>
        <v>3.22068198358608</v>
      </c>
      <c r="P190" s="234">
        <f t="shared" si="32"/>
        <v>6.6176676122289741</v>
      </c>
      <c r="Q190" s="218"/>
      <c r="X190" s="9"/>
    </row>
    <row r="191" spans="1:24">
      <c r="A191" s="213"/>
      <c r="B191" s="214" t="str">
        <f t="shared" si="24"/>
        <v>Wales</v>
      </c>
      <c r="C191" s="216" t="str">
        <f t="shared" si="24"/>
        <v>Wales</v>
      </c>
      <c r="D191" s="231" t="s">
        <v>266</v>
      </c>
      <c r="E191" s="216">
        <f>VLOOKUP(C191,'Interactive pyramid data'!$B$3:$BJ$31,6,FALSE)</f>
        <v>112027</v>
      </c>
      <c r="F191" s="216">
        <f>VLOOKUP(C191,'Interactive pyramid data'!$B$3:$BJ$31,26,FALSE)</f>
        <v>105551</v>
      </c>
      <c r="G191" s="232">
        <f t="shared" si="25"/>
        <v>217578</v>
      </c>
      <c r="H191" s="233">
        <f t="shared" si="26"/>
        <v>3.6230820081008113</v>
      </c>
      <c r="I191" s="233">
        <f t="shared" si="27"/>
        <v>3.4136407208712964</v>
      </c>
      <c r="J191" s="233">
        <f t="shared" si="28"/>
        <v>7.0367227289721068</v>
      </c>
      <c r="K191" s="216">
        <f>VLOOKUP(B192,'Interactive pyramid data'!$B$37:$BK$65,6,FALSE)</f>
        <v>96043</v>
      </c>
      <c r="L191" s="216">
        <f>VLOOKUP(B191,'Interactive pyramid data'!$B$37:$BK$65,26,FALSE)</f>
        <v>93810</v>
      </c>
      <c r="M191" s="216">
        <f t="shared" si="29"/>
        <v>189853</v>
      </c>
      <c r="N191" s="233">
        <f t="shared" si="30"/>
        <v>3.2345235878111707</v>
      </c>
      <c r="O191" s="233">
        <f t="shared" si="31"/>
        <v>3.1593209059750937</v>
      </c>
      <c r="P191" s="234">
        <f t="shared" si="32"/>
        <v>6.3938444937862648</v>
      </c>
      <c r="Q191" s="218"/>
      <c r="X191" s="9"/>
    </row>
    <row r="192" spans="1:24">
      <c r="A192" s="213"/>
      <c r="B192" s="214" t="str">
        <f t="shared" si="24"/>
        <v>Wales</v>
      </c>
      <c r="C192" s="216" t="str">
        <f t="shared" si="24"/>
        <v>Wales</v>
      </c>
      <c r="D192" s="231" t="s">
        <v>267</v>
      </c>
      <c r="E192" s="216">
        <f>VLOOKUP(C192,'Interactive pyramid data'!$B$3:$BJ$31,7,FALSE)</f>
        <v>97544</v>
      </c>
      <c r="F192" s="216">
        <f>VLOOKUP(C192,'Interactive pyramid data'!$B$3:$BJ$31,27,FALSE)</f>
        <v>94557</v>
      </c>
      <c r="G192" s="232">
        <f t="shared" si="25"/>
        <v>192101</v>
      </c>
      <c r="H192" s="233">
        <f t="shared" si="26"/>
        <v>3.154685133032086</v>
      </c>
      <c r="I192" s="233">
        <f t="shared" si="27"/>
        <v>3.0580821180607209</v>
      </c>
      <c r="J192" s="233">
        <f t="shared" si="28"/>
        <v>6.2127672510928074</v>
      </c>
      <c r="K192" s="216">
        <f>VLOOKUP(B193,'Interactive pyramid data'!$B$37:$BK$65,7,FALSE)</f>
        <v>82198</v>
      </c>
      <c r="L192" s="216">
        <f>VLOOKUP(B192,'Interactive pyramid data'!$B$37:$BK$65,27,FALSE)</f>
        <v>81561</v>
      </c>
      <c r="M192" s="216">
        <f t="shared" si="29"/>
        <v>163759</v>
      </c>
      <c r="N192" s="233">
        <f t="shared" si="30"/>
        <v>2.7682534892798292</v>
      </c>
      <c r="O192" s="233">
        <f t="shared" si="31"/>
        <v>2.7468006866243964</v>
      </c>
      <c r="P192" s="234">
        <f t="shared" si="32"/>
        <v>5.5150541759042255</v>
      </c>
      <c r="Q192" s="218"/>
      <c r="X192" s="9"/>
    </row>
    <row r="193" spans="1:24">
      <c r="A193" s="213"/>
      <c r="B193" s="214" t="str">
        <f t="shared" si="24"/>
        <v>Wales</v>
      </c>
      <c r="C193" s="216" t="str">
        <f t="shared" si="24"/>
        <v>Wales</v>
      </c>
      <c r="D193" s="231" t="s">
        <v>268</v>
      </c>
      <c r="E193" s="216">
        <f>VLOOKUP(C193,'Interactive pyramid data'!$B$3:$BJ$31,8,FALSE)</f>
        <v>90870</v>
      </c>
      <c r="F193" s="216">
        <f>VLOOKUP(C193,'Interactive pyramid data'!$B$3:$BJ$31,28,FALSE)</f>
        <v>91202</v>
      </c>
      <c r="G193" s="232">
        <f t="shared" si="25"/>
        <v>182072</v>
      </c>
      <c r="H193" s="233">
        <f t="shared" si="26"/>
        <v>2.9388402981077841</v>
      </c>
      <c r="I193" s="233">
        <f t="shared" si="27"/>
        <v>2.9495775598990437</v>
      </c>
      <c r="J193" s="233">
        <f t="shared" si="28"/>
        <v>5.8884178580068278</v>
      </c>
      <c r="K193" s="216">
        <f>VLOOKUP(B194,'Interactive pyramid data'!$B$37:$BK$65,8,FALSE)</f>
        <v>89259</v>
      </c>
      <c r="L193" s="216">
        <f>VLOOKUP(B193,'Interactive pyramid data'!$B$37:$BK$65,28,FALSE)</f>
        <v>92886</v>
      </c>
      <c r="M193" s="216">
        <f t="shared" si="29"/>
        <v>182145</v>
      </c>
      <c r="N193" s="233">
        <f t="shared" si="30"/>
        <v>3.0060529234242717</v>
      </c>
      <c r="O193" s="233">
        <f t="shared" si="31"/>
        <v>3.1282025548705099</v>
      </c>
      <c r="P193" s="234">
        <f t="shared" si="32"/>
        <v>6.134255478294782</v>
      </c>
      <c r="Q193" s="218"/>
      <c r="X193" s="9"/>
    </row>
    <row r="194" spans="1:24">
      <c r="A194" s="213"/>
      <c r="B194" s="214" t="str">
        <f t="shared" si="24"/>
        <v>Wales</v>
      </c>
      <c r="C194" s="216" t="str">
        <f t="shared" si="24"/>
        <v>Wales</v>
      </c>
      <c r="D194" s="231" t="s">
        <v>269</v>
      </c>
      <c r="E194" s="216">
        <f>VLOOKUP(C194,'Interactive pyramid data'!$B$3:$BJ$31,9,FALSE)</f>
        <v>83293</v>
      </c>
      <c r="F194" s="216">
        <f>VLOOKUP(C194,'Interactive pyramid data'!$B$3:$BJ$31,29,FALSE)</f>
        <v>84454</v>
      </c>
      <c r="G194" s="232">
        <f t="shared" si="25"/>
        <v>167747</v>
      </c>
      <c r="H194" s="233">
        <f t="shared" si="26"/>
        <v>2.6937914047572535</v>
      </c>
      <c r="I194" s="233">
        <f t="shared" si="27"/>
        <v>2.7313394798766897</v>
      </c>
      <c r="J194" s="233">
        <f t="shared" si="28"/>
        <v>5.4251308846339432</v>
      </c>
      <c r="K194" s="216">
        <f>VLOOKUP(B195,'Interactive pyramid data'!$B$37:$BK$65,9,FALSE)</f>
        <v>102122</v>
      </c>
      <c r="L194" s="216">
        <f>VLOOKUP(B194,'Interactive pyramid data'!$B$37:$BK$65,29,FALSE)</f>
        <v>106988</v>
      </c>
      <c r="M194" s="216">
        <f t="shared" si="29"/>
        <v>209110</v>
      </c>
      <c r="N194" s="233">
        <f t="shared" si="30"/>
        <v>3.4392513544397025</v>
      </c>
      <c r="O194" s="233">
        <f t="shared" si="31"/>
        <v>3.6031278657761789</v>
      </c>
      <c r="P194" s="234">
        <f t="shared" si="32"/>
        <v>7.0423792202158815</v>
      </c>
      <c r="Q194" s="218"/>
      <c r="X194" s="9"/>
    </row>
    <row r="195" spans="1:24">
      <c r="A195" s="213"/>
      <c r="B195" s="214" t="str">
        <f t="shared" si="24"/>
        <v>Wales</v>
      </c>
      <c r="C195" s="216" t="str">
        <f t="shared" si="24"/>
        <v>Wales</v>
      </c>
      <c r="D195" s="231" t="s">
        <v>270</v>
      </c>
      <c r="E195" s="216">
        <f>VLOOKUP(C195,'Interactive pyramid data'!$B$3:$BJ$31,10,FALSE)</f>
        <v>96215</v>
      </c>
      <c r="F195" s="216">
        <f>VLOOKUP(C195,'Interactive pyramid data'!$B$3:$BJ$31,30,FALSE)</f>
        <v>100341</v>
      </c>
      <c r="G195" s="232">
        <f t="shared" si="25"/>
        <v>196556</v>
      </c>
      <c r="H195" s="233">
        <f t="shared" si="26"/>
        <v>3.1117037447170732</v>
      </c>
      <c r="I195" s="233">
        <f t="shared" si="27"/>
        <v>3.2451433295084535</v>
      </c>
      <c r="J195" s="233">
        <f t="shared" si="28"/>
        <v>6.3568470742255263</v>
      </c>
      <c r="K195" s="216">
        <f>VLOOKUP(B196,'Interactive pyramid data'!$B$37:$BK$65,10,FALSE)</f>
        <v>106380</v>
      </c>
      <c r="L195" s="216">
        <f>VLOOKUP(B195,'Interactive pyramid data'!$B$37:$BK$65,30,FALSE)</f>
        <v>110515</v>
      </c>
      <c r="M195" s="216">
        <f t="shared" si="29"/>
        <v>216895</v>
      </c>
      <c r="N195" s="233">
        <f t="shared" si="30"/>
        <v>3.5826517213264095</v>
      </c>
      <c r="O195" s="233">
        <f t="shared" si="31"/>
        <v>3.721909710306337</v>
      </c>
      <c r="P195" s="234">
        <f t="shared" si="32"/>
        <v>7.304561431632747</v>
      </c>
      <c r="Q195" s="218"/>
      <c r="X195" s="9"/>
    </row>
    <row r="196" spans="1:24">
      <c r="A196" s="213"/>
      <c r="B196" s="214" t="str">
        <f t="shared" si="24"/>
        <v>Wales</v>
      </c>
      <c r="C196" s="216" t="str">
        <f t="shared" si="24"/>
        <v>Wales</v>
      </c>
      <c r="D196" s="231" t="s">
        <v>271</v>
      </c>
      <c r="E196" s="216">
        <f>VLOOKUP(C196,'Interactive pyramid data'!$B$3:$BJ$31,11,FALSE)</f>
        <v>106600</v>
      </c>
      <c r="F196" s="216">
        <f>VLOOKUP(C196,'Interactive pyramid data'!$B$3:$BJ$31,31,FALSE)</f>
        <v>111213</v>
      </c>
      <c r="G196" s="232">
        <f t="shared" si="25"/>
        <v>217813</v>
      </c>
      <c r="H196" s="233">
        <f t="shared" si="26"/>
        <v>3.4475665871936809</v>
      </c>
      <c r="I196" s="233">
        <f t="shared" si="27"/>
        <v>3.5967563120222401</v>
      </c>
      <c r="J196" s="233">
        <f t="shared" si="28"/>
        <v>7.0443228992159215</v>
      </c>
      <c r="K196" s="216">
        <f>VLOOKUP(B197,'Interactive pyramid data'!$B$37:$BK$65,11,FALSE)</f>
        <v>96067</v>
      </c>
      <c r="L196" s="216">
        <f>VLOOKUP(B196,'Interactive pyramid data'!$B$37:$BK$65,31,FALSE)</f>
        <v>99500</v>
      </c>
      <c r="M196" s="216">
        <f t="shared" si="29"/>
        <v>195567</v>
      </c>
      <c r="N196" s="233">
        <f t="shared" si="30"/>
        <v>3.2353318566710301</v>
      </c>
      <c r="O196" s="233">
        <f t="shared" si="31"/>
        <v>3.3509479815000729</v>
      </c>
      <c r="P196" s="234">
        <f t="shared" si="32"/>
        <v>6.5862798381711034</v>
      </c>
      <c r="Q196" s="218"/>
      <c r="X196" s="9"/>
    </row>
    <row r="197" spans="1:24">
      <c r="A197" s="213"/>
      <c r="B197" s="214" t="str">
        <f t="shared" si="24"/>
        <v>Wales</v>
      </c>
      <c r="C197" s="216" t="str">
        <f t="shared" si="24"/>
        <v>Wales</v>
      </c>
      <c r="D197" s="231" t="s">
        <v>272</v>
      </c>
      <c r="E197" s="216">
        <f>VLOOKUP(C197,'Interactive pyramid data'!$B$3:$BJ$31,12,FALSE)</f>
        <v>105862</v>
      </c>
      <c r="F197" s="216">
        <f>VLOOKUP(C197,'Interactive pyramid data'!$B$3:$BJ$31,32,FALSE)</f>
        <v>109796</v>
      </c>
      <c r="G197" s="232">
        <f t="shared" si="25"/>
        <v>215658</v>
      </c>
      <c r="H197" s="233">
        <f t="shared" si="26"/>
        <v>3.4236988185131092</v>
      </c>
      <c r="I197" s="233">
        <f t="shared" si="27"/>
        <v>3.5509289025095438</v>
      </c>
      <c r="J197" s="233">
        <f t="shared" si="28"/>
        <v>6.974627721022653</v>
      </c>
      <c r="K197" s="216">
        <f>VLOOKUP(B198,'Interactive pyramid data'!$B$37:$BK$65,12,FALSE)</f>
        <v>92667</v>
      </c>
      <c r="L197" s="216">
        <f>VLOOKUP(B197,'Interactive pyramid data'!$B$37:$BK$65,32,FALSE)</f>
        <v>95338</v>
      </c>
      <c r="M197" s="216">
        <f t="shared" si="29"/>
        <v>188005</v>
      </c>
      <c r="N197" s="233">
        <f t="shared" si="30"/>
        <v>3.1208271015242941</v>
      </c>
      <c r="O197" s="233">
        <f t="shared" si="31"/>
        <v>3.2107806900528035</v>
      </c>
      <c r="P197" s="234">
        <f t="shared" si="32"/>
        <v>6.3316077915770972</v>
      </c>
      <c r="Q197" s="218"/>
      <c r="X197" s="9"/>
    </row>
    <row r="198" spans="1:24">
      <c r="A198" s="213"/>
      <c r="B198" s="214" t="str">
        <f t="shared" si="24"/>
        <v>Wales</v>
      </c>
      <c r="C198" s="216" t="str">
        <f t="shared" si="24"/>
        <v>Wales</v>
      </c>
      <c r="D198" s="231" t="s">
        <v>273</v>
      </c>
      <c r="E198" s="216">
        <f>VLOOKUP(C198,'Interactive pyramid data'!$B$3:$BJ$31,13,FALSE)</f>
        <v>94304</v>
      </c>
      <c r="F198" s="216">
        <f>VLOOKUP(C198,'Interactive pyramid data'!$B$3:$BJ$31,33,FALSE)</f>
        <v>98390</v>
      </c>
      <c r="G198" s="232">
        <f t="shared" si="25"/>
        <v>192694</v>
      </c>
      <c r="H198" s="233">
        <f t="shared" si="26"/>
        <v>3.0498998071173817</v>
      </c>
      <c r="I198" s="233">
        <f t="shared" si="27"/>
        <v>3.1820457459098144</v>
      </c>
      <c r="J198" s="233">
        <f t="shared" si="28"/>
        <v>6.2319455530271961</v>
      </c>
      <c r="K198" s="216">
        <f>VLOOKUP(B199,'Interactive pyramid data'!$B$37:$BK$65,13,FALSE)</f>
        <v>102689</v>
      </c>
      <c r="L198" s="216">
        <f>VLOOKUP(B198,'Interactive pyramid data'!$B$37:$BK$65,33,FALSE)</f>
        <v>104868</v>
      </c>
      <c r="M198" s="216">
        <f t="shared" si="29"/>
        <v>207557</v>
      </c>
      <c r="N198" s="233">
        <f t="shared" si="30"/>
        <v>3.4583467062538795</v>
      </c>
      <c r="O198" s="233">
        <f t="shared" si="31"/>
        <v>3.5317307831552727</v>
      </c>
      <c r="P198" s="234">
        <f t="shared" si="32"/>
        <v>6.9900774894091526</v>
      </c>
      <c r="Q198" s="218"/>
      <c r="X198" s="9"/>
    </row>
    <row r="199" spans="1:24">
      <c r="A199" s="213"/>
      <c r="B199" s="214" t="str">
        <f t="shared" si="24"/>
        <v>Wales</v>
      </c>
      <c r="C199" s="216" t="str">
        <f t="shared" si="24"/>
        <v>Wales</v>
      </c>
      <c r="D199" s="231" t="s">
        <v>274</v>
      </c>
      <c r="E199" s="216">
        <f>VLOOKUP(C199,'Interactive pyramid data'!$B$3:$BJ$31,14,FALSE)</f>
        <v>91683</v>
      </c>
      <c r="F199" s="216">
        <f>VLOOKUP(C199,'Interactive pyramid data'!$B$3:$BJ$31,34,FALSE)</f>
        <v>95850</v>
      </c>
      <c r="G199" s="232">
        <f t="shared" si="25"/>
        <v>187533</v>
      </c>
      <c r="H199" s="233">
        <f t="shared" si="26"/>
        <v>2.9651336530363812</v>
      </c>
      <c r="I199" s="233">
        <f t="shared" si="27"/>
        <v>3.0998992249766824</v>
      </c>
      <c r="J199" s="233">
        <f t="shared" si="28"/>
        <v>6.0650328780130627</v>
      </c>
      <c r="K199" s="216">
        <f>VLOOKUP(B200,'Interactive pyramid data'!$B$37:$BK$65,14,FALSE)</f>
        <v>84234</v>
      </c>
      <c r="L199" s="216">
        <f>VLOOKUP(B199,'Interactive pyramid data'!$B$37:$BK$65,34,FALSE)</f>
        <v>87004</v>
      </c>
      <c r="M199" s="216">
        <f t="shared" si="29"/>
        <v>171238</v>
      </c>
      <c r="N199" s="233">
        <f t="shared" si="30"/>
        <v>2.8368216308912277</v>
      </c>
      <c r="O199" s="233">
        <f t="shared" si="31"/>
        <v>2.9301093284666568</v>
      </c>
      <c r="P199" s="234">
        <f t="shared" si="32"/>
        <v>5.7669309593578841</v>
      </c>
      <c r="Q199" s="218"/>
      <c r="X199" s="9"/>
    </row>
    <row r="200" spans="1:24">
      <c r="A200" s="213"/>
      <c r="B200" s="214" t="str">
        <f t="shared" si="24"/>
        <v>Wales</v>
      </c>
      <c r="C200" s="216" t="str">
        <f t="shared" si="24"/>
        <v>Wales</v>
      </c>
      <c r="D200" s="231" t="s">
        <v>275</v>
      </c>
      <c r="E200" s="216">
        <f>VLOOKUP(C200,'Interactive pyramid data'!$B$3:$BJ$31,15,FALSE)</f>
        <v>94316</v>
      </c>
      <c r="F200" s="216">
        <f>VLOOKUP(C200,'Interactive pyramid data'!$B$3:$BJ$31,35,FALSE)</f>
        <v>98517</v>
      </c>
      <c r="G200" s="232">
        <f t="shared" si="25"/>
        <v>192833</v>
      </c>
      <c r="H200" s="233">
        <f t="shared" si="26"/>
        <v>3.0502879009170658</v>
      </c>
      <c r="I200" s="233">
        <f t="shared" si="27"/>
        <v>3.186153071956471</v>
      </c>
      <c r="J200" s="233">
        <f t="shared" si="28"/>
        <v>6.2364409728735373</v>
      </c>
      <c r="K200" s="216">
        <f>VLOOKUP(B200,'Interactive pyramid data'!$B$37:$BK$65,15,FALSE)</f>
        <v>71186</v>
      </c>
      <c r="L200" s="216">
        <f>VLOOKUP(B200,'Interactive pyramid data'!$B$37:$BK$65,35,FALSE)</f>
        <v>75309</v>
      </c>
      <c r="M200" s="216">
        <f t="shared" si="29"/>
        <v>146495</v>
      </c>
      <c r="N200" s="233">
        <f t="shared" si="30"/>
        <v>2.3973927940810471</v>
      </c>
      <c r="O200" s="233">
        <f t="shared" si="31"/>
        <v>2.5362466486310451</v>
      </c>
      <c r="P200" s="234">
        <f t="shared" si="32"/>
        <v>4.9336394427120922</v>
      </c>
      <c r="Q200" s="218"/>
      <c r="X200" s="9"/>
    </row>
    <row r="201" spans="1:24">
      <c r="A201" s="213"/>
      <c r="B201" s="214" t="str">
        <f t="shared" si="24"/>
        <v>Wales</v>
      </c>
      <c r="C201" s="216" t="str">
        <f t="shared" si="24"/>
        <v>Wales</v>
      </c>
      <c r="D201" s="231" t="s">
        <v>276</v>
      </c>
      <c r="E201" s="216">
        <f>VLOOKUP(C201,'Interactive pyramid data'!$B$3:$BJ$31,16,FALSE)</f>
        <v>70022</v>
      </c>
      <c r="F201" s="216">
        <f>VLOOKUP(C201,'Interactive pyramid data'!$B$3:$BJ$31,36,FALSE)</f>
        <v>75593</v>
      </c>
      <c r="G201" s="232">
        <f t="shared" si="25"/>
        <v>145615</v>
      </c>
      <c r="H201" s="233">
        <f t="shared" si="26"/>
        <v>2.264592003456622</v>
      </c>
      <c r="I201" s="233">
        <f t="shared" si="27"/>
        <v>2.4447645499599617</v>
      </c>
      <c r="J201" s="233">
        <f t="shared" si="28"/>
        <v>4.7093565534165842</v>
      </c>
      <c r="K201" s="216">
        <f>VLOOKUP(B201,'Interactive pyramid data'!$B$37:$BK$65,16,FALSE)</f>
        <v>58579</v>
      </c>
      <c r="L201" s="216">
        <f>VLOOKUP(B201,'Interactive pyramid data'!$B$37:$BK$65,36,FALSE)</f>
        <v>66988</v>
      </c>
      <c r="M201" s="216">
        <f t="shared" si="29"/>
        <v>125567</v>
      </c>
      <c r="N201" s="233">
        <f t="shared" si="30"/>
        <v>1.9728158975707815</v>
      </c>
      <c r="O201" s="233">
        <f t="shared" si="31"/>
        <v>2.2560130993439889</v>
      </c>
      <c r="P201" s="234">
        <f t="shared" si="32"/>
        <v>4.2288289969147703</v>
      </c>
      <c r="Q201" s="218"/>
      <c r="X201" s="9"/>
    </row>
    <row r="202" spans="1:24">
      <c r="A202" s="213"/>
      <c r="B202" s="214" t="str">
        <f t="shared" si="24"/>
        <v>Wales</v>
      </c>
      <c r="C202" s="216" t="str">
        <f t="shared" si="24"/>
        <v>Wales</v>
      </c>
      <c r="D202" s="231" t="s">
        <v>277</v>
      </c>
      <c r="E202" s="216">
        <f>VLOOKUP(C202,'Interactive pyramid data'!$B$3:$BJ$31,17,FALSE)</f>
        <v>53177</v>
      </c>
      <c r="F202" s="216">
        <f>VLOOKUP(C202,'Interactive pyramid data'!$B$3:$BJ$31,37,FALSE)</f>
        <v>61432</v>
      </c>
      <c r="G202" s="232">
        <f t="shared" si="25"/>
        <v>114609</v>
      </c>
      <c r="H202" s="233">
        <f t="shared" si="26"/>
        <v>1.7198053321500786</v>
      </c>
      <c r="I202" s="233">
        <f t="shared" si="27"/>
        <v>1.9867815251827596</v>
      </c>
      <c r="J202" s="233">
        <f t="shared" si="28"/>
        <v>3.7065868573328378</v>
      </c>
      <c r="K202" s="216">
        <f>VLOOKUP(B202,'Interactive pyramid data'!$B$37:$BK$65,17,FALSE)</f>
        <v>45409</v>
      </c>
      <c r="L202" s="216">
        <f>VLOOKUP(B202,'Interactive pyramid data'!$B$37:$BK$65,37,FALSE)</f>
        <v>59199</v>
      </c>
      <c r="M202" s="216">
        <f t="shared" si="29"/>
        <v>104608</v>
      </c>
      <c r="N202" s="233">
        <f t="shared" si="30"/>
        <v>1.529278360722983</v>
      </c>
      <c r="O202" s="233">
        <f t="shared" si="31"/>
        <v>1.9936961764504806</v>
      </c>
      <c r="P202" s="234">
        <f t="shared" si="32"/>
        <v>3.5229745371734635</v>
      </c>
      <c r="Q202" s="218"/>
      <c r="X202" s="9"/>
    </row>
    <row r="203" spans="1:24">
      <c r="A203" s="213"/>
      <c r="B203" s="214" t="str">
        <f t="shared" si="24"/>
        <v>Wales</v>
      </c>
      <c r="C203" s="216" t="str">
        <f t="shared" si="24"/>
        <v>Wales</v>
      </c>
      <c r="D203" s="231" t="s">
        <v>278</v>
      </c>
      <c r="E203" s="216">
        <f>VLOOKUP(C203,'Interactive pyramid data'!$B$3:$BJ$31,18,FALSE)</f>
        <v>35321</v>
      </c>
      <c r="F203" s="216">
        <f>VLOOKUP(C203,'Interactive pyramid data'!$B$3:$BJ$31,38,FALSE)</f>
        <v>47503</v>
      </c>
      <c r="G203" s="232">
        <f t="shared" si="25"/>
        <v>82824</v>
      </c>
      <c r="H203" s="233">
        <f t="shared" si="26"/>
        <v>1.1423217582201501</v>
      </c>
      <c r="I203" s="233">
        <f t="shared" si="27"/>
        <v>1.5363016471994504</v>
      </c>
      <c r="J203" s="233">
        <f t="shared" si="28"/>
        <v>2.6786234054196005</v>
      </c>
      <c r="K203" s="216">
        <f>VLOOKUP(B203,'Interactive pyramid data'!$B$37:$BK$65,18,FALSE)</f>
        <v>30741</v>
      </c>
      <c r="L203" s="216">
        <f>VLOOKUP(B203,'Interactive pyramid data'!$B$37:$BK$65,38,FALSE)</f>
        <v>50017</v>
      </c>
      <c r="M203" s="216">
        <f t="shared" si="29"/>
        <v>80758</v>
      </c>
      <c r="N203" s="233">
        <f t="shared" si="30"/>
        <v>1.0352913758722988</v>
      </c>
      <c r="O203" s="233">
        <f t="shared" si="31"/>
        <v>1.6844659818159711</v>
      </c>
      <c r="P203" s="234">
        <f t="shared" si="32"/>
        <v>2.7197573576882705</v>
      </c>
      <c r="Q203" s="218"/>
      <c r="X203" s="9"/>
    </row>
    <row r="204" spans="1:24">
      <c r="A204" s="213"/>
      <c r="B204" s="214" t="str">
        <f t="shared" si="24"/>
        <v>Wales</v>
      </c>
      <c r="C204" s="216" t="str">
        <f t="shared" si="24"/>
        <v>Wales</v>
      </c>
      <c r="D204" s="231" t="s">
        <v>279</v>
      </c>
      <c r="E204" s="216">
        <f>VLOOKUP(C204,'Interactive pyramid data'!$B$3:$BJ$31,19,FALSE)</f>
        <v>18707</v>
      </c>
      <c r="F204" s="216">
        <f>VLOOKUP(C204,'Interactive pyramid data'!$B$3:$BJ$31,39,FALSE)</f>
        <v>31334</v>
      </c>
      <c r="G204" s="232">
        <f t="shared" si="25"/>
        <v>50041</v>
      </c>
      <c r="H204" s="233">
        <f t="shared" si="26"/>
        <v>0.60500589255752524</v>
      </c>
      <c r="I204" s="233">
        <f t="shared" si="27"/>
        <v>1.0133775932751106</v>
      </c>
      <c r="J204" s="233">
        <f t="shared" si="28"/>
        <v>1.6183834858326358</v>
      </c>
      <c r="K204" s="216">
        <f>VLOOKUP(B204,'Interactive pyramid data'!$B$37:$BK$65,19,FALSE)</f>
        <v>13107</v>
      </c>
      <c r="L204" s="216">
        <f>VLOOKUP(B204,'Interactive pyramid data'!$B$37:$BK$65,39,FALSE)</f>
        <v>28055</v>
      </c>
      <c r="M204" s="216">
        <f t="shared" si="29"/>
        <v>41162</v>
      </c>
      <c r="N204" s="233">
        <f t="shared" si="30"/>
        <v>0.44141583109066795</v>
      </c>
      <c r="O204" s="233">
        <f t="shared" si="31"/>
        <v>0.9448326193063773</v>
      </c>
      <c r="P204" s="234">
        <f t="shared" si="32"/>
        <v>1.3862484503970451</v>
      </c>
      <c r="Q204" s="218"/>
      <c r="X204" s="9"/>
    </row>
    <row r="205" spans="1:24">
      <c r="A205" s="213"/>
      <c r="B205" s="214" t="str">
        <f t="shared" si="24"/>
        <v>Wales</v>
      </c>
      <c r="C205" s="216" t="str">
        <f t="shared" si="24"/>
        <v>Wales</v>
      </c>
      <c r="D205" s="231" t="s">
        <v>280</v>
      </c>
      <c r="E205" s="216">
        <f>VLOOKUP(C205,'Interactive pyramid data'!$B$3:$BJ$31,20,FALSE)</f>
        <v>7971</v>
      </c>
      <c r="F205" s="216">
        <f>VLOOKUP(C205,'Interactive pyramid data'!$B$3:$BJ$31,40,FALSE)</f>
        <v>20854</v>
      </c>
      <c r="G205" s="232">
        <f t="shared" si="25"/>
        <v>28825</v>
      </c>
      <c r="H205" s="233">
        <f t="shared" si="26"/>
        <v>0.25779130644015791</v>
      </c>
      <c r="I205" s="233">
        <f>F205/SUM($G$187:$G$205)*100</f>
        <v>0.67444234155100391</v>
      </c>
      <c r="J205" s="233">
        <f t="shared" si="28"/>
        <v>0.93223364799116182</v>
      </c>
      <c r="K205" s="216">
        <f>VLOOKUP(B205,'Interactive pyramid data'!$B$37:$BK$65,20,FALSE)</f>
        <v>5058</v>
      </c>
      <c r="L205" s="216">
        <f>VLOOKUP(B205,'Interactive pyramid data'!$B$37:$BK$65,40,FALSE)</f>
        <v>16104</v>
      </c>
      <c r="M205" s="232">
        <f t="shared" si="29"/>
        <v>21162</v>
      </c>
      <c r="N205" s="233">
        <f t="shared" si="30"/>
        <v>0.17034266221535044</v>
      </c>
      <c r="O205" s="233">
        <f t="shared" si="31"/>
        <v>0.54234840496559977</v>
      </c>
      <c r="P205" s="234">
        <f t="shared" si="32"/>
        <v>0.7126910671809501</v>
      </c>
      <c r="Q205" s="218"/>
      <c r="X205" s="9"/>
    </row>
    <row r="206" spans="1:24" ht="14.4" thickBot="1">
      <c r="A206" s="213"/>
      <c r="B206" s="236" t="s">
        <v>281</v>
      </c>
      <c r="C206" s="221"/>
      <c r="D206" s="237" t="s">
        <v>389</v>
      </c>
      <c r="E206" s="221">
        <f>SUM(E187:E205)</f>
        <v>1521315</v>
      </c>
      <c r="F206" s="221">
        <f>SUM(F187:F205)</f>
        <v>1570721</v>
      </c>
      <c r="G206" s="221"/>
      <c r="H206" s="238">
        <f>SUM(H187:H205)</f>
        <v>49.201076572200328</v>
      </c>
      <c r="I206" s="238">
        <f>SUM(I187:I205)</f>
        <v>50.798923427799672</v>
      </c>
      <c r="J206" s="221"/>
      <c r="K206" s="221">
        <f>SUM(K187:K205)</f>
        <v>1447755</v>
      </c>
      <c r="L206" s="221">
        <f>SUM(L187:L205)</f>
        <v>1521554</v>
      </c>
      <c r="M206" s="221"/>
      <c r="N206" s="238">
        <f>SUM(N187:N205)</f>
        <v>48.757303466900879</v>
      </c>
      <c r="O206" s="238">
        <f>SUM(O187:O205)</f>
        <v>51.242696533099107</v>
      </c>
      <c r="P206" s="220"/>
      <c r="Q206" s="218"/>
      <c r="X206" s="9"/>
    </row>
    <row r="207" spans="1:24">
      <c r="A207" s="213"/>
      <c r="B207" s="216"/>
      <c r="C207" s="216"/>
      <c r="D207" s="216"/>
      <c r="E207" s="216"/>
      <c r="F207" s="285">
        <f>F205+96</f>
        <v>20950</v>
      </c>
      <c r="G207" s="285">
        <f>G205+96</f>
        <v>28921</v>
      </c>
      <c r="H207" s="285"/>
      <c r="I207" s="286">
        <f>F207/SUM(G187:G204,G207)*100</f>
        <v>0.67752605645554587</v>
      </c>
      <c r="J207" s="216"/>
      <c r="K207" s="216"/>
      <c r="L207" s="216"/>
      <c r="M207" s="216"/>
      <c r="N207" s="216"/>
      <c r="O207" s="216"/>
      <c r="P207" s="216"/>
      <c r="Q207" s="218"/>
    </row>
    <row r="208" spans="1:24">
      <c r="A208" s="213"/>
      <c r="B208" s="216"/>
      <c r="C208" s="216"/>
      <c r="D208" s="216"/>
      <c r="E208" s="216"/>
      <c r="F208" s="285">
        <f>SUM(F187:F204,F207)</f>
        <v>1570817</v>
      </c>
      <c r="G208" s="216"/>
      <c r="H208" s="216"/>
      <c r="I208" s="216"/>
      <c r="J208" s="216">
        <f>E206+F206</f>
        <v>3092036</v>
      </c>
      <c r="K208" s="216"/>
      <c r="L208" s="216"/>
      <c r="M208" s="216"/>
      <c r="N208" s="216"/>
      <c r="O208" s="216"/>
      <c r="P208" s="216"/>
      <c r="Q208" s="218"/>
    </row>
    <row r="209" spans="1:24" ht="14.4" thickBot="1">
      <c r="A209" s="213"/>
      <c r="B209" s="216"/>
      <c r="C209" s="216"/>
      <c r="D209" s="216"/>
      <c r="E209" s="216"/>
      <c r="F209" s="216"/>
      <c r="G209" s="216"/>
      <c r="H209" s="216"/>
      <c r="I209" s="216"/>
      <c r="J209" s="216"/>
      <c r="K209" s="216"/>
      <c r="L209" s="216"/>
      <c r="M209" s="216"/>
      <c r="N209" s="216"/>
      <c r="O209" s="216"/>
      <c r="P209" s="216"/>
      <c r="Q209" s="218"/>
    </row>
    <row r="210" spans="1:24">
      <c r="A210" s="213"/>
      <c r="B210" s="224" t="s">
        <v>282</v>
      </c>
      <c r="C210" s="225"/>
      <c r="D210" s="225"/>
      <c r="E210" s="225"/>
      <c r="F210" s="225"/>
      <c r="G210" s="225"/>
      <c r="H210" s="227"/>
      <c r="I210" s="216"/>
      <c r="J210" s="216" t="s">
        <v>382</v>
      </c>
      <c r="K210" s="216">
        <f>E206/J208*100</f>
        <v>49.201076572200328</v>
      </c>
      <c r="L210" s="216"/>
      <c r="M210" s="216"/>
      <c r="N210" s="216"/>
      <c r="O210" s="216"/>
      <c r="P210" s="216"/>
      <c r="Q210" s="218"/>
      <c r="X210" s="9"/>
    </row>
    <row r="211" spans="1:24">
      <c r="A211" s="213"/>
      <c r="B211" s="228" t="s">
        <v>116</v>
      </c>
      <c r="C211" s="217" t="s">
        <v>283</v>
      </c>
      <c r="D211" s="217" t="s">
        <v>284</v>
      </c>
      <c r="E211" s="217" t="s">
        <v>285</v>
      </c>
      <c r="F211" s="217" t="s">
        <v>286</v>
      </c>
      <c r="G211" s="217" t="s">
        <v>287</v>
      </c>
      <c r="H211" s="230" t="s">
        <v>288</v>
      </c>
      <c r="I211" s="216"/>
      <c r="J211" s="216" t="s">
        <v>383</v>
      </c>
      <c r="K211" s="216">
        <f>F206/J208*100</f>
        <v>50.798923427799679</v>
      </c>
      <c r="L211" s="216"/>
      <c r="M211" s="216"/>
      <c r="N211" s="216"/>
      <c r="O211" s="216"/>
      <c r="P211" s="216"/>
      <c r="Q211" s="218"/>
      <c r="X211" s="9"/>
    </row>
    <row r="212" spans="1:24">
      <c r="A212" s="213"/>
      <c r="B212" s="228" t="s">
        <v>289</v>
      </c>
      <c r="C212" s="216">
        <v>2</v>
      </c>
      <c r="D212" s="233">
        <f t="shared" ref="D212:D230" si="33">-E187/SUM($G$187:$G$205)*100</f>
        <v>-2.945599598452282</v>
      </c>
      <c r="E212" s="233">
        <f t="shared" ref="E212:E230" si="34">F187/SUM($G$187:$G$205)*100</f>
        <v>2.8006142231203</v>
      </c>
      <c r="F212" s="233">
        <f t="shared" ref="F212:F230" si="35">-K187/SUM($M$187:$M$205)*100</f>
        <v>-2.7606086129803264</v>
      </c>
      <c r="G212" s="233">
        <f t="shared" ref="G212:G230" si="36">L187/SUM($M$187:$M$205)*100</f>
        <v>2.6036023869526548</v>
      </c>
      <c r="H212" s="239">
        <v>19</v>
      </c>
      <c r="I212" s="216"/>
      <c r="J212" s="216"/>
      <c r="K212" s="216"/>
      <c r="L212" s="216"/>
      <c r="M212" s="216"/>
      <c r="N212" s="216"/>
      <c r="O212" s="216"/>
      <c r="P212" s="216"/>
      <c r="Q212" s="218"/>
      <c r="X212" s="9"/>
    </row>
    <row r="213" spans="1:24">
      <c r="A213" s="213"/>
      <c r="B213" s="228" t="s">
        <v>290</v>
      </c>
      <c r="C213" s="216">
        <v>2</v>
      </c>
      <c r="D213" s="233">
        <f t="shared" si="33"/>
        <v>-2.9202764780228949</v>
      </c>
      <c r="E213" s="233">
        <f t="shared" si="34"/>
        <v>2.782244449935253</v>
      </c>
      <c r="F213" s="233">
        <f t="shared" si="35"/>
        <v>-3.0486891057818504</v>
      </c>
      <c r="G213" s="233">
        <f t="shared" si="36"/>
        <v>2.8944107871562039</v>
      </c>
      <c r="H213" s="239">
        <v>18</v>
      </c>
      <c r="I213" s="216"/>
      <c r="J213" s="216" t="s">
        <v>384</v>
      </c>
      <c r="K213" s="216">
        <f>E206-K206</f>
        <v>73560</v>
      </c>
      <c r="L213" s="216"/>
      <c r="M213" s="216"/>
      <c r="N213" s="216"/>
      <c r="O213" s="216"/>
      <c r="P213" s="216"/>
      <c r="Q213" s="218"/>
      <c r="X213" s="9"/>
    </row>
    <row r="214" spans="1:24">
      <c r="A214" s="213"/>
      <c r="B214" s="228" t="s">
        <v>264</v>
      </c>
      <c r="C214" s="216">
        <v>2</v>
      </c>
      <c r="D214" s="233">
        <f t="shared" si="33"/>
        <v>-2.7468308907140795</v>
      </c>
      <c r="E214" s="233">
        <f t="shared" si="34"/>
        <v>2.5924018995897846</v>
      </c>
      <c r="F214" s="233">
        <f t="shared" si="35"/>
        <v>-3.3224228263208713</v>
      </c>
      <c r="G214" s="233">
        <f t="shared" si="36"/>
        <v>3.1834679381633908</v>
      </c>
      <c r="H214" s="239">
        <v>17</v>
      </c>
      <c r="I214" s="216"/>
      <c r="J214" s="216" t="s">
        <v>385</v>
      </c>
      <c r="K214" s="216">
        <f>F206-L206</f>
        <v>49167</v>
      </c>
      <c r="L214" s="216"/>
      <c r="M214" s="216"/>
      <c r="N214" s="216"/>
      <c r="O214" s="216"/>
      <c r="P214" s="216"/>
      <c r="Q214" s="218"/>
      <c r="X214" s="9"/>
    </row>
    <row r="215" spans="1:24">
      <c r="A215" s="213"/>
      <c r="B215" s="228" t="s">
        <v>265</v>
      </c>
      <c r="C215" s="216">
        <v>2</v>
      </c>
      <c r="D215" s="233">
        <f t="shared" si="33"/>
        <v>-3.1401639566939066</v>
      </c>
      <c r="E215" s="233">
        <f t="shared" si="34"/>
        <v>2.9544287323950953</v>
      </c>
      <c r="F215" s="233">
        <f t="shared" si="35"/>
        <v>-3.3969856286428928</v>
      </c>
      <c r="G215" s="233">
        <f t="shared" si="36"/>
        <v>3.22068198358608</v>
      </c>
      <c r="H215" s="239">
        <v>16</v>
      </c>
      <c r="I215" s="216"/>
      <c r="J215" s="216"/>
      <c r="K215" s="216"/>
      <c r="L215" s="216"/>
      <c r="M215" s="216"/>
      <c r="N215" s="216"/>
      <c r="O215" s="216"/>
      <c r="P215" s="216"/>
      <c r="Q215" s="218"/>
      <c r="X215" s="9"/>
    </row>
    <row r="216" spans="1:24">
      <c r="A216" s="213"/>
      <c r="B216" s="228" t="s">
        <v>266</v>
      </c>
      <c r="C216" s="216">
        <v>2</v>
      </c>
      <c r="D216" s="233">
        <f t="shared" si="33"/>
        <v>-3.6230820081008113</v>
      </c>
      <c r="E216" s="233">
        <f t="shared" si="34"/>
        <v>3.4136407208712964</v>
      </c>
      <c r="F216" s="233">
        <f t="shared" si="35"/>
        <v>-3.2345235878111707</v>
      </c>
      <c r="G216" s="233">
        <f t="shared" si="36"/>
        <v>3.1593209059750937</v>
      </c>
      <c r="H216" s="239">
        <v>15</v>
      </c>
      <c r="I216" s="216"/>
      <c r="J216" s="240" t="s">
        <v>386</v>
      </c>
      <c r="K216" s="216">
        <f>F188-L188</f>
        <v>84</v>
      </c>
      <c r="L216" s="216"/>
      <c r="M216" s="216"/>
      <c r="N216" s="216"/>
      <c r="O216" s="216"/>
      <c r="P216" s="216"/>
      <c r="Q216" s="218"/>
      <c r="X216" s="9"/>
    </row>
    <row r="217" spans="1:24">
      <c r="A217" s="213"/>
      <c r="B217" s="228" t="s">
        <v>267</v>
      </c>
      <c r="C217" s="216">
        <v>2</v>
      </c>
      <c r="D217" s="233">
        <f t="shared" si="33"/>
        <v>-3.154685133032086</v>
      </c>
      <c r="E217" s="233">
        <f t="shared" si="34"/>
        <v>3.0580821180607209</v>
      </c>
      <c r="F217" s="233">
        <f t="shared" si="35"/>
        <v>-2.7682534892798292</v>
      </c>
      <c r="G217" s="233">
        <f t="shared" si="36"/>
        <v>2.7468006866243964</v>
      </c>
      <c r="H217" s="239">
        <v>14</v>
      </c>
      <c r="I217" s="216"/>
      <c r="J217" s="216" t="s">
        <v>387</v>
      </c>
      <c r="K217" s="216"/>
      <c r="L217" s="216"/>
      <c r="M217" s="216"/>
      <c r="N217" s="216"/>
      <c r="O217" s="216"/>
      <c r="P217" s="216"/>
      <c r="Q217" s="218"/>
      <c r="X217" s="9"/>
    </row>
    <row r="218" spans="1:24">
      <c r="A218" s="213"/>
      <c r="B218" s="228" t="s">
        <v>268</v>
      </c>
      <c r="C218" s="216">
        <v>2</v>
      </c>
      <c r="D218" s="233">
        <f t="shared" si="33"/>
        <v>-2.9388402981077841</v>
      </c>
      <c r="E218" s="233">
        <f t="shared" si="34"/>
        <v>2.9495775598990437</v>
      </c>
      <c r="F218" s="233">
        <f t="shared" si="35"/>
        <v>-3.0060529234242717</v>
      </c>
      <c r="G218" s="233">
        <f t="shared" si="36"/>
        <v>3.1282025548705099</v>
      </c>
      <c r="H218" s="239">
        <v>13</v>
      </c>
      <c r="I218" s="216"/>
      <c r="J218" s="216"/>
      <c r="K218" s="216"/>
      <c r="L218" s="216"/>
      <c r="M218" s="216"/>
      <c r="N218" s="216"/>
      <c r="O218" s="216"/>
      <c r="P218" s="216"/>
      <c r="Q218" s="218"/>
      <c r="X218" s="9"/>
    </row>
    <row r="219" spans="1:24">
      <c r="A219" s="213"/>
      <c r="B219" s="228" t="s">
        <v>269</v>
      </c>
      <c r="C219" s="216">
        <v>2</v>
      </c>
      <c r="D219" s="233">
        <f t="shared" si="33"/>
        <v>-2.6937914047572535</v>
      </c>
      <c r="E219" s="233">
        <f t="shared" si="34"/>
        <v>2.7313394798766897</v>
      </c>
      <c r="F219" s="233">
        <f t="shared" si="35"/>
        <v>-3.4392513544397025</v>
      </c>
      <c r="G219" s="233">
        <f t="shared" si="36"/>
        <v>3.6031278657761789</v>
      </c>
      <c r="H219" s="239">
        <v>12</v>
      </c>
      <c r="I219" s="216"/>
      <c r="J219" s="216" t="s">
        <v>278</v>
      </c>
      <c r="K219" s="216"/>
      <c r="L219" s="216"/>
      <c r="M219" s="216"/>
      <c r="N219" s="216"/>
      <c r="O219" s="216"/>
      <c r="P219" s="216"/>
      <c r="Q219" s="218"/>
      <c r="X219" s="9"/>
    </row>
    <row r="220" spans="1:24">
      <c r="A220" s="213"/>
      <c r="B220" s="228" t="s">
        <v>270</v>
      </c>
      <c r="C220" s="216">
        <v>2</v>
      </c>
      <c r="D220" s="233">
        <f t="shared" si="33"/>
        <v>-3.1117037447170732</v>
      </c>
      <c r="E220" s="233">
        <f t="shared" si="34"/>
        <v>3.2451433295084535</v>
      </c>
      <c r="F220" s="233">
        <f t="shared" si="35"/>
        <v>-3.5826517213264095</v>
      </c>
      <c r="G220" s="233">
        <f t="shared" si="36"/>
        <v>3.721909710306337</v>
      </c>
      <c r="H220" s="239">
        <v>11</v>
      </c>
      <c r="I220" s="216"/>
      <c r="J220" s="216">
        <f>F203-L203</f>
        <v>-2514</v>
      </c>
      <c r="K220" s="216"/>
      <c r="L220" s="216"/>
      <c r="M220" s="216"/>
      <c r="N220" s="216"/>
      <c r="O220" s="216"/>
      <c r="P220" s="216"/>
      <c r="Q220" s="218"/>
      <c r="X220" s="9"/>
    </row>
    <row r="221" spans="1:24">
      <c r="A221" s="213"/>
      <c r="B221" s="228" t="s">
        <v>271</v>
      </c>
      <c r="C221" s="216">
        <v>2</v>
      </c>
      <c r="D221" s="233">
        <f t="shared" si="33"/>
        <v>-3.4475665871936809</v>
      </c>
      <c r="E221" s="233">
        <f t="shared" si="34"/>
        <v>3.5967563120222401</v>
      </c>
      <c r="F221" s="233">
        <f t="shared" si="35"/>
        <v>-3.2353318566710301</v>
      </c>
      <c r="G221" s="233">
        <f t="shared" si="36"/>
        <v>3.3509479815000729</v>
      </c>
      <c r="H221" s="239">
        <v>10</v>
      </c>
      <c r="I221" s="216"/>
      <c r="J221" s="216"/>
      <c r="K221" s="216"/>
      <c r="L221" s="216"/>
      <c r="M221" s="216"/>
      <c r="N221" s="216"/>
      <c r="O221" s="216"/>
      <c r="P221" s="216"/>
      <c r="Q221" s="218"/>
      <c r="X221" s="9"/>
    </row>
    <row r="222" spans="1:24">
      <c r="A222" s="213"/>
      <c r="B222" s="228" t="s">
        <v>272</v>
      </c>
      <c r="C222" s="216">
        <v>2</v>
      </c>
      <c r="D222" s="233">
        <f t="shared" si="33"/>
        <v>-3.4236988185131092</v>
      </c>
      <c r="E222" s="233">
        <f t="shared" si="34"/>
        <v>3.5509289025095438</v>
      </c>
      <c r="F222" s="233">
        <f t="shared" si="35"/>
        <v>-3.1208271015242941</v>
      </c>
      <c r="G222" s="233">
        <f t="shared" si="36"/>
        <v>3.2107806900528035</v>
      </c>
      <c r="H222" s="239">
        <v>9</v>
      </c>
      <c r="I222" s="216"/>
      <c r="J222" s="216"/>
      <c r="K222" s="216"/>
      <c r="L222" s="216"/>
      <c r="M222" s="216"/>
      <c r="N222" s="216"/>
      <c r="O222" s="216"/>
      <c r="P222" s="216"/>
      <c r="Q222" s="218"/>
      <c r="X222" s="9"/>
    </row>
    <row r="223" spans="1:24">
      <c r="A223" s="213"/>
      <c r="B223" s="228" t="s">
        <v>273</v>
      </c>
      <c r="C223" s="216">
        <v>2</v>
      </c>
      <c r="D223" s="233">
        <f t="shared" si="33"/>
        <v>-3.0498998071173817</v>
      </c>
      <c r="E223" s="233">
        <f t="shared" si="34"/>
        <v>3.1820457459098144</v>
      </c>
      <c r="F223" s="233">
        <f t="shared" si="35"/>
        <v>-3.4583467062538795</v>
      </c>
      <c r="G223" s="233">
        <f t="shared" si="36"/>
        <v>3.5317307831552727</v>
      </c>
      <c r="H223" s="239">
        <v>8</v>
      </c>
      <c r="I223" s="216"/>
      <c r="J223" s="216"/>
      <c r="K223" s="216"/>
      <c r="L223" s="216"/>
      <c r="M223" s="216"/>
      <c r="N223" s="216"/>
      <c r="O223" s="216"/>
      <c r="P223" s="216"/>
      <c r="Q223" s="218"/>
      <c r="X223" s="9"/>
    </row>
    <row r="224" spans="1:24">
      <c r="A224" s="213"/>
      <c r="B224" s="228" t="s">
        <v>274</v>
      </c>
      <c r="C224" s="216">
        <v>2</v>
      </c>
      <c r="D224" s="233">
        <f t="shared" si="33"/>
        <v>-2.9651336530363812</v>
      </c>
      <c r="E224" s="233">
        <f t="shared" si="34"/>
        <v>3.0998992249766824</v>
      </c>
      <c r="F224" s="233">
        <f t="shared" si="35"/>
        <v>-2.8368216308912277</v>
      </c>
      <c r="G224" s="233">
        <f t="shared" si="36"/>
        <v>2.9301093284666568</v>
      </c>
      <c r="H224" s="239">
        <v>7</v>
      </c>
      <c r="I224" s="216"/>
      <c r="J224" s="216"/>
      <c r="K224" s="216"/>
      <c r="L224" s="216"/>
      <c r="M224" s="216"/>
      <c r="N224" s="216"/>
      <c r="O224" s="216"/>
      <c r="P224" s="216"/>
      <c r="Q224" s="218"/>
      <c r="X224" s="9"/>
    </row>
    <row r="225" spans="1:24">
      <c r="A225" s="213"/>
      <c r="B225" s="228" t="s">
        <v>275</v>
      </c>
      <c r="C225" s="216">
        <v>2</v>
      </c>
      <c r="D225" s="233">
        <f t="shared" si="33"/>
        <v>-3.0502879009170658</v>
      </c>
      <c r="E225" s="233">
        <f t="shared" si="34"/>
        <v>3.186153071956471</v>
      </c>
      <c r="F225" s="233">
        <f t="shared" si="35"/>
        <v>-2.3973927940810471</v>
      </c>
      <c r="G225" s="233">
        <f t="shared" si="36"/>
        <v>2.5362466486310451</v>
      </c>
      <c r="H225" s="239">
        <v>6</v>
      </c>
      <c r="I225" s="216"/>
      <c r="J225" s="216"/>
      <c r="K225" s="216"/>
      <c r="L225" s="216"/>
      <c r="M225" s="216"/>
      <c r="N225" s="216"/>
      <c r="O225" s="216"/>
      <c r="P225" s="216"/>
      <c r="Q225" s="218"/>
      <c r="X225" s="9"/>
    </row>
    <row r="226" spans="1:24">
      <c r="A226" s="213"/>
      <c r="B226" s="228" t="s">
        <v>276</v>
      </c>
      <c r="C226" s="216">
        <v>2</v>
      </c>
      <c r="D226" s="233">
        <f t="shared" si="33"/>
        <v>-2.264592003456622</v>
      </c>
      <c r="E226" s="233">
        <f t="shared" si="34"/>
        <v>2.4447645499599617</v>
      </c>
      <c r="F226" s="233">
        <f t="shared" si="35"/>
        <v>-1.9728158975707815</v>
      </c>
      <c r="G226" s="233">
        <f t="shared" si="36"/>
        <v>2.2560130993439889</v>
      </c>
      <c r="H226" s="239">
        <v>5</v>
      </c>
      <c r="I226" s="216"/>
      <c r="J226" s="216"/>
      <c r="K226" s="216"/>
      <c r="L226" s="216"/>
      <c r="M226" s="216"/>
      <c r="N226" s="216"/>
      <c r="O226" s="216"/>
      <c r="P226" s="216"/>
      <c r="Q226" s="218"/>
      <c r="X226" s="9"/>
    </row>
    <row r="227" spans="1:24">
      <c r="A227" s="213"/>
      <c r="B227" s="228" t="s">
        <v>277</v>
      </c>
      <c r="C227" s="216">
        <v>2</v>
      </c>
      <c r="D227" s="233">
        <f t="shared" si="33"/>
        <v>-1.7198053321500786</v>
      </c>
      <c r="E227" s="233">
        <f t="shared" si="34"/>
        <v>1.9867815251827596</v>
      </c>
      <c r="F227" s="233">
        <f t="shared" si="35"/>
        <v>-1.529278360722983</v>
      </c>
      <c r="G227" s="233">
        <f t="shared" si="36"/>
        <v>1.9936961764504806</v>
      </c>
      <c r="H227" s="239">
        <v>4</v>
      </c>
      <c r="I227" s="216"/>
      <c r="J227" s="216"/>
      <c r="K227" s="216"/>
      <c r="L227" s="216"/>
      <c r="M227" s="216"/>
      <c r="N227" s="216"/>
      <c r="O227" s="216"/>
      <c r="P227" s="216"/>
      <c r="Q227" s="218"/>
      <c r="X227" s="9"/>
    </row>
    <row r="228" spans="1:24">
      <c r="A228" s="213"/>
      <c r="B228" s="228" t="s">
        <v>278</v>
      </c>
      <c r="C228" s="216">
        <v>2</v>
      </c>
      <c r="D228" s="233">
        <f t="shared" si="33"/>
        <v>-1.1423217582201501</v>
      </c>
      <c r="E228" s="233">
        <f t="shared" si="34"/>
        <v>1.5363016471994504</v>
      </c>
      <c r="F228" s="233">
        <f t="shared" si="35"/>
        <v>-1.0352913758722988</v>
      </c>
      <c r="G228" s="233">
        <f t="shared" si="36"/>
        <v>1.6844659818159711</v>
      </c>
      <c r="H228" s="239">
        <v>3</v>
      </c>
      <c r="I228" s="216"/>
      <c r="J228" s="216"/>
      <c r="K228" s="216"/>
      <c r="L228" s="216"/>
      <c r="M228" s="216"/>
      <c r="N228" s="216"/>
      <c r="O228" s="216"/>
      <c r="P228" s="216"/>
      <c r="Q228" s="218"/>
      <c r="X228" s="9"/>
    </row>
    <row r="229" spans="1:24">
      <c r="A229" s="213"/>
      <c r="B229" s="228" t="s">
        <v>279</v>
      </c>
      <c r="C229" s="216">
        <v>2</v>
      </c>
      <c r="D229" s="233">
        <f t="shared" si="33"/>
        <v>-0.60500589255752524</v>
      </c>
      <c r="E229" s="233">
        <f t="shared" si="34"/>
        <v>1.0133775932751106</v>
      </c>
      <c r="F229" s="233">
        <f t="shared" si="35"/>
        <v>-0.44141583109066795</v>
      </c>
      <c r="G229" s="233">
        <f t="shared" si="36"/>
        <v>0.9448326193063773</v>
      </c>
      <c r="H229" s="239">
        <v>2</v>
      </c>
      <c r="I229" s="216"/>
      <c r="J229" s="216"/>
      <c r="K229" s="216"/>
      <c r="L229" s="216"/>
      <c r="M229" s="216"/>
      <c r="N229" s="216"/>
      <c r="O229" s="216"/>
      <c r="P229" s="216"/>
      <c r="Q229" s="218"/>
      <c r="X229" s="9"/>
    </row>
    <row r="230" spans="1:24" ht="14.4" thickBot="1">
      <c r="A230" s="213"/>
      <c r="B230" s="236" t="s">
        <v>291</v>
      </c>
      <c r="C230" s="221">
        <v>2</v>
      </c>
      <c r="D230" s="238">
        <f t="shared" si="33"/>
        <v>-0.25779130644015791</v>
      </c>
      <c r="E230" s="238">
        <f t="shared" si="34"/>
        <v>0.67444234155100391</v>
      </c>
      <c r="F230" s="238">
        <f t="shared" si="35"/>
        <v>-0.17034266221535044</v>
      </c>
      <c r="G230" s="238">
        <f t="shared" si="36"/>
        <v>0.54234840496559977</v>
      </c>
      <c r="H230" s="241">
        <v>1</v>
      </c>
      <c r="I230" s="216"/>
      <c r="J230" s="216"/>
      <c r="K230" s="216"/>
      <c r="L230" s="216"/>
      <c r="M230" s="216"/>
      <c r="N230" s="216"/>
      <c r="O230" s="216"/>
      <c r="P230" s="216"/>
      <c r="Q230" s="218"/>
      <c r="X230" s="9"/>
    </row>
    <row r="231" spans="1:24">
      <c r="A231" s="213"/>
      <c r="B231" s="216"/>
      <c r="C231" s="216"/>
      <c r="D231" s="216"/>
      <c r="E231" s="216"/>
      <c r="F231" s="216"/>
      <c r="G231" s="216"/>
      <c r="H231" s="216"/>
      <c r="I231" s="216"/>
      <c r="J231" s="216"/>
      <c r="K231" s="216"/>
      <c r="L231" s="216"/>
      <c r="M231" s="216"/>
      <c r="N231" s="216"/>
      <c r="O231" s="216"/>
      <c r="P231" s="216"/>
      <c r="Q231" s="218"/>
    </row>
    <row r="232" spans="1:24">
      <c r="A232" s="213"/>
      <c r="B232" s="216"/>
      <c r="C232" s="216"/>
      <c r="D232" s="216"/>
      <c r="E232" s="216"/>
      <c r="F232" s="216"/>
      <c r="G232" s="216"/>
      <c r="H232" s="216"/>
      <c r="I232" s="216"/>
      <c r="J232" s="216"/>
      <c r="K232" s="216"/>
      <c r="L232" s="216"/>
      <c r="M232" s="216"/>
      <c r="N232" s="216"/>
      <c r="O232" s="216"/>
      <c r="P232" s="216"/>
      <c r="Q232" s="218"/>
    </row>
    <row r="233" spans="1:24">
      <c r="A233" s="213"/>
      <c r="B233" s="216"/>
      <c r="C233" s="216"/>
      <c r="D233" s="216"/>
      <c r="E233" s="216"/>
      <c r="F233" s="216"/>
      <c r="G233" s="216"/>
      <c r="H233" s="216"/>
      <c r="I233" s="216"/>
      <c r="J233" s="216"/>
      <c r="K233" s="216"/>
      <c r="L233" s="216"/>
      <c r="M233" s="216"/>
      <c r="N233" s="216"/>
      <c r="O233" s="216"/>
      <c r="P233" s="216"/>
      <c r="Q233" s="218"/>
    </row>
    <row r="234" spans="1:24" ht="14.4" thickBot="1">
      <c r="A234" s="213"/>
      <c r="B234" s="216"/>
      <c r="C234" s="216"/>
      <c r="D234" s="216"/>
      <c r="E234" s="216"/>
      <c r="F234" s="216"/>
      <c r="G234" s="216"/>
      <c r="H234" s="216"/>
      <c r="I234" s="216"/>
      <c r="J234" s="216"/>
      <c r="K234" s="216"/>
      <c r="L234" s="216"/>
      <c r="M234" s="216"/>
      <c r="N234" s="216"/>
      <c r="O234" s="216"/>
      <c r="P234" s="216"/>
      <c r="Q234" s="218"/>
    </row>
    <row r="235" spans="1:24">
      <c r="A235" s="213"/>
      <c r="B235" s="224" t="s">
        <v>292</v>
      </c>
      <c r="C235" s="225"/>
      <c r="D235" s="225"/>
      <c r="E235" s="225"/>
      <c r="F235" s="225"/>
      <c r="G235" s="225"/>
      <c r="H235" s="225"/>
      <c r="I235" s="225"/>
      <c r="J235" s="225"/>
      <c r="K235" s="226"/>
      <c r="L235" s="225"/>
      <c r="M235" s="225"/>
      <c r="N235" s="225"/>
      <c r="O235" s="225"/>
      <c r="P235" s="227"/>
      <c r="Q235" s="218"/>
    </row>
    <row r="236" spans="1:24">
      <c r="A236" s="213"/>
      <c r="B236" s="228" t="s">
        <v>293</v>
      </c>
      <c r="C236" s="217" t="s">
        <v>248</v>
      </c>
      <c r="D236" s="217" t="s">
        <v>249</v>
      </c>
      <c r="E236" s="217" t="s">
        <v>294</v>
      </c>
      <c r="F236" s="217" t="s">
        <v>295</v>
      </c>
      <c r="G236" s="217" t="s">
        <v>296</v>
      </c>
      <c r="H236" s="217" t="s">
        <v>297</v>
      </c>
      <c r="I236" s="217" t="s">
        <v>298</v>
      </c>
      <c r="J236" s="217" t="s">
        <v>299</v>
      </c>
      <c r="K236" s="217" t="s">
        <v>300</v>
      </c>
      <c r="L236" s="217" t="s">
        <v>301</v>
      </c>
      <c r="M236" s="217" t="s">
        <v>302</v>
      </c>
      <c r="N236" s="229" t="s">
        <v>303</v>
      </c>
      <c r="O236" s="229" t="s">
        <v>304</v>
      </c>
      <c r="P236" s="230" t="s">
        <v>305</v>
      </c>
      <c r="Q236" s="218"/>
    </row>
    <row r="237" spans="1:24">
      <c r="A237" s="213"/>
      <c r="B237" s="242" t="s">
        <v>20</v>
      </c>
      <c r="C237" s="216" t="str">
        <f>'ALL CONTROLS'!$J$183</f>
        <v>Betsi Cadwaladr UHB</v>
      </c>
      <c r="D237" s="217" t="s">
        <v>289</v>
      </c>
      <c r="E237" s="216">
        <f>VLOOKUP(C237,'Interactive pyramid data'!$B$2:$BJ$31,2,FALSE)</f>
        <v>20312</v>
      </c>
      <c r="F237" s="216">
        <f>VLOOKUP(C237,'Interactive pyramid data'!$B$2:$BJ$31,22,FALSE)</f>
        <v>19292</v>
      </c>
      <c r="G237" s="232">
        <f t="shared" ref="G237:G255" si="37">SUM(E237:F237)</f>
        <v>39604</v>
      </c>
      <c r="H237" s="233">
        <f t="shared" ref="H237:H255" si="38">E237/SUM($G$237:$G$255)*100</f>
        <v>2.9266409043885204</v>
      </c>
      <c r="I237" s="233">
        <f t="shared" ref="I237:I255" si="39">F237/SUM($G$237:$G$255)*100</f>
        <v>2.7796748881185178</v>
      </c>
      <c r="J237" s="233">
        <f t="shared" ref="J237:J255" si="40">G237/SUM($G$237:$G$255)*100</f>
        <v>5.7063157925070387</v>
      </c>
      <c r="K237" s="216">
        <f>VLOOKUP(B237,'Interactive pyramid data'!$B$2:$BJ$31,2,FALSE)</f>
        <v>91079</v>
      </c>
      <c r="L237" s="216">
        <f>VLOOKUP(B237,'Interactive pyramid data'!$B$2:$BJ$31,22,FALSE)</f>
        <v>86596</v>
      </c>
      <c r="M237" s="216">
        <f t="shared" ref="M237:M255" si="41">SUM(K237:L237)</f>
        <v>177675</v>
      </c>
      <c r="N237" s="233">
        <f t="shared" ref="N237:N255" si="42">K237/SUM($M$237:$M$255)*100</f>
        <v>2.945599598452282</v>
      </c>
      <c r="O237" s="233">
        <f t="shared" ref="O237:O254" si="43">L237/SUM($M$237:$M$255)*100</f>
        <v>2.8006142231203</v>
      </c>
      <c r="P237" s="234">
        <f t="shared" ref="P237:P255" si="44">M237/SUM($M$237:$M$255)*100</f>
        <v>5.7462138215725824</v>
      </c>
      <c r="Q237" s="218"/>
      <c r="X237" s="9"/>
    </row>
    <row r="238" spans="1:24">
      <c r="A238" s="213"/>
      <c r="B238" s="242" t="s">
        <v>20</v>
      </c>
      <c r="C238" s="216" t="str">
        <f>'ALL CONTROLS'!$J$183</f>
        <v>Betsi Cadwaladr UHB</v>
      </c>
      <c r="D238" s="243" t="s">
        <v>290</v>
      </c>
      <c r="E238" s="216">
        <f>VLOOKUP(C238,'Interactive pyramid data'!$B$2:$BJ$31,3,FALSE)</f>
        <v>20261</v>
      </c>
      <c r="F238" s="216">
        <f>VLOOKUP(C238,'Interactive pyramid data'!$B$2:$BJ$31,23,FALSE)</f>
        <v>19462</v>
      </c>
      <c r="G238" s="232">
        <f t="shared" si="37"/>
        <v>39723</v>
      </c>
      <c r="H238" s="233">
        <f t="shared" si="38"/>
        <v>2.9192926035750202</v>
      </c>
      <c r="I238" s="233">
        <f t="shared" si="39"/>
        <v>2.8041692241635183</v>
      </c>
      <c r="J238" s="233">
        <f t="shared" si="40"/>
        <v>5.7234618277385385</v>
      </c>
      <c r="K238" s="216">
        <f>VLOOKUP(B238,'Interactive pyramid data'!$B$2:$BJ$31,3,FALSE)</f>
        <v>90296</v>
      </c>
      <c r="L238" s="216">
        <f>VLOOKUP(B238,'Interactive pyramid data'!$B$2:$BJ$31,23,FALSE)</f>
        <v>86028</v>
      </c>
      <c r="M238" s="216">
        <f t="shared" si="41"/>
        <v>176324</v>
      </c>
      <c r="N238" s="233">
        <f t="shared" si="42"/>
        <v>2.9202764780228949</v>
      </c>
      <c r="O238" s="233">
        <f t="shared" si="43"/>
        <v>2.782244449935253</v>
      </c>
      <c r="P238" s="234">
        <f t="shared" si="44"/>
        <v>5.7025209279581475</v>
      </c>
      <c r="Q238" s="218"/>
      <c r="X238" s="9"/>
    </row>
    <row r="239" spans="1:24">
      <c r="A239" s="213"/>
      <c r="B239" s="242" t="s">
        <v>20</v>
      </c>
      <c r="C239" s="216" t="str">
        <f>'ALL CONTROLS'!$J$183</f>
        <v>Betsi Cadwaladr UHB</v>
      </c>
      <c r="D239" s="243" t="s">
        <v>264</v>
      </c>
      <c r="E239" s="216">
        <f>VLOOKUP(C239,'Interactive pyramid data'!$B$2:$BJ$31,4,FALSE)</f>
        <v>18921</v>
      </c>
      <c r="F239" s="216">
        <f>VLOOKUP(C239,'Interactive pyramid data'!$B$2:$BJ$31,24,FALSE)</f>
        <v>17680</v>
      </c>
      <c r="G239" s="232">
        <f t="shared" si="37"/>
        <v>36601</v>
      </c>
      <c r="H239" s="233">
        <f t="shared" si="38"/>
        <v>2.7262196018085465</v>
      </c>
      <c r="I239" s="233">
        <f t="shared" si="39"/>
        <v>2.5474109486800436</v>
      </c>
      <c r="J239" s="233">
        <f t="shared" si="40"/>
        <v>5.2736305504885905</v>
      </c>
      <c r="K239" s="216">
        <f>VLOOKUP(B239,'Interactive pyramid data'!$B$2:$BJ$31,4,FALSE)</f>
        <v>84933</v>
      </c>
      <c r="L239" s="216">
        <f>VLOOKUP(B239,'Interactive pyramid data'!$B$2:$BJ$31,24,FALSE)</f>
        <v>80158</v>
      </c>
      <c r="M239" s="216">
        <f t="shared" si="41"/>
        <v>165091</v>
      </c>
      <c r="N239" s="233">
        <f t="shared" si="42"/>
        <v>2.7468308907140795</v>
      </c>
      <c r="O239" s="233">
        <f t="shared" si="43"/>
        <v>2.5924018995897846</v>
      </c>
      <c r="P239" s="234">
        <f t="shared" si="44"/>
        <v>5.339232790303865</v>
      </c>
      <c r="Q239" s="218"/>
      <c r="X239" s="9"/>
    </row>
    <row r="240" spans="1:24">
      <c r="A240" s="213"/>
      <c r="B240" s="242" t="s">
        <v>20</v>
      </c>
      <c r="C240" s="216" t="str">
        <f>'ALL CONTROLS'!$J$183</f>
        <v>Betsi Cadwaladr UHB</v>
      </c>
      <c r="D240" s="217" t="s">
        <v>265</v>
      </c>
      <c r="E240" s="216">
        <f>VLOOKUP(C240,'Interactive pyramid data'!$B$2:$BJ$31,5,FALSE)</f>
        <v>20849</v>
      </c>
      <c r="F240" s="216">
        <f>VLOOKUP(C240,'Interactive pyramid data'!$B$2:$BJ$31,25,FALSE)</f>
        <v>19338</v>
      </c>
      <c r="G240" s="232">
        <f t="shared" si="37"/>
        <v>40187</v>
      </c>
      <c r="H240" s="233">
        <f t="shared" si="38"/>
        <v>3.0040141894247867</v>
      </c>
      <c r="I240" s="233">
        <f t="shared" si="39"/>
        <v>2.7863027672836358</v>
      </c>
      <c r="J240" s="233">
        <f t="shared" si="40"/>
        <v>5.7903169567084225</v>
      </c>
      <c r="K240" s="216">
        <f>VLOOKUP(B240,'Interactive pyramid data'!$B$2:$BJ$31,5,FALSE)</f>
        <v>97095</v>
      </c>
      <c r="L240" s="216">
        <f>VLOOKUP(B240,'Interactive pyramid data'!$B$2:$BJ$31,25,FALSE)</f>
        <v>91352</v>
      </c>
      <c r="M240" s="216">
        <f t="shared" si="41"/>
        <v>188447</v>
      </c>
      <c r="N240" s="233">
        <f t="shared" si="42"/>
        <v>3.1401639566939066</v>
      </c>
      <c r="O240" s="233">
        <f t="shared" si="43"/>
        <v>2.9544287323950953</v>
      </c>
      <c r="P240" s="234">
        <f t="shared" si="44"/>
        <v>6.0945926890890023</v>
      </c>
      <c r="Q240" s="218"/>
      <c r="X240" s="9"/>
    </row>
    <row r="241" spans="1:24">
      <c r="A241" s="213"/>
      <c r="B241" s="242" t="s">
        <v>20</v>
      </c>
      <c r="C241" s="216" t="str">
        <f>'ALL CONTROLS'!$J$183</f>
        <v>Betsi Cadwaladr UHB</v>
      </c>
      <c r="D241" s="217" t="s">
        <v>266</v>
      </c>
      <c r="E241" s="216">
        <f>VLOOKUP(C241,'Interactive pyramid data'!$B$2:$BJ$31,6,FALSE)</f>
        <v>21807</v>
      </c>
      <c r="F241" s="216">
        <f>VLOOKUP(C241,'Interactive pyramid data'!$B$2:$BJ$31,26,FALSE)</f>
        <v>20137</v>
      </c>
      <c r="G241" s="232">
        <f t="shared" si="37"/>
        <v>41944</v>
      </c>
      <c r="H241" s="233">
        <f t="shared" si="38"/>
        <v>3.1420469772548474</v>
      </c>
      <c r="I241" s="233">
        <f t="shared" si="39"/>
        <v>2.9014261466951377</v>
      </c>
      <c r="J241" s="233">
        <f t="shared" si="40"/>
        <v>6.0434731239499859</v>
      </c>
      <c r="K241" s="216">
        <f>VLOOKUP(B241,'Interactive pyramid data'!$B$2:$BJ$31,6,FALSE)</f>
        <v>112027</v>
      </c>
      <c r="L241" s="216">
        <f>VLOOKUP(B241,'Interactive pyramid data'!$B$2:$BJ$31,26,FALSE)</f>
        <v>105551</v>
      </c>
      <c r="M241" s="216">
        <f t="shared" si="41"/>
        <v>217578</v>
      </c>
      <c r="N241" s="233">
        <f t="shared" si="42"/>
        <v>3.6230820081008113</v>
      </c>
      <c r="O241" s="233">
        <f t="shared" si="43"/>
        <v>3.4136407208712964</v>
      </c>
      <c r="P241" s="234">
        <f t="shared" si="44"/>
        <v>7.0367227289721068</v>
      </c>
      <c r="Q241" s="218"/>
      <c r="X241" s="9"/>
    </row>
    <row r="242" spans="1:24">
      <c r="A242" s="213"/>
      <c r="B242" s="242" t="s">
        <v>20</v>
      </c>
      <c r="C242" s="216" t="str">
        <f>'ALL CONTROLS'!$J$183</f>
        <v>Betsi Cadwaladr UHB</v>
      </c>
      <c r="D242" s="217" t="s">
        <v>267</v>
      </c>
      <c r="E242" s="216">
        <f>VLOOKUP(C242,'Interactive pyramid data'!$B$2:$BJ$31,7,FALSE)</f>
        <v>20282</v>
      </c>
      <c r="F242" s="216">
        <f>VLOOKUP(C242,'Interactive pyramid data'!$B$2:$BJ$31,27,FALSE)</f>
        <v>19286</v>
      </c>
      <c r="G242" s="232">
        <f t="shared" si="37"/>
        <v>39568</v>
      </c>
      <c r="H242" s="233">
        <f t="shared" si="38"/>
        <v>2.9223183744982264</v>
      </c>
      <c r="I242" s="233">
        <f t="shared" si="39"/>
        <v>2.7788103821404593</v>
      </c>
      <c r="J242" s="233">
        <f t="shared" si="40"/>
        <v>5.7011287566386857</v>
      </c>
      <c r="K242" s="216">
        <f>VLOOKUP(B242,'Interactive pyramid data'!$B$2:$BJ$31,7,FALSE)</f>
        <v>97544</v>
      </c>
      <c r="L242" s="216">
        <f>VLOOKUP(B242,'Interactive pyramid data'!$B$2:$BJ$31,27,FALSE)</f>
        <v>94557</v>
      </c>
      <c r="M242" s="216">
        <f t="shared" si="41"/>
        <v>192101</v>
      </c>
      <c r="N242" s="233">
        <f t="shared" si="42"/>
        <v>3.154685133032086</v>
      </c>
      <c r="O242" s="233">
        <f t="shared" si="43"/>
        <v>3.0580821180607209</v>
      </c>
      <c r="P242" s="234">
        <f t="shared" si="44"/>
        <v>6.2127672510928074</v>
      </c>
      <c r="Q242" s="218"/>
      <c r="X242" s="9"/>
    </row>
    <row r="243" spans="1:24">
      <c r="A243" s="213"/>
      <c r="B243" s="242" t="s">
        <v>20</v>
      </c>
      <c r="C243" s="216" t="str">
        <f>'ALL CONTROLS'!$J$183</f>
        <v>Betsi Cadwaladr UHB</v>
      </c>
      <c r="D243" s="217" t="s">
        <v>268</v>
      </c>
      <c r="E243" s="216">
        <f>VLOOKUP(C243,'Interactive pyramid data'!$B$2:$BJ$31,8,FALSE)</f>
        <v>18894</v>
      </c>
      <c r="F243" s="216">
        <f>VLOOKUP(C243,'Interactive pyramid data'!$B$2:$BJ$31,28,FALSE)</f>
        <v>18722</v>
      </c>
      <c r="G243" s="232">
        <f t="shared" si="37"/>
        <v>37616</v>
      </c>
      <c r="H243" s="233">
        <f t="shared" si="38"/>
        <v>2.7223293249072817</v>
      </c>
      <c r="I243" s="233">
        <f t="shared" si="39"/>
        <v>2.6975468202029287</v>
      </c>
      <c r="J243" s="233">
        <f t="shared" si="40"/>
        <v>5.4198761451102095</v>
      </c>
      <c r="K243" s="216">
        <f>VLOOKUP(B243,'Interactive pyramid data'!$B$2:$BJ$31,8,FALSE)</f>
        <v>90870</v>
      </c>
      <c r="L243" s="216">
        <f>VLOOKUP(B243,'Interactive pyramid data'!$B$2:$BJ$31,28,FALSE)</f>
        <v>91202</v>
      </c>
      <c r="M243" s="216">
        <f t="shared" si="41"/>
        <v>182072</v>
      </c>
      <c r="N243" s="233">
        <f t="shared" si="42"/>
        <v>2.9388402981077841</v>
      </c>
      <c r="O243" s="233">
        <f t="shared" si="43"/>
        <v>2.9495775598990437</v>
      </c>
      <c r="P243" s="234">
        <f t="shared" si="44"/>
        <v>5.8884178580068278</v>
      </c>
      <c r="Q243" s="218"/>
      <c r="X243" s="9"/>
    </row>
    <row r="244" spans="1:24">
      <c r="A244" s="213"/>
      <c r="B244" s="242" t="s">
        <v>20</v>
      </c>
      <c r="C244" s="216" t="str">
        <f>'ALL CONTROLS'!$J$183</f>
        <v>Betsi Cadwaladr UHB</v>
      </c>
      <c r="D244" s="217" t="s">
        <v>269</v>
      </c>
      <c r="E244" s="216">
        <f>VLOOKUP(C244,'Interactive pyramid data'!$B$2:$BJ$31,9,FALSE)</f>
        <v>17650</v>
      </c>
      <c r="F244" s="216">
        <f>VLOOKUP(C244,'Interactive pyramid data'!$B$2:$BJ$31,29,FALSE)</f>
        <v>17788</v>
      </c>
      <c r="G244" s="232">
        <f t="shared" si="37"/>
        <v>35438</v>
      </c>
      <c r="H244" s="233">
        <f t="shared" si="38"/>
        <v>2.5430884187897496</v>
      </c>
      <c r="I244" s="233">
        <f t="shared" si="39"/>
        <v>2.5629720562851026</v>
      </c>
      <c r="J244" s="233">
        <f t="shared" si="40"/>
        <v>5.1060604750748517</v>
      </c>
      <c r="K244" s="216">
        <f>VLOOKUP(B244,'Interactive pyramid data'!$B$2:$BJ$31,9,FALSE)</f>
        <v>83293</v>
      </c>
      <c r="L244" s="216">
        <f>VLOOKUP(B244,'Interactive pyramid data'!$B$2:$BJ$31,29,FALSE)</f>
        <v>84454</v>
      </c>
      <c r="M244" s="216">
        <f t="shared" si="41"/>
        <v>167747</v>
      </c>
      <c r="N244" s="233">
        <f t="shared" si="42"/>
        <v>2.6937914047572535</v>
      </c>
      <c r="O244" s="233">
        <f t="shared" si="43"/>
        <v>2.7313394798766897</v>
      </c>
      <c r="P244" s="234">
        <f t="shared" si="44"/>
        <v>5.4251308846339432</v>
      </c>
      <c r="Q244" s="218"/>
      <c r="X244" s="9"/>
    </row>
    <row r="245" spans="1:24">
      <c r="A245" s="213"/>
      <c r="B245" s="242" t="s">
        <v>20</v>
      </c>
      <c r="C245" s="216" t="str">
        <f>'ALL CONTROLS'!$J$183</f>
        <v>Betsi Cadwaladr UHB</v>
      </c>
      <c r="D245" s="217" t="s">
        <v>270</v>
      </c>
      <c r="E245" s="216">
        <f>VLOOKUP(C245,'Interactive pyramid data'!$B$2:$BJ$31,10,FALSE)</f>
        <v>21940</v>
      </c>
      <c r="F245" s="216">
        <f>VLOOKUP(C245,'Interactive pyramid data'!$B$2:$BJ$31,30,FALSE)</f>
        <v>22806</v>
      </c>
      <c r="G245" s="232">
        <f t="shared" si="37"/>
        <v>44746</v>
      </c>
      <c r="H245" s="233">
        <f t="shared" si="38"/>
        <v>3.1612101931018191</v>
      </c>
      <c r="I245" s="233">
        <f t="shared" si="39"/>
        <v>3.2859872226016442</v>
      </c>
      <c r="J245" s="233">
        <f t="shared" si="40"/>
        <v>6.4471974157034619</v>
      </c>
      <c r="K245" s="216">
        <f>VLOOKUP(B245,'Interactive pyramid data'!$B$2:$BJ$31,10,FALSE)</f>
        <v>96215</v>
      </c>
      <c r="L245" s="216">
        <f>VLOOKUP(B245,'Interactive pyramid data'!$B$2:$BJ$31,30,FALSE)</f>
        <v>100341</v>
      </c>
      <c r="M245" s="216">
        <f t="shared" si="41"/>
        <v>196556</v>
      </c>
      <c r="N245" s="233">
        <f t="shared" si="42"/>
        <v>3.1117037447170732</v>
      </c>
      <c r="O245" s="233">
        <f t="shared" si="43"/>
        <v>3.2451433295084535</v>
      </c>
      <c r="P245" s="234">
        <f t="shared" si="44"/>
        <v>6.3568470742255263</v>
      </c>
      <c r="Q245" s="218"/>
      <c r="X245" s="9"/>
    </row>
    <row r="246" spans="1:24">
      <c r="A246" s="213"/>
      <c r="B246" s="242" t="s">
        <v>20</v>
      </c>
      <c r="C246" s="216" t="str">
        <f>'ALL CONTROLS'!$J$183</f>
        <v>Betsi Cadwaladr UHB</v>
      </c>
      <c r="D246" s="217" t="s">
        <v>271</v>
      </c>
      <c r="E246" s="216">
        <f>VLOOKUP(C246,'Interactive pyramid data'!$B$2:$BJ$31,11,FALSE)</f>
        <v>23901</v>
      </c>
      <c r="F246" s="216">
        <f>VLOOKUP(C246,'Interactive pyramid data'!$B$2:$BJ$31,31,FALSE)</f>
        <v>25277</v>
      </c>
      <c r="G246" s="232">
        <f t="shared" si="37"/>
        <v>49178</v>
      </c>
      <c r="H246" s="233">
        <f t="shared" si="38"/>
        <v>3.4437595635973826</v>
      </c>
      <c r="I246" s="233">
        <f t="shared" si="39"/>
        <v>3.6420196012322088</v>
      </c>
      <c r="J246" s="233">
        <f t="shared" si="40"/>
        <v>7.0857791648295922</v>
      </c>
      <c r="K246" s="216">
        <f>VLOOKUP(B246,'Interactive pyramid data'!$B$2:$BJ$31,11,FALSE)</f>
        <v>106600</v>
      </c>
      <c r="L246" s="216">
        <f>VLOOKUP(B246,'Interactive pyramid data'!$B$2:$BJ$31,31,FALSE)</f>
        <v>111213</v>
      </c>
      <c r="M246" s="216">
        <f t="shared" si="41"/>
        <v>217813</v>
      </c>
      <c r="N246" s="233">
        <f t="shared" si="42"/>
        <v>3.4475665871936809</v>
      </c>
      <c r="O246" s="233">
        <f t="shared" si="43"/>
        <v>3.5967563120222401</v>
      </c>
      <c r="P246" s="234">
        <f t="shared" si="44"/>
        <v>7.0443228992159215</v>
      </c>
      <c r="Q246" s="218"/>
      <c r="X246" s="9"/>
    </row>
    <row r="247" spans="1:24">
      <c r="A247" s="213"/>
      <c r="B247" s="242" t="s">
        <v>20</v>
      </c>
      <c r="C247" s="216" t="str">
        <f>'ALL CONTROLS'!$J$183</f>
        <v>Betsi Cadwaladr UHB</v>
      </c>
      <c r="D247" s="217" t="s">
        <v>272</v>
      </c>
      <c r="E247" s="216">
        <f>VLOOKUP(C247,'Interactive pyramid data'!$B$2:$BJ$31,12,FALSE)</f>
        <v>24206</v>
      </c>
      <c r="F247" s="216">
        <f>VLOOKUP(C247,'Interactive pyramid data'!$B$2:$BJ$31,32,FALSE)</f>
        <v>24808</v>
      </c>
      <c r="G247" s="232">
        <f t="shared" si="37"/>
        <v>49014</v>
      </c>
      <c r="H247" s="233">
        <f t="shared" si="38"/>
        <v>3.4877052841487064</v>
      </c>
      <c r="I247" s="233">
        <f t="shared" si="39"/>
        <v>3.574444050613943</v>
      </c>
      <c r="J247" s="233">
        <f t="shared" si="40"/>
        <v>7.0621493347626503</v>
      </c>
      <c r="K247" s="216">
        <f>VLOOKUP(B247,'Interactive pyramid data'!$B$2:$BJ$31,12,FALSE)</f>
        <v>105862</v>
      </c>
      <c r="L247" s="216">
        <f>VLOOKUP(B247,'Interactive pyramid data'!$B$2:$BJ$31,32,FALSE)</f>
        <v>109796</v>
      </c>
      <c r="M247" s="216">
        <f t="shared" si="41"/>
        <v>215658</v>
      </c>
      <c r="N247" s="233">
        <f t="shared" si="42"/>
        <v>3.4236988185131092</v>
      </c>
      <c r="O247" s="233">
        <f t="shared" si="43"/>
        <v>3.5509289025095438</v>
      </c>
      <c r="P247" s="234">
        <f t="shared" si="44"/>
        <v>6.974627721022653</v>
      </c>
      <c r="Q247" s="218"/>
      <c r="X247" s="9"/>
    </row>
    <row r="248" spans="1:24">
      <c r="A248" s="213"/>
      <c r="B248" s="242" t="s">
        <v>20</v>
      </c>
      <c r="C248" s="216" t="str">
        <f>'ALL CONTROLS'!$J$183</f>
        <v>Betsi Cadwaladr UHB</v>
      </c>
      <c r="D248" s="217" t="s">
        <v>273</v>
      </c>
      <c r="E248" s="216">
        <f>VLOOKUP(C248,'Interactive pyramid data'!$B$2:$BJ$31,13,FALSE)</f>
        <v>21622</v>
      </c>
      <c r="F248" s="216">
        <f>VLOOKUP(C248,'Interactive pyramid data'!$B$2:$BJ$31,33,FALSE)</f>
        <v>22359</v>
      </c>
      <c r="G248" s="232">
        <f t="shared" si="37"/>
        <v>43981</v>
      </c>
      <c r="H248" s="233">
        <f t="shared" si="38"/>
        <v>3.1153913762647001</v>
      </c>
      <c r="I248" s="233">
        <f t="shared" si="39"/>
        <v>3.2215815272362605</v>
      </c>
      <c r="J248" s="233">
        <f t="shared" si="40"/>
        <v>6.3369729035009605</v>
      </c>
      <c r="K248" s="216">
        <f>VLOOKUP(B248,'Interactive pyramid data'!$B$2:$BJ$31,13,FALSE)</f>
        <v>94304</v>
      </c>
      <c r="L248" s="216">
        <f>VLOOKUP(B248,'Interactive pyramid data'!$B$2:$BJ$31,33,FALSE)</f>
        <v>98390</v>
      </c>
      <c r="M248" s="216">
        <f t="shared" si="41"/>
        <v>192694</v>
      </c>
      <c r="N248" s="233">
        <f t="shared" si="42"/>
        <v>3.0498998071173817</v>
      </c>
      <c r="O248" s="233">
        <f t="shared" si="43"/>
        <v>3.1820457459098144</v>
      </c>
      <c r="P248" s="234">
        <f t="shared" si="44"/>
        <v>6.2319455530271961</v>
      </c>
      <c r="Q248" s="218"/>
      <c r="X248" s="9"/>
    </row>
    <row r="249" spans="1:24">
      <c r="A249" s="213"/>
      <c r="B249" s="242" t="s">
        <v>20</v>
      </c>
      <c r="C249" s="216" t="str">
        <f>'ALL CONTROLS'!$J$183</f>
        <v>Betsi Cadwaladr UHB</v>
      </c>
      <c r="D249" s="217" t="s">
        <v>274</v>
      </c>
      <c r="E249" s="216">
        <f>VLOOKUP(C249,'Interactive pyramid data'!$B$2:$BJ$31,14,FALSE)</f>
        <v>21534</v>
      </c>
      <c r="F249" s="216">
        <f>VLOOKUP(C249,'Interactive pyramid data'!$B$2:$BJ$31,34,FALSE)</f>
        <v>22761</v>
      </c>
      <c r="G249" s="232">
        <f t="shared" si="37"/>
        <v>44295</v>
      </c>
      <c r="H249" s="233">
        <f t="shared" si="38"/>
        <v>3.1027119552531706</v>
      </c>
      <c r="I249" s="233">
        <f t="shared" si="39"/>
        <v>3.2795034277662034</v>
      </c>
      <c r="J249" s="233">
        <f t="shared" si="40"/>
        <v>6.382215383019374</v>
      </c>
      <c r="K249" s="216">
        <f>VLOOKUP(B249,'Interactive pyramid data'!$B$2:$BJ$31,14,FALSE)</f>
        <v>91683</v>
      </c>
      <c r="L249" s="216">
        <f>VLOOKUP(B249,'Interactive pyramid data'!$B$2:$BJ$31,34,FALSE)</f>
        <v>95850</v>
      </c>
      <c r="M249" s="216">
        <f t="shared" si="41"/>
        <v>187533</v>
      </c>
      <c r="N249" s="233">
        <f t="shared" si="42"/>
        <v>2.9651336530363812</v>
      </c>
      <c r="O249" s="233">
        <f t="shared" si="43"/>
        <v>3.0998992249766824</v>
      </c>
      <c r="P249" s="234">
        <f t="shared" si="44"/>
        <v>6.0650328780130627</v>
      </c>
      <c r="Q249" s="218"/>
      <c r="X249" s="9"/>
    </row>
    <row r="250" spans="1:24">
      <c r="A250" s="213"/>
      <c r="B250" s="242" t="s">
        <v>20</v>
      </c>
      <c r="C250" s="216" t="str">
        <f>'ALL CONTROLS'!$J$183</f>
        <v>Betsi Cadwaladr UHB</v>
      </c>
      <c r="D250" s="217" t="s">
        <v>275</v>
      </c>
      <c r="E250" s="216">
        <f>VLOOKUP(C250,'Interactive pyramid data'!$B$2:$BJ$31,15,FALSE)</f>
        <v>23697</v>
      </c>
      <c r="F250" s="216">
        <f>VLOOKUP(C250,'Interactive pyramid data'!$B$2:$BJ$31,35,FALSE)</f>
        <v>24248</v>
      </c>
      <c r="G250" s="232">
        <f t="shared" si="37"/>
        <v>47945</v>
      </c>
      <c r="H250" s="233">
        <f t="shared" si="38"/>
        <v>3.4143663603433816</v>
      </c>
      <c r="I250" s="233">
        <f t="shared" si="39"/>
        <v>3.4937568259951179</v>
      </c>
      <c r="J250" s="233">
        <f t="shared" si="40"/>
        <v>6.9081231863385</v>
      </c>
      <c r="K250" s="216">
        <f>VLOOKUP(B250,'Interactive pyramid data'!$B$2:$BJ$31,15,FALSE)</f>
        <v>94316</v>
      </c>
      <c r="L250" s="216">
        <f>VLOOKUP(B250,'Interactive pyramid data'!$B$2:$BJ$31,35,FALSE)</f>
        <v>98517</v>
      </c>
      <c r="M250" s="216">
        <f t="shared" si="41"/>
        <v>192833</v>
      </c>
      <c r="N250" s="233">
        <f t="shared" si="42"/>
        <v>3.0502879009170658</v>
      </c>
      <c r="O250" s="233">
        <f t="shared" si="43"/>
        <v>3.186153071956471</v>
      </c>
      <c r="P250" s="234">
        <f t="shared" si="44"/>
        <v>6.2364409728735373</v>
      </c>
      <c r="Q250" s="218"/>
      <c r="X250" s="9"/>
    </row>
    <row r="251" spans="1:24">
      <c r="A251" s="213"/>
      <c r="B251" s="242" t="s">
        <v>20</v>
      </c>
      <c r="C251" s="216" t="str">
        <f>'ALL CONTROLS'!$J$183</f>
        <v>Betsi Cadwaladr UHB</v>
      </c>
      <c r="D251" s="217" t="s">
        <v>276</v>
      </c>
      <c r="E251" s="216">
        <f>VLOOKUP(C251,'Interactive pyramid data'!$B$2:$BJ$31,16,FALSE)</f>
        <v>17624</v>
      </c>
      <c r="F251" s="216">
        <f>VLOOKUP(C251,'Interactive pyramid data'!$B$2:$BJ$31,36,FALSE)</f>
        <v>18470</v>
      </c>
      <c r="G251" s="232">
        <f t="shared" si="37"/>
        <v>36094</v>
      </c>
      <c r="H251" s="233">
        <f t="shared" si="38"/>
        <v>2.5393422262181611</v>
      </c>
      <c r="I251" s="233">
        <f t="shared" si="39"/>
        <v>2.6612375691244572</v>
      </c>
      <c r="J251" s="233">
        <f t="shared" si="40"/>
        <v>5.2005797953426187</v>
      </c>
      <c r="K251" s="216">
        <f>VLOOKUP(B251,'Interactive pyramid data'!$B$2:$BJ$31,16,FALSE)</f>
        <v>70022</v>
      </c>
      <c r="L251" s="216">
        <f>VLOOKUP(B251,'Interactive pyramid data'!$B$2:$BJ$31,36,FALSE)</f>
        <v>75593</v>
      </c>
      <c r="M251" s="216">
        <f t="shared" si="41"/>
        <v>145615</v>
      </c>
      <c r="N251" s="233">
        <f t="shared" si="42"/>
        <v>2.264592003456622</v>
      </c>
      <c r="O251" s="233">
        <f t="shared" si="43"/>
        <v>2.4447645499599617</v>
      </c>
      <c r="P251" s="234">
        <f t="shared" si="44"/>
        <v>4.7093565534165842</v>
      </c>
      <c r="Q251" s="218"/>
      <c r="X251" s="9"/>
    </row>
    <row r="252" spans="1:24">
      <c r="A252" s="213"/>
      <c r="B252" s="242" t="s">
        <v>20</v>
      </c>
      <c r="C252" s="216" t="str">
        <f>'ALL CONTROLS'!$J$183</f>
        <v>Betsi Cadwaladr UHB</v>
      </c>
      <c r="D252" s="217" t="s">
        <v>277</v>
      </c>
      <c r="E252" s="216">
        <f>VLOOKUP(C252,'Interactive pyramid data'!$B$2:$BJ$31,17,FALSE)</f>
        <v>13188</v>
      </c>
      <c r="F252" s="216">
        <f>VLOOKUP(C252,'Interactive pyramid data'!$B$2:$BJ$31,37,FALSE)</f>
        <v>14780</v>
      </c>
      <c r="G252" s="232">
        <f t="shared" si="37"/>
        <v>27968</v>
      </c>
      <c r="H252" s="233">
        <f t="shared" si="38"/>
        <v>1.9001841397733266</v>
      </c>
      <c r="I252" s="233">
        <f t="shared" si="39"/>
        <v>2.1295663926182717</v>
      </c>
      <c r="J252" s="233">
        <f t="shared" si="40"/>
        <v>4.0297505323915983</v>
      </c>
      <c r="K252" s="216">
        <f>VLOOKUP(B252,'Interactive pyramid data'!$B$2:$BJ$31,17,FALSE)</f>
        <v>53177</v>
      </c>
      <c r="L252" s="216">
        <f>VLOOKUP(B252,'Interactive pyramid data'!$B$2:$BJ$31,37,FALSE)</f>
        <v>61432</v>
      </c>
      <c r="M252" s="216">
        <f t="shared" si="41"/>
        <v>114609</v>
      </c>
      <c r="N252" s="233">
        <f t="shared" si="42"/>
        <v>1.7198053321500786</v>
      </c>
      <c r="O252" s="233">
        <f t="shared" si="43"/>
        <v>1.9867815251827596</v>
      </c>
      <c r="P252" s="234">
        <f t="shared" si="44"/>
        <v>3.7065868573328378</v>
      </c>
      <c r="Q252" s="218"/>
      <c r="X252" s="9"/>
    </row>
    <row r="253" spans="1:24">
      <c r="A253" s="213"/>
      <c r="B253" s="242" t="s">
        <v>20</v>
      </c>
      <c r="C253" s="216" t="str">
        <f>'ALL CONTROLS'!$J$183</f>
        <v>Betsi Cadwaladr UHB</v>
      </c>
      <c r="D253" s="217" t="s">
        <v>278</v>
      </c>
      <c r="E253" s="216">
        <f>VLOOKUP(C253,'Interactive pyramid data'!$B$2:$BJ$31,18,FALSE)</f>
        <v>8675</v>
      </c>
      <c r="F253" s="216">
        <f>VLOOKUP(C253,'Interactive pyramid data'!$B$2:$BJ$31,38,FALSE)</f>
        <v>11642</v>
      </c>
      <c r="G253" s="232">
        <f t="shared" si="37"/>
        <v>20317</v>
      </c>
      <c r="H253" s="233">
        <f t="shared" si="38"/>
        <v>1.2499315599434038</v>
      </c>
      <c r="I253" s="233">
        <f t="shared" si="39"/>
        <v>1.6774297660934991</v>
      </c>
      <c r="J253" s="233">
        <f t="shared" si="40"/>
        <v>2.9273613260369027</v>
      </c>
      <c r="K253" s="216">
        <f>VLOOKUP(B253,'Interactive pyramid data'!$B$2:$BJ$31,18,FALSE)</f>
        <v>35321</v>
      </c>
      <c r="L253" s="216">
        <f>VLOOKUP(B253,'Interactive pyramid data'!$B$2:$BJ$31,38,FALSE)</f>
        <v>47503</v>
      </c>
      <c r="M253" s="216">
        <f t="shared" si="41"/>
        <v>82824</v>
      </c>
      <c r="N253" s="233">
        <f t="shared" si="42"/>
        <v>1.1423217582201501</v>
      </c>
      <c r="O253" s="233">
        <f t="shared" si="43"/>
        <v>1.5363016471994504</v>
      </c>
      <c r="P253" s="234">
        <f t="shared" si="44"/>
        <v>2.6786234054196005</v>
      </c>
      <c r="Q253" s="218"/>
      <c r="X253" s="9"/>
    </row>
    <row r="254" spans="1:24">
      <c r="A254" s="213"/>
      <c r="B254" s="242" t="s">
        <v>20</v>
      </c>
      <c r="C254" s="216" t="str">
        <f>'ALL CONTROLS'!$J$183</f>
        <v>Betsi Cadwaladr UHB</v>
      </c>
      <c r="D254" s="217" t="s">
        <v>279</v>
      </c>
      <c r="E254" s="216">
        <f>VLOOKUP(C254,'Interactive pyramid data'!$B$2:$BJ$31,19,FALSE)</f>
        <v>4675</v>
      </c>
      <c r="F254" s="216">
        <f>VLOOKUP(C254,'Interactive pyramid data'!$B$2:$BJ$31,39,FALSE)</f>
        <v>7875</v>
      </c>
      <c r="G254" s="232">
        <f t="shared" si="37"/>
        <v>12550</v>
      </c>
      <c r="H254" s="233">
        <f t="shared" si="38"/>
        <v>0.67359424123751155</v>
      </c>
      <c r="I254" s="233">
        <f t="shared" si="39"/>
        <v>1.1346640962022252</v>
      </c>
      <c r="J254" s="233">
        <f t="shared" si="40"/>
        <v>1.8082583374397367</v>
      </c>
      <c r="K254" s="216">
        <f>VLOOKUP(B254,'Interactive pyramid data'!$B$2:$BJ$31,19,FALSE)</f>
        <v>18707</v>
      </c>
      <c r="L254" s="216">
        <f>VLOOKUP(B254,'Interactive pyramid data'!$B$2:$BJ$31,39,FALSE)</f>
        <v>31334</v>
      </c>
      <c r="M254" s="216">
        <f t="shared" si="41"/>
        <v>50041</v>
      </c>
      <c r="N254" s="233">
        <f t="shared" si="42"/>
        <v>0.60500589255752524</v>
      </c>
      <c r="O254" s="233">
        <f t="shared" si="43"/>
        <v>1.0133775932751106</v>
      </c>
      <c r="P254" s="234">
        <f t="shared" si="44"/>
        <v>1.6183834858326358</v>
      </c>
      <c r="Q254" s="218"/>
      <c r="X254" s="9"/>
    </row>
    <row r="255" spans="1:24">
      <c r="A255" s="213"/>
      <c r="B255" s="214" t="s">
        <v>20</v>
      </c>
      <c r="C255" s="216" t="str">
        <f>'ALL CONTROLS'!$J$183</f>
        <v>Betsi Cadwaladr UHB</v>
      </c>
      <c r="D255" s="217" t="s">
        <v>291</v>
      </c>
      <c r="E255" s="216">
        <f>VLOOKUP(C255,'Interactive pyramid data'!$B$2:$BJ$31,20,FALSE)</f>
        <v>2077</v>
      </c>
      <c r="F255" s="216">
        <f>VLOOKUP(C255,'Interactive pyramid data'!$B$2:$BJ$31,40,FALSE)</f>
        <v>5192</v>
      </c>
      <c r="G255" s="232">
        <f t="shared" si="37"/>
        <v>7269</v>
      </c>
      <c r="H255" s="233">
        <f t="shared" si="38"/>
        <v>0.2992631527380345</v>
      </c>
      <c r="I255" s="233">
        <f t="shared" si="39"/>
        <v>0.74808583968024811</v>
      </c>
      <c r="J255" s="233">
        <f t="shared" si="40"/>
        <v>1.0473489924182826</v>
      </c>
      <c r="K255" s="216">
        <f>VLOOKUP(B255,'Interactive pyramid data'!$B$2:$BJ$31,20,FALSE)</f>
        <v>7971</v>
      </c>
      <c r="L255" s="216">
        <f>VLOOKUP(B255,'Interactive pyramid data'!$B$2:$BJ$31,40,FALSE)</f>
        <v>20854</v>
      </c>
      <c r="M255" s="232">
        <f t="shared" si="41"/>
        <v>28825</v>
      </c>
      <c r="N255" s="233">
        <f t="shared" si="42"/>
        <v>0.25779130644015791</v>
      </c>
      <c r="O255" s="233">
        <f>L255/SUM($M$237:$M$255)*100</f>
        <v>0.67444234155100391</v>
      </c>
      <c r="P255" s="234">
        <f t="shared" si="44"/>
        <v>0.93223364799116182</v>
      </c>
      <c r="Q255" s="218"/>
      <c r="X255" s="9"/>
    </row>
    <row r="256" spans="1:24" ht="14.4" thickBot="1">
      <c r="A256" s="213"/>
      <c r="B256" s="219"/>
      <c r="C256" s="221"/>
      <c r="D256" s="237" t="s">
        <v>388</v>
      </c>
      <c r="E256" s="238">
        <f t="shared" ref="E256:P256" si="45">SUM(E237:E255)</f>
        <v>342115</v>
      </c>
      <c r="F256" s="238">
        <f t="shared" si="45"/>
        <v>351923</v>
      </c>
      <c r="G256" s="238">
        <f t="shared" si="45"/>
        <v>694038</v>
      </c>
      <c r="H256" s="238">
        <f t="shared" si="45"/>
        <v>49.293410447266567</v>
      </c>
      <c r="I256" s="238">
        <f t="shared" si="45"/>
        <v>50.706589552733426</v>
      </c>
      <c r="J256" s="238">
        <f t="shared" si="45"/>
        <v>100.00000000000001</v>
      </c>
      <c r="K256" s="238">
        <f t="shared" si="45"/>
        <v>1521315</v>
      </c>
      <c r="L256" s="238">
        <f t="shared" si="45"/>
        <v>1570721</v>
      </c>
      <c r="M256" s="238">
        <f t="shared" si="45"/>
        <v>3092036</v>
      </c>
      <c r="N256" s="238">
        <f t="shared" si="45"/>
        <v>49.201076572200328</v>
      </c>
      <c r="O256" s="238">
        <f t="shared" si="45"/>
        <v>50.798923427799672</v>
      </c>
      <c r="P256" s="244">
        <f t="shared" si="45"/>
        <v>100</v>
      </c>
      <c r="Q256" s="218"/>
      <c r="X256" s="9"/>
    </row>
    <row r="257" spans="1:24" ht="14.4" thickBot="1">
      <c r="A257" s="213"/>
      <c r="B257" s="216"/>
      <c r="C257" s="216"/>
      <c r="D257" s="216"/>
      <c r="E257" s="216"/>
      <c r="F257" s="216"/>
      <c r="G257" s="216"/>
      <c r="H257" s="221"/>
      <c r="I257" s="216"/>
      <c r="J257" s="216"/>
      <c r="K257" s="216"/>
      <c r="L257" s="285">
        <f>L255+96</f>
        <v>20950</v>
      </c>
      <c r="M257" s="285">
        <f>SUM(L257,K255)</f>
        <v>28921</v>
      </c>
      <c r="N257" s="216"/>
      <c r="O257" s="286">
        <f>L257/SUM(M237:M254,M257)*100</f>
        <v>0.67752605645554587</v>
      </c>
      <c r="P257" s="216"/>
      <c r="Q257" s="218"/>
    </row>
    <row r="258" spans="1:24">
      <c r="A258" s="213"/>
      <c r="B258" s="224" t="s">
        <v>306</v>
      </c>
      <c r="C258" s="225"/>
      <c r="D258" s="225"/>
      <c r="E258" s="225"/>
      <c r="F258" s="225"/>
      <c r="G258" s="225"/>
      <c r="H258" s="216"/>
      <c r="I258" s="214"/>
      <c r="J258" s="216"/>
      <c r="K258" s="216"/>
      <c r="L258" s="216"/>
      <c r="M258" s="216"/>
      <c r="N258" s="216"/>
      <c r="O258" s="216"/>
      <c r="P258" s="216"/>
      <c r="Q258" s="218"/>
    </row>
    <row r="259" spans="1:24">
      <c r="A259" s="213"/>
      <c r="B259" s="228" t="s">
        <v>116</v>
      </c>
      <c r="C259" s="217" t="s">
        <v>283</v>
      </c>
      <c r="D259" s="217" t="s">
        <v>284</v>
      </c>
      <c r="E259" s="217" t="s">
        <v>285</v>
      </c>
      <c r="F259" s="217" t="s">
        <v>307</v>
      </c>
      <c r="G259" s="217" t="s">
        <v>308</v>
      </c>
      <c r="H259" s="230" t="s">
        <v>309</v>
      </c>
      <c r="I259" s="216"/>
      <c r="J259" s="232"/>
      <c r="K259" s="216"/>
      <c r="L259" s="216"/>
      <c r="M259" s="216"/>
      <c r="N259" s="216"/>
      <c r="O259" s="216"/>
      <c r="P259" s="216"/>
      <c r="Q259" s="218"/>
    </row>
    <row r="260" spans="1:24">
      <c r="A260" s="213"/>
      <c r="B260" s="228" t="s">
        <v>289</v>
      </c>
      <c r="C260" s="216">
        <v>2</v>
      </c>
      <c r="D260" s="233">
        <f>-'ALL CONTROLS'!E237/SUM('ALL CONTROLS'!$G$237:$G$255)*100</f>
        <v>-2.9266409043885204</v>
      </c>
      <c r="E260" s="233">
        <f>'ALL CONTROLS'!F237/SUM('ALL CONTROLS'!$G$237:$G$255)*100</f>
        <v>2.7796748881185178</v>
      </c>
      <c r="F260" s="233">
        <f>-'ALL CONTROLS'!K237/SUM('ALL CONTROLS'!$M$237:$M$255)*100</f>
        <v>-2.945599598452282</v>
      </c>
      <c r="G260" s="233">
        <f>'ALL CONTROLS'!L237/SUM('ALL CONTROLS'!$M$237:$M$255)*100</f>
        <v>2.8006142231203</v>
      </c>
      <c r="H260" s="239">
        <v>19</v>
      </c>
      <c r="I260" s="216"/>
      <c r="J260" s="216"/>
      <c r="K260" s="216"/>
      <c r="L260" s="216"/>
      <c r="M260" s="216"/>
      <c r="N260" s="216"/>
      <c r="O260" s="216"/>
      <c r="P260" s="216"/>
      <c r="Q260" s="218"/>
      <c r="X260" s="9"/>
    </row>
    <row r="261" spans="1:24">
      <c r="A261" s="213"/>
      <c r="B261" s="228" t="s">
        <v>290</v>
      </c>
      <c r="C261" s="216">
        <v>2</v>
      </c>
      <c r="D261" s="233">
        <f>-'ALL CONTROLS'!E238/SUM('ALL CONTROLS'!$G$237:$G$255)*100</f>
        <v>-2.9192926035750202</v>
      </c>
      <c r="E261" s="233">
        <f>'ALL CONTROLS'!F238/SUM('ALL CONTROLS'!$G$237:$G$255)*100</f>
        <v>2.8041692241635183</v>
      </c>
      <c r="F261" s="233">
        <f>-'ALL CONTROLS'!K238/SUM('ALL CONTROLS'!$M$237:$M$255)*100</f>
        <v>-2.9202764780228949</v>
      </c>
      <c r="G261" s="233">
        <f>'ALL CONTROLS'!L238/SUM('ALL CONTROLS'!$M$237:$M$255)*100</f>
        <v>2.782244449935253</v>
      </c>
      <c r="H261" s="239">
        <v>18</v>
      </c>
      <c r="I261" s="216"/>
      <c r="J261" s="216"/>
      <c r="K261" s="245"/>
      <c r="L261" s="216"/>
      <c r="M261" s="216"/>
      <c r="N261" s="216"/>
      <c r="O261" s="216"/>
      <c r="P261" s="216"/>
      <c r="Q261" s="218"/>
      <c r="X261" s="9"/>
    </row>
    <row r="262" spans="1:24">
      <c r="A262" s="213"/>
      <c r="B262" s="228" t="s">
        <v>264</v>
      </c>
      <c r="C262" s="216">
        <v>2</v>
      </c>
      <c r="D262" s="233">
        <f>-'ALL CONTROLS'!E239/SUM('ALL CONTROLS'!$G$237:$G$255)*100</f>
        <v>-2.7262196018085465</v>
      </c>
      <c r="E262" s="233">
        <f>'ALL CONTROLS'!F239/SUM('ALL CONTROLS'!$G$237:$G$255)*100</f>
        <v>2.5474109486800436</v>
      </c>
      <c r="F262" s="233">
        <f>-'ALL CONTROLS'!K239/SUM('ALL CONTROLS'!$M$237:$M$255)*100</f>
        <v>-2.7468308907140795</v>
      </c>
      <c r="G262" s="233">
        <f>'ALL CONTROLS'!L239/SUM('ALL CONTROLS'!$M$237:$M$255)*100</f>
        <v>2.5924018995897846</v>
      </c>
      <c r="H262" s="239">
        <v>17</v>
      </c>
      <c r="I262" s="216"/>
      <c r="J262" s="216"/>
      <c r="K262" s="216"/>
      <c r="L262" s="216"/>
      <c r="M262" s="216"/>
      <c r="N262" s="216"/>
      <c r="O262" s="216"/>
      <c r="P262" s="216"/>
      <c r="Q262" s="218"/>
      <c r="X262" s="9"/>
    </row>
    <row r="263" spans="1:24">
      <c r="A263" s="213"/>
      <c r="B263" s="228" t="s">
        <v>265</v>
      </c>
      <c r="C263" s="216">
        <v>2</v>
      </c>
      <c r="D263" s="233">
        <f>-'ALL CONTROLS'!E240/SUM('ALL CONTROLS'!$G$237:$G$255)*100</f>
        <v>-3.0040141894247867</v>
      </c>
      <c r="E263" s="233">
        <f>'ALL CONTROLS'!F240/SUM('ALL CONTROLS'!$G$237:$G$255)*100</f>
        <v>2.7863027672836358</v>
      </c>
      <c r="F263" s="233">
        <f>-'ALL CONTROLS'!K240/SUM('ALL CONTROLS'!$M$237:$M$255)*100</f>
        <v>-3.1401639566939066</v>
      </c>
      <c r="G263" s="233">
        <f>'ALL CONTROLS'!L240/SUM('ALL CONTROLS'!$M$237:$M$255)*100</f>
        <v>2.9544287323950953</v>
      </c>
      <c r="H263" s="239">
        <v>16</v>
      </c>
      <c r="I263" s="216"/>
      <c r="J263" s="216"/>
      <c r="K263" s="216"/>
      <c r="L263" s="216"/>
      <c r="M263" s="216"/>
      <c r="N263" s="216"/>
      <c r="O263" s="216"/>
      <c r="P263" s="216"/>
      <c r="Q263" s="218"/>
      <c r="X263" s="9"/>
    </row>
    <row r="264" spans="1:24">
      <c r="A264" s="213"/>
      <c r="B264" s="228" t="s">
        <v>266</v>
      </c>
      <c r="C264" s="216">
        <v>2</v>
      </c>
      <c r="D264" s="233">
        <f>-'ALL CONTROLS'!E241/SUM('ALL CONTROLS'!$G$237:$G$255)*100</f>
        <v>-3.1420469772548474</v>
      </c>
      <c r="E264" s="233">
        <f>'ALL CONTROLS'!F241/SUM('ALL CONTROLS'!$G$237:$G$255)*100</f>
        <v>2.9014261466951377</v>
      </c>
      <c r="F264" s="233">
        <f>-'ALL CONTROLS'!K241/SUM('ALL CONTROLS'!$M$237:$M$255)*100</f>
        <v>-3.6230820081008113</v>
      </c>
      <c r="G264" s="233">
        <f>'ALL CONTROLS'!L241/SUM('ALL CONTROLS'!$M$237:$M$255)*100</f>
        <v>3.4136407208712964</v>
      </c>
      <c r="H264" s="239">
        <v>15</v>
      </c>
      <c r="I264" s="216"/>
      <c r="J264" s="216"/>
      <c r="K264" s="216"/>
      <c r="L264" s="216"/>
      <c r="M264" s="216"/>
      <c r="N264" s="216"/>
      <c r="O264" s="216"/>
      <c r="P264" s="216"/>
      <c r="Q264" s="218"/>
      <c r="X264" s="9"/>
    </row>
    <row r="265" spans="1:24">
      <c r="A265" s="213"/>
      <c r="B265" s="228" t="s">
        <v>267</v>
      </c>
      <c r="C265" s="216">
        <v>2</v>
      </c>
      <c r="D265" s="233">
        <f>-'ALL CONTROLS'!E242/SUM('ALL CONTROLS'!$G$237:$G$255)*100</f>
        <v>-2.9223183744982264</v>
      </c>
      <c r="E265" s="233">
        <f>'ALL CONTROLS'!F242/SUM('ALL CONTROLS'!$G$237:$G$255)*100</f>
        <v>2.7788103821404593</v>
      </c>
      <c r="F265" s="233">
        <f>-'ALL CONTROLS'!K242/SUM('ALL CONTROLS'!$M$237:$M$255)*100</f>
        <v>-3.154685133032086</v>
      </c>
      <c r="G265" s="233">
        <f>'ALL CONTROLS'!L242/SUM('ALL CONTROLS'!$M$237:$M$255)*100</f>
        <v>3.0580821180607209</v>
      </c>
      <c r="H265" s="239">
        <v>14</v>
      </c>
      <c r="I265" s="216"/>
      <c r="J265" s="216"/>
      <c r="K265" s="216"/>
      <c r="L265" s="216"/>
      <c r="M265" s="216"/>
      <c r="N265" s="216"/>
      <c r="O265" s="216"/>
      <c r="P265" s="216"/>
      <c r="Q265" s="218"/>
      <c r="X265" s="9"/>
    </row>
    <row r="266" spans="1:24">
      <c r="A266" s="213"/>
      <c r="B266" s="228" t="s">
        <v>268</v>
      </c>
      <c r="C266" s="216">
        <v>2</v>
      </c>
      <c r="D266" s="233">
        <f>-'ALL CONTROLS'!E243/SUM('ALL CONTROLS'!$G$237:$G$255)*100</f>
        <v>-2.7223293249072817</v>
      </c>
      <c r="E266" s="233">
        <f>'ALL CONTROLS'!F243/SUM('ALL CONTROLS'!$G$237:$G$255)*100</f>
        <v>2.6975468202029287</v>
      </c>
      <c r="F266" s="233">
        <f>-'ALL CONTROLS'!K243/SUM('ALL CONTROLS'!$M$237:$M$255)*100</f>
        <v>-2.9388402981077841</v>
      </c>
      <c r="G266" s="233">
        <f>'ALL CONTROLS'!L243/SUM('ALL CONTROLS'!$M$237:$M$255)*100</f>
        <v>2.9495775598990437</v>
      </c>
      <c r="H266" s="239">
        <v>13</v>
      </c>
      <c r="I266" s="216"/>
      <c r="J266" s="216"/>
      <c r="K266" s="216"/>
      <c r="L266" s="216"/>
      <c r="M266" s="216"/>
      <c r="N266" s="216"/>
      <c r="O266" s="216"/>
      <c r="P266" s="216"/>
      <c r="Q266" s="218"/>
      <c r="X266" s="9"/>
    </row>
    <row r="267" spans="1:24">
      <c r="A267" s="213"/>
      <c r="B267" s="228" t="s">
        <v>269</v>
      </c>
      <c r="C267" s="216">
        <v>2</v>
      </c>
      <c r="D267" s="233">
        <f>-'ALL CONTROLS'!E244/SUM('ALL CONTROLS'!$G$237:$G$255)*100</f>
        <v>-2.5430884187897496</v>
      </c>
      <c r="E267" s="233">
        <f>'ALL CONTROLS'!F244/SUM('ALL CONTROLS'!$G$237:$G$255)*100</f>
        <v>2.5629720562851026</v>
      </c>
      <c r="F267" s="233">
        <f>-'ALL CONTROLS'!K244/SUM('ALL CONTROLS'!$M$237:$M$255)*100</f>
        <v>-2.6937914047572535</v>
      </c>
      <c r="G267" s="233">
        <f>'ALL CONTROLS'!L244/SUM('ALL CONTROLS'!$M$237:$M$255)*100</f>
        <v>2.7313394798766897</v>
      </c>
      <c r="H267" s="239">
        <v>12</v>
      </c>
      <c r="I267" s="216"/>
      <c r="J267" s="216"/>
      <c r="K267" s="216"/>
      <c r="L267" s="216"/>
      <c r="M267" s="216"/>
      <c r="N267" s="216"/>
      <c r="O267" s="216"/>
      <c r="P267" s="216"/>
      <c r="Q267" s="218"/>
      <c r="X267" s="9"/>
    </row>
    <row r="268" spans="1:24">
      <c r="A268" s="213"/>
      <c r="B268" s="228" t="s">
        <v>270</v>
      </c>
      <c r="C268" s="216">
        <v>2</v>
      </c>
      <c r="D268" s="233">
        <f>-'ALL CONTROLS'!E245/SUM('ALL CONTROLS'!$G$237:$G$255)*100</f>
        <v>-3.1612101931018191</v>
      </c>
      <c r="E268" s="233">
        <f>'ALL CONTROLS'!F245/SUM('ALL CONTROLS'!$G$237:$G$255)*100</f>
        <v>3.2859872226016442</v>
      </c>
      <c r="F268" s="233">
        <f>-'ALL CONTROLS'!K245/SUM('ALL CONTROLS'!$M$237:$M$255)*100</f>
        <v>-3.1117037447170732</v>
      </c>
      <c r="G268" s="233">
        <f>'ALL CONTROLS'!L245/SUM('ALL CONTROLS'!$M$237:$M$255)*100</f>
        <v>3.2451433295084535</v>
      </c>
      <c r="H268" s="239">
        <v>11</v>
      </c>
      <c r="I268" s="216"/>
      <c r="J268" s="216"/>
      <c r="K268" s="216"/>
      <c r="L268" s="216"/>
      <c r="M268" s="216"/>
      <c r="N268" s="216"/>
      <c r="O268" s="216"/>
      <c r="P268" s="216"/>
      <c r="Q268" s="218"/>
      <c r="X268" s="9"/>
    </row>
    <row r="269" spans="1:24">
      <c r="A269" s="213"/>
      <c r="B269" s="228" t="s">
        <v>271</v>
      </c>
      <c r="C269" s="216">
        <v>2</v>
      </c>
      <c r="D269" s="233">
        <f>-'ALL CONTROLS'!E246/SUM('ALL CONTROLS'!$G$237:$G$255)*100</f>
        <v>-3.4437595635973826</v>
      </c>
      <c r="E269" s="233">
        <f>'ALL CONTROLS'!F246/SUM('ALL CONTROLS'!$G$237:$G$255)*100</f>
        <v>3.6420196012322088</v>
      </c>
      <c r="F269" s="233">
        <f>-'ALL CONTROLS'!K246/SUM('ALL CONTROLS'!$M$237:$M$255)*100</f>
        <v>-3.4475665871936809</v>
      </c>
      <c r="G269" s="233">
        <f>'ALL CONTROLS'!L246/SUM('ALL CONTROLS'!$M$237:$M$255)*100</f>
        <v>3.5967563120222401</v>
      </c>
      <c r="H269" s="239">
        <v>10</v>
      </c>
      <c r="I269" s="216"/>
      <c r="J269" s="216"/>
      <c r="K269" s="216"/>
      <c r="L269" s="216"/>
      <c r="M269" s="216"/>
      <c r="N269" s="216"/>
      <c r="O269" s="216"/>
      <c r="P269" s="216"/>
      <c r="Q269" s="218"/>
      <c r="X269" s="9"/>
    </row>
    <row r="270" spans="1:24">
      <c r="A270" s="213"/>
      <c r="B270" s="228" t="s">
        <v>272</v>
      </c>
      <c r="C270" s="216">
        <v>2</v>
      </c>
      <c r="D270" s="233">
        <f>-'ALL CONTROLS'!E247/SUM('ALL CONTROLS'!$G$237:$G$255)*100</f>
        <v>-3.4877052841487064</v>
      </c>
      <c r="E270" s="233">
        <f>'ALL CONTROLS'!F247/SUM('ALL CONTROLS'!$G$237:$G$255)*100</f>
        <v>3.574444050613943</v>
      </c>
      <c r="F270" s="233">
        <f>-'ALL CONTROLS'!K247/SUM('ALL CONTROLS'!$M$237:$M$255)*100</f>
        <v>-3.4236988185131092</v>
      </c>
      <c r="G270" s="233">
        <f>'ALL CONTROLS'!L247/SUM('ALL CONTROLS'!$M$237:$M$255)*100</f>
        <v>3.5509289025095438</v>
      </c>
      <c r="H270" s="239">
        <v>9</v>
      </c>
      <c r="I270" s="216"/>
      <c r="J270" s="216"/>
      <c r="K270" s="216"/>
      <c r="L270" s="216"/>
      <c r="M270" s="216"/>
      <c r="N270" s="216"/>
      <c r="O270" s="216"/>
      <c r="P270" s="216"/>
      <c r="Q270" s="218"/>
      <c r="X270" s="9"/>
    </row>
    <row r="271" spans="1:24">
      <c r="A271" s="213"/>
      <c r="B271" s="228" t="s">
        <v>273</v>
      </c>
      <c r="C271" s="216">
        <v>2</v>
      </c>
      <c r="D271" s="233">
        <f>-'ALL CONTROLS'!E248/SUM('ALL CONTROLS'!$G$237:$G$255)*100</f>
        <v>-3.1153913762647001</v>
      </c>
      <c r="E271" s="233">
        <f>'ALL CONTROLS'!F248/SUM('ALL CONTROLS'!$G$237:$G$255)*100</f>
        <v>3.2215815272362605</v>
      </c>
      <c r="F271" s="233">
        <f>-'ALL CONTROLS'!K248/SUM('ALL CONTROLS'!$M$237:$M$255)*100</f>
        <v>-3.0498998071173817</v>
      </c>
      <c r="G271" s="233">
        <f>'ALL CONTROLS'!L248/SUM('ALL CONTROLS'!$M$237:$M$255)*100</f>
        <v>3.1820457459098144</v>
      </c>
      <c r="H271" s="239">
        <v>8</v>
      </c>
      <c r="I271" s="216"/>
      <c r="J271" s="216"/>
      <c r="K271" s="216"/>
      <c r="L271" s="216"/>
      <c r="M271" s="216"/>
      <c r="N271" s="216"/>
      <c r="O271" s="216"/>
      <c r="P271" s="216"/>
      <c r="Q271" s="218"/>
      <c r="X271" s="9"/>
    </row>
    <row r="272" spans="1:24">
      <c r="A272" s="213"/>
      <c r="B272" s="228" t="s">
        <v>274</v>
      </c>
      <c r="C272" s="216">
        <v>2</v>
      </c>
      <c r="D272" s="233">
        <f>-'ALL CONTROLS'!E249/SUM('ALL CONTROLS'!$G$237:$G$255)*100</f>
        <v>-3.1027119552531706</v>
      </c>
      <c r="E272" s="233">
        <f>'ALL CONTROLS'!F249/SUM('ALL CONTROLS'!$G$237:$G$255)*100</f>
        <v>3.2795034277662034</v>
      </c>
      <c r="F272" s="233">
        <f>-'ALL CONTROLS'!K249/SUM('ALL CONTROLS'!$M$237:$M$255)*100</f>
        <v>-2.9651336530363812</v>
      </c>
      <c r="G272" s="233">
        <f>'ALL CONTROLS'!L249/SUM('ALL CONTROLS'!$M$237:$M$255)*100</f>
        <v>3.0998992249766824</v>
      </c>
      <c r="H272" s="239">
        <v>7</v>
      </c>
      <c r="I272" s="216"/>
      <c r="J272" s="216"/>
      <c r="K272" s="216"/>
      <c r="L272" s="216"/>
      <c r="M272" s="216"/>
      <c r="N272" s="216"/>
      <c r="O272" s="216"/>
      <c r="P272" s="216"/>
      <c r="Q272" s="218"/>
      <c r="X272" s="9"/>
    </row>
    <row r="273" spans="1:24">
      <c r="A273" s="213"/>
      <c r="B273" s="228" t="s">
        <v>275</v>
      </c>
      <c r="C273" s="216">
        <v>2</v>
      </c>
      <c r="D273" s="233">
        <f>-'ALL CONTROLS'!E250/SUM('ALL CONTROLS'!$G$237:$G$255)*100</f>
        <v>-3.4143663603433816</v>
      </c>
      <c r="E273" s="233">
        <f>'ALL CONTROLS'!F250/SUM('ALL CONTROLS'!$G$237:$G$255)*100</f>
        <v>3.4937568259951179</v>
      </c>
      <c r="F273" s="233">
        <f>-'ALL CONTROLS'!K250/SUM('ALL CONTROLS'!$M$237:$M$255)*100</f>
        <v>-3.0502879009170658</v>
      </c>
      <c r="G273" s="233">
        <f>'ALL CONTROLS'!L250/SUM('ALL CONTROLS'!$M$237:$M$255)*100</f>
        <v>3.186153071956471</v>
      </c>
      <c r="H273" s="239">
        <v>6</v>
      </c>
      <c r="I273" s="216"/>
      <c r="J273" s="216"/>
      <c r="K273" s="216"/>
      <c r="L273" s="216"/>
      <c r="M273" s="216"/>
      <c r="N273" s="216"/>
      <c r="O273" s="216"/>
      <c r="P273" s="216"/>
      <c r="Q273" s="218"/>
      <c r="X273" s="9"/>
    </row>
    <row r="274" spans="1:24">
      <c r="A274" s="213"/>
      <c r="B274" s="228" t="s">
        <v>276</v>
      </c>
      <c r="C274" s="216">
        <v>2</v>
      </c>
      <c r="D274" s="233">
        <f>-'ALL CONTROLS'!E251/SUM('ALL CONTROLS'!$G$237:$G$255)*100</f>
        <v>-2.5393422262181611</v>
      </c>
      <c r="E274" s="233">
        <f>'ALL CONTROLS'!F251/SUM('ALL CONTROLS'!$G$237:$G$255)*100</f>
        <v>2.6612375691244572</v>
      </c>
      <c r="F274" s="233">
        <f>-'ALL CONTROLS'!K251/SUM('ALL CONTROLS'!$M$237:$M$255)*100</f>
        <v>-2.264592003456622</v>
      </c>
      <c r="G274" s="233">
        <f>'ALL CONTROLS'!L251/SUM('ALL CONTROLS'!$M$237:$M$255)*100</f>
        <v>2.4447645499599617</v>
      </c>
      <c r="H274" s="239">
        <v>5</v>
      </c>
      <c r="I274" s="216"/>
      <c r="J274" s="216"/>
      <c r="K274" s="216"/>
      <c r="L274" s="216"/>
      <c r="M274" s="216"/>
      <c r="N274" s="216"/>
      <c r="O274" s="216"/>
      <c r="P274" s="216"/>
      <c r="Q274" s="218"/>
      <c r="X274" s="9"/>
    </row>
    <row r="275" spans="1:24">
      <c r="A275" s="213"/>
      <c r="B275" s="228" t="s">
        <v>277</v>
      </c>
      <c r="C275" s="216">
        <v>2</v>
      </c>
      <c r="D275" s="233">
        <f>-'ALL CONTROLS'!E252/SUM('ALL CONTROLS'!$G$237:$G$255)*100</f>
        <v>-1.9001841397733266</v>
      </c>
      <c r="E275" s="233">
        <f>'ALL CONTROLS'!F252/SUM('ALL CONTROLS'!$G$237:$G$255)*100</f>
        <v>2.1295663926182717</v>
      </c>
      <c r="F275" s="233">
        <f>-'ALL CONTROLS'!K252/SUM('ALL CONTROLS'!$M$237:$M$255)*100</f>
        <v>-1.7198053321500786</v>
      </c>
      <c r="G275" s="233">
        <f>'ALL CONTROLS'!L252/SUM('ALL CONTROLS'!$M$237:$M$255)*100</f>
        <v>1.9867815251827596</v>
      </c>
      <c r="H275" s="239">
        <v>4</v>
      </c>
      <c r="I275" s="216"/>
      <c r="J275" s="216"/>
      <c r="K275" s="216"/>
      <c r="L275" s="216"/>
      <c r="M275" s="216"/>
      <c r="N275" s="216"/>
      <c r="O275" s="216"/>
      <c r="P275" s="216"/>
      <c r="Q275" s="218"/>
      <c r="X275" s="9"/>
    </row>
    <row r="276" spans="1:24">
      <c r="A276" s="213"/>
      <c r="B276" s="228" t="s">
        <v>278</v>
      </c>
      <c r="C276" s="216">
        <v>2</v>
      </c>
      <c r="D276" s="233">
        <f>-'ALL CONTROLS'!E253/SUM('ALL CONTROLS'!$G$237:$G$255)*100</f>
        <v>-1.2499315599434038</v>
      </c>
      <c r="E276" s="233">
        <f>'ALL CONTROLS'!F253/SUM('ALL CONTROLS'!$G$237:$G$255)*100</f>
        <v>1.6774297660934991</v>
      </c>
      <c r="F276" s="233">
        <f>-'ALL CONTROLS'!K253/SUM('ALL CONTROLS'!$M$237:$M$255)*100</f>
        <v>-1.1423217582201501</v>
      </c>
      <c r="G276" s="233">
        <f>'ALL CONTROLS'!L253/SUM('ALL CONTROLS'!$M$237:$M$255)*100</f>
        <v>1.5363016471994504</v>
      </c>
      <c r="H276" s="239">
        <v>3</v>
      </c>
      <c r="I276" s="216"/>
      <c r="J276" s="216"/>
      <c r="K276" s="216"/>
      <c r="L276" s="216"/>
      <c r="M276" s="216"/>
      <c r="N276" s="216"/>
      <c r="O276" s="216"/>
      <c r="P276" s="216"/>
      <c r="Q276" s="218"/>
      <c r="X276" s="9"/>
    </row>
    <row r="277" spans="1:24">
      <c r="A277" s="213"/>
      <c r="B277" s="228" t="s">
        <v>279</v>
      </c>
      <c r="C277" s="216">
        <v>2</v>
      </c>
      <c r="D277" s="233">
        <f>-'ALL CONTROLS'!E254/SUM('ALL CONTROLS'!$G$237:$G$255)*100</f>
        <v>-0.67359424123751155</v>
      </c>
      <c r="E277" s="233">
        <f>'ALL CONTROLS'!F254/SUM('ALL CONTROLS'!$G$237:$G$255)*100</f>
        <v>1.1346640962022252</v>
      </c>
      <c r="F277" s="233">
        <f>-'ALL CONTROLS'!K254/SUM('ALL CONTROLS'!$M$237:$M$255)*100</f>
        <v>-0.60500589255752524</v>
      </c>
      <c r="G277" s="233">
        <f>'ALL CONTROLS'!L254/SUM('ALL CONTROLS'!$M$237:$M$255)*100</f>
        <v>1.0133775932751106</v>
      </c>
      <c r="H277" s="239">
        <v>2</v>
      </c>
      <c r="I277" s="216"/>
      <c r="J277" s="216"/>
      <c r="K277" s="216"/>
      <c r="L277" s="216"/>
      <c r="M277" s="216"/>
      <c r="N277" s="216"/>
      <c r="O277" s="216"/>
      <c r="P277" s="216"/>
      <c r="Q277" s="218"/>
      <c r="X277" s="9"/>
    </row>
    <row r="278" spans="1:24" ht="14.4" thickBot="1">
      <c r="A278" s="213"/>
      <c r="B278" s="236" t="s">
        <v>291</v>
      </c>
      <c r="C278" s="221">
        <v>2</v>
      </c>
      <c r="D278" s="238">
        <f>-'ALL CONTROLS'!E255/SUM('ALL CONTROLS'!$G$237:$G$255)*100</f>
        <v>-0.2992631527380345</v>
      </c>
      <c r="E278" s="238">
        <f>'ALL CONTROLS'!F255/SUM('ALL CONTROLS'!$G$237:$G$255)*100</f>
        <v>0.74808583968024811</v>
      </c>
      <c r="F278" s="238">
        <f>-'ALL CONTROLS'!K255/SUM('ALL CONTROLS'!$M$237:$M$255)*100</f>
        <v>-0.25779130644015791</v>
      </c>
      <c r="G278" s="238">
        <f>'ALL CONTROLS'!L255/SUM('ALL CONTROLS'!$M$237:$M$255)*100</f>
        <v>0.67444234155100391</v>
      </c>
      <c r="H278" s="241">
        <v>1</v>
      </c>
      <c r="I278" s="216"/>
      <c r="J278" s="216"/>
      <c r="K278" s="216"/>
      <c r="L278" s="216"/>
      <c r="M278" s="216"/>
      <c r="N278" s="216"/>
      <c r="O278" s="216"/>
      <c r="P278" s="216"/>
      <c r="Q278" s="218"/>
      <c r="X278" s="9"/>
    </row>
    <row r="279" spans="1:24">
      <c r="A279" s="213"/>
      <c r="B279" s="216"/>
      <c r="C279" s="216"/>
      <c r="D279" s="216"/>
      <c r="E279" s="216"/>
      <c r="F279" s="216"/>
      <c r="G279" s="216"/>
      <c r="H279" s="216"/>
      <c r="I279" s="216"/>
      <c r="J279" s="216"/>
      <c r="K279" s="216"/>
      <c r="L279" s="216"/>
      <c r="M279" s="216"/>
      <c r="N279" s="216"/>
      <c r="O279" s="216"/>
      <c r="P279" s="216"/>
      <c r="Q279" s="218"/>
    </row>
    <row r="280" spans="1:24" ht="14.4" thickBot="1">
      <c r="A280" s="246"/>
      <c r="B280" s="247"/>
      <c r="C280" s="247"/>
      <c r="D280" s="247"/>
      <c r="E280" s="247"/>
      <c r="F280" s="247"/>
      <c r="G280" s="247"/>
      <c r="H280" s="247"/>
      <c r="I280" s="247"/>
      <c r="J280" s="247"/>
      <c r="K280" s="247"/>
      <c r="L280" s="247"/>
      <c r="M280" s="247"/>
      <c r="N280" s="247"/>
      <c r="O280" s="247"/>
      <c r="P280" s="247"/>
      <c r="Q280" s="248"/>
    </row>
  </sheetData>
  <mergeCells count="10">
    <mergeCell ref="B38:C38"/>
    <mergeCell ref="B39:C39"/>
    <mergeCell ref="B40:C40"/>
    <mergeCell ref="B37:C37"/>
    <mergeCell ref="B41:C41"/>
    <mergeCell ref="Q57:W57"/>
    <mergeCell ref="G106:J106"/>
    <mergeCell ref="M106:P106"/>
    <mergeCell ref="B182:C182"/>
    <mergeCell ref="I182:J182"/>
  </mergeCells>
  <pageMargins left="0.7" right="0.7" top="0.75" bottom="0.75" header="0.3" footer="0.3"/>
  <pageSetup paperSize="9" orientation="portrait" horizontalDpi="4294967293" vertic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7FBC0C-59FA-428B-9889-01794320C4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D16BC2-5B39-412C-A025-B85E7491E5EF}">
  <ds:schemaRefs>
    <ds:schemaRef ds:uri="http://schemas.microsoft.com/sharepoint/v3/contenttype/forms"/>
  </ds:schemaRefs>
</ds:datastoreItem>
</file>

<file path=customXml/itemProps3.xml><?xml version="1.0" encoding="utf-8"?>
<ds:datastoreItem xmlns:ds="http://schemas.openxmlformats.org/officeDocument/2006/customXml" ds:itemID="{14F3E981-D2D4-43BF-96CC-A5EF11A6592C}">
  <ds:schemaRefs>
    <ds:schemaRef ds:uri="f30bebb2-c01f-48d0-81da-dc8b123879c2"/>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10</vt:i4>
      </vt:variant>
    </vt:vector>
  </HeadingPairs>
  <TitlesOfParts>
    <vt:vector size="28" baseType="lpstr">
      <vt:lpstr>Introduction</vt:lpstr>
      <vt:lpstr>Output_trend_RH</vt:lpstr>
      <vt:lpstr>Output RH</vt:lpstr>
      <vt:lpstr>Pyramid trend 2005-2014</vt:lpstr>
      <vt:lpstr>Snap shot Pyramid 2014</vt:lpstr>
      <vt:lpstr>Technical guide (4)</vt:lpstr>
      <vt:lpstr>Interpretation guide merged</vt:lpstr>
      <vt:lpstr>Copy tables and charts (2)</vt:lpstr>
      <vt:lpstr>ALL CONTROLS</vt:lpstr>
      <vt:lpstr>Data for interactive</vt:lpstr>
      <vt:lpstr>Male data</vt:lpstr>
      <vt:lpstr>Female data</vt:lpstr>
      <vt:lpstr>ALL DATA</vt:lpstr>
      <vt:lpstr>data %</vt:lpstr>
      <vt:lpstr>data counts</vt:lpstr>
      <vt:lpstr>Data sheet</vt:lpstr>
      <vt:lpstr>LA-LACODE Lookup</vt:lpstr>
      <vt:lpstr>Interactive pyramid data</vt:lpstr>
      <vt:lpstr>'Snap shot Pyramid 2014'!Links_for_list</vt:lpstr>
      <vt:lpstr>Links_for_list</vt:lpstr>
      <vt:lpstr>'Copy tables and charts (2)'!Print_Area</vt:lpstr>
      <vt:lpstr>'Interpretation guide merged'!Print_Area</vt:lpstr>
      <vt:lpstr>Introduction!Print_Area</vt:lpstr>
      <vt:lpstr>'Output RH'!Print_Area</vt:lpstr>
      <vt:lpstr>Output_trend_RH!Print_Area</vt:lpstr>
      <vt:lpstr>'Pyramid trend 2005-2014'!Print_Area</vt:lpstr>
      <vt:lpstr>'Snap shot Pyramid 2014'!Print_Area</vt:lpstr>
      <vt:lpstr>'Technical guide (4)'!Print_Area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2016-06-17T07:27:16Z</dcterms:created>
  <dcterms:modified xsi:type="dcterms:W3CDTF">2021-07-08T09:54:32Z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